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luho/Google Drive/R application and code/panGenome and coreGenome/"/>
    </mc:Choice>
  </mc:AlternateContent>
  <xr:revisionPtr revIDLastSave="0" documentId="10_ncr:8100000_{B47BC9F3-D7F4-8B4D-B891-70FB57E2BE17}" xr6:coauthVersionLast="32" xr6:coauthVersionMax="32" xr10:uidLastSave="{00000000-0000-0000-0000-000000000000}"/>
  <bookViews>
    <workbookView xWindow="0" yWindow="460" windowWidth="32760" windowHeight="20200" tabRatio="865" activeTab="2" xr2:uid="{00000000-000D-0000-FFFF-FFFF00000000}"/>
  </bookViews>
  <sheets>
    <sheet name="Table S1" sheetId="1" r:id="rId1"/>
    <sheet name="Table S2" sheetId="6" r:id="rId2"/>
    <sheet name="Table S3" sheetId="11" r:id="rId3"/>
    <sheet name="Table S4" sheetId="16" r:id="rId4"/>
    <sheet name="Table S5" sheetId="24" r:id="rId5"/>
    <sheet name="Table S6" sheetId="17" r:id="rId6"/>
    <sheet name="Table S7" sheetId="19" r:id="rId7"/>
    <sheet name="Table S8" sheetId="3" r:id="rId8"/>
    <sheet name="Table S9" sheetId="22" r:id="rId9"/>
    <sheet name="Table S10" sheetId="23" r:id="rId10"/>
    <sheet name="Table S11" sheetId="9" r:id="rId11"/>
    <sheet name="Table S12" sheetId="5" r:id="rId12"/>
    <sheet name="Table S13" sheetId="7" r:id="rId13"/>
    <sheet name="Table S14" sheetId="10" r:id="rId14"/>
    <sheet name="Table S15" sheetId="12" r:id="rId15"/>
    <sheet name="Table S16" sheetId="20" r:id="rId16"/>
    <sheet name="Table S17" sheetId="13" r:id="rId17"/>
    <sheet name="Table S18" sheetId="18" r:id="rId18"/>
    <sheet name="Table S19" sheetId="15" r:id="rId19"/>
    <sheet name="Table S20" sheetId="21" r:id="rId20"/>
    <sheet name="Table S21" sheetId="25" r:id="rId21"/>
  </sheets>
  <definedNames>
    <definedName name="_xlnm._FilterDatabase" localSheetId="0" hidden="1">'Table S1'!$A$4:$P$1015</definedName>
    <definedName name="_xlnm._FilterDatabase" localSheetId="2" hidden="1">'Table S3'!$A$1:$I$2856</definedName>
  </definedNames>
  <calcPr calcId="162913" concurrentCalc="0"/>
</workbook>
</file>

<file path=xl/calcChain.xml><?xml version="1.0" encoding="utf-8"?>
<calcChain xmlns="http://schemas.openxmlformats.org/spreadsheetml/2006/main">
  <c r="T1014" i="20" l="1"/>
  <c r="U1014" i="20"/>
  <c r="V1014" i="20"/>
  <c r="T1013" i="20"/>
  <c r="U1013" i="20"/>
  <c r="V1013" i="20"/>
  <c r="T1012" i="20"/>
  <c r="U1012" i="20"/>
  <c r="V1012" i="20"/>
  <c r="T1011" i="20"/>
  <c r="U1011" i="20"/>
  <c r="V1011" i="20"/>
  <c r="T1010" i="20"/>
  <c r="U1010" i="20"/>
  <c r="V1010" i="20"/>
  <c r="T1009" i="20"/>
  <c r="U1009" i="20"/>
  <c r="V1009" i="20"/>
  <c r="T1008" i="20"/>
  <c r="U1008" i="20"/>
  <c r="V1008" i="20"/>
  <c r="T1007" i="20"/>
  <c r="U1007" i="20"/>
  <c r="V1007" i="20"/>
  <c r="T1006" i="20"/>
  <c r="U1006" i="20"/>
  <c r="V1006" i="20"/>
  <c r="T1005" i="20"/>
  <c r="U1005" i="20"/>
  <c r="V1005" i="20"/>
  <c r="T1004" i="20"/>
  <c r="U1004" i="20"/>
  <c r="V1004" i="20"/>
  <c r="T1003" i="20"/>
  <c r="U1003" i="20"/>
  <c r="V1003" i="20"/>
  <c r="T1002" i="20"/>
  <c r="U1002" i="20"/>
  <c r="V1002" i="20"/>
  <c r="T1001" i="20"/>
  <c r="U1001" i="20"/>
  <c r="V1001" i="20"/>
  <c r="T1000" i="20"/>
  <c r="U1000" i="20"/>
  <c r="V1000" i="20"/>
  <c r="T999" i="20"/>
  <c r="U999" i="20"/>
  <c r="V999" i="20"/>
  <c r="T998" i="20"/>
  <c r="U998" i="20"/>
  <c r="V998" i="20"/>
  <c r="T997" i="20"/>
  <c r="U997" i="20"/>
  <c r="V997" i="20"/>
  <c r="T996" i="20"/>
  <c r="U996" i="20"/>
  <c r="V996" i="20"/>
  <c r="T995" i="20"/>
  <c r="U995" i="20"/>
  <c r="V995" i="20"/>
  <c r="T994" i="20"/>
  <c r="U994" i="20"/>
  <c r="V994" i="20"/>
  <c r="T993" i="20"/>
  <c r="U993" i="20"/>
  <c r="V993" i="20"/>
  <c r="T992" i="20"/>
  <c r="U992" i="20"/>
  <c r="V992" i="20"/>
  <c r="T991" i="20"/>
  <c r="U991" i="20"/>
  <c r="V991" i="20"/>
  <c r="T990" i="20"/>
  <c r="U990" i="20"/>
  <c r="V990" i="20"/>
  <c r="T989" i="20"/>
  <c r="U989" i="20"/>
  <c r="V989" i="20"/>
  <c r="T988" i="20"/>
  <c r="U988" i="20"/>
  <c r="V988" i="20"/>
  <c r="T987" i="20"/>
  <c r="U987" i="20"/>
  <c r="V987" i="20"/>
  <c r="T986" i="20"/>
  <c r="U986" i="20"/>
  <c r="V986" i="20"/>
  <c r="T985" i="20"/>
  <c r="U985" i="20"/>
  <c r="V985" i="20"/>
  <c r="T984" i="20"/>
  <c r="U984" i="20"/>
  <c r="V984" i="20"/>
  <c r="T983" i="20"/>
  <c r="U983" i="20"/>
  <c r="V983" i="20"/>
  <c r="T982" i="20"/>
  <c r="U982" i="20"/>
  <c r="V982" i="20"/>
  <c r="T981" i="20"/>
  <c r="U981" i="20"/>
  <c r="V981" i="20"/>
  <c r="T980" i="20"/>
  <c r="U980" i="20"/>
  <c r="V980" i="20"/>
  <c r="T979" i="20"/>
  <c r="U979" i="20"/>
  <c r="V979" i="20"/>
  <c r="T978" i="20"/>
  <c r="U978" i="20"/>
  <c r="V978" i="20"/>
  <c r="T977" i="20"/>
  <c r="U977" i="20"/>
  <c r="V977" i="20"/>
  <c r="T976" i="20"/>
  <c r="U976" i="20"/>
  <c r="V976" i="20"/>
  <c r="T975" i="20"/>
  <c r="U975" i="20"/>
  <c r="V975" i="20"/>
  <c r="T974" i="20"/>
  <c r="U974" i="20"/>
  <c r="V974" i="20"/>
  <c r="T973" i="20"/>
  <c r="U973" i="20"/>
  <c r="V973" i="20"/>
  <c r="T972" i="20"/>
  <c r="U972" i="20"/>
  <c r="V972" i="20"/>
  <c r="T971" i="20"/>
  <c r="U971" i="20"/>
  <c r="V971" i="20"/>
  <c r="T970" i="20"/>
  <c r="U970" i="20"/>
  <c r="V970" i="20"/>
  <c r="T969" i="20"/>
  <c r="U969" i="20"/>
  <c r="V969" i="20"/>
  <c r="T968" i="20"/>
  <c r="U968" i="20"/>
  <c r="V968" i="20"/>
  <c r="T967" i="20"/>
  <c r="U967" i="20"/>
  <c r="V967" i="20"/>
  <c r="T966" i="20"/>
  <c r="U966" i="20"/>
  <c r="V966" i="20"/>
  <c r="T965" i="20"/>
  <c r="U965" i="20"/>
  <c r="V965" i="20"/>
  <c r="T964" i="20"/>
  <c r="U964" i="20"/>
  <c r="V964" i="20"/>
  <c r="T963" i="20"/>
  <c r="U963" i="20"/>
  <c r="V963" i="20"/>
  <c r="T962" i="20"/>
  <c r="U962" i="20"/>
  <c r="V962" i="20"/>
  <c r="T961" i="20"/>
  <c r="U961" i="20"/>
  <c r="V961" i="20"/>
  <c r="T960" i="20"/>
  <c r="U960" i="20"/>
  <c r="V960" i="20"/>
  <c r="T959" i="20"/>
  <c r="U959" i="20"/>
  <c r="V959" i="20"/>
  <c r="T958" i="20"/>
  <c r="U958" i="20"/>
  <c r="V958" i="20"/>
  <c r="T957" i="20"/>
  <c r="U957" i="20"/>
  <c r="V957" i="20"/>
  <c r="T956" i="20"/>
  <c r="U956" i="20"/>
  <c r="V956" i="20"/>
  <c r="T955" i="20"/>
  <c r="U955" i="20"/>
  <c r="V955" i="20"/>
  <c r="T954" i="20"/>
  <c r="U954" i="20"/>
  <c r="V954" i="20"/>
  <c r="T953" i="20"/>
  <c r="U953" i="20"/>
  <c r="V953" i="20"/>
  <c r="T952" i="20"/>
  <c r="U952" i="20"/>
  <c r="V952" i="20"/>
  <c r="T951" i="20"/>
  <c r="U951" i="20"/>
  <c r="V951" i="20"/>
  <c r="T950" i="20"/>
  <c r="U950" i="20"/>
  <c r="V950" i="20"/>
  <c r="T949" i="20"/>
  <c r="U949" i="20"/>
  <c r="V949" i="20"/>
  <c r="T948" i="20"/>
  <c r="U948" i="20"/>
  <c r="V948" i="20"/>
  <c r="T947" i="20"/>
  <c r="U947" i="20"/>
  <c r="V947" i="20"/>
  <c r="T946" i="20"/>
  <c r="U946" i="20"/>
  <c r="V946" i="20"/>
  <c r="T945" i="20"/>
  <c r="U945" i="20"/>
  <c r="V945" i="20"/>
  <c r="T944" i="20"/>
  <c r="U944" i="20"/>
  <c r="V944" i="20"/>
  <c r="T943" i="20"/>
  <c r="U943" i="20"/>
  <c r="V943" i="20"/>
  <c r="T942" i="20"/>
  <c r="U942" i="20"/>
  <c r="V942" i="20"/>
  <c r="T941" i="20"/>
  <c r="U941" i="20"/>
  <c r="V941" i="20"/>
  <c r="T940" i="20"/>
  <c r="U940" i="20"/>
  <c r="V940" i="20"/>
  <c r="T939" i="20"/>
  <c r="U939" i="20"/>
  <c r="V939" i="20"/>
  <c r="T938" i="20"/>
  <c r="U938" i="20"/>
  <c r="V938" i="20"/>
  <c r="T937" i="20"/>
  <c r="U937" i="20"/>
  <c r="V937" i="20"/>
  <c r="T936" i="20"/>
  <c r="U936" i="20"/>
  <c r="V936" i="20"/>
  <c r="T935" i="20"/>
  <c r="U935" i="20"/>
  <c r="V935" i="20"/>
  <c r="T934" i="20"/>
  <c r="U934" i="20"/>
  <c r="V934" i="20"/>
  <c r="T933" i="20"/>
  <c r="U933" i="20"/>
  <c r="V933" i="20"/>
  <c r="T932" i="20"/>
  <c r="U932" i="20"/>
  <c r="V932" i="20"/>
  <c r="T931" i="20"/>
  <c r="U931" i="20"/>
  <c r="V931" i="20"/>
  <c r="T930" i="20"/>
  <c r="U930" i="20"/>
  <c r="V930" i="20"/>
  <c r="T929" i="20"/>
  <c r="U929" i="20"/>
  <c r="V929" i="20"/>
  <c r="T928" i="20"/>
  <c r="U928" i="20"/>
  <c r="V928" i="20"/>
  <c r="T927" i="20"/>
  <c r="U927" i="20"/>
  <c r="V927" i="20"/>
  <c r="T926" i="20"/>
  <c r="U926" i="20"/>
  <c r="V926" i="20"/>
  <c r="T925" i="20"/>
  <c r="U925" i="20"/>
  <c r="V925" i="20"/>
  <c r="T924" i="20"/>
  <c r="U924" i="20"/>
  <c r="V924" i="20"/>
  <c r="T923" i="20"/>
  <c r="U923" i="20"/>
  <c r="V923" i="20"/>
  <c r="T922" i="20"/>
  <c r="U922" i="20"/>
  <c r="V922" i="20"/>
  <c r="T921" i="20"/>
  <c r="U921" i="20"/>
  <c r="V921" i="20"/>
  <c r="T920" i="20"/>
  <c r="U920" i="20"/>
  <c r="V920" i="20"/>
  <c r="T919" i="20"/>
  <c r="U919" i="20"/>
  <c r="V919" i="20"/>
  <c r="T918" i="20"/>
  <c r="U918" i="20"/>
  <c r="V918" i="20"/>
  <c r="T917" i="20"/>
  <c r="U917" i="20"/>
  <c r="V917" i="20"/>
  <c r="T916" i="20"/>
  <c r="U916" i="20"/>
  <c r="V916" i="20"/>
  <c r="T915" i="20"/>
  <c r="U915" i="20"/>
  <c r="V915" i="20"/>
  <c r="T914" i="20"/>
  <c r="U914" i="20"/>
  <c r="V914" i="20"/>
  <c r="T913" i="20"/>
  <c r="U913" i="20"/>
  <c r="V913" i="20"/>
  <c r="T912" i="20"/>
  <c r="U912" i="20"/>
  <c r="V912" i="20"/>
  <c r="T911" i="20"/>
  <c r="U911" i="20"/>
  <c r="V911" i="20"/>
  <c r="T910" i="20"/>
  <c r="U910" i="20"/>
  <c r="V910" i="20"/>
  <c r="T909" i="20"/>
  <c r="U909" i="20"/>
  <c r="V909" i="20"/>
  <c r="T908" i="20"/>
  <c r="U908" i="20"/>
  <c r="V908" i="20"/>
  <c r="T907" i="20"/>
  <c r="U907" i="20"/>
  <c r="V907" i="20"/>
  <c r="T906" i="20"/>
  <c r="U906" i="20"/>
  <c r="V906" i="20"/>
  <c r="T905" i="20"/>
  <c r="U905" i="20"/>
  <c r="V905" i="20"/>
  <c r="T904" i="20"/>
  <c r="U904" i="20"/>
  <c r="V904" i="20"/>
  <c r="T903" i="20"/>
  <c r="U903" i="20"/>
  <c r="V903" i="20"/>
  <c r="T902" i="20"/>
  <c r="U902" i="20"/>
  <c r="V902" i="20"/>
  <c r="T901" i="20"/>
  <c r="U901" i="20"/>
  <c r="V901" i="20"/>
  <c r="T900" i="20"/>
  <c r="U900" i="20"/>
  <c r="V900" i="20"/>
  <c r="T899" i="20"/>
  <c r="U899" i="20"/>
  <c r="V899" i="20"/>
  <c r="T898" i="20"/>
  <c r="U898" i="20"/>
  <c r="V898" i="20"/>
  <c r="T897" i="20"/>
  <c r="U897" i="20"/>
  <c r="V897" i="20"/>
  <c r="T896" i="20"/>
  <c r="U896" i="20"/>
  <c r="V896" i="20"/>
  <c r="T895" i="20"/>
  <c r="U895" i="20"/>
  <c r="V895" i="20"/>
  <c r="T894" i="20"/>
  <c r="U894" i="20"/>
  <c r="V894" i="20"/>
  <c r="T893" i="20"/>
  <c r="U893" i="20"/>
  <c r="V893" i="20"/>
  <c r="T892" i="20"/>
  <c r="U892" i="20"/>
  <c r="V892" i="20"/>
  <c r="T891" i="20"/>
  <c r="U891" i="20"/>
  <c r="V891" i="20"/>
  <c r="T890" i="20"/>
  <c r="U890" i="20"/>
  <c r="V890" i="20"/>
  <c r="T889" i="20"/>
  <c r="U889" i="20"/>
  <c r="V889" i="20"/>
  <c r="T888" i="20"/>
  <c r="U888" i="20"/>
  <c r="V888" i="20"/>
  <c r="T887" i="20"/>
  <c r="U887" i="20"/>
  <c r="V887" i="20"/>
  <c r="T886" i="20"/>
  <c r="U886" i="20"/>
  <c r="V886" i="20"/>
  <c r="T885" i="20"/>
  <c r="U885" i="20"/>
  <c r="V885" i="20"/>
  <c r="T884" i="20"/>
  <c r="U884" i="20"/>
  <c r="V884" i="20"/>
  <c r="T883" i="20"/>
  <c r="U883" i="20"/>
  <c r="V883" i="20"/>
  <c r="T882" i="20"/>
  <c r="U882" i="20"/>
  <c r="V882" i="20"/>
  <c r="T881" i="20"/>
  <c r="U881" i="20"/>
  <c r="V881" i="20"/>
  <c r="T880" i="20"/>
  <c r="U880" i="20"/>
  <c r="V880" i="20"/>
  <c r="T879" i="20"/>
  <c r="U879" i="20"/>
  <c r="V879" i="20"/>
  <c r="T878" i="20"/>
  <c r="U878" i="20"/>
  <c r="V878" i="20"/>
  <c r="T877" i="20"/>
  <c r="U877" i="20"/>
  <c r="V877" i="20"/>
  <c r="T876" i="20"/>
  <c r="U876" i="20"/>
  <c r="V876" i="20"/>
  <c r="T875" i="20"/>
  <c r="U875" i="20"/>
  <c r="V875" i="20"/>
  <c r="T874" i="20"/>
  <c r="U874" i="20"/>
  <c r="V874" i="20"/>
  <c r="T873" i="20"/>
  <c r="U873" i="20"/>
  <c r="V873" i="20"/>
  <c r="T872" i="20"/>
  <c r="U872" i="20"/>
  <c r="V872" i="20"/>
  <c r="T871" i="20"/>
  <c r="U871" i="20"/>
  <c r="V871" i="20"/>
  <c r="T870" i="20"/>
  <c r="U870" i="20"/>
  <c r="V870" i="20"/>
  <c r="T869" i="20"/>
  <c r="U869" i="20"/>
  <c r="V869" i="20"/>
  <c r="T868" i="20"/>
  <c r="U868" i="20"/>
  <c r="V868" i="20"/>
  <c r="T867" i="20"/>
  <c r="U867" i="20"/>
  <c r="V867" i="20"/>
  <c r="T866" i="20"/>
  <c r="U866" i="20"/>
  <c r="V866" i="20"/>
  <c r="T865" i="20"/>
  <c r="U865" i="20"/>
  <c r="V865" i="20"/>
  <c r="T864" i="20"/>
  <c r="U864" i="20"/>
  <c r="V864" i="20"/>
  <c r="T863" i="20"/>
  <c r="U863" i="20"/>
  <c r="V863" i="20"/>
  <c r="T862" i="20"/>
  <c r="U862" i="20"/>
  <c r="V862" i="20"/>
  <c r="T861" i="20"/>
  <c r="U861" i="20"/>
  <c r="V861" i="20"/>
  <c r="T860" i="20"/>
  <c r="U860" i="20"/>
  <c r="V860" i="20"/>
  <c r="T859" i="20"/>
  <c r="U859" i="20"/>
  <c r="V859" i="20"/>
  <c r="T858" i="20"/>
  <c r="U858" i="20"/>
  <c r="V858" i="20"/>
  <c r="T857" i="20"/>
  <c r="U857" i="20"/>
  <c r="V857" i="20"/>
  <c r="T856" i="20"/>
  <c r="U856" i="20"/>
  <c r="V856" i="20"/>
  <c r="T855" i="20"/>
  <c r="U855" i="20"/>
  <c r="V855" i="20"/>
  <c r="T854" i="20"/>
  <c r="U854" i="20"/>
  <c r="V854" i="20"/>
  <c r="T853" i="20"/>
  <c r="U853" i="20"/>
  <c r="V853" i="20"/>
  <c r="T852" i="20"/>
  <c r="U852" i="20"/>
  <c r="V852" i="20"/>
  <c r="T851" i="20"/>
  <c r="U851" i="20"/>
  <c r="V851" i="20"/>
  <c r="T850" i="20"/>
  <c r="U850" i="20"/>
  <c r="V850" i="20"/>
  <c r="T849" i="20"/>
  <c r="U849" i="20"/>
  <c r="V849" i="20"/>
  <c r="T848" i="20"/>
  <c r="U848" i="20"/>
  <c r="V848" i="20"/>
  <c r="T847" i="20"/>
  <c r="U847" i="20"/>
  <c r="V847" i="20"/>
  <c r="T846" i="20"/>
  <c r="U846" i="20"/>
  <c r="V846" i="20"/>
  <c r="T845" i="20"/>
  <c r="U845" i="20"/>
  <c r="V845" i="20"/>
  <c r="T844" i="20"/>
  <c r="U844" i="20"/>
  <c r="V844" i="20"/>
  <c r="T843" i="20"/>
  <c r="U843" i="20"/>
  <c r="V843" i="20"/>
  <c r="T842" i="20"/>
  <c r="U842" i="20"/>
  <c r="V842" i="20"/>
  <c r="T841" i="20"/>
  <c r="U841" i="20"/>
  <c r="V841" i="20"/>
  <c r="T840" i="20"/>
  <c r="U840" i="20"/>
  <c r="V840" i="20"/>
  <c r="T839" i="20"/>
  <c r="U839" i="20"/>
  <c r="V839" i="20"/>
  <c r="T838" i="20"/>
  <c r="U838" i="20"/>
  <c r="V838" i="20"/>
  <c r="T837" i="20"/>
  <c r="U837" i="20"/>
  <c r="V837" i="20"/>
  <c r="T836" i="20"/>
  <c r="U836" i="20"/>
  <c r="V836" i="20"/>
  <c r="T835" i="20"/>
  <c r="U835" i="20"/>
  <c r="V835" i="20"/>
  <c r="T834" i="20"/>
  <c r="U834" i="20"/>
  <c r="V834" i="20"/>
  <c r="T833" i="20"/>
  <c r="U833" i="20"/>
  <c r="V833" i="20"/>
  <c r="T832" i="20"/>
  <c r="U832" i="20"/>
  <c r="V832" i="20"/>
  <c r="T831" i="20"/>
  <c r="U831" i="20"/>
  <c r="V831" i="20"/>
  <c r="T830" i="20"/>
  <c r="U830" i="20"/>
  <c r="V830" i="20"/>
  <c r="T829" i="20"/>
  <c r="U829" i="20"/>
  <c r="V829" i="20"/>
  <c r="T828" i="20"/>
  <c r="U828" i="20"/>
  <c r="V828" i="20"/>
  <c r="T827" i="20"/>
  <c r="U827" i="20"/>
  <c r="V827" i="20"/>
  <c r="T826" i="20"/>
  <c r="U826" i="20"/>
  <c r="V826" i="20"/>
  <c r="T825" i="20"/>
  <c r="U825" i="20"/>
  <c r="V825" i="20"/>
  <c r="T824" i="20"/>
  <c r="U824" i="20"/>
  <c r="V824" i="20"/>
  <c r="T823" i="20"/>
  <c r="U823" i="20"/>
  <c r="V823" i="20"/>
  <c r="T822" i="20"/>
  <c r="U822" i="20"/>
  <c r="V822" i="20"/>
  <c r="T821" i="20"/>
  <c r="U821" i="20"/>
  <c r="V821" i="20"/>
  <c r="T820" i="20"/>
  <c r="U820" i="20"/>
  <c r="V820" i="20"/>
  <c r="T819" i="20"/>
  <c r="U819" i="20"/>
  <c r="V819" i="20"/>
  <c r="T818" i="20"/>
  <c r="U818" i="20"/>
  <c r="V818" i="20"/>
  <c r="T817" i="20"/>
  <c r="U817" i="20"/>
  <c r="V817" i="20"/>
  <c r="T816" i="20"/>
  <c r="U816" i="20"/>
  <c r="V816" i="20"/>
  <c r="T815" i="20"/>
  <c r="U815" i="20"/>
  <c r="V815" i="20"/>
  <c r="T814" i="20"/>
  <c r="U814" i="20"/>
  <c r="V814" i="20"/>
  <c r="T813" i="20"/>
  <c r="U813" i="20"/>
  <c r="V813" i="20"/>
  <c r="T812" i="20"/>
  <c r="U812" i="20"/>
  <c r="V812" i="20"/>
  <c r="T811" i="20"/>
  <c r="U811" i="20"/>
  <c r="V811" i="20"/>
  <c r="T810" i="20"/>
  <c r="U810" i="20"/>
  <c r="V810" i="20"/>
  <c r="T809" i="20"/>
  <c r="U809" i="20"/>
  <c r="V809" i="20"/>
  <c r="T808" i="20"/>
  <c r="U808" i="20"/>
  <c r="V808" i="20"/>
  <c r="T807" i="20"/>
  <c r="U807" i="20"/>
  <c r="V807" i="20"/>
  <c r="T806" i="20"/>
  <c r="U806" i="20"/>
  <c r="V806" i="20"/>
  <c r="T805" i="20"/>
  <c r="U805" i="20"/>
  <c r="V805" i="20"/>
  <c r="T804" i="20"/>
  <c r="U804" i="20"/>
  <c r="V804" i="20"/>
  <c r="T803" i="20"/>
  <c r="U803" i="20"/>
  <c r="V803" i="20"/>
  <c r="T802" i="20"/>
  <c r="U802" i="20"/>
  <c r="V802" i="20"/>
  <c r="T801" i="20"/>
  <c r="U801" i="20"/>
  <c r="V801" i="20"/>
  <c r="T800" i="20"/>
  <c r="U800" i="20"/>
  <c r="V800" i="20"/>
  <c r="T799" i="20"/>
  <c r="U799" i="20"/>
  <c r="V799" i="20"/>
  <c r="T798" i="20"/>
  <c r="U798" i="20"/>
  <c r="V798" i="20"/>
  <c r="T797" i="20"/>
  <c r="U797" i="20"/>
  <c r="V797" i="20"/>
  <c r="T796" i="20"/>
  <c r="U796" i="20"/>
  <c r="V796" i="20"/>
  <c r="T795" i="20"/>
  <c r="U795" i="20"/>
  <c r="V795" i="20"/>
  <c r="T794" i="20"/>
  <c r="U794" i="20"/>
  <c r="V794" i="20"/>
  <c r="T793" i="20"/>
  <c r="U793" i="20"/>
  <c r="V793" i="20"/>
  <c r="T792" i="20"/>
  <c r="U792" i="20"/>
  <c r="V792" i="20"/>
  <c r="T791" i="20"/>
  <c r="U791" i="20"/>
  <c r="V791" i="20"/>
  <c r="T790" i="20"/>
  <c r="U790" i="20"/>
  <c r="V790" i="20"/>
  <c r="T789" i="20"/>
  <c r="U789" i="20"/>
  <c r="V789" i="20"/>
  <c r="T788" i="20"/>
  <c r="U788" i="20"/>
  <c r="V788" i="20"/>
  <c r="T787" i="20"/>
  <c r="U787" i="20"/>
  <c r="V787" i="20"/>
  <c r="T786" i="20"/>
  <c r="U786" i="20"/>
  <c r="V786" i="20"/>
  <c r="T785" i="20"/>
  <c r="U785" i="20"/>
  <c r="V785" i="20"/>
  <c r="T784" i="20"/>
  <c r="U784" i="20"/>
  <c r="V784" i="20"/>
  <c r="T783" i="20"/>
  <c r="U783" i="20"/>
  <c r="V783" i="20"/>
  <c r="T782" i="20"/>
  <c r="U782" i="20"/>
  <c r="V782" i="20"/>
  <c r="T781" i="20"/>
  <c r="U781" i="20"/>
  <c r="V781" i="20"/>
  <c r="T780" i="20"/>
  <c r="U780" i="20"/>
  <c r="V780" i="20"/>
  <c r="T779" i="20"/>
  <c r="U779" i="20"/>
  <c r="V779" i="20"/>
  <c r="T778" i="20"/>
  <c r="U778" i="20"/>
  <c r="V778" i="20"/>
  <c r="T777" i="20"/>
  <c r="U777" i="20"/>
  <c r="V777" i="20"/>
  <c r="T776" i="20"/>
  <c r="U776" i="20"/>
  <c r="V776" i="20"/>
  <c r="T775" i="20"/>
  <c r="U775" i="20"/>
  <c r="V775" i="20"/>
  <c r="T774" i="20"/>
  <c r="U774" i="20"/>
  <c r="V774" i="20"/>
  <c r="T773" i="20"/>
  <c r="U773" i="20"/>
  <c r="V773" i="20"/>
  <c r="T772" i="20"/>
  <c r="U772" i="20"/>
  <c r="V772" i="20"/>
  <c r="T771" i="20"/>
  <c r="U771" i="20"/>
  <c r="V771" i="20"/>
  <c r="T770" i="20"/>
  <c r="U770" i="20"/>
  <c r="V770" i="20"/>
  <c r="T769" i="20"/>
  <c r="U769" i="20"/>
  <c r="V769" i="20"/>
  <c r="T768" i="20"/>
  <c r="U768" i="20"/>
  <c r="V768" i="20"/>
  <c r="T767" i="20"/>
  <c r="U767" i="20"/>
  <c r="V767" i="20"/>
  <c r="T766" i="20"/>
  <c r="U766" i="20"/>
  <c r="V766" i="20"/>
  <c r="T765" i="20"/>
  <c r="U765" i="20"/>
  <c r="V765" i="20"/>
  <c r="T764" i="20"/>
  <c r="U764" i="20"/>
  <c r="V764" i="20"/>
  <c r="T763" i="20"/>
  <c r="U763" i="20"/>
  <c r="V763" i="20"/>
  <c r="T762" i="20"/>
  <c r="U762" i="20"/>
  <c r="V762" i="20"/>
  <c r="T761" i="20"/>
  <c r="U761" i="20"/>
  <c r="V761" i="20"/>
  <c r="T760" i="20"/>
  <c r="U760" i="20"/>
  <c r="V760" i="20"/>
  <c r="T759" i="20"/>
  <c r="U759" i="20"/>
  <c r="V759" i="20"/>
  <c r="T758" i="20"/>
  <c r="U758" i="20"/>
  <c r="V758" i="20"/>
  <c r="T757" i="20"/>
  <c r="U757" i="20"/>
  <c r="V757" i="20"/>
  <c r="T756" i="20"/>
  <c r="U756" i="20"/>
  <c r="V756" i="20"/>
  <c r="T755" i="20"/>
  <c r="U755" i="20"/>
  <c r="V755" i="20"/>
  <c r="T754" i="20"/>
  <c r="U754" i="20"/>
  <c r="V754" i="20"/>
  <c r="T753" i="20"/>
  <c r="U753" i="20"/>
  <c r="V753" i="20"/>
  <c r="T752" i="20"/>
  <c r="U752" i="20"/>
  <c r="V752" i="20"/>
  <c r="T751" i="20"/>
  <c r="U751" i="20"/>
  <c r="V751" i="20"/>
  <c r="T750" i="20"/>
  <c r="U750" i="20"/>
  <c r="V750" i="20"/>
  <c r="T749" i="20"/>
  <c r="U749" i="20"/>
  <c r="V749" i="20"/>
  <c r="T748" i="20"/>
  <c r="U748" i="20"/>
  <c r="V748" i="20"/>
  <c r="T747" i="20"/>
  <c r="U747" i="20"/>
  <c r="V747" i="20"/>
  <c r="T746" i="20"/>
  <c r="U746" i="20"/>
  <c r="V746" i="20"/>
  <c r="T745" i="20"/>
  <c r="U745" i="20"/>
  <c r="V745" i="20"/>
  <c r="T744" i="20"/>
  <c r="U744" i="20"/>
  <c r="V744" i="20"/>
  <c r="T743" i="20"/>
  <c r="U743" i="20"/>
  <c r="V743" i="20"/>
  <c r="T742" i="20"/>
  <c r="U742" i="20"/>
  <c r="V742" i="20"/>
  <c r="T741" i="20"/>
  <c r="U741" i="20"/>
  <c r="V741" i="20"/>
  <c r="T740" i="20"/>
  <c r="U740" i="20"/>
  <c r="V740" i="20"/>
  <c r="T739" i="20"/>
  <c r="U739" i="20"/>
  <c r="V739" i="20"/>
  <c r="T738" i="20"/>
  <c r="U738" i="20"/>
  <c r="V738" i="20"/>
  <c r="T737" i="20"/>
  <c r="U737" i="20"/>
  <c r="V737" i="20"/>
  <c r="T736" i="20"/>
  <c r="U736" i="20"/>
  <c r="V736" i="20"/>
  <c r="T735" i="20"/>
  <c r="U735" i="20"/>
  <c r="V735" i="20"/>
  <c r="T734" i="20"/>
  <c r="U734" i="20"/>
  <c r="V734" i="20"/>
  <c r="T733" i="20"/>
  <c r="U733" i="20"/>
  <c r="V733" i="20"/>
  <c r="T732" i="20"/>
  <c r="U732" i="20"/>
  <c r="V732" i="20"/>
  <c r="T731" i="20"/>
  <c r="U731" i="20"/>
  <c r="V731" i="20"/>
  <c r="T730" i="20"/>
  <c r="U730" i="20"/>
  <c r="V730" i="20"/>
  <c r="T729" i="20"/>
  <c r="U729" i="20"/>
  <c r="V729" i="20"/>
  <c r="T728" i="20"/>
  <c r="U728" i="20"/>
  <c r="V728" i="20"/>
  <c r="T727" i="20"/>
  <c r="U727" i="20"/>
  <c r="V727" i="20"/>
  <c r="T726" i="20"/>
  <c r="U726" i="20"/>
  <c r="V726" i="20"/>
  <c r="T725" i="20"/>
  <c r="U725" i="20"/>
  <c r="V725" i="20"/>
  <c r="T724" i="20"/>
  <c r="U724" i="20"/>
  <c r="V724" i="20"/>
  <c r="T723" i="20"/>
  <c r="U723" i="20"/>
  <c r="V723" i="20"/>
  <c r="T722" i="20"/>
  <c r="U722" i="20"/>
  <c r="V722" i="20"/>
  <c r="T721" i="20"/>
  <c r="U721" i="20"/>
  <c r="V721" i="20"/>
  <c r="T720" i="20"/>
  <c r="U720" i="20"/>
  <c r="V720" i="20"/>
  <c r="T719" i="20"/>
  <c r="U719" i="20"/>
  <c r="V719" i="20"/>
  <c r="T718" i="20"/>
  <c r="U718" i="20"/>
  <c r="V718" i="20"/>
  <c r="T717" i="20"/>
  <c r="U717" i="20"/>
  <c r="V717" i="20"/>
  <c r="T716" i="20"/>
  <c r="U716" i="20"/>
  <c r="V716" i="20"/>
  <c r="T715" i="20"/>
  <c r="U715" i="20"/>
  <c r="V715" i="20"/>
  <c r="T714" i="20"/>
  <c r="U714" i="20"/>
  <c r="V714" i="20"/>
  <c r="T713" i="20"/>
  <c r="U713" i="20"/>
  <c r="V713" i="20"/>
  <c r="T712" i="20"/>
  <c r="U712" i="20"/>
  <c r="V712" i="20"/>
  <c r="T711" i="20"/>
  <c r="U711" i="20"/>
  <c r="V711" i="20"/>
  <c r="T710" i="20"/>
  <c r="U710" i="20"/>
  <c r="V710" i="20"/>
  <c r="T709" i="20"/>
  <c r="U709" i="20"/>
  <c r="V709" i="20"/>
  <c r="T708" i="20"/>
  <c r="U708" i="20"/>
  <c r="V708" i="20"/>
  <c r="T707" i="20"/>
  <c r="U707" i="20"/>
  <c r="V707" i="20"/>
  <c r="T706" i="20"/>
  <c r="U706" i="20"/>
  <c r="V706" i="20"/>
  <c r="T705" i="20"/>
  <c r="U705" i="20"/>
  <c r="V705" i="20"/>
  <c r="T704" i="20"/>
  <c r="U704" i="20"/>
  <c r="V704" i="20"/>
  <c r="T703" i="20"/>
  <c r="U703" i="20"/>
  <c r="V703" i="20"/>
  <c r="T702" i="20"/>
  <c r="U702" i="20"/>
  <c r="V702" i="20"/>
  <c r="T701" i="20"/>
  <c r="U701" i="20"/>
  <c r="V701" i="20"/>
  <c r="T700" i="20"/>
  <c r="U700" i="20"/>
  <c r="V700" i="20"/>
  <c r="T699" i="20"/>
  <c r="U699" i="20"/>
  <c r="V699" i="20"/>
  <c r="T698" i="20"/>
  <c r="U698" i="20"/>
  <c r="V698" i="20"/>
  <c r="T697" i="20"/>
  <c r="U697" i="20"/>
  <c r="V697" i="20"/>
  <c r="T696" i="20"/>
  <c r="U696" i="20"/>
  <c r="V696" i="20"/>
  <c r="T695" i="20"/>
  <c r="U695" i="20"/>
  <c r="V695" i="20"/>
  <c r="T694" i="20"/>
  <c r="U694" i="20"/>
  <c r="V694" i="20"/>
  <c r="T693" i="20"/>
  <c r="U693" i="20"/>
  <c r="V693" i="20"/>
  <c r="T692" i="20"/>
  <c r="U692" i="20"/>
  <c r="V692" i="20"/>
  <c r="T691" i="20"/>
  <c r="U691" i="20"/>
  <c r="V691" i="20"/>
  <c r="T690" i="20"/>
  <c r="U690" i="20"/>
  <c r="V690" i="20"/>
  <c r="T689" i="20"/>
  <c r="U689" i="20"/>
  <c r="V689" i="20"/>
  <c r="T688" i="20"/>
  <c r="U688" i="20"/>
  <c r="V688" i="20"/>
  <c r="T687" i="20"/>
  <c r="U687" i="20"/>
  <c r="V687" i="20"/>
  <c r="T686" i="20"/>
  <c r="U686" i="20"/>
  <c r="V686" i="20"/>
  <c r="T685" i="20"/>
  <c r="U685" i="20"/>
  <c r="V685" i="20"/>
  <c r="T684" i="20"/>
  <c r="U684" i="20"/>
  <c r="V684" i="20"/>
  <c r="T683" i="20"/>
  <c r="U683" i="20"/>
  <c r="V683" i="20"/>
  <c r="T682" i="20"/>
  <c r="U682" i="20"/>
  <c r="V682" i="20"/>
  <c r="T681" i="20"/>
  <c r="U681" i="20"/>
  <c r="V681" i="20"/>
  <c r="T680" i="20"/>
  <c r="U680" i="20"/>
  <c r="V680" i="20"/>
  <c r="T679" i="20"/>
  <c r="U679" i="20"/>
  <c r="V679" i="20"/>
  <c r="T678" i="20"/>
  <c r="U678" i="20"/>
  <c r="V678" i="20"/>
  <c r="T677" i="20"/>
  <c r="U677" i="20"/>
  <c r="V677" i="20"/>
  <c r="T676" i="20"/>
  <c r="U676" i="20"/>
  <c r="V676" i="20"/>
  <c r="T675" i="20"/>
  <c r="U675" i="20"/>
  <c r="V675" i="20"/>
  <c r="T674" i="20"/>
  <c r="U674" i="20"/>
  <c r="V674" i="20"/>
  <c r="T673" i="20"/>
  <c r="U673" i="20"/>
  <c r="V673" i="20"/>
  <c r="T672" i="20"/>
  <c r="U672" i="20"/>
  <c r="V672" i="20"/>
  <c r="T671" i="20"/>
  <c r="U671" i="20"/>
  <c r="V671" i="20"/>
  <c r="T670" i="20"/>
  <c r="U670" i="20"/>
  <c r="V670" i="20"/>
  <c r="T669" i="20"/>
  <c r="U669" i="20"/>
  <c r="V669" i="20"/>
  <c r="T668" i="20"/>
  <c r="U668" i="20"/>
  <c r="V668" i="20"/>
  <c r="T667" i="20"/>
  <c r="U667" i="20"/>
  <c r="V667" i="20"/>
  <c r="T666" i="20"/>
  <c r="U666" i="20"/>
  <c r="V666" i="20"/>
  <c r="T665" i="20"/>
  <c r="U665" i="20"/>
  <c r="V665" i="20"/>
  <c r="T664" i="20"/>
  <c r="U664" i="20"/>
  <c r="V664" i="20"/>
  <c r="T663" i="20"/>
  <c r="U663" i="20"/>
  <c r="V663" i="20"/>
  <c r="T662" i="20"/>
  <c r="U662" i="20"/>
  <c r="V662" i="20"/>
  <c r="T661" i="20"/>
  <c r="U661" i="20"/>
  <c r="V661" i="20"/>
  <c r="T660" i="20"/>
  <c r="U660" i="20"/>
  <c r="V660" i="20"/>
  <c r="T659" i="20"/>
  <c r="U659" i="20"/>
  <c r="V659" i="20"/>
  <c r="T658" i="20"/>
  <c r="U658" i="20"/>
  <c r="V658" i="20"/>
  <c r="T657" i="20"/>
  <c r="U657" i="20"/>
  <c r="V657" i="20"/>
  <c r="T656" i="20"/>
  <c r="U656" i="20"/>
  <c r="V656" i="20"/>
  <c r="T655" i="20"/>
  <c r="U655" i="20"/>
  <c r="V655" i="20"/>
  <c r="T654" i="20"/>
  <c r="U654" i="20"/>
  <c r="V654" i="20"/>
  <c r="T653" i="20"/>
  <c r="U653" i="20"/>
  <c r="V653" i="20"/>
  <c r="T652" i="20"/>
  <c r="U652" i="20"/>
  <c r="V652" i="20"/>
  <c r="T651" i="20"/>
  <c r="U651" i="20"/>
  <c r="V651" i="20"/>
  <c r="T650" i="20"/>
  <c r="U650" i="20"/>
  <c r="V650" i="20"/>
  <c r="T649" i="20"/>
  <c r="U649" i="20"/>
  <c r="V649" i="20"/>
  <c r="T648" i="20"/>
  <c r="U648" i="20"/>
  <c r="V648" i="20"/>
  <c r="T647" i="20"/>
  <c r="U647" i="20"/>
  <c r="V647" i="20"/>
  <c r="T646" i="20"/>
  <c r="U646" i="20"/>
  <c r="V646" i="20"/>
  <c r="T645" i="20"/>
  <c r="U645" i="20"/>
  <c r="V645" i="20"/>
  <c r="T644" i="20"/>
  <c r="U644" i="20"/>
  <c r="V644" i="20"/>
  <c r="T643" i="20"/>
  <c r="U643" i="20"/>
  <c r="V643" i="20"/>
  <c r="T642" i="20"/>
  <c r="U642" i="20"/>
  <c r="V642" i="20"/>
  <c r="T641" i="20"/>
  <c r="U641" i="20"/>
  <c r="V641" i="20"/>
  <c r="T640" i="20"/>
  <c r="U640" i="20"/>
  <c r="V640" i="20"/>
  <c r="T639" i="20"/>
  <c r="U639" i="20"/>
  <c r="V639" i="20"/>
  <c r="T638" i="20"/>
  <c r="U638" i="20"/>
  <c r="V638" i="20"/>
  <c r="T637" i="20"/>
  <c r="U637" i="20"/>
  <c r="V637" i="20"/>
  <c r="T636" i="20"/>
  <c r="U636" i="20"/>
  <c r="V636" i="20"/>
  <c r="T635" i="20"/>
  <c r="U635" i="20"/>
  <c r="V635" i="20"/>
  <c r="T634" i="20"/>
  <c r="U634" i="20"/>
  <c r="V634" i="20"/>
  <c r="T633" i="20"/>
  <c r="U633" i="20"/>
  <c r="V633" i="20"/>
  <c r="T632" i="20"/>
  <c r="U632" i="20"/>
  <c r="V632" i="20"/>
  <c r="T631" i="20"/>
  <c r="U631" i="20"/>
  <c r="V631" i="20"/>
  <c r="T630" i="20"/>
  <c r="U630" i="20"/>
  <c r="V630" i="20"/>
  <c r="T629" i="20"/>
  <c r="U629" i="20"/>
  <c r="V629" i="20"/>
  <c r="T628" i="20"/>
  <c r="U628" i="20"/>
  <c r="V628" i="20"/>
  <c r="T627" i="20"/>
  <c r="U627" i="20"/>
  <c r="V627" i="20"/>
  <c r="T626" i="20"/>
  <c r="U626" i="20"/>
  <c r="V626" i="20"/>
  <c r="T625" i="20"/>
  <c r="U625" i="20"/>
  <c r="V625" i="20"/>
  <c r="T624" i="20"/>
  <c r="U624" i="20"/>
  <c r="V624" i="20"/>
  <c r="T623" i="20"/>
  <c r="U623" i="20"/>
  <c r="V623" i="20"/>
  <c r="T622" i="20"/>
  <c r="U622" i="20"/>
  <c r="V622" i="20"/>
  <c r="T621" i="20"/>
  <c r="U621" i="20"/>
  <c r="V621" i="20"/>
  <c r="T620" i="20"/>
  <c r="U620" i="20"/>
  <c r="V620" i="20"/>
  <c r="T619" i="20"/>
  <c r="U619" i="20"/>
  <c r="V619" i="20"/>
  <c r="T618" i="20"/>
  <c r="U618" i="20"/>
  <c r="V618" i="20"/>
  <c r="T617" i="20"/>
  <c r="U617" i="20"/>
  <c r="V617" i="20"/>
  <c r="T616" i="20"/>
  <c r="U616" i="20"/>
  <c r="V616" i="20"/>
  <c r="T615" i="20"/>
  <c r="U615" i="20"/>
  <c r="V615" i="20"/>
  <c r="T614" i="20"/>
  <c r="U614" i="20"/>
  <c r="V614" i="20"/>
  <c r="T613" i="20"/>
  <c r="U613" i="20"/>
  <c r="V613" i="20"/>
  <c r="T612" i="20"/>
  <c r="U612" i="20"/>
  <c r="V612" i="20"/>
  <c r="T611" i="20"/>
  <c r="U611" i="20"/>
  <c r="V611" i="20"/>
  <c r="T610" i="20"/>
  <c r="U610" i="20"/>
  <c r="V610" i="20"/>
  <c r="T609" i="20"/>
  <c r="U609" i="20"/>
  <c r="V609" i="20"/>
  <c r="T608" i="20"/>
  <c r="U608" i="20"/>
  <c r="V608" i="20"/>
  <c r="T607" i="20"/>
  <c r="U607" i="20"/>
  <c r="V607" i="20"/>
  <c r="T606" i="20"/>
  <c r="U606" i="20"/>
  <c r="V606" i="20"/>
  <c r="T605" i="20"/>
  <c r="U605" i="20"/>
  <c r="V605" i="20"/>
  <c r="T604" i="20"/>
  <c r="U604" i="20"/>
  <c r="V604" i="20"/>
  <c r="T603" i="20"/>
  <c r="U603" i="20"/>
  <c r="V603" i="20"/>
  <c r="T602" i="20"/>
  <c r="U602" i="20"/>
  <c r="V602" i="20"/>
  <c r="T601" i="20"/>
  <c r="U601" i="20"/>
  <c r="V601" i="20"/>
  <c r="T600" i="20"/>
  <c r="U600" i="20"/>
  <c r="V600" i="20"/>
  <c r="T599" i="20"/>
  <c r="U599" i="20"/>
  <c r="V599" i="20"/>
  <c r="T598" i="20"/>
  <c r="U598" i="20"/>
  <c r="V598" i="20"/>
  <c r="T597" i="20"/>
  <c r="U597" i="20"/>
  <c r="V597" i="20"/>
  <c r="T596" i="20"/>
  <c r="U596" i="20"/>
  <c r="V596" i="20"/>
  <c r="T595" i="20"/>
  <c r="U595" i="20"/>
  <c r="V595" i="20"/>
  <c r="T594" i="20"/>
  <c r="U594" i="20"/>
  <c r="V594" i="20"/>
  <c r="T593" i="20"/>
  <c r="U593" i="20"/>
  <c r="V593" i="20"/>
  <c r="T592" i="20"/>
  <c r="U592" i="20"/>
  <c r="V592" i="20"/>
  <c r="T591" i="20"/>
  <c r="U591" i="20"/>
  <c r="V591" i="20"/>
  <c r="T590" i="20"/>
  <c r="U590" i="20"/>
  <c r="V590" i="20"/>
  <c r="T589" i="20"/>
  <c r="U589" i="20"/>
  <c r="V589" i="20"/>
  <c r="T588" i="20"/>
  <c r="U588" i="20"/>
  <c r="V588" i="20"/>
  <c r="T587" i="20"/>
  <c r="U587" i="20"/>
  <c r="V587" i="20"/>
  <c r="T586" i="20"/>
  <c r="U586" i="20"/>
  <c r="V586" i="20"/>
  <c r="T585" i="20"/>
  <c r="U585" i="20"/>
  <c r="V585" i="20"/>
  <c r="T584" i="20"/>
  <c r="U584" i="20"/>
  <c r="V584" i="20"/>
  <c r="T583" i="20"/>
  <c r="U583" i="20"/>
  <c r="V583" i="20"/>
  <c r="T582" i="20"/>
  <c r="U582" i="20"/>
  <c r="V582" i="20"/>
  <c r="T581" i="20"/>
  <c r="U581" i="20"/>
  <c r="V581" i="20"/>
  <c r="T580" i="20"/>
  <c r="U580" i="20"/>
  <c r="V580" i="20"/>
  <c r="T579" i="20"/>
  <c r="U579" i="20"/>
  <c r="V579" i="20"/>
  <c r="T578" i="20"/>
  <c r="U578" i="20"/>
  <c r="V578" i="20"/>
  <c r="T577" i="20"/>
  <c r="U577" i="20"/>
  <c r="V577" i="20"/>
  <c r="T576" i="20"/>
  <c r="U576" i="20"/>
  <c r="V576" i="20"/>
  <c r="T575" i="20"/>
  <c r="U575" i="20"/>
  <c r="V575" i="20"/>
  <c r="T574" i="20"/>
  <c r="U574" i="20"/>
  <c r="V574" i="20"/>
  <c r="T573" i="20"/>
  <c r="U573" i="20"/>
  <c r="V573" i="20"/>
  <c r="T572" i="20"/>
  <c r="U572" i="20"/>
  <c r="V572" i="20"/>
  <c r="T571" i="20"/>
  <c r="U571" i="20"/>
  <c r="V571" i="20"/>
  <c r="T570" i="20"/>
  <c r="U570" i="20"/>
  <c r="V570" i="20"/>
  <c r="T569" i="20"/>
  <c r="U569" i="20"/>
  <c r="V569" i="20"/>
  <c r="T568" i="20"/>
  <c r="U568" i="20"/>
  <c r="V568" i="20"/>
  <c r="T567" i="20"/>
  <c r="U567" i="20"/>
  <c r="V567" i="20"/>
  <c r="T566" i="20"/>
  <c r="U566" i="20"/>
  <c r="V566" i="20"/>
  <c r="T565" i="20"/>
  <c r="U565" i="20"/>
  <c r="V565" i="20"/>
  <c r="T564" i="20"/>
  <c r="U564" i="20"/>
  <c r="V564" i="20"/>
  <c r="T563" i="20"/>
  <c r="U563" i="20"/>
  <c r="V563" i="20"/>
  <c r="T562" i="20"/>
  <c r="U562" i="20"/>
  <c r="V562" i="20"/>
  <c r="T561" i="20"/>
  <c r="U561" i="20"/>
  <c r="V561" i="20"/>
  <c r="T560" i="20"/>
  <c r="U560" i="20"/>
  <c r="V560" i="20"/>
  <c r="T559" i="20"/>
  <c r="U559" i="20"/>
  <c r="V559" i="20"/>
  <c r="T558" i="20"/>
  <c r="U558" i="20"/>
  <c r="V558" i="20"/>
  <c r="T557" i="20"/>
  <c r="U557" i="20"/>
  <c r="V557" i="20"/>
  <c r="T556" i="20"/>
  <c r="U556" i="20"/>
  <c r="V556" i="20"/>
  <c r="T555" i="20"/>
  <c r="U555" i="20"/>
  <c r="V555" i="20"/>
  <c r="T554" i="20"/>
  <c r="U554" i="20"/>
  <c r="V554" i="20"/>
  <c r="T553" i="20"/>
  <c r="U553" i="20"/>
  <c r="V553" i="20"/>
  <c r="T552" i="20"/>
  <c r="U552" i="20"/>
  <c r="V552" i="20"/>
  <c r="T551" i="20"/>
  <c r="U551" i="20"/>
  <c r="V551" i="20"/>
  <c r="T550" i="20"/>
  <c r="U550" i="20"/>
  <c r="V550" i="20"/>
  <c r="T549" i="20"/>
  <c r="U549" i="20"/>
  <c r="V549" i="20"/>
  <c r="T548" i="20"/>
  <c r="U548" i="20"/>
  <c r="V548" i="20"/>
  <c r="T547" i="20"/>
  <c r="U547" i="20"/>
  <c r="V547" i="20"/>
  <c r="T546" i="20"/>
  <c r="U546" i="20"/>
  <c r="V546" i="20"/>
  <c r="T545" i="20"/>
  <c r="U545" i="20"/>
  <c r="V545" i="20"/>
  <c r="T544" i="20"/>
  <c r="U544" i="20"/>
  <c r="V544" i="20"/>
  <c r="T543" i="20"/>
  <c r="U543" i="20"/>
  <c r="V543" i="20"/>
  <c r="T542" i="20"/>
  <c r="U542" i="20"/>
  <c r="V542" i="20"/>
  <c r="T541" i="20"/>
  <c r="U541" i="20"/>
  <c r="V541" i="20"/>
  <c r="T540" i="20"/>
  <c r="U540" i="20"/>
  <c r="V540" i="20"/>
  <c r="T539" i="20"/>
  <c r="U539" i="20"/>
  <c r="V539" i="20"/>
  <c r="T538" i="20"/>
  <c r="U538" i="20"/>
  <c r="V538" i="20"/>
  <c r="T537" i="20"/>
  <c r="U537" i="20"/>
  <c r="V537" i="20"/>
  <c r="T536" i="20"/>
  <c r="U536" i="20"/>
  <c r="V536" i="20"/>
  <c r="T535" i="20"/>
  <c r="U535" i="20"/>
  <c r="V535" i="20"/>
  <c r="T534" i="20"/>
  <c r="U534" i="20"/>
  <c r="V534" i="20"/>
  <c r="T533" i="20"/>
  <c r="U533" i="20"/>
  <c r="V533" i="20"/>
  <c r="T532" i="20"/>
  <c r="U532" i="20"/>
  <c r="V532" i="20"/>
  <c r="T531" i="20"/>
  <c r="U531" i="20"/>
  <c r="V531" i="20"/>
  <c r="T530" i="20"/>
  <c r="U530" i="20"/>
  <c r="V530" i="20"/>
  <c r="T529" i="20"/>
  <c r="U529" i="20"/>
  <c r="V529" i="20"/>
  <c r="T528" i="20"/>
  <c r="U528" i="20"/>
  <c r="V528" i="20"/>
  <c r="T527" i="20"/>
  <c r="U527" i="20"/>
  <c r="V527" i="20"/>
  <c r="T526" i="20"/>
  <c r="U526" i="20"/>
  <c r="V526" i="20"/>
  <c r="T525" i="20"/>
  <c r="U525" i="20"/>
  <c r="V525" i="20"/>
  <c r="T524" i="20"/>
  <c r="U524" i="20"/>
  <c r="V524" i="20"/>
  <c r="T523" i="20"/>
  <c r="U523" i="20"/>
  <c r="V523" i="20"/>
  <c r="T522" i="20"/>
  <c r="U522" i="20"/>
  <c r="V522" i="20"/>
  <c r="T521" i="20"/>
  <c r="U521" i="20"/>
  <c r="V521" i="20"/>
  <c r="T520" i="20"/>
  <c r="U520" i="20"/>
  <c r="V520" i="20"/>
  <c r="T519" i="20"/>
  <c r="U519" i="20"/>
  <c r="V519" i="20"/>
  <c r="T518" i="20"/>
  <c r="U518" i="20"/>
  <c r="V518" i="20"/>
  <c r="T517" i="20"/>
  <c r="U517" i="20"/>
  <c r="V517" i="20"/>
  <c r="T516" i="20"/>
  <c r="U516" i="20"/>
  <c r="V516" i="20"/>
  <c r="T515" i="20"/>
  <c r="U515" i="20"/>
  <c r="V515" i="20"/>
  <c r="T514" i="20"/>
  <c r="U514" i="20"/>
  <c r="V514" i="20"/>
  <c r="T513" i="20"/>
  <c r="U513" i="20"/>
  <c r="V513" i="20"/>
  <c r="T512" i="20"/>
  <c r="U512" i="20"/>
  <c r="V512" i="20"/>
  <c r="T511" i="20"/>
  <c r="U511" i="20"/>
  <c r="V511" i="20"/>
  <c r="T510" i="20"/>
  <c r="U510" i="20"/>
  <c r="V510" i="20"/>
  <c r="T509" i="20"/>
  <c r="U509" i="20"/>
  <c r="V509" i="20"/>
  <c r="T508" i="20"/>
  <c r="U508" i="20"/>
  <c r="V508" i="20"/>
  <c r="T507" i="20"/>
  <c r="U507" i="20"/>
  <c r="V507" i="20"/>
  <c r="T506" i="20"/>
  <c r="U506" i="20"/>
  <c r="V506" i="20"/>
  <c r="T505" i="20"/>
  <c r="U505" i="20"/>
  <c r="V505" i="20"/>
  <c r="T504" i="20"/>
  <c r="U504" i="20"/>
  <c r="V504" i="20"/>
  <c r="T503" i="20"/>
  <c r="U503" i="20"/>
  <c r="V503" i="20"/>
  <c r="T502" i="20"/>
  <c r="U502" i="20"/>
  <c r="V502" i="20"/>
  <c r="T501" i="20"/>
  <c r="U501" i="20"/>
  <c r="V501" i="20"/>
  <c r="T500" i="20"/>
  <c r="U500" i="20"/>
  <c r="V500" i="20"/>
  <c r="T499" i="20"/>
  <c r="U499" i="20"/>
  <c r="V499" i="20"/>
  <c r="T498" i="20"/>
  <c r="U498" i="20"/>
  <c r="V498" i="20"/>
  <c r="T497" i="20"/>
  <c r="U497" i="20"/>
  <c r="V497" i="20"/>
  <c r="T496" i="20"/>
  <c r="U496" i="20"/>
  <c r="V496" i="20"/>
  <c r="T495" i="20"/>
  <c r="U495" i="20"/>
  <c r="V495" i="20"/>
  <c r="T494" i="20"/>
  <c r="U494" i="20"/>
  <c r="V494" i="20"/>
  <c r="T493" i="20"/>
  <c r="U493" i="20"/>
  <c r="V493" i="20"/>
  <c r="T492" i="20"/>
  <c r="U492" i="20"/>
  <c r="V492" i="20"/>
  <c r="T491" i="20"/>
  <c r="U491" i="20"/>
  <c r="V491" i="20"/>
  <c r="T490" i="20"/>
  <c r="U490" i="20"/>
  <c r="V490" i="20"/>
  <c r="T489" i="20"/>
  <c r="U489" i="20"/>
  <c r="V489" i="20"/>
  <c r="T488" i="20"/>
  <c r="U488" i="20"/>
  <c r="V488" i="20"/>
  <c r="T487" i="20"/>
  <c r="U487" i="20"/>
  <c r="V487" i="20"/>
  <c r="T486" i="20"/>
  <c r="U486" i="20"/>
  <c r="V486" i="20"/>
  <c r="T485" i="20"/>
  <c r="U485" i="20"/>
  <c r="V485" i="20"/>
  <c r="T484" i="20"/>
  <c r="U484" i="20"/>
  <c r="V484" i="20"/>
  <c r="T483" i="20"/>
  <c r="U483" i="20"/>
  <c r="V483" i="20"/>
  <c r="T482" i="20"/>
  <c r="U482" i="20"/>
  <c r="V482" i="20"/>
  <c r="T481" i="20"/>
  <c r="U481" i="20"/>
  <c r="V481" i="20"/>
  <c r="T480" i="20"/>
  <c r="U480" i="20"/>
  <c r="V480" i="20"/>
  <c r="T479" i="20"/>
  <c r="U479" i="20"/>
  <c r="V479" i="20"/>
  <c r="T478" i="20"/>
  <c r="U478" i="20"/>
  <c r="V478" i="20"/>
  <c r="T477" i="20"/>
  <c r="U477" i="20"/>
  <c r="V477" i="20"/>
  <c r="T476" i="20"/>
  <c r="U476" i="20"/>
  <c r="V476" i="20"/>
  <c r="T475" i="20"/>
  <c r="U475" i="20"/>
  <c r="V475" i="20"/>
  <c r="T474" i="20"/>
  <c r="U474" i="20"/>
  <c r="V474" i="20"/>
  <c r="T473" i="20"/>
  <c r="U473" i="20"/>
  <c r="V473" i="20"/>
  <c r="T472" i="20"/>
  <c r="U472" i="20"/>
  <c r="V472" i="20"/>
  <c r="T471" i="20"/>
  <c r="U471" i="20"/>
  <c r="V471" i="20"/>
  <c r="T470" i="20"/>
  <c r="U470" i="20"/>
  <c r="V470" i="20"/>
  <c r="T469" i="20"/>
  <c r="U469" i="20"/>
  <c r="V469" i="20"/>
  <c r="T468" i="20"/>
  <c r="U468" i="20"/>
  <c r="V468" i="20"/>
  <c r="T467" i="20"/>
  <c r="U467" i="20"/>
  <c r="V467" i="20"/>
  <c r="T466" i="20"/>
  <c r="U466" i="20"/>
  <c r="V466" i="20"/>
  <c r="T465" i="20"/>
  <c r="U465" i="20"/>
  <c r="V465" i="20"/>
  <c r="T464" i="20"/>
  <c r="U464" i="20"/>
  <c r="V464" i="20"/>
  <c r="T463" i="20"/>
  <c r="U463" i="20"/>
  <c r="V463" i="20"/>
  <c r="T462" i="20"/>
  <c r="U462" i="20"/>
  <c r="V462" i="20"/>
  <c r="T461" i="20"/>
  <c r="U461" i="20"/>
  <c r="V461" i="20"/>
  <c r="T460" i="20"/>
  <c r="U460" i="20"/>
  <c r="V460" i="20"/>
  <c r="T459" i="20"/>
  <c r="U459" i="20"/>
  <c r="V459" i="20"/>
  <c r="T458" i="20"/>
  <c r="U458" i="20"/>
  <c r="V458" i="20"/>
  <c r="T457" i="20"/>
  <c r="U457" i="20"/>
  <c r="V457" i="20"/>
  <c r="T456" i="20"/>
  <c r="U456" i="20"/>
  <c r="V456" i="20"/>
  <c r="T455" i="20"/>
  <c r="U455" i="20"/>
  <c r="V455" i="20"/>
  <c r="T454" i="20"/>
  <c r="U454" i="20"/>
  <c r="V454" i="20"/>
  <c r="T453" i="20"/>
  <c r="U453" i="20"/>
  <c r="V453" i="20"/>
  <c r="T452" i="20"/>
  <c r="U452" i="20"/>
  <c r="V452" i="20"/>
  <c r="T451" i="20"/>
  <c r="U451" i="20"/>
  <c r="V451" i="20"/>
  <c r="T450" i="20"/>
  <c r="U450" i="20"/>
  <c r="V450" i="20"/>
  <c r="T449" i="20"/>
  <c r="U449" i="20"/>
  <c r="V449" i="20"/>
  <c r="T448" i="20"/>
  <c r="U448" i="20"/>
  <c r="V448" i="20"/>
  <c r="T447" i="20"/>
  <c r="U447" i="20"/>
  <c r="V447" i="20"/>
  <c r="T446" i="20"/>
  <c r="U446" i="20"/>
  <c r="V446" i="20"/>
  <c r="T445" i="20"/>
  <c r="U445" i="20"/>
  <c r="V445" i="20"/>
  <c r="T444" i="20"/>
  <c r="U444" i="20"/>
  <c r="V444" i="20"/>
  <c r="T443" i="20"/>
  <c r="U443" i="20"/>
  <c r="V443" i="20"/>
  <c r="T442" i="20"/>
  <c r="U442" i="20"/>
  <c r="V442" i="20"/>
  <c r="T441" i="20"/>
  <c r="U441" i="20"/>
  <c r="V441" i="20"/>
  <c r="T440" i="20"/>
  <c r="U440" i="20"/>
  <c r="V440" i="20"/>
  <c r="T439" i="20"/>
  <c r="U439" i="20"/>
  <c r="V439" i="20"/>
  <c r="T438" i="20"/>
  <c r="U438" i="20"/>
  <c r="V438" i="20"/>
  <c r="T437" i="20"/>
  <c r="U437" i="20"/>
  <c r="V437" i="20"/>
  <c r="T436" i="20"/>
  <c r="U436" i="20"/>
  <c r="V436" i="20"/>
  <c r="T435" i="20"/>
  <c r="U435" i="20"/>
  <c r="V435" i="20"/>
  <c r="T434" i="20"/>
  <c r="U434" i="20"/>
  <c r="V434" i="20"/>
  <c r="T433" i="20"/>
  <c r="U433" i="20"/>
  <c r="V433" i="20"/>
  <c r="T432" i="20"/>
  <c r="U432" i="20"/>
  <c r="V432" i="20"/>
  <c r="T431" i="20"/>
  <c r="U431" i="20"/>
  <c r="V431" i="20"/>
  <c r="T430" i="20"/>
  <c r="U430" i="20"/>
  <c r="V430" i="20"/>
  <c r="T429" i="20"/>
  <c r="U429" i="20"/>
  <c r="V429" i="20"/>
  <c r="T428" i="20"/>
  <c r="U428" i="20"/>
  <c r="V428" i="20"/>
  <c r="T427" i="20"/>
  <c r="U427" i="20"/>
  <c r="V427" i="20"/>
  <c r="T426" i="20"/>
  <c r="U426" i="20"/>
  <c r="V426" i="20"/>
  <c r="T425" i="20"/>
  <c r="U425" i="20"/>
  <c r="V425" i="20"/>
  <c r="T424" i="20"/>
  <c r="U424" i="20"/>
  <c r="V424" i="20"/>
  <c r="T423" i="20"/>
  <c r="U423" i="20"/>
  <c r="V423" i="20"/>
  <c r="T422" i="20"/>
  <c r="U422" i="20"/>
  <c r="V422" i="20"/>
  <c r="T421" i="20"/>
  <c r="U421" i="20"/>
  <c r="V421" i="20"/>
  <c r="T420" i="20"/>
  <c r="U420" i="20"/>
  <c r="V420" i="20"/>
  <c r="T419" i="20"/>
  <c r="U419" i="20"/>
  <c r="V419" i="20"/>
  <c r="T418" i="20"/>
  <c r="U418" i="20"/>
  <c r="V418" i="20"/>
  <c r="T417" i="20"/>
  <c r="U417" i="20"/>
  <c r="V417" i="20"/>
  <c r="T416" i="20"/>
  <c r="U416" i="20"/>
  <c r="V416" i="20"/>
  <c r="T415" i="20"/>
  <c r="U415" i="20"/>
  <c r="V415" i="20"/>
  <c r="T414" i="20"/>
  <c r="U414" i="20"/>
  <c r="V414" i="20"/>
  <c r="T413" i="20"/>
  <c r="U413" i="20"/>
  <c r="V413" i="20"/>
  <c r="T412" i="20"/>
  <c r="U412" i="20"/>
  <c r="V412" i="20"/>
  <c r="T411" i="20"/>
  <c r="U411" i="20"/>
  <c r="V411" i="20"/>
  <c r="T410" i="20"/>
  <c r="U410" i="20"/>
  <c r="V410" i="20"/>
  <c r="T409" i="20"/>
  <c r="U409" i="20"/>
  <c r="V409" i="20"/>
  <c r="T408" i="20"/>
  <c r="U408" i="20"/>
  <c r="V408" i="20"/>
  <c r="T407" i="20"/>
  <c r="U407" i="20"/>
  <c r="V407" i="20"/>
  <c r="T406" i="20"/>
  <c r="U406" i="20"/>
  <c r="V406" i="20"/>
  <c r="T405" i="20"/>
  <c r="U405" i="20"/>
  <c r="V405" i="20"/>
  <c r="T404" i="20"/>
  <c r="U404" i="20"/>
  <c r="V404" i="20"/>
  <c r="T403" i="20"/>
  <c r="U403" i="20"/>
  <c r="V403" i="20"/>
  <c r="T402" i="20"/>
  <c r="U402" i="20"/>
  <c r="V402" i="20"/>
  <c r="T401" i="20"/>
  <c r="U401" i="20"/>
  <c r="V401" i="20"/>
  <c r="T399" i="20"/>
  <c r="U399" i="20"/>
  <c r="V399" i="20"/>
  <c r="T398" i="20"/>
  <c r="U398" i="20"/>
  <c r="V398" i="20"/>
  <c r="T397" i="20"/>
  <c r="U397" i="20"/>
  <c r="V397" i="20"/>
  <c r="T396" i="20"/>
  <c r="U396" i="20"/>
  <c r="V396" i="20"/>
  <c r="T395" i="20"/>
  <c r="U395" i="20"/>
  <c r="V395" i="20"/>
  <c r="T394" i="20"/>
  <c r="U394" i="20"/>
  <c r="V394" i="20"/>
  <c r="T393" i="20"/>
  <c r="U393" i="20"/>
  <c r="V393" i="20"/>
  <c r="T392" i="20"/>
  <c r="U392" i="20"/>
  <c r="V392" i="20"/>
  <c r="T391" i="20"/>
  <c r="U391" i="20"/>
  <c r="V391" i="20"/>
  <c r="T390" i="20"/>
  <c r="U390" i="20"/>
  <c r="V390" i="20"/>
  <c r="T389" i="20"/>
  <c r="U389" i="20"/>
  <c r="V389" i="20"/>
  <c r="T388" i="20"/>
  <c r="U388" i="20"/>
  <c r="V388" i="20"/>
  <c r="T387" i="20"/>
  <c r="U387" i="20"/>
  <c r="V387" i="20"/>
  <c r="T386" i="20"/>
  <c r="U386" i="20"/>
  <c r="V386" i="20"/>
  <c r="T385" i="20"/>
  <c r="U385" i="20"/>
  <c r="V385" i="20"/>
  <c r="T384" i="20"/>
  <c r="U384" i="20"/>
  <c r="V384" i="20"/>
  <c r="T383" i="20"/>
  <c r="U383" i="20"/>
  <c r="V383" i="20"/>
  <c r="T382" i="20"/>
  <c r="U382" i="20"/>
  <c r="V382" i="20"/>
  <c r="T381" i="20"/>
  <c r="U381" i="20"/>
  <c r="V381" i="20"/>
  <c r="T380" i="20"/>
  <c r="U380" i="20"/>
  <c r="V380" i="20"/>
  <c r="T379" i="20"/>
  <c r="U379" i="20"/>
  <c r="V379" i="20"/>
  <c r="T378" i="20"/>
  <c r="U378" i="20"/>
  <c r="V378" i="20"/>
  <c r="T377" i="20"/>
  <c r="U377" i="20"/>
  <c r="V377" i="20"/>
  <c r="T376" i="20"/>
  <c r="U376" i="20"/>
  <c r="V376" i="20"/>
  <c r="T375" i="20"/>
  <c r="U375" i="20"/>
  <c r="V375" i="20"/>
  <c r="T374" i="20"/>
  <c r="U374" i="20"/>
  <c r="V374" i="20"/>
  <c r="T373" i="20"/>
  <c r="U373" i="20"/>
  <c r="V373" i="20"/>
  <c r="T372" i="20"/>
  <c r="U372" i="20"/>
  <c r="V372" i="20"/>
  <c r="T371" i="20"/>
  <c r="U371" i="20"/>
  <c r="V371" i="20"/>
  <c r="T370" i="20"/>
  <c r="U370" i="20"/>
  <c r="V370" i="20"/>
  <c r="T369" i="20"/>
  <c r="U369" i="20"/>
  <c r="V369" i="20"/>
  <c r="T368" i="20"/>
  <c r="U368" i="20"/>
  <c r="V368" i="20"/>
  <c r="T367" i="20"/>
  <c r="U367" i="20"/>
  <c r="V367" i="20"/>
  <c r="T366" i="20"/>
  <c r="U366" i="20"/>
  <c r="V366" i="20"/>
  <c r="T365" i="20"/>
  <c r="U365" i="20"/>
  <c r="V365" i="20"/>
  <c r="T364" i="20"/>
  <c r="U364" i="20"/>
  <c r="V364" i="20"/>
  <c r="T363" i="20"/>
  <c r="U363" i="20"/>
  <c r="V363" i="20"/>
  <c r="T362" i="20"/>
  <c r="U362" i="20"/>
  <c r="V362" i="20"/>
  <c r="T361" i="20"/>
  <c r="U361" i="20"/>
  <c r="V361" i="20"/>
  <c r="T360" i="20"/>
  <c r="U360" i="20"/>
  <c r="V360" i="20"/>
  <c r="T359" i="20"/>
  <c r="U359" i="20"/>
  <c r="V359" i="20"/>
  <c r="T358" i="20"/>
  <c r="U358" i="20"/>
  <c r="V358" i="20"/>
  <c r="T357" i="20"/>
  <c r="U357" i="20"/>
  <c r="V357" i="20"/>
  <c r="T356" i="20"/>
  <c r="U356" i="20"/>
  <c r="V356" i="20"/>
  <c r="T355" i="20"/>
  <c r="U355" i="20"/>
  <c r="V355" i="20"/>
  <c r="T354" i="20"/>
  <c r="U354" i="20"/>
  <c r="V354" i="20"/>
  <c r="T353" i="20"/>
  <c r="U353" i="20"/>
  <c r="V353" i="20"/>
  <c r="T352" i="20"/>
  <c r="U352" i="20"/>
  <c r="V352" i="20"/>
  <c r="T351" i="20"/>
  <c r="U351" i="20"/>
  <c r="V351" i="20"/>
  <c r="T350" i="20"/>
  <c r="U350" i="20"/>
  <c r="V350" i="20"/>
  <c r="T349" i="20"/>
  <c r="U349" i="20"/>
  <c r="V349" i="20"/>
  <c r="T348" i="20"/>
  <c r="U348" i="20"/>
  <c r="V348" i="20"/>
  <c r="T347" i="20"/>
  <c r="U347" i="20"/>
  <c r="V347" i="20"/>
  <c r="T346" i="20"/>
  <c r="U346" i="20"/>
  <c r="V346" i="20"/>
  <c r="T345" i="20"/>
  <c r="U345" i="20"/>
  <c r="V345" i="20"/>
  <c r="T344" i="20"/>
  <c r="U344" i="20"/>
  <c r="V344" i="20"/>
  <c r="T343" i="20"/>
  <c r="U343" i="20"/>
  <c r="V343" i="20"/>
  <c r="T342" i="20"/>
  <c r="U342" i="20"/>
  <c r="V342" i="20"/>
  <c r="T341" i="20"/>
  <c r="U341" i="20"/>
  <c r="V341" i="20"/>
  <c r="T340" i="20"/>
  <c r="U340" i="20"/>
  <c r="V340" i="20"/>
  <c r="T339" i="20"/>
  <c r="U339" i="20"/>
  <c r="V339" i="20"/>
  <c r="T338" i="20"/>
  <c r="U338" i="20"/>
  <c r="V338" i="20"/>
  <c r="T337" i="20"/>
  <c r="U337" i="20"/>
  <c r="V337" i="20"/>
  <c r="T336" i="20"/>
  <c r="U336" i="20"/>
  <c r="V336" i="20"/>
  <c r="T335" i="20"/>
  <c r="U335" i="20"/>
  <c r="V335" i="20"/>
  <c r="T334" i="20"/>
  <c r="U334" i="20"/>
  <c r="V334" i="20"/>
  <c r="T333" i="20"/>
  <c r="U333" i="20"/>
  <c r="V333" i="20"/>
  <c r="T332" i="20"/>
  <c r="U332" i="20"/>
  <c r="V332" i="20"/>
  <c r="T331" i="20"/>
  <c r="U331" i="20"/>
  <c r="V331" i="20"/>
  <c r="T330" i="20"/>
  <c r="U330" i="20"/>
  <c r="V330" i="20"/>
  <c r="T329" i="20"/>
  <c r="U329" i="20"/>
  <c r="V329" i="20"/>
  <c r="T328" i="20"/>
  <c r="U328" i="20"/>
  <c r="V328" i="20"/>
  <c r="T327" i="20"/>
  <c r="U327" i="20"/>
  <c r="V327" i="20"/>
  <c r="T326" i="20"/>
  <c r="U326" i="20"/>
  <c r="V326" i="20"/>
  <c r="T325" i="20"/>
  <c r="U325" i="20"/>
  <c r="V325" i="20"/>
  <c r="T324" i="20"/>
  <c r="U324" i="20"/>
  <c r="V324" i="20"/>
  <c r="T323" i="20"/>
  <c r="U323" i="20"/>
  <c r="V323" i="20"/>
  <c r="T322" i="20"/>
  <c r="U322" i="20"/>
  <c r="V322" i="20"/>
  <c r="T321" i="20"/>
  <c r="U321" i="20"/>
  <c r="V321" i="20"/>
  <c r="T320" i="20"/>
  <c r="U320" i="20"/>
  <c r="V320" i="20"/>
  <c r="T319" i="20"/>
  <c r="U319" i="20"/>
  <c r="V319" i="20"/>
  <c r="T318" i="20"/>
  <c r="U318" i="20"/>
  <c r="V318" i="20"/>
  <c r="T317" i="20"/>
  <c r="U317" i="20"/>
  <c r="V317" i="20"/>
  <c r="T316" i="20"/>
  <c r="U316" i="20"/>
  <c r="V316" i="20"/>
  <c r="T315" i="20"/>
  <c r="U315" i="20"/>
  <c r="V315" i="20"/>
  <c r="T314" i="20"/>
  <c r="U314" i="20"/>
  <c r="V314" i="20"/>
  <c r="T313" i="20"/>
  <c r="U313" i="20"/>
  <c r="V313" i="20"/>
  <c r="T312" i="20"/>
  <c r="U312" i="20"/>
  <c r="V312" i="20"/>
  <c r="T311" i="20"/>
  <c r="U311" i="20"/>
  <c r="V311" i="20"/>
  <c r="T310" i="20"/>
  <c r="U310" i="20"/>
  <c r="V310" i="20"/>
  <c r="T309" i="20"/>
  <c r="U309" i="20"/>
  <c r="V309" i="20"/>
  <c r="T308" i="20"/>
  <c r="U308" i="20"/>
  <c r="V308" i="20"/>
  <c r="T307" i="20"/>
  <c r="U307" i="20"/>
  <c r="V307" i="20"/>
  <c r="T306" i="20"/>
  <c r="U306" i="20"/>
  <c r="V306" i="20"/>
  <c r="T305" i="20"/>
  <c r="U305" i="20"/>
  <c r="V305" i="20"/>
  <c r="T304" i="20"/>
  <c r="U304" i="20"/>
  <c r="V304" i="20"/>
  <c r="T303" i="20"/>
  <c r="U303" i="20"/>
  <c r="V303" i="20"/>
  <c r="T302" i="20"/>
  <c r="U302" i="20"/>
  <c r="V302" i="20"/>
  <c r="T301" i="20"/>
  <c r="U301" i="20"/>
  <c r="V301" i="20"/>
  <c r="T300" i="20"/>
  <c r="U300" i="20"/>
  <c r="V300" i="20"/>
  <c r="T299" i="20"/>
  <c r="U299" i="20"/>
  <c r="V299" i="20"/>
  <c r="T298" i="20"/>
  <c r="U298" i="20"/>
  <c r="V298" i="20"/>
  <c r="T297" i="20"/>
  <c r="U297" i="20"/>
  <c r="V297" i="20"/>
  <c r="T296" i="20"/>
  <c r="U296" i="20"/>
  <c r="V296" i="20"/>
  <c r="T295" i="20"/>
  <c r="U295" i="20"/>
  <c r="V295" i="20"/>
  <c r="T294" i="20"/>
  <c r="U294" i="20"/>
  <c r="V294" i="20"/>
  <c r="T293" i="20"/>
  <c r="U293" i="20"/>
  <c r="V293" i="20"/>
  <c r="T292" i="20"/>
  <c r="U292" i="20"/>
  <c r="V292" i="20"/>
  <c r="T291" i="20"/>
  <c r="U291" i="20"/>
  <c r="V291" i="20"/>
  <c r="T290" i="20"/>
  <c r="U290" i="20"/>
  <c r="V290" i="20"/>
  <c r="T289" i="20"/>
  <c r="U289" i="20"/>
  <c r="V289" i="20"/>
  <c r="T288" i="20"/>
  <c r="U288" i="20"/>
  <c r="V288" i="20"/>
  <c r="T287" i="20"/>
  <c r="U287" i="20"/>
  <c r="V287" i="20"/>
  <c r="T286" i="20"/>
  <c r="U286" i="20"/>
  <c r="V286" i="20"/>
  <c r="T285" i="20"/>
  <c r="U285" i="20"/>
  <c r="V285" i="20"/>
  <c r="T284" i="20"/>
  <c r="U284" i="20"/>
  <c r="V284" i="20"/>
  <c r="T283" i="20"/>
  <c r="U283" i="20"/>
  <c r="V283" i="20"/>
  <c r="T282" i="20"/>
  <c r="U282" i="20"/>
  <c r="V282" i="20"/>
  <c r="T281" i="20"/>
  <c r="U281" i="20"/>
  <c r="V281" i="20"/>
  <c r="T280" i="20"/>
  <c r="U280" i="20"/>
  <c r="V280" i="20"/>
  <c r="T279" i="20"/>
  <c r="U279" i="20"/>
  <c r="V279" i="20"/>
  <c r="T278" i="20"/>
  <c r="U278" i="20"/>
  <c r="V278" i="20"/>
  <c r="T277" i="20"/>
  <c r="U277" i="20"/>
  <c r="V277" i="20"/>
  <c r="T276" i="20"/>
  <c r="U276" i="20"/>
  <c r="V276" i="20"/>
  <c r="T275" i="20"/>
  <c r="U275" i="20"/>
  <c r="V275" i="20"/>
  <c r="T274" i="20"/>
  <c r="U274" i="20"/>
  <c r="V274" i="20"/>
  <c r="T273" i="20"/>
  <c r="U273" i="20"/>
  <c r="V273" i="20"/>
  <c r="T272" i="20"/>
  <c r="U272" i="20"/>
  <c r="V272" i="20"/>
  <c r="T271" i="20"/>
  <c r="U271" i="20"/>
  <c r="V271" i="20"/>
  <c r="T270" i="20"/>
  <c r="U270" i="20"/>
  <c r="V270" i="20"/>
  <c r="T269" i="20"/>
  <c r="U269" i="20"/>
  <c r="V269" i="20"/>
  <c r="T268" i="20"/>
  <c r="U268" i="20"/>
  <c r="V268" i="20"/>
  <c r="T267" i="20"/>
  <c r="U267" i="20"/>
  <c r="V267" i="20"/>
  <c r="T266" i="20"/>
  <c r="U266" i="20"/>
  <c r="V266" i="20"/>
  <c r="T265" i="20"/>
  <c r="U265" i="20"/>
  <c r="V265" i="20"/>
  <c r="T264" i="20"/>
  <c r="U264" i="20"/>
  <c r="V264" i="20"/>
  <c r="T263" i="20"/>
  <c r="U263" i="20"/>
  <c r="V263" i="20"/>
  <c r="T262" i="20"/>
  <c r="U262" i="20"/>
  <c r="V262" i="20"/>
  <c r="T261" i="20"/>
  <c r="U261" i="20"/>
  <c r="V261" i="20"/>
  <c r="T260" i="20"/>
  <c r="U260" i="20"/>
  <c r="V260" i="20"/>
  <c r="T259" i="20"/>
  <c r="U259" i="20"/>
  <c r="V259" i="20"/>
  <c r="T258" i="20"/>
  <c r="U258" i="20"/>
  <c r="V258" i="20"/>
  <c r="T257" i="20"/>
  <c r="U257" i="20"/>
  <c r="V257" i="20"/>
  <c r="T256" i="20"/>
  <c r="U256" i="20"/>
  <c r="V256" i="20"/>
  <c r="T255" i="20"/>
  <c r="U255" i="20"/>
  <c r="V255" i="20"/>
  <c r="T254" i="20"/>
  <c r="U254" i="20"/>
  <c r="V254" i="20"/>
  <c r="T253" i="20"/>
  <c r="U253" i="20"/>
  <c r="V253" i="20"/>
  <c r="T252" i="20"/>
  <c r="U252" i="20"/>
  <c r="V252" i="20"/>
  <c r="T251" i="20"/>
  <c r="U251" i="20"/>
  <c r="V251" i="20"/>
  <c r="T250" i="20"/>
  <c r="U250" i="20"/>
  <c r="V250" i="20"/>
  <c r="T249" i="20"/>
  <c r="U249" i="20"/>
  <c r="V249" i="20"/>
  <c r="T248" i="20"/>
  <c r="U248" i="20"/>
  <c r="V248" i="20"/>
  <c r="T247" i="20"/>
  <c r="U247" i="20"/>
  <c r="V247" i="20"/>
  <c r="T246" i="20"/>
  <c r="U246" i="20"/>
  <c r="V246" i="20"/>
  <c r="T245" i="20"/>
  <c r="U245" i="20"/>
  <c r="V245" i="20"/>
  <c r="T244" i="20"/>
  <c r="U244" i="20"/>
  <c r="V244" i="20"/>
  <c r="T243" i="20"/>
  <c r="U243" i="20"/>
  <c r="V243" i="20"/>
  <c r="T242" i="20"/>
  <c r="U242" i="20"/>
  <c r="V242" i="20"/>
  <c r="T241" i="20"/>
  <c r="U241" i="20"/>
  <c r="V241" i="20"/>
  <c r="T240" i="20"/>
  <c r="U240" i="20"/>
  <c r="V240" i="20"/>
  <c r="T239" i="20"/>
  <c r="U239" i="20"/>
  <c r="V239" i="20"/>
  <c r="T238" i="20"/>
  <c r="U238" i="20"/>
  <c r="V238" i="20"/>
  <c r="T237" i="20"/>
  <c r="U237" i="20"/>
  <c r="V237" i="20"/>
  <c r="T236" i="20"/>
  <c r="U236" i="20"/>
  <c r="V236" i="20"/>
  <c r="T235" i="20"/>
  <c r="U235" i="20"/>
  <c r="V235" i="20"/>
  <c r="T234" i="20"/>
  <c r="U234" i="20"/>
  <c r="V234" i="20"/>
  <c r="T233" i="20"/>
  <c r="U233" i="20"/>
  <c r="V233" i="20"/>
  <c r="T232" i="20"/>
  <c r="U232" i="20"/>
  <c r="V232" i="20"/>
  <c r="T231" i="20"/>
  <c r="U231" i="20"/>
  <c r="V231" i="20"/>
  <c r="T230" i="20"/>
  <c r="U230" i="20"/>
  <c r="V230" i="20"/>
  <c r="T229" i="20"/>
  <c r="U229" i="20"/>
  <c r="V229" i="20"/>
  <c r="T228" i="20"/>
  <c r="U228" i="20"/>
  <c r="V228" i="20"/>
  <c r="T227" i="20"/>
  <c r="U227" i="20"/>
  <c r="V227" i="20"/>
  <c r="T226" i="20"/>
  <c r="U226" i="20"/>
  <c r="V226" i="20"/>
  <c r="T225" i="20"/>
  <c r="U225" i="20"/>
  <c r="V225" i="20"/>
  <c r="T224" i="20"/>
  <c r="U224" i="20"/>
  <c r="V224" i="20"/>
  <c r="T223" i="20"/>
  <c r="U223" i="20"/>
  <c r="V223" i="20"/>
  <c r="T222" i="20"/>
  <c r="U222" i="20"/>
  <c r="V222" i="20"/>
  <c r="T221" i="20"/>
  <c r="U221" i="20"/>
  <c r="V221" i="20"/>
  <c r="T220" i="20"/>
  <c r="U220" i="20"/>
  <c r="V220" i="20"/>
  <c r="T219" i="20"/>
  <c r="U219" i="20"/>
  <c r="V219" i="20"/>
  <c r="T218" i="20"/>
  <c r="U218" i="20"/>
  <c r="V218" i="20"/>
  <c r="T217" i="20"/>
  <c r="U217" i="20"/>
  <c r="V217" i="20"/>
  <c r="T216" i="20"/>
  <c r="U216" i="20"/>
  <c r="V216" i="20"/>
  <c r="T215" i="20"/>
  <c r="U215" i="20"/>
  <c r="V215" i="20"/>
  <c r="T214" i="20"/>
  <c r="U214" i="20"/>
  <c r="V214" i="20"/>
  <c r="T213" i="20"/>
  <c r="U213" i="20"/>
  <c r="V213" i="20"/>
  <c r="T212" i="20"/>
  <c r="U212" i="20"/>
  <c r="V212" i="20"/>
  <c r="T211" i="20"/>
  <c r="U211" i="20"/>
  <c r="V211" i="20"/>
  <c r="T210" i="20"/>
  <c r="U210" i="20"/>
  <c r="V210" i="20"/>
  <c r="T209" i="20"/>
  <c r="U209" i="20"/>
  <c r="V209" i="20"/>
  <c r="T208" i="20"/>
  <c r="U208" i="20"/>
  <c r="V208" i="20"/>
  <c r="T207" i="20"/>
  <c r="U207" i="20"/>
  <c r="V207" i="20"/>
  <c r="T206" i="20"/>
  <c r="U206" i="20"/>
  <c r="V206" i="20"/>
  <c r="T205" i="20"/>
  <c r="U205" i="20"/>
  <c r="V205" i="20"/>
  <c r="T204" i="20"/>
  <c r="U204" i="20"/>
  <c r="V204" i="20"/>
  <c r="T203" i="20"/>
  <c r="U203" i="20"/>
  <c r="V203" i="20"/>
  <c r="T202" i="20"/>
  <c r="U202" i="20"/>
  <c r="V202" i="20"/>
  <c r="T201" i="20"/>
  <c r="U201" i="20"/>
  <c r="V201" i="20"/>
  <c r="T200" i="20"/>
  <c r="U200" i="20"/>
  <c r="V200" i="20"/>
  <c r="T199" i="20"/>
  <c r="U199" i="20"/>
  <c r="V199" i="20"/>
  <c r="T198" i="20"/>
  <c r="U198" i="20"/>
  <c r="V198" i="20"/>
  <c r="T197" i="20"/>
  <c r="U197" i="20"/>
  <c r="V197" i="20"/>
  <c r="T196" i="20"/>
  <c r="U196" i="20"/>
  <c r="V196" i="20"/>
  <c r="T195" i="20"/>
  <c r="U195" i="20"/>
  <c r="V195" i="20"/>
  <c r="T194" i="20"/>
  <c r="U194" i="20"/>
  <c r="V194" i="20"/>
  <c r="T193" i="20"/>
  <c r="U193" i="20"/>
  <c r="V193" i="20"/>
  <c r="T192" i="20"/>
  <c r="U192" i="20"/>
  <c r="V192" i="20"/>
  <c r="T191" i="20"/>
  <c r="U191" i="20"/>
  <c r="V191" i="20"/>
  <c r="T190" i="20"/>
  <c r="U190" i="20"/>
  <c r="V190" i="20"/>
  <c r="T189" i="20"/>
  <c r="U189" i="20"/>
  <c r="V189" i="20"/>
  <c r="T188" i="20"/>
  <c r="U188" i="20"/>
  <c r="V188" i="20"/>
  <c r="T187" i="20"/>
  <c r="U187" i="20"/>
  <c r="V187" i="20"/>
  <c r="T186" i="20"/>
  <c r="U186" i="20"/>
  <c r="V186" i="20"/>
  <c r="T185" i="20"/>
  <c r="U185" i="20"/>
  <c r="V185" i="20"/>
  <c r="T184" i="20"/>
  <c r="U184" i="20"/>
  <c r="V184" i="20"/>
  <c r="T183" i="20"/>
  <c r="U183" i="20"/>
  <c r="V183" i="20"/>
  <c r="T182" i="20"/>
  <c r="U182" i="20"/>
  <c r="V182" i="20"/>
  <c r="T181" i="20"/>
  <c r="U181" i="20"/>
  <c r="V181" i="20"/>
  <c r="T180" i="20"/>
  <c r="U180" i="20"/>
  <c r="V180" i="20"/>
  <c r="T179" i="20"/>
  <c r="U179" i="20"/>
  <c r="V179" i="20"/>
  <c r="T178" i="20"/>
  <c r="U178" i="20"/>
  <c r="V178" i="20"/>
  <c r="T177" i="20"/>
  <c r="U177" i="20"/>
  <c r="V177" i="20"/>
  <c r="T176" i="20"/>
  <c r="U176" i="20"/>
  <c r="V176" i="20"/>
  <c r="T175" i="20"/>
  <c r="U175" i="20"/>
  <c r="V175" i="20"/>
  <c r="T174" i="20"/>
  <c r="U174" i="20"/>
  <c r="V174" i="20"/>
  <c r="T173" i="20"/>
  <c r="U173" i="20"/>
  <c r="V173" i="20"/>
  <c r="T172" i="20"/>
  <c r="U172" i="20"/>
  <c r="V172" i="20"/>
  <c r="T171" i="20"/>
  <c r="U171" i="20"/>
  <c r="V171" i="20"/>
  <c r="T170" i="20"/>
  <c r="U170" i="20"/>
  <c r="V170" i="20"/>
  <c r="T169" i="20"/>
  <c r="U169" i="20"/>
  <c r="V169" i="20"/>
  <c r="T168" i="20"/>
  <c r="U168" i="20"/>
  <c r="V168" i="20"/>
  <c r="T167" i="20"/>
  <c r="U167" i="20"/>
  <c r="V167" i="20"/>
  <c r="T166" i="20"/>
  <c r="U166" i="20"/>
  <c r="V166" i="20"/>
  <c r="T165" i="20"/>
  <c r="U165" i="20"/>
  <c r="V165" i="20"/>
  <c r="T164" i="20"/>
  <c r="U164" i="20"/>
  <c r="V164" i="20"/>
  <c r="T163" i="20"/>
  <c r="U163" i="20"/>
  <c r="V163" i="20"/>
  <c r="T162" i="20"/>
  <c r="U162" i="20"/>
  <c r="V162" i="20"/>
  <c r="T161" i="20"/>
  <c r="U161" i="20"/>
  <c r="V161" i="20"/>
  <c r="T160" i="20"/>
  <c r="U160" i="20"/>
  <c r="V160" i="20"/>
  <c r="T159" i="20"/>
  <c r="U159" i="20"/>
  <c r="V159" i="20"/>
  <c r="T158" i="20"/>
  <c r="U158" i="20"/>
  <c r="V158" i="20"/>
  <c r="T157" i="20"/>
  <c r="U157" i="20"/>
  <c r="V157" i="20"/>
  <c r="T156" i="20"/>
  <c r="U156" i="20"/>
  <c r="V156" i="20"/>
  <c r="T155" i="20"/>
  <c r="U155" i="20"/>
  <c r="V155" i="20"/>
  <c r="T154" i="20"/>
  <c r="U154" i="20"/>
  <c r="V154" i="20"/>
  <c r="T153" i="20"/>
  <c r="U153" i="20"/>
  <c r="V153" i="20"/>
  <c r="T152" i="20"/>
  <c r="U152" i="20"/>
  <c r="V152" i="20"/>
  <c r="T151" i="20"/>
  <c r="U151" i="20"/>
  <c r="V151" i="20"/>
  <c r="T150" i="20"/>
  <c r="U150" i="20"/>
  <c r="V150" i="20"/>
  <c r="T149" i="20"/>
  <c r="U149" i="20"/>
  <c r="V149" i="20"/>
  <c r="T148" i="20"/>
  <c r="U148" i="20"/>
  <c r="V148" i="20"/>
  <c r="T147" i="20"/>
  <c r="U147" i="20"/>
  <c r="V147" i="20"/>
  <c r="T146" i="20"/>
  <c r="U146" i="20"/>
  <c r="V146" i="20"/>
  <c r="T145" i="20"/>
  <c r="U145" i="20"/>
  <c r="V145" i="20"/>
  <c r="T144" i="20"/>
  <c r="U144" i="20"/>
  <c r="V144" i="20"/>
  <c r="T143" i="20"/>
  <c r="U143" i="20"/>
  <c r="V143" i="20"/>
  <c r="T142" i="20"/>
  <c r="U142" i="20"/>
  <c r="V142" i="20"/>
  <c r="T141" i="20"/>
  <c r="U141" i="20"/>
  <c r="V141" i="20"/>
  <c r="T140" i="20"/>
  <c r="U140" i="20"/>
  <c r="V140" i="20"/>
  <c r="T139" i="20"/>
  <c r="U139" i="20"/>
  <c r="V139" i="20"/>
  <c r="T138" i="20"/>
  <c r="U138" i="20"/>
  <c r="V138" i="20"/>
  <c r="T137" i="20"/>
  <c r="U137" i="20"/>
  <c r="V137" i="20"/>
  <c r="T136" i="20"/>
  <c r="U136" i="20"/>
  <c r="V136" i="20"/>
  <c r="T135" i="20"/>
  <c r="U135" i="20"/>
  <c r="V135" i="20"/>
  <c r="T134" i="20"/>
  <c r="U134" i="20"/>
  <c r="V134" i="20"/>
  <c r="T133" i="20"/>
  <c r="U133" i="20"/>
  <c r="V133" i="20"/>
  <c r="T132" i="20"/>
  <c r="U132" i="20"/>
  <c r="V132" i="20"/>
  <c r="T131" i="20"/>
  <c r="U131" i="20"/>
  <c r="V131" i="20"/>
  <c r="T130" i="20"/>
  <c r="U130" i="20"/>
  <c r="V130" i="20"/>
  <c r="T129" i="20"/>
  <c r="U129" i="20"/>
  <c r="V129" i="20"/>
  <c r="T128" i="20"/>
  <c r="U128" i="20"/>
  <c r="V128" i="20"/>
  <c r="T127" i="20"/>
  <c r="U127" i="20"/>
  <c r="V127" i="20"/>
  <c r="T126" i="20"/>
  <c r="U126" i="20"/>
  <c r="V126" i="20"/>
  <c r="T125" i="20"/>
  <c r="U125" i="20"/>
  <c r="V125" i="20"/>
  <c r="T124" i="20"/>
  <c r="U124" i="20"/>
  <c r="V124" i="20"/>
  <c r="T123" i="20"/>
  <c r="U123" i="20"/>
  <c r="V123" i="20"/>
  <c r="T122" i="20"/>
  <c r="U122" i="20"/>
  <c r="V122" i="20"/>
  <c r="T121" i="20"/>
  <c r="U121" i="20"/>
  <c r="V121" i="20"/>
  <c r="T120" i="20"/>
  <c r="U120" i="20"/>
  <c r="V120" i="20"/>
  <c r="T119" i="20"/>
  <c r="U119" i="20"/>
  <c r="V119" i="20"/>
  <c r="T118" i="20"/>
  <c r="U118" i="20"/>
  <c r="V118" i="20"/>
  <c r="T117" i="20"/>
  <c r="U117" i="20"/>
  <c r="V117" i="20"/>
  <c r="T116" i="20"/>
  <c r="U116" i="20"/>
  <c r="V116" i="20"/>
  <c r="T115" i="20"/>
  <c r="U115" i="20"/>
  <c r="V115" i="20"/>
  <c r="T114" i="20"/>
  <c r="U114" i="20"/>
  <c r="V114" i="20"/>
  <c r="T113" i="20"/>
  <c r="U113" i="20"/>
  <c r="V113" i="20"/>
  <c r="T112" i="20"/>
  <c r="U112" i="20"/>
  <c r="V112" i="20"/>
  <c r="T111" i="20"/>
  <c r="U111" i="20"/>
  <c r="V111" i="20"/>
  <c r="T110" i="20"/>
  <c r="U110" i="20"/>
  <c r="V110" i="20"/>
  <c r="T109" i="20"/>
  <c r="U109" i="20"/>
  <c r="V109" i="20"/>
  <c r="T108" i="20"/>
  <c r="U108" i="20"/>
  <c r="V108" i="20"/>
  <c r="T107" i="20"/>
  <c r="U107" i="20"/>
  <c r="V107" i="20"/>
  <c r="T106" i="20"/>
  <c r="U106" i="20"/>
  <c r="V106" i="20"/>
  <c r="T105" i="20"/>
  <c r="U105" i="20"/>
  <c r="V105" i="20"/>
  <c r="T104" i="20"/>
  <c r="U104" i="20"/>
  <c r="V104" i="20"/>
  <c r="T103" i="20"/>
  <c r="U103" i="20"/>
  <c r="V103" i="20"/>
  <c r="T102" i="20"/>
  <c r="U102" i="20"/>
  <c r="V102" i="20"/>
  <c r="T101" i="20"/>
  <c r="U101" i="20"/>
  <c r="V101" i="20"/>
  <c r="T100" i="20"/>
  <c r="U100" i="20"/>
  <c r="V100" i="20"/>
  <c r="T99" i="20"/>
  <c r="U99" i="20"/>
  <c r="V99" i="20"/>
  <c r="T98" i="20"/>
  <c r="U98" i="20"/>
  <c r="V98" i="20"/>
  <c r="T97" i="20"/>
  <c r="U97" i="20"/>
  <c r="V97" i="20"/>
  <c r="T96" i="20"/>
  <c r="U96" i="20"/>
  <c r="V96" i="20"/>
  <c r="T95" i="20"/>
  <c r="U95" i="20"/>
  <c r="V95" i="20"/>
  <c r="T94" i="20"/>
  <c r="U94" i="20"/>
  <c r="V94" i="20"/>
  <c r="T93" i="20"/>
  <c r="U93" i="20"/>
  <c r="V93" i="20"/>
  <c r="T92" i="20"/>
  <c r="U92" i="20"/>
  <c r="V92" i="20"/>
  <c r="T91" i="20"/>
  <c r="U91" i="20"/>
  <c r="V91" i="20"/>
  <c r="T90" i="20"/>
  <c r="U90" i="20"/>
  <c r="V90" i="20"/>
  <c r="T89" i="20"/>
  <c r="U89" i="20"/>
  <c r="V89" i="20"/>
  <c r="T88" i="20"/>
  <c r="U88" i="20"/>
  <c r="V88" i="20"/>
  <c r="T87" i="20"/>
  <c r="U87" i="20"/>
  <c r="V87" i="20"/>
  <c r="T86" i="20"/>
  <c r="U86" i="20"/>
  <c r="V86" i="20"/>
  <c r="T85" i="20"/>
  <c r="U85" i="20"/>
  <c r="V85" i="20"/>
  <c r="T84" i="20"/>
  <c r="U84" i="20"/>
  <c r="V84" i="20"/>
  <c r="T83" i="20"/>
  <c r="U83" i="20"/>
  <c r="V83" i="20"/>
  <c r="T82" i="20"/>
  <c r="U82" i="20"/>
  <c r="V82" i="20"/>
  <c r="T81" i="20"/>
  <c r="U81" i="20"/>
  <c r="V81" i="20"/>
  <c r="T80" i="20"/>
  <c r="U80" i="20"/>
  <c r="V80" i="20"/>
  <c r="T79" i="20"/>
  <c r="U79" i="20"/>
  <c r="V79" i="20"/>
  <c r="T78" i="20"/>
  <c r="U78" i="20"/>
  <c r="V78" i="20"/>
  <c r="T77" i="20"/>
  <c r="U77" i="20"/>
  <c r="V77" i="20"/>
  <c r="T76" i="20"/>
  <c r="U76" i="20"/>
  <c r="V76" i="20"/>
  <c r="T75" i="20"/>
  <c r="U75" i="20"/>
  <c r="V75" i="20"/>
  <c r="T74" i="20"/>
  <c r="U74" i="20"/>
  <c r="V74" i="20"/>
  <c r="T73" i="20"/>
  <c r="U73" i="20"/>
  <c r="V73" i="20"/>
  <c r="T72" i="20"/>
  <c r="U72" i="20"/>
  <c r="V72" i="20"/>
  <c r="T71" i="20"/>
  <c r="U71" i="20"/>
  <c r="V71" i="20"/>
  <c r="T70" i="20"/>
  <c r="U70" i="20"/>
  <c r="V70" i="20"/>
  <c r="T69" i="20"/>
  <c r="U69" i="20"/>
  <c r="V69" i="20"/>
  <c r="T68" i="20"/>
  <c r="U68" i="20"/>
  <c r="V68" i="20"/>
  <c r="T67" i="20"/>
  <c r="U67" i="20"/>
  <c r="V67" i="20"/>
  <c r="T66" i="20"/>
  <c r="U66" i="20"/>
  <c r="V66" i="20"/>
  <c r="T65" i="20"/>
  <c r="U65" i="20"/>
  <c r="V65" i="20"/>
  <c r="T64" i="20"/>
  <c r="U64" i="20"/>
  <c r="V64" i="20"/>
  <c r="T63" i="20"/>
  <c r="U63" i="20"/>
  <c r="V63" i="20"/>
  <c r="T62" i="20"/>
  <c r="U62" i="20"/>
  <c r="V62" i="20"/>
  <c r="T61" i="20"/>
  <c r="U61" i="20"/>
  <c r="V61" i="20"/>
  <c r="T60" i="20"/>
  <c r="U60" i="20"/>
  <c r="V60" i="20"/>
  <c r="T59" i="20"/>
  <c r="U59" i="20"/>
  <c r="V59" i="20"/>
  <c r="T58" i="20"/>
  <c r="U58" i="20"/>
  <c r="V58" i="20"/>
  <c r="T57" i="20"/>
  <c r="U57" i="20"/>
  <c r="V57" i="20"/>
  <c r="T56" i="20"/>
  <c r="U56" i="20"/>
  <c r="V56" i="20"/>
  <c r="T55" i="20"/>
  <c r="U55" i="20"/>
  <c r="V55" i="20"/>
  <c r="T54" i="20"/>
  <c r="U54" i="20"/>
  <c r="V54" i="20"/>
  <c r="T53" i="20"/>
  <c r="U53" i="20"/>
  <c r="V53" i="20"/>
  <c r="T52" i="20"/>
  <c r="U52" i="20"/>
  <c r="V52" i="20"/>
  <c r="T51" i="20"/>
  <c r="U51" i="20"/>
  <c r="V51" i="20"/>
  <c r="T50" i="20"/>
  <c r="U50" i="20"/>
  <c r="V50" i="20"/>
  <c r="T49" i="20"/>
  <c r="U49" i="20"/>
  <c r="V49" i="20"/>
  <c r="T48" i="20"/>
  <c r="U48" i="20"/>
  <c r="V48" i="20"/>
  <c r="T47" i="20"/>
  <c r="U47" i="20"/>
  <c r="V47" i="20"/>
  <c r="T46" i="20"/>
  <c r="U46" i="20"/>
  <c r="V46" i="20"/>
  <c r="T45" i="20"/>
  <c r="U45" i="20"/>
  <c r="V45" i="20"/>
  <c r="T44" i="20"/>
  <c r="U44" i="20"/>
  <c r="V44" i="20"/>
  <c r="T43" i="20"/>
  <c r="U43" i="20"/>
  <c r="V43" i="20"/>
  <c r="T42" i="20"/>
  <c r="U42" i="20"/>
  <c r="V42" i="20"/>
  <c r="T41" i="20"/>
  <c r="U41" i="20"/>
  <c r="V41" i="20"/>
  <c r="T40" i="20"/>
  <c r="U40" i="20"/>
  <c r="V40" i="20"/>
  <c r="T39" i="20"/>
  <c r="U39" i="20"/>
  <c r="V39" i="20"/>
  <c r="T38" i="20"/>
  <c r="U38" i="20"/>
  <c r="V38" i="20"/>
  <c r="T37" i="20"/>
  <c r="U37" i="20"/>
  <c r="V37" i="20"/>
  <c r="T36" i="20"/>
  <c r="U36" i="20"/>
  <c r="V36" i="20"/>
  <c r="T35" i="20"/>
  <c r="U35" i="20"/>
  <c r="V35" i="20"/>
  <c r="T34" i="20"/>
  <c r="U34" i="20"/>
  <c r="V34" i="20"/>
  <c r="T33" i="20"/>
  <c r="U33" i="20"/>
  <c r="V33" i="20"/>
  <c r="T32" i="20"/>
  <c r="U32" i="20"/>
  <c r="V32" i="20"/>
  <c r="T31" i="20"/>
  <c r="U31" i="20"/>
  <c r="V31" i="20"/>
  <c r="T30" i="20"/>
  <c r="U30" i="20"/>
  <c r="V30" i="20"/>
  <c r="T29" i="20"/>
  <c r="U29" i="20"/>
  <c r="V29" i="20"/>
  <c r="T28" i="20"/>
  <c r="U28" i="20"/>
  <c r="V28" i="20"/>
  <c r="T27" i="20"/>
  <c r="U27" i="20"/>
  <c r="V27" i="20"/>
  <c r="T26" i="20"/>
  <c r="U26" i="20"/>
  <c r="V26" i="20"/>
  <c r="T25" i="20"/>
  <c r="U25" i="20"/>
  <c r="V25" i="20"/>
  <c r="T24" i="20"/>
  <c r="U24" i="20"/>
  <c r="V24" i="20"/>
  <c r="T23" i="20"/>
  <c r="U23" i="20"/>
  <c r="V23" i="20"/>
  <c r="T22" i="20"/>
  <c r="U22" i="20"/>
  <c r="V22" i="20"/>
  <c r="T20" i="20"/>
  <c r="U20" i="20"/>
  <c r="V20" i="20"/>
  <c r="T19" i="20"/>
  <c r="U19" i="20"/>
  <c r="V19" i="20"/>
  <c r="T18" i="20"/>
  <c r="U18" i="20"/>
  <c r="V18" i="20"/>
  <c r="T17" i="20"/>
  <c r="U17" i="20"/>
  <c r="V17" i="20"/>
  <c r="T16" i="20"/>
  <c r="U16" i="20"/>
  <c r="V16" i="20"/>
  <c r="T15" i="20"/>
  <c r="U15" i="20"/>
  <c r="V15" i="20"/>
  <c r="T14" i="20"/>
  <c r="U14" i="20"/>
  <c r="V14" i="20"/>
  <c r="T12" i="20"/>
  <c r="U12" i="20"/>
  <c r="V12" i="20"/>
  <c r="T11" i="20"/>
  <c r="U11" i="20"/>
  <c r="V11" i="20"/>
  <c r="T10" i="20"/>
  <c r="U10" i="20"/>
  <c r="V10" i="20"/>
  <c r="T9" i="20"/>
  <c r="U9" i="20"/>
  <c r="V9" i="20"/>
  <c r="T8" i="20"/>
  <c r="U8" i="20"/>
  <c r="V8" i="20"/>
  <c r="T7" i="20"/>
  <c r="U7" i="20"/>
  <c r="V7" i="20"/>
  <c r="T6" i="20"/>
  <c r="U6" i="20"/>
  <c r="V6" i="20"/>
  <c r="T5" i="20"/>
  <c r="U5" i="20"/>
  <c r="V5" i="20"/>
  <c r="T4" i="20"/>
  <c r="U4" i="20"/>
  <c r="V4" i="20"/>
  <c r="K1014" i="13"/>
  <c r="K1013" i="13"/>
  <c r="K1012" i="13"/>
  <c r="K1011" i="13"/>
  <c r="K1010" i="13"/>
  <c r="K1009" i="13"/>
  <c r="K1008" i="13"/>
  <c r="K1007" i="13"/>
  <c r="K1006" i="13"/>
  <c r="K1005" i="13"/>
  <c r="K1004" i="13"/>
  <c r="K1003" i="13"/>
  <c r="K1002" i="13"/>
  <c r="K1001" i="13"/>
  <c r="K1000" i="13"/>
  <c r="K999" i="13"/>
  <c r="K998" i="13"/>
  <c r="K997" i="13"/>
  <c r="K996" i="13"/>
  <c r="K995" i="13"/>
  <c r="K994" i="13"/>
  <c r="K993" i="13"/>
  <c r="K992" i="13"/>
  <c r="K991" i="13"/>
  <c r="K990" i="13"/>
  <c r="K989" i="13"/>
  <c r="K988" i="13"/>
  <c r="K987" i="13"/>
  <c r="K986" i="13"/>
  <c r="K985" i="13"/>
  <c r="K984" i="13"/>
  <c r="K983" i="13"/>
  <c r="K982" i="13"/>
  <c r="K981" i="13"/>
  <c r="K980" i="13"/>
  <c r="K979" i="13"/>
  <c r="K978" i="13"/>
  <c r="K977" i="13"/>
  <c r="K976" i="13"/>
  <c r="K975" i="13"/>
  <c r="K974" i="13"/>
  <c r="K973" i="13"/>
  <c r="K972" i="13"/>
  <c r="K971" i="13"/>
  <c r="K970" i="13"/>
  <c r="K969" i="13"/>
  <c r="K968" i="13"/>
  <c r="K967" i="13"/>
  <c r="K966" i="13"/>
  <c r="K965" i="13"/>
  <c r="K964" i="13"/>
  <c r="K963" i="13"/>
  <c r="K962" i="13"/>
  <c r="K961" i="13"/>
  <c r="K960" i="13"/>
  <c r="K959" i="13"/>
  <c r="K958" i="13"/>
  <c r="K957" i="13"/>
  <c r="K956" i="13"/>
  <c r="K955" i="13"/>
  <c r="K954" i="13"/>
  <c r="K953" i="13"/>
  <c r="K952" i="13"/>
  <c r="K951" i="13"/>
  <c r="K950" i="13"/>
  <c r="K949" i="13"/>
  <c r="K948" i="13"/>
  <c r="K947" i="13"/>
  <c r="K946" i="13"/>
  <c r="K945" i="13"/>
  <c r="K944" i="13"/>
  <c r="K943" i="13"/>
  <c r="K942" i="13"/>
  <c r="K941" i="13"/>
  <c r="K940" i="13"/>
  <c r="K939" i="13"/>
  <c r="K938" i="13"/>
  <c r="K937" i="13"/>
  <c r="K936" i="13"/>
  <c r="K935" i="13"/>
  <c r="K934" i="13"/>
  <c r="K933" i="13"/>
  <c r="K932" i="13"/>
  <c r="K931" i="13"/>
  <c r="K930" i="13"/>
  <c r="K929" i="13"/>
  <c r="K928" i="13"/>
  <c r="K927" i="13"/>
  <c r="K926" i="13"/>
  <c r="K925" i="13"/>
  <c r="K924" i="13"/>
  <c r="K923" i="13"/>
  <c r="K922" i="13"/>
  <c r="K921" i="13"/>
  <c r="K920" i="13"/>
  <c r="K919" i="13"/>
  <c r="K918" i="13"/>
  <c r="K917" i="13"/>
  <c r="K916" i="13"/>
  <c r="K915" i="13"/>
  <c r="K914" i="13"/>
  <c r="K913" i="13"/>
  <c r="K912" i="13"/>
  <c r="K911" i="13"/>
  <c r="K910" i="13"/>
  <c r="K909" i="13"/>
  <c r="K908" i="13"/>
  <c r="K907" i="13"/>
  <c r="K906" i="13"/>
  <c r="K905" i="13"/>
  <c r="K904" i="13"/>
  <c r="K903" i="13"/>
  <c r="K902" i="13"/>
  <c r="K901" i="13"/>
  <c r="K900" i="13"/>
  <c r="K899" i="13"/>
  <c r="K898" i="13"/>
  <c r="K897" i="13"/>
  <c r="K896" i="13"/>
  <c r="K895" i="13"/>
  <c r="K894" i="13"/>
  <c r="K893" i="13"/>
  <c r="K892" i="13"/>
  <c r="K891" i="13"/>
  <c r="K890" i="13"/>
  <c r="K889" i="13"/>
  <c r="K888" i="13"/>
  <c r="K887" i="13"/>
  <c r="K886" i="13"/>
  <c r="K885" i="13"/>
  <c r="K884" i="13"/>
  <c r="K883" i="13"/>
  <c r="K882" i="13"/>
  <c r="K881" i="13"/>
  <c r="K880" i="13"/>
  <c r="K879" i="13"/>
  <c r="K878" i="13"/>
  <c r="K877" i="13"/>
  <c r="K876" i="13"/>
  <c r="K875" i="13"/>
  <c r="K874" i="13"/>
  <c r="K873" i="13"/>
  <c r="K872" i="13"/>
  <c r="K871" i="13"/>
  <c r="K870" i="13"/>
  <c r="K869" i="13"/>
  <c r="K868" i="13"/>
  <c r="K867" i="13"/>
  <c r="K866" i="13"/>
  <c r="K865" i="13"/>
  <c r="K864" i="13"/>
  <c r="K863" i="13"/>
  <c r="K862" i="13"/>
  <c r="K861" i="13"/>
  <c r="K860" i="13"/>
  <c r="K859" i="13"/>
  <c r="K858" i="13"/>
  <c r="K857" i="13"/>
  <c r="K856" i="13"/>
  <c r="K855" i="13"/>
  <c r="K854" i="13"/>
  <c r="K853" i="13"/>
  <c r="K852" i="13"/>
  <c r="K851" i="13"/>
  <c r="K850" i="13"/>
  <c r="K849" i="13"/>
  <c r="K848" i="13"/>
  <c r="K847" i="13"/>
  <c r="K846" i="13"/>
  <c r="K845" i="13"/>
  <c r="K844" i="13"/>
  <c r="K843" i="13"/>
  <c r="K842" i="13"/>
  <c r="K841" i="13"/>
  <c r="K840" i="13"/>
  <c r="K839" i="13"/>
  <c r="K838" i="13"/>
  <c r="K837" i="13"/>
  <c r="K836" i="13"/>
  <c r="K835" i="13"/>
  <c r="K834" i="13"/>
  <c r="K833" i="13"/>
  <c r="K832" i="13"/>
  <c r="K831" i="13"/>
  <c r="K830" i="13"/>
  <c r="K829" i="13"/>
  <c r="K828" i="13"/>
  <c r="K827" i="13"/>
  <c r="K826" i="13"/>
  <c r="K825" i="13"/>
  <c r="K824" i="13"/>
  <c r="K823" i="13"/>
  <c r="K822" i="13"/>
  <c r="K821" i="13"/>
  <c r="K820" i="13"/>
  <c r="K819" i="13"/>
  <c r="K818" i="13"/>
  <c r="K817" i="13"/>
  <c r="K816" i="13"/>
  <c r="K815" i="13"/>
  <c r="K814" i="13"/>
  <c r="K813" i="13"/>
  <c r="K812" i="13"/>
  <c r="K811" i="13"/>
  <c r="K810" i="13"/>
  <c r="K809" i="13"/>
  <c r="K808" i="13"/>
  <c r="K807" i="13"/>
  <c r="K806" i="13"/>
  <c r="K805" i="13"/>
  <c r="K804" i="13"/>
  <c r="K803" i="13"/>
  <c r="K802" i="13"/>
  <c r="K801" i="13"/>
  <c r="K800" i="13"/>
  <c r="K799" i="13"/>
  <c r="K798" i="13"/>
  <c r="K797" i="13"/>
  <c r="K796" i="13"/>
  <c r="K795" i="13"/>
  <c r="K794" i="13"/>
  <c r="K793" i="13"/>
  <c r="K792" i="13"/>
  <c r="K791" i="13"/>
  <c r="K790" i="13"/>
  <c r="K789" i="13"/>
  <c r="K788" i="13"/>
  <c r="K787" i="13"/>
  <c r="K786" i="13"/>
  <c r="K785" i="13"/>
  <c r="K784" i="13"/>
  <c r="K783" i="13"/>
  <c r="K782" i="13"/>
  <c r="K781" i="13"/>
  <c r="K780" i="13"/>
  <c r="K779" i="13"/>
  <c r="K778" i="13"/>
  <c r="K777" i="13"/>
  <c r="K776" i="13"/>
  <c r="K775" i="13"/>
  <c r="K774" i="13"/>
  <c r="K773" i="13"/>
  <c r="K772" i="13"/>
  <c r="K771" i="13"/>
  <c r="K770" i="13"/>
  <c r="K769" i="13"/>
  <c r="K768" i="13"/>
  <c r="K767" i="13"/>
  <c r="K766" i="13"/>
  <c r="K765" i="13"/>
  <c r="K764" i="13"/>
  <c r="K763" i="13"/>
  <c r="K762" i="13"/>
  <c r="K761" i="13"/>
  <c r="K760" i="13"/>
  <c r="K759" i="13"/>
  <c r="K758" i="13"/>
  <c r="K757" i="13"/>
  <c r="K756" i="13"/>
  <c r="K755" i="13"/>
  <c r="K754" i="13"/>
  <c r="K753" i="13"/>
  <c r="K752" i="13"/>
  <c r="K751" i="13"/>
  <c r="K750" i="13"/>
  <c r="K749" i="13"/>
  <c r="K748" i="13"/>
  <c r="K747" i="13"/>
  <c r="K746" i="13"/>
  <c r="K745" i="13"/>
  <c r="K744" i="13"/>
  <c r="K743" i="13"/>
  <c r="K742" i="13"/>
  <c r="K741" i="13"/>
  <c r="K740" i="13"/>
  <c r="K739" i="13"/>
  <c r="K738" i="13"/>
  <c r="K737" i="13"/>
  <c r="K736" i="13"/>
  <c r="K735" i="13"/>
  <c r="K734" i="13"/>
  <c r="K733" i="13"/>
  <c r="K732" i="13"/>
  <c r="K731" i="13"/>
  <c r="K730" i="13"/>
  <c r="K729" i="13"/>
  <c r="K728" i="13"/>
  <c r="K727" i="13"/>
  <c r="K726" i="13"/>
  <c r="K725" i="13"/>
  <c r="K724" i="13"/>
  <c r="K723" i="13"/>
  <c r="K722" i="13"/>
  <c r="K721" i="13"/>
  <c r="K720" i="13"/>
  <c r="K719" i="13"/>
  <c r="K718" i="13"/>
  <c r="K717" i="13"/>
  <c r="K716" i="13"/>
  <c r="K715" i="13"/>
  <c r="K714" i="13"/>
  <c r="K713" i="13"/>
  <c r="K712" i="13"/>
  <c r="K711" i="13"/>
  <c r="K710" i="13"/>
  <c r="K709" i="13"/>
  <c r="K708" i="13"/>
  <c r="K707" i="13"/>
  <c r="K706" i="13"/>
  <c r="K705" i="13"/>
  <c r="K704" i="13"/>
  <c r="K703" i="13"/>
  <c r="K702" i="13"/>
  <c r="K701" i="13"/>
  <c r="K700" i="13"/>
  <c r="K699" i="13"/>
  <c r="K698" i="13"/>
  <c r="K697" i="13"/>
  <c r="K696" i="13"/>
  <c r="K695" i="13"/>
  <c r="K694" i="13"/>
  <c r="K693" i="13"/>
  <c r="K692" i="13"/>
  <c r="K691" i="13"/>
  <c r="K690" i="13"/>
  <c r="K689" i="13"/>
  <c r="K688" i="13"/>
  <c r="K687" i="13"/>
  <c r="K686" i="13"/>
  <c r="K685" i="13"/>
  <c r="K684" i="13"/>
  <c r="K683" i="13"/>
  <c r="K682" i="13"/>
  <c r="K681" i="13"/>
  <c r="K680" i="13"/>
  <c r="K679" i="13"/>
  <c r="K678" i="13"/>
  <c r="K677" i="13"/>
  <c r="K676" i="13"/>
  <c r="K675" i="13"/>
  <c r="K674" i="13"/>
  <c r="K673" i="13"/>
  <c r="K672" i="13"/>
  <c r="K671" i="13"/>
  <c r="K670" i="13"/>
  <c r="K669" i="13"/>
  <c r="K668" i="13"/>
  <c r="K667" i="13"/>
  <c r="K666" i="13"/>
  <c r="K665" i="13"/>
  <c r="K664" i="13"/>
  <c r="K663" i="13"/>
  <c r="K662" i="13"/>
  <c r="K661" i="13"/>
  <c r="K660" i="13"/>
  <c r="K659" i="13"/>
  <c r="K658" i="13"/>
  <c r="K657" i="13"/>
  <c r="K656" i="13"/>
  <c r="K655" i="13"/>
  <c r="K654" i="13"/>
  <c r="K653" i="13"/>
  <c r="K652" i="13"/>
  <c r="K651" i="13"/>
  <c r="K650" i="13"/>
  <c r="K649" i="13"/>
  <c r="K648" i="13"/>
  <c r="K647" i="13"/>
  <c r="K646" i="13"/>
  <c r="K645" i="13"/>
  <c r="K644" i="13"/>
  <c r="K643" i="13"/>
  <c r="K642" i="13"/>
  <c r="K641" i="13"/>
  <c r="K640" i="13"/>
  <c r="K639" i="13"/>
  <c r="K638" i="13"/>
  <c r="K637" i="13"/>
  <c r="K636" i="13"/>
  <c r="K635" i="13"/>
  <c r="K634" i="13"/>
  <c r="K633" i="13"/>
  <c r="K632" i="13"/>
  <c r="K631" i="13"/>
  <c r="K630" i="13"/>
  <c r="K629" i="13"/>
  <c r="K628" i="13"/>
  <c r="K627" i="13"/>
  <c r="K626" i="13"/>
  <c r="K625" i="13"/>
  <c r="K624" i="13"/>
  <c r="K623" i="13"/>
  <c r="K622" i="13"/>
  <c r="K621" i="13"/>
  <c r="K620" i="13"/>
  <c r="K619" i="13"/>
  <c r="K618" i="13"/>
  <c r="K617" i="13"/>
  <c r="K616" i="13"/>
  <c r="K615" i="13"/>
  <c r="K614" i="13"/>
  <c r="K613" i="13"/>
  <c r="K612" i="13"/>
  <c r="K611" i="13"/>
  <c r="K610" i="13"/>
  <c r="K609" i="13"/>
  <c r="K608" i="13"/>
  <c r="K607" i="13"/>
  <c r="K606" i="13"/>
  <c r="K605" i="13"/>
  <c r="K604" i="13"/>
  <c r="K603" i="13"/>
  <c r="K602" i="13"/>
  <c r="K601" i="13"/>
  <c r="K600" i="13"/>
  <c r="K599" i="13"/>
  <c r="K598" i="13"/>
  <c r="K597" i="13"/>
  <c r="K596" i="13"/>
  <c r="K595" i="13"/>
  <c r="K594" i="13"/>
  <c r="K593" i="13"/>
  <c r="K592" i="13"/>
  <c r="K591" i="13"/>
  <c r="K590" i="13"/>
  <c r="K589" i="13"/>
  <c r="K588" i="13"/>
  <c r="K587" i="13"/>
  <c r="K586" i="13"/>
  <c r="K585" i="13"/>
  <c r="K584" i="13"/>
  <c r="K583" i="13"/>
  <c r="K582" i="13"/>
  <c r="K581" i="13"/>
  <c r="K580" i="13"/>
  <c r="K579" i="13"/>
  <c r="K578" i="13"/>
  <c r="K577" i="13"/>
  <c r="K576" i="13"/>
  <c r="K575" i="13"/>
  <c r="K574" i="13"/>
  <c r="K573" i="13"/>
  <c r="K572" i="13"/>
  <c r="K571" i="13"/>
  <c r="K570" i="13"/>
  <c r="K569" i="13"/>
  <c r="K568" i="13"/>
  <c r="K567" i="13"/>
  <c r="K566" i="13"/>
  <c r="K565" i="13"/>
  <c r="K564" i="13"/>
  <c r="K563" i="13"/>
  <c r="K562" i="13"/>
  <c r="K561" i="13"/>
  <c r="K560" i="13"/>
  <c r="K559" i="13"/>
  <c r="K558" i="13"/>
  <c r="K557" i="13"/>
  <c r="K556" i="13"/>
  <c r="K555" i="13"/>
  <c r="K554" i="13"/>
  <c r="K553" i="13"/>
  <c r="K552" i="13"/>
  <c r="K551" i="13"/>
  <c r="K550" i="13"/>
  <c r="K549" i="13"/>
  <c r="K548" i="13"/>
  <c r="K547" i="13"/>
  <c r="K546" i="13"/>
  <c r="K545" i="13"/>
  <c r="K544" i="13"/>
  <c r="K543" i="13"/>
  <c r="K542" i="13"/>
  <c r="K541" i="13"/>
  <c r="K540" i="13"/>
  <c r="K539" i="13"/>
  <c r="K538" i="13"/>
  <c r="K537" i="13"/>
  <c r="K536" i="13"/>
  <c r="K535" i="13"/>
  <c r="K534" i="13"/>
  <c r="K533" i="13"/>
  <c r="K532" i="13"/>
  <c r="K531" i="13"/>
  <c r="K530" i="13"/>
  <c r="K529" i="13"/>
  <c r="K528" i="13"/>
  <c r="K527" i="13"/>
  <c r="K526" i="13"/>
  <c r="K525" i="13"/>
  <c r="K524" i="13"/>
  <c r="K523" i="13"/>
  <c r="K522" i="13"/>
  <c r="K521" i="13"/>
  <c r="K520" i="13"/>
  <c r="K519" i="13"/>
  <c r="K518" i="13"/>
  <c r="K517" i="13"/>
  <c r="K516" i="13"/>
  <c r="K515" i="13"/>
  <c r="K514" i="13"/>
  <c r="K513" i="13"/>
  <c r="K512" i="13"/>
  <c r="K511" i="13"/>
  <c r="K510" i="13"/>
  <c r="K509" i="13"/>
  <c r="K508" i="13"/>
  <c r="K507" i="13"/>
  <c r="K506" i="13"/>
  <c r="K505" i="13"/>
  <c r="K504" i="13"/>
  <c r="K503" i="13"/>
  <c r="K502" i="13"/>
  <c r="K501" i="13"/>
  <c r="K500" i="13"/>
  <c r="K499" i="13"/>
  <c r="K498" i="13"/>
  <c r="K497" i="13"/>
  <c r="K496" i="13"/>
  <c r="K495" i="13"/>
  <c r="K494" i="13"/>
  <c r="K493" i="13"/>
  <c r="K492" i="13"/>
  <c r="K491" i="13"/>
  <c r="K490" i="13"/>
  <c r="K489" i="13"/>
  <c r="K488" i="13"/>
  <c r="K487" i="13"/>
  <c r="K486" i="13"/>
  <c r="K485" i="13"/>
  <c r="K484" i="13"/>
  <c r="K483" i="13"/>
  <c r="K482" i="13"/>
  <c r="K481" i="13"/>
  <c r="K480" i="13"/>
  <c r="K479" i="13"/>
  <c r="K478" i="13"/>
  <c r="K477" i="13"/>
  <c r="K476" i="13"/>
  <c r="K475" i="13"/>
  <c r="K474" i="13"/>
  <c r="K473" i="13"/>
  <c r="K472" i="13"/>
  <c r="K471" i="13"/>
  <c r="K470" i="13"/>
  <c r="K469" i="13"/>
  <c r="K468" i="13"/>
  <c r="K467" i="13"/>
  <c r="K466" i="13"/>
  <c r="K465" i="13"/>
  <c r="K464" i="13"/>
  <c r="K463" i="13"/>
  <c r="K462" i="13"/>
  <c r="K461" i="13"/>
  <c r="K460" i="13"/>
  <c r="K459" i="13"/>
  <c r="K458" i="13"/>
  <c r="K457" i="13"/>
  <c r="K456" i="13"/>
  <c r="K455" i="13"/>
  <c r="K454" i="13"/>
  <c r="K453" i="13"/>
  <c r="K452" i="13"/>
  <c r="K451" i="13"/>
  <c r="K450" i="13"/>
  <c r="K449" i="13"/>
  <c r="K448" i="13"/>
  <c r="K447" i="13"/>
  <c r="K446" i="13"/>
  <c r="K445" i="13"/>
  <c r="K444" i="13"/>
  <c r="K443" i="13"/>
  <c r="K442" i="13"/>
  <c r="K441" i="13"/>
  <c r="K440" i="13"/>
  <c r="K439" i="13"/>
  <c r="K438" i="13"/>
  <c r="K437" i="13"/>
  <c r="K436" i="13"/>
  <c r="K435" i="13"/>
  <c r="K434" i="13"/>
  <c r="K433" i="13"/>
  <c r="K432" i="13"/>
  <c r="K431" i="13"/>
  <c r="K430" i="13"/>
  <c r="K429" i="13"/>
  <c r="K428" i="13"/>
  <c r="K427" i="13"/>
  <c r="K426" i="13"/>
  <c r="K425" i="13"/>
  <c r="K424" i="13"/>
  <c r="K423" i="13"/>
  <c r="K422" i="13"/>
  <c r="K421" i="13"/>
  <c r="K420" i="13"/>
  <c r="K419" i="13"/>
  <c r="K418" i="13"/>
  <c r="K417" i="13"/>
  <c r="K416" i="13"/>
  <c r="K415" i="13"/>
  <c r="K414" i="13"/>
  <c r="K413" i="13"/>
  <c r="K412" i="13"/>
  <c r="K411" i="13"/>
  <c r="K410" i="13"/>
  <c r="K409" i="13"/>
  <c r="K408" i="13"/>
  <c r="K407" i="13"/>
  <c r="K406" i="13"/>
  <c r="K405" i="13"/>
  <c r="K404" i="13"/>
  <c r="K403" i="13"/>
  <c r="K402" i="13"/>
  <c r="K401" i="13"/>
  <c r="K400" i="13"/>
  <c r="K399" i="13"/>
  <c r="K398" i="13"/>
  <c r="K397" i="13"/>
  <c r="K396" i="13"/>
  <c r="K395" i="13"/>
  <c r="K394" i="13"/>
  <c r="K393" i="13"/>
  <c r="K392" i="13"/>
  <c r="K391" i="13"/>
  <c r="K390" i="13"/>
  <c r="K389" i="13"/>
  <c r="K388" i="13"/>
  <c r="K387" i="13"/>
  <c r="K386" i="13"/>
  <c r="K385" i="13"/>
  <c r="K384" i="13"/>
  <c r="K383" i="13"/>
  <c r="K382" i="13"/>
  <c r="K381" i="13"/>
  <c r="K380" i="13"/>
  <c r="K379" i="13"/>
  <c r="K378" i="13"/>
  <c r="K377" i="13"/>
  <c r="K376" i="13"/>
  <c r="K375" i="13"/>
  <c r="K374" i="13"/>
  <c r="K373" i="13"/>
  <c r="K372" i="13"/>
  <c r="K371" i="13"/>
  <c r="K370" i="13"/>
  <c r="K369" i="13"/>
  <c r="K368" i="13"/>
  <c r="K367" i="13"/>
  <c r="K366" i="13"/>
  <c r="K365" i="13"/>
  <c r="K364" i="13"/>
  <c r="K363" i="13"/>
  <c r="K362" i="13"/>
  <c r="K361" i="13"/>
  <c r="K360" i="13"/>
  <c r="K359" i="13"/>
  <c r="K358" i="13"/>
  <c r="K357" i="13"/>
  <c r="K356" i="13"/>
  <c r="K355" i="13"/>
  <c r="K354" i="13"/>
  <c r="K353" i="13"/>
  <c r="K352" i="13"/>
  <c r="K351" i="13"/>
  <c r="K350" i="13"/>
  <c r="K349" i="13"/>
  <c r="K348" i="13"/>
  <c r="K347" i="13"/>
  <c r="K346" i="13"/>
  <c r="K345" i="13"/>
  <c r="K344" i="13"/>
  <c r="K343" i="13"/>
  <c r="K342" i="13"/>
  <c r="K341" i="13"/>
  <c r="K340" i="13"/>
  <c r="K339" i="13"/>
  <c r="K338" i="13"/>
  <c r="K337" i="13"/>
  <c r="K336" i="13"/>
  <c r="K335" i="13"/>
  <c r="K334" i="13"/>
  <c r="K333" i="13"/>
  <c r="K332" i="13"/>
  <c r="K331" i="13"/>
  <c r="K330" i="13"/>
  <c r="K329" i="13"/>
  <c r="K328" i="13"/>
  <c r="K327" i="13"/>
  <c r="K326" i="13"/>
  <c r="K325" i="13"/>
  <c r="K324" i="13"/>
  <c r="K323" i="13"/>
  <c r="K322" i="13"/>
  <c r="K321" i="13"/>
  <c r="K320" i="13"/>
  <c r="K319" i="13"/>
  <c r="K318" i="13"/>
  <c r="K317" i="13"/>
  <c r="K316" i="13"/>
  <c r="K315" i="13"/>
  <c r="K314" i="13"/>
  <c r="K313" i="13"/>
  <c r="K312" i="13"/>
  <c r="K311" i="13"/>
  <c r="K310" i="13"/>
  <c r="K309" i="13"/>
  <c r="K308" i="13"/>
  <c r="K307" i="13"/>
  <c r="K306" i="13"/>
  <c r="K305" i="13"/>
  <c r="K304" i="13"/>
  <c r="K303" i="13"/>
  <c r="K302" i="13"/>
  <c r="K301" i="13"/>
  <c r="K300" i="13"/>
  <c r="K299" i="13"/>
  <c r="K298" i="13"/>
  <c r="K297" i="13"/>
  <c r="K296" i="13"/>
  <c r="K295" i="13"/>
  <c r="K294" i="13"/>
  <c r="K293" i="13"/>
  <c r="K292" i="13"/>
  <c r="K291" i="13"/>
  <c r="K290" i="13"/>
  <c r="K289" i="13"/>
  <c r="K288" i="13"/>
  <c r="K287" i="13"/>
  <c r="K286" i="13"/>
  <c r="K285" i="13"/>
  <c r="K284" i="13"/>
  <c r="K283" i="13"/>
  <c r="K282" i="13"/>
  <c r="K281" i="13"/>
  <c r="K280" i="13"/>
  <c r="K279" i="13"/>
  <c r="K278" i="13"/>
  <c r="K277" i="13"/>
  <c r="K276" i="13"/>
  <c r="K275" i="13"/>
  <c r="K274" i="13"/>
  <c r="K273" i="13"/>
  <c r="K272" i="13"/>
  <c r="K271" i="13"/>
  <c r="K270" i="13"/>
  <c r="K269" i="13"/>
  <c r="K268" i="13"/>
  <c r="K267" i="13"/>
  <c r="K266" i="13"/>
  <c r="K265" i="13"/>
  <c r="K264" i="13"/>
  <c r="K263" i="13"/>
  <c r="K262" i="13"/>
  <c r="K261" i="13"/>
  <c r="K260" i="13"/>
  <c r="K259" i="13"/>
  <c r="K258" i="13"/>
  <c r="K257" i="13"/>
  <c r="K256" i="13"/>
  <c r="K255" i="13"/>
  <c r="K254" i="13"/>
  <c r="K253" i="13"/>
  <c r="K252" i="13"/>
  <c r="K251" i="13"/>
  <c r="K250" i="13"/>
  <c r="K249" i="13"/>
  <c r="K248" i="13"/>
  <c r="K247" i="13"/>
  <c r="K246" i="13"/>
  <c r="K245" i="13"/>
  <c r="K244" i="13"/>
  <c r="K243" i="13"/>
  <c r="K242" i="13"/>
  <c r="K241" i="13"/>
  <c r="K240" i="13"/>
  <c r="K239" i="13"/>
  <c r="K238" i="13"/>
  <c r="K237" i="13"/>
  <c r="K236" i="13"/>
  <c r="K235" i="13"/>
  <c r="K234" i="13"/>
  <c r="K233" i="13"/>
  <c r="K232" i="13"/>
  <c r="K231" i="13"/>
  <c r="K230" i="13"/>
  <c r="K229" i="13"/>
  <c r="K228" i="13"/>
  <c r="K227" i="13"/>
  <c r="K226" i="13"/>
  <c r="K225" i="13"/>
  <c r="K224" i="13"/>
  <c r="K223" i="13"/>
  <c r="K222" i="13"/>
  <c r="K221" i="13"/>
  <c r="K220" i="13"/>
  <c r="K219" i="13"/>
  <c r="K218" i="13"/>
  <c r="K217" i="13"/>
  <c r="K216" i="13"/>
  <c r="K215" i="13"/>
  <c r="K214" i="13"/>
  <c r="K213" i="13"/>
  <c r="K212" i="13"/>
  <c r="K211" i="13"/>
  <c r="K210" i="13"/>
  <c r="K209" i="13"/>
  <c r="K208" i="13"/>
  <c r="K207" i="13"/>
  <c r="K206" i="13"/>
  <c r="K205" i="13"/>
  <c r="K204" i="13"/>
  <c r="K203" i="13"/>
  <c r="K202" i="13"/>
  <c r="K201" i="13"/>
  <c r="K200" i="13"/>
  <c r="K199" i="13"/>
  <c r="K198" i="13"/>
  <c r="K197" i="13"/>
  <c r="K196" i="13"/>
  <c r="K195" i="13"/>
  <c r="K194" i="13"/>
  <c r="K193" i="13"/>
  <c r="K192" i="13"/>
  <c r="K191" i="13"/>
  <c r="K190" i="13"/>
  <c r="K189" i="13"/>
  <c r="K188" i="13"/>
  <c r="K187" i="13"/>
  <c r="K186" i="13"/>
  <c r="K185" i="13"/>
  <c r="K184" i="13"/>
  <c r="K183" i="13"/>
  <c r="K182" i="13"/>
  <c r="K181" i="13"/>
  <c r="K180" i="13"/>
  <c r="K179" i="13"/>
  <c r="K178" i="13"/>
  <c r="K177" i="13"/>
  <c r="K176" i="13"/>
  <c r="K175" i="13"/>
  <c r="K174" i="13"/>
  <c r="K173" i="13"/>
  <c r="K172" i="13"/>
  <c r="K171" i="13"/>
  <c r="K170" i="13"/>
  <c r="K169" i="13"/>
  <c r="K168" i="13"/>
  <c r="K167" i="13"/>
  <c r="K166" i="13"/>
  <c r="K165" i="13"/>
  <c r="K164" i="13"/>
  <c r="K163" i="13"/>
  <c r="K162" i="13"/>
  <c r="K161" i="13"/>
  <c r="K160" i="13"/>
  <c r="K159" i="13"/>
  <c r="K158" i="13"/>
  <c r="K157" i="13"/>
  <c r="K156" i="13"/>
  <c r="K155" i="13"/>
  <c r="K154" i="13"/>
  <c r="K153" i="13"/>
  <c r="K152" i="13"/>
  <c r="K151" i="13"/>
  <c r="K150" i="13"/>
  <c r="K149" i="13"/>
  <c r="K148" i="13"/>
  <c r="K147" i="13"/>
  <c r="K146" i="13"/>
  <c r="K145" i="13"/>
  <c r="K144" i="13"/>
  <c r="K143" i="13"/>
  <c r="K142" i="13"/>
  <c r="K141" i="13"/>
  <c r="K140" i="13"/>
  <c r="K139" i="13"/>
  <c r="K138" i="13"/>
  <c r="K137" i="13"/>
  <c r="K136" i="13"/>
  <c r="K135" i="13"/>
  <c r="K134" i="13"/>
  <c r="K133" i="13"/>
  <c r="K132" i="13"/>
  <c r="K131" i="13"/>
  <c r="K130" i="13"/>
  <c r="K129" i="13"/>
  <c r="K128" i="13"/>
  <c r="K127" i="13"/>
  <c r="K126" i="13"/>
  <c r="K125" i="13"/>
  <c r="K124" i="13"/>
  <c r="K123" i="13"/>
  <c r="K122" i="13"/>
  <c r="K121" i="13"/>
  <c r="K120" i="13"/>
  <c r="K119" i="13"/>
  <c r="K118" i="13"/>
  <c r="K117" i="13"/>
  <c r="K116" i="13"/>
  <c r="K115" i="13"/>
  <c r="K114" i="13"/>
  <c r="K113" i="13"/>
  <c r="K112" i="13"/>
  <c r="K111" i="13"/>
  <c r="K110" i="13"/>
  <c r="K109" i="13"/>
  <c r="K108" i="13"/>
  <c r="K107" i="13"/>
  <c r="K106" i="13"/>
  <c r="K105" i="13"/>
  <c r="K104" i="13"/>
  <c r="K103" i="13"/>
  <c r="K102" i="13"/>
  <c r="K101" i="13"/>
  <c r="K100" i="13"/>
  <c r="K99" i="13"/>
  <c r="K98" i="13"/>
  <c r="K97" i="13"/>
  <c r="K96" i="13"/>
  <c r="K95" i="13"/>
  <c r="K94" i="13"/>
  <c r="K93" i="13"/>
  <c r="K92" i="13"/>
  <c r="K91" i="13"/>
  <c r="K90" i="13"/>
  <c r="K89" i="13"/>
  <c r="K88" i="13"/>
  <c r="K87" i="13"/>
  <c r="K86" i="13"/>
  <c r="K85" i="13"/>
  <c r="K84" i="13"/>
  <c r="K83" i="13"/>
  <c r="K82" i="13"/>
  <c r="K81" i="13"/>
  <c r="K80" i="13"/>
  <c r="K79" i="13"/>
  <c r="K78" i="13"/>
  <c r="K77" i="13"/>
  <c r="K76" i="13"/>
  <c r="K75" i="13"/>
  <c r="K74" i="13"/>
  <c r="K73" i="13"/>
  <c r="K72" i="13"/>
  <c r="K71" i="13"/>
  <c r="K70" i="13"/>
  <c r="K69" i="13"/>
  <c r="K68" i="13"/>
  <c r="K67" i="13"/>
  <c r="K66" i="13"/>
  <c r="K65" i="13"/>
  <c r="K64" i="13"/>
  <c r="K63" i="13"/>
  <c r="K62" i="13"/>
  <c r="K61" i="13"/>
  <c r="K60" i="13"/>
  <c r="K59" i="13"/>
  <c r="K58" i="13"/>
  <c r="K57" i="13"/>
  <c r="K56" i="13"/>
  <c r="K55" i="13"/>
  <c r="K54" i="13"/>
  <c r="K53" i="13"/>
  <c r="K52" i="13"/>
  <c r="K51" i="13"/>
  <c r="K50" i="13"/>
  <c r="K49" i="13"/>
  <c r="K48" i="13"/>
  <c r="K47" i="13"/>
  <c r="K46" i="13"/>
  <c r="K45" i="13"/>
  <c r="K44" i="13"/>
  <c r="K43" i="13"/>
  <c r="K42" i="13"/>
  <c r="K41" i="13"/>
  <c r="K40" i="13"/>
  <c r="K39" i="13"/>
  <c r="K38" i="13"/>
  <c r="K37" i="13"/>
  <c r="K36" i="13"/>
  <c r="K35" i="13"/>
  <c r="K34" i="13"/>
  <c r="K33" i="13"/>
  <c r="K32" i="13"/>
  <c r="K31" i="13"/>
  <c r="K30" i="13"/>
  <c r="K29" i="13"/>
  <c r="K28" i="13"/>
  <c r="K27" i="13"/>
  <c r="K26" i="13"/>
  <c r="K25" i="13"/>
  <c r="K24" i="13"/>
  <c r="K23" i="13"/>
  <c r="K22" i="13"/>
  <c r="K21" i="13"/>
  <c r="K20" i="13"/>
  <c r="K19" i="13"/>
  <c r="K18" i="13"/>
  <c r="K17" i="13"/>
  <c r="K16" i="13"/>
  <c r="K15" i="13"/>
  <c r="K14" i="13"/>
  <c r="K13" i="13"/>
  <c r="K12" i="13"/>
  <c r="K11" i="13"/>
  <c r="K10" i="13"/>
  <c r="K9" i="13"/>
  <c r="K8" i="13"/>
  <c r="K7" i="13"/>
  <c r="T6" i="13"/>
  <c r="U6" i="13"/>
  <c r="V6" i="13"/>
  <c r="S6" i="13"/>
  <c r="R6" i="13"/>
  <c r="Q6" i="13"/>
  <c r="P6" i="13"/>
  <c r="O6" i="13"/>
  <c r="N6" i="13"/>
  <c r="K6" i="13"/>
  <c r="T5" i="13"/>
  <c r="U5" i="13"/>
  <c r="V5" i="13"/>
  <c r="S5" i="13"/>
  <c r="R5" i="13"/>
  <c r="Q5" i="13"/>
  <c r="P5" i="13"/>
  <c r="O5" i="13"/>
  <c r="N5" i="13"/>
  <c r="K5" i="13"/>
  <c r="T4" i="13"/>
  <c r="U4" i="13"/>
  <c r="V4" i="13"/>
  <c r="S4" i="13"/>
  <c r="R4" i="13"/>
  <c r="Q4" i="13"/>
  <c r="P4" i="13"/>
  <c r="O4" i="13"/>
  <c r="N4" i="13"/>
  <c r="K4" i="13"/>
  <c r="B3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Jackson Peter</author>
  </authors>
  <commentList>
    <comment ref="K451" authorId="0" shapeId="0" xr:uid="{00000000-0006-0000-0000-000001000000}">
      <text>
        <r>
          <rPr>
            <b/>
            <sz val="9"/>
            <color indexed="81"/>
            <rFont val="Verdana"/>
          </rPr>
          <t>Jackson Peter:</t>
        </r>
        <r>
          <rPr>
            <sz val="9"/>
            <color indexed="81"/>
            <rFont val="Verdana"/>
          </rPr>
          <t xml:space="preserve">
</t>
        </r>
      </text>
    </comment>
  </commentList>
</comments>
</file>

<file path=xl/sharedStrings.xml><?xml version="1.0" encoding="utf-8"?>
<sst xmlns="http://schemas.openxmlformats.org/spreadsheetml/2006/main" count="28235" uniqueCount="9018">
  <si>
    <t>Isolation</t>
    <phoneticPr fontId="1" type="noConversion"/>
  </si>
  <si>
    <t>Zygosity</t>
    <phoneticPr fontId="1" type="noConversion"/>
  </si>
  <si>
    <t>Ploidy</t>
    <phoneticPr fontId="1" type="noConversion"/>
  </si>
  <si>
    <t>EXF-5295</t>
  </si>
  <si>
    <t>BFC</t>
  </si>
  <si>
    <t>Kefyr</t>
  </si>
  <si>
    <t>Fermentation</t>
  </si>
  <si>
    <t>Slovenia</t>
    <phoneticPr fontId="1" type="noConversion"/>
  </si>
  <si>
    <t>homozygous</t>
  </si>
  <si>
    <t>no</t>
  </si>
  <si>
    <t>NA</t>
  </si>
  <si>
    <t>euploid</t>
  </si>
  <si>
    <t>yes</t>
  </si>
  <si>
    <t xml:space="preserve">1. Wine/European </t>
  </si>
  <si>
    <t>Wine</t>
  </si>
  <si>
    <t>CBS4458</t>
  </si>
  <si>
    <t>AGL</t>
  </si>
  <si>
    <t>Red wine</t>
  </si>
  <si>
    <t>France</t>
    <phoneticPr fontId="1" type="noConversion"/>
  </si>
  <si>
    <t>YJM434_1b</t>
  </si>
  <si>
    <t>ABE</t>
  </si>
  <si>
    <t xml:space="preserve">Human, clinical </t>
  </si>
  <si>
    <t>Human, clinical</t>
  </si>
  <si>
    <t>NA</t>
    <phoneticPr fontId="1" type="noConversion"/>
  </si>
  <si>
    <t>NA</t>
    <phoneticPr fontId="1" type="noConversion"/>
  </si>
  <si>
    <t>YJM453</t>
  </si>
  <si>
    <t>SACE_YAM</t>
  </si>
  <si>
    <t>NA</t>
    <phoneticPr fontId="1" type="noConversion"/>
  </si>
  <si>
    <t>DBVPG1554</t>
  </si>
  <si>
    <t>BKI</t>
  </si>
  <si>
    <t xml:space="preserve">Dalmatia </t>
  </si>
  <si>
    <t>DBVPG1794_1b</t>
  </si>
  <si>
    <t>ABR</t>
  </si>
  <si>
    <t>Soil</t>
  </si>
  <si>
    <t>Finland</t>
    <phoneticPr fontId="1" type="noConversion"/>
  </si>
  <si>
    <t>DBVPG1788_1b</t>
  </si>
  <si>
    <t>ABQ</t>
  </si>
  <si>
    <t>DBVPG1790</t>
  </si>
  <si>
    <t>BNV</t>
  </si>
  <si>
    <t>Turku, Finland</t>
  </si>
  <si>
    <t>DBVPG1795</t>
  </si>
  <si>
    <t>BPB</t>
  </si>
  <si>
    <t>Grape must</t>
  </si>
  <si>
    <t>Illasi, Verona, Italy</t>
  </si>
  <si>
    <t>DBVPG1960</t>
  </si>
  <si>
    <t>BPT</t>
  </si>
  <si>
    <t>Recioto, Verona, Italy</t>
  </si>
  <si>
    <t>heterozygous</t>
  </si>
  <si>
    <t>DBVPG4162</t>
  </si>
  <si>
    <t>BQM</t>
  </si>
  <si>
    <t>Reggio Emilia, Italy</t>
  </si>
  <si>
    <t>EXF-6761</t>
  </si>
  <si>
    <t>BFK</t>
  </si>
  <si>
    <t>Quercus cerris</t>
    <phoneticPr fontId="1" type="noConversion"/>
  </si>
  <si>
    <t>Tree</t>
  </si>
  <si>
    <t>DBVPG4410</t>
  </si>
  <si>
    <t>BQS</t>
  </si>
  <si>
    <t xml:space="preserve">Italy </t>
  </si>
  <si>
    <t>DBVPG2166</t>
  </si>
  <si>
    <t>BQE</t>
  </si>
  <si>
    <t>Sagrantino wine</t>
  </si>
  <si>
    <t>production zone of Sagrantino wine, Montefalco, Foligno, Italy</t>
  </si>
  <si>
    <t>MC5</t>
  </si>
  <si>
    <t>AIN</t>
  </si>
  <si>
    <t>Cooked wine (vino cotto)</t>
  </si>
  <si>
    <t>Ascoli Piceno, Italy</t>
  </si>
  <si>
    <t>DBVPG4381</t>
  </si>
  <si>
    <t>BQR</t>
  </si>
  <si>
    <t>Seawater</t>
  </si>
  <si>
    <t>Water</t>
  </si>
  <si>
    <t>DBVPG1984</t>
  </si>
  <si>
    <t>BLT</t>
  </si>
  <si>
    <t>Slovenia</t>
  </si>
  <si>
    <t>CBS457</t>
  </si>
  <si>
    <t>AIF</t>
  </si>
  <si>
    <t>Italy</t>
    <phoneticPr fontId="1" type="noConversion"/>
  </si>
  <si>
    <t>CBS1190</t>
  </si>
  <si>
    <t>AQR</t>
  </si>
  <si>
    <t>Germany</t>
    <phoneticPr fontId="1" type="noConversion"/>
  </si>
  <si>
    <t>aneu;+1*11;+1*14;</t>
  </si>
  <si>
    <t>DBVPG1832</t>
  </si>
  <si>
    <t>BPF</t>
  </si>
  <si>
    <t>Fruit juice</t>
  </si>
  <si>
    <t>Fruit</t>
  </si>
  <si>
    <t>DBVPG1973</t>
  </si>
  <si>
    <t>BLR</t>
  </si>
  <si>
    <t>Greece</t>
  </si>
  <si>
    <t>DBVPG1708</t>
  </si>
  <si>
    <t>BNL</t>
  </si>
  <si>
    <t>Ultura, Sweden</t>
  </si>
  <si>
    <t>DBVPG1861</t>
  </si>
  <si>
    <t>BPK</t>
  </si>
  <si>
    <t>River water</t>
  </si>
  <si>
    <t>Rajamaki River, Finland</t>
  </si>
  <si>
    <t>DBVPG1584</t>
  </si>
  <si>
    <t>BKQ</t>
  </si>
  <si>
    <t>Porec, Istria</t>
  </si>
  <si>
    <t>DBVPG1841</t>
  </si>
  <si>
    <t>BPG</t>
  </si>
  <si>
    <t>Red Tecc</t>
  </si>
  <si>
    <t>Ethiopia</t>
  </si>
  <si>
    <t>aneu;+1*1;</t>
  </si>
  <si>
    <t>DBVPG1843</t>
  </si>
  <si>
    <t>BPH</t>
  </si>
  <si>
    <t>White Tecc</t>
  </si>
  <si>
    <t>DBVPG4460</t>
  </si>
  <si>
    <t>BQT</t>
  </si>
  <si>
    <t xml:space="preserve">Jesi, Italy </t>
  </si>
  <si>
    <t>CBS459</t>
  </si>
  <si>
    <t>APT</t>
  </si>
  <si>
    <t>Grape must</t>
    <phoneticPr fontId="1" type="noConversion"/>
  </si>
  <si>
    <t>aneu;+1*14;</t>
  </si>
  <si>
    <t>DBVPG1058</t>
  </si>
  <si>
    <t>BID</t>
  </si>
  <si>
    <t>Baker's yeast</t>
  </si>
  <si>
    <t>Bakery</t>
  </si>
  <si>
    <t>Pazzaglia, Italy</t>
  </si>
  <si>
    <t>CBS1590</t>
  </si>
  <si>
    <t>AGI</t>
  </si>
  <si>
    <t>Grape must / juice</t>
  </si>
  <si>
    <t>DBVPG1014</t>
  </si>
  <si>
    <t>BHV</t>
  </si>
  <si>
    <t>Umbria, Italy</t>
  </si>
  <si>
    <t>DBVPG1057</t>
  </si>
  <si>
    <t>BNE</t>
  </si>
  <si>
    <t>Colli Romani, Lazio, Italy</t>
  </si>
  <si>
    <t>DBVPG1599</t>
  </si>
  <si>
    <t>BLA</t>
  </si>
  <si>
    <t>Cerro del Moro, La Mancha, Spain</t>
  </si>
  <si>
    <t>DBVPG1596</t>
  </si>
  <si>
    <t>BKT</t>
  </si>
  <si>
    <t>Santa Cruz de los Canamos, La Mancha, Spain</t>
  </si>
  <si>
    <t>DBVPG1029</t>
  </si>
  <si>
    <t>BIA</t>
  </si>
  <si>
    <t>Fermenting Grape must</t>
  </si>
  <si>
    <t>Colli di Roma, Lazio, Italy</t>
  </si>
  <si>
    <t>DBVPG1564</t>
  </si>
  <si>
    <t>BKL</t>
  </si>
  <si>
    <t>Dolianova, Sardinia, Italy</t>
  </si>
  <si>
    <t>DBVPG1041</t>
  </si>
  <si>
    <t>BIB</t>
  </si>
  <si>
    <t>Tuscany, Italy</t>
  </si>
  <si>
    <t>DBVPG1555</t>
  </si>
  <si>
    <t>BKK</t>
  </si>
  <si>
    <t>Radgona, Slovenia</t>
  </si>
  <si>
    <t>DBVPG1669</t>
  </si>
  <si>
    <t>BLQ</t>
  </si>
  <si>
    <t>Cenicero, Rioja, Spain</t>
  </si>
  <si>
    <t>aneu;+1*11;</t>
  </si>
  <si>
    <t>YJM1336</t>
  </si>
  <si>
    <t>SACE_YBY</t>
  </si>
  <si>
    <t>Italy</t>
  </si>
  <si>
    <t>YJM1526</t>
  </si>
  <si>
    <t>SACE_YDF</t>
  </si>
  <si>
    <t>Clinical (throat)</t>
  </si>
  <si>
    <t>YJM1129</t>
  </si>
  <si>
    <t>SACE_YDO</t>
  </si>
  <si>
    <t>Non-Clinical, segregant of NRRL Y-53 (=NRRL Y-567)</t>
  </si>
  <si>
    <t>Distillery</t>
  </si>
  <si>
    <t>Ohio, USA</t>
  </si>
  <si>
    <t>CBS1586</t>
  </si>
  <si>
    <t>AHG</t>
  </si>
  <si>
    <t>Pear must</t>
  </si>
  <si>
    <t>C6.1</t>
  </si>
  <si>
    <t>AII</t>
  </si>
  <si>
    <t>Palm wine</t>
  </si>
  <si>
    <t>Cameroon</t>
  </si>
  <si>
    <t>Africa</t>
  </si>
  <si>
    <t>CBS1192</t>
  </si>
  <si>
    <t>AHD</t>
  </si>
  <si>
    <t>CBS1479</t>
  </si>
  <si>
    <t>AGF</t>
  </si>
  <si>
    <t>CBS1194</t>
  </si>
  <si>
    <t>AHE</t>
  </si>
  <si>
    <t>aneu;+1*8;</t>
  </si>
  <si>
    <t>CBS1175</t>
  </si>
  <si>
    <t>AQQ</t>
  </si>
  <si>
    <t>Switzerland</t>
    <phoneticPr fontId="1" type="noConversion"/>
  </si>
  <si>
    <t>aneu;+1*9;+1*14;</t>
  </si>
  <si>
    <t>CBS1489</t>
  </si>
  <si>
    <t>ASG</t>
  </si>
  <si>
    <t>Tubercular lung</t>
  </si>
  <si>
    <t>aneu;+2*2;+1*3;+1*8;+1*10;</t>
  </si>
  <si>
    <t>CBS4507</t>
  </si>
  <si>
    <t>ASD</t>
  </si>
  <si>
    <t>Brewer's yeast, English top yeast</t>
  </si>
  <si>
    <t>Beer</t>
  </si>
  <si>
    <t>CBS4667</t>
  </si>
  <si>
    <t>ASE</t>
  </si>
  <si>
    <t>Grapes</t>
  </si>
  <si>
    <t>Former Czechoslovakia</t>
  </si>
  <si>
    <t>MC7</t>
  </si>
  <si>
    <t>AIQ</t>
  </si>
  <si>
    <t>Spontaneous alcoholic fermentation</t>
  </si>
  <si>
    <t>DBVPG1625</t>
  </si>
  <si>
    <t>BLG</t>
  </si>
  <si>
    <t xml:space="preserve">La Enconienda, La Mancha, Spain </t>
  </si>
  <si>
    <t>DBVPG1629</t>
  </si>
  <si>
    <t>BLI</t>
  </si>
  <si>
    <t>La Mancha, Spain</t>
  </si>
  <si>
    <t>CLIB154_1b</t>
  </si>
  <si>
    <t>ACP</t>
  </si>
  <si>
    <t>Russia</t>
  </si>
  <si>
    <t>DBVPG1994</t>
  </si>
  <si>
    <t>BQA</t>
  </si>
  <si>
    <t>21-4-125</t>
  </si>
  <si>
    <t>AMA</t>
  </si>
  <si>
    <r>
      <t>Fruit of plum tree (</t>
    </r>
    <r>
      <rPr>
        <i/>
        <sz val="10"/>
        <rFont val="Verdana"/>
      </rPr>
      <t>Prunus domestica</t>
    </r>
    <r>
      <rPr>
        <sz val="12"/>
        <color theme="1"/>
        <rFont val="Calibri"/>
        <family val="2"/>
        <scheme val="minor"/>
      </rPr>
      <t xml:space="preserve"> L., 'Stanley')</t>
    </r>
  </si>
  <si>
    <t>Male Zaluzie, Slovakia</t>
  </si>
  <si>
    <t>21-4-111</t>
  </si>
  <si>
    <t>ALQ</t>
  </si>
  <si>
    <r>
      <t xml:space="preserve">Leaves of </t>
    </r>
    <r>
      <rPr>
        <i/>
        <sz val="10"/>
        <rFont val="Verdana"/>
      </rPr>
      <t>Prunus domestica</t>
    </r>
    <r>
      <rPr>
        <sz val="12"/>
        <color theme="1"/>
        <rFont val="Calibri"/>
        <family val="2"/>
        <scheme val="minor"/>
      </rPr>
      <t xml:space="preserve"> L., 'Stanley'</t>
    </r>
  </si>
  <si>
    <t>CCY_21-4-120</t>
    <phoneticPr fontId="1" type="noConversion"/>
  </si>
  <si>
    <t>BBI</t>
  </si>
  <si>
    <r>
      <t>Blossoms of plum tree (</t>
    </r>
    <r>
      <rPr>
        <i/>
        <sz val="10"/>
        <rFont val="Verdana"/>
      </rPr>
      <t>Prunus domestica</t>
    </r>
    <r>
      <rPr>
        <sz val="12"/>
        <color theme="1"/>
        <rFont val="Calibri"/>
        <family val="2"/>
        <scheme val="minor"/>
      </rPr>
      <t xml:space="preserve"> L., 'Stanley')</t>
    </r>
  </si>
  <si>
    <t>Flower</t>
  </si>
  <si>
    <t>Male Levare, Slovakia</t>
  </si>
  <si>
    <t>21-4-122</t>
  </si>
  <si>
    <t>ALT</t>
  </si>
  <si>
    <r>
      <t>Blossoms of apricot tree (</t>
    </r>
    <r>
      <rPr>
        <i/>
        <sz val="10"/>
        <rFont val="Verdana"/>
      </rPr>
      <t>Prunus armeniaca)</t>
    </r>
  </si>
  <si>
    <t>CCY_21-4-121</t>
    <phoneticPr fontId="1" type="noConversion"/>
  </si>
  <si>
    <t>BBK</t>
  </si>
  <si>
    <r>
      <t>Blossoms of apricot tree (</t>
    </r>
    <r>
      <rPr>
        <i/>
        <sz val="10"/>
        <rFont val="Verdana"/>
      </rPr>
      <t>Prunus armeniaca</t>
    </r>
    <r>
      <rPr>
        <sz val="12"/>
        <color theme="1"/>
        <rFont val="Calibri"/>
        <family val="2"/>
        <scheme val="minor"/>
      </rPr>
      <t xml:space="preserve"> L., Madraska)</t>
    </r>
  </si>
  <si>
    <t>EXF-5287</t>
  </si>
  <si>
    <t>BFB</t>
  </si>
  <si>
    <t>Plum</t>
  </si>
  <si>
    <t>Nature</t>
    <phoneticPr fontId="1" type="noConversion"/>
  </si>
  <si>
    <t>Slovenia</t>
    <phoneticPr fontId="1" type="noConversion"/>
  </si>
  <si>
    <t>EXF-5297</t>
  </si>
  <si>
    <t>BFD</t>
  </si>
  <si>
    <t>Mashed pears</t>
  </si>
  <si>
    <t>21-4-116</t>
  </si>
  <si>
    <t>ALS</t>
  </si>
  <si>
    <r>
      <t>Blossom of apple tree (</t>
    </r>
    <r>
      <rPr>
        <i/>
        <sz val="10"/>
        <rFont val="Verdana"/>
      </rPr>
      <t>Malus domestica)</t>
    </r>
  </si>
  <si>
    <t>Male levare, Slovakia</t>
  </si>
  <si>
    <t>CCY_21-4-119</t>
    <phoneticPr fontId="1" type="noConversion"/>
  </si>
  <si>
    <t>BBH</t>
  </si>
  <si>
    <r>
      <t>Blossoms of pear tree (</t>
    </r>
    <r>
      <rPr>
        <i/>
        <sz val="10"/>
        <rFont val="Verdana"/>
      </rPr>
      <t>Pyrus communis</t>
    </r>
    <r>
      <rPr>
        <sz val="12"/>
        <color theme="1"/>
        <rFont val="Calibri"/>
        <family val="2"/>
        <scheme val="minor"/>
      </rPr>
      <t>)</t>
    </r>
  </si>
  <si>
    <t>DBVPG1918</t>
  </si>
  <si>
    <t>BPQ</t>
  </si>
  <si>
    <t>Malta</t>
  </si>
  <si>
    <t>DBVPG4186</t>
  </si>
  <si>
    <t>BQN</t>
  </si>
  <si>
    <t>DBVPG4036</t>
  </si>
  <si>
    <t>CBI</t>
  </si>
  <si>
    <t>ex Yugoslavia</t>
  </si>
  <si>
    <t>N493-2C</t>
    <phoneticPr fontId="1" type="noConversion"/>
  </si>
  <si>
    <t>CCM</t>
  </si>
  <si>
    <t>Fir tree needles</t>
  </si>
  <si>
    <t>Kiev district, Ukraine</t>
    <phoneticPr fontId="1" type="noConversion"/>
  </si>
  <si>
    <t>EXF-3387</t>
  </si>
  <si>
    <t>BEP</t>
  </si>
  <si>
    <t>Homemade apple vingar</t>
  </si>
  <si>
    <t>Ljubljana, Slovenia</t>
    <phoneticPr fontId="1" type="noConversion"/>
  </si>
  <si>
    <t>DBVPG4695</t>
  </si>
  <si>
    <t>BRC</t>
  </si>
  <si>
    <t>Winery surface at the beginning of Vino Santo production, Lungarotti winery</t>
  </si>
  <si>
    <t>Torgiano, Perugia, Italy</t>
  </si>
  <si>
    <t>Lib39</t>
  </si>
  <si>
    <t>CGT</t>
  </si>
  <si>
    <t>Fermenting grape must (white wine)</t>
  </si>
  <si>
    <t>Lebanon</t>
  </si>
  <si>
    <t>21-4-99</t>
    <phoneticPr fontId="1" type="noConversion"/>
  </si>
  <si>
    <t>ALL</t>
  </si>
  <si>
    <t>River water (Danube)</t>
  </si>
  <si>
    <t>Bratislava, Slovakia</t>
  </si>
  <si>
    <t>21-4-101</t>
  </si>
  <si>
    <t>ALM</t>
  </si>
  <si>
    <t>aneu;+1*9;</t>
  </si>
  <si>
    <t>CECT1478</t>
  </si>
  <si>
    <t>AVH</t>
  </si>
  <si>
    <t>Hungary</t>
    <phoneticPr fontId="1" type="noConversion"/>
  </si>
  <si>
    <t>aneu;+1*2;+1*6;+1*7;+1*10;+1*13;+1*15;+1*16;</t>
  </si>
  <si>
    <t>CBS1227</t>
  </si>
  <si>
    <t>AHR</t>
  </si>
  <si>
    <t>Abscess on epididymis</t>
  </si>
  <si>
    <t>Romania</t>
    <phoneticPr fontId="1" type="noConversion"/>
  </si>
  <si>
    <t>YJM244</t>
  </si>
  <si>
    <t>SACE_YAD</t>
  </si>
  <si>
    <t>Human</t>
  </si>
  <si>
    <t>Romania</t>
  </si>
  <si>
    <t>CBS1582</t>
  </si>
  <si>
    <t>AGH</t>
  </si>
  <si>
    <t>Portugal</t>
    <phoneticPr fontId="1" type="noConversion"/>
  </si>
  <si>
    <t>ZP_577</t>
    <phoneticPr fontId="1" type="noConversion"/>
  </si>
  <si>
    <t>BTH</t>
  </si>
  <si>
    <t>Quercus faginea</t>
  </si>
  <si>
    <t>Portugal, Aldeia das Dez, S. Estrela,</t>
  </si>
  <si>
    <t>UC4</t>
  </si>
  <si>
    <t>ATH</t>
  </si>
  <si>
    <t>Vineyard</t>
  </si>
  <si>
    <t>Germany</t>
  </si>
  <si>
    <t>CLIB484</t>
  </si>
  <si>
    <t>BFQ</t>
  </si>
  <si>
    <t>Cider brewery, industrial raw juice</t>
  </si>
  <si>
    <t>Cider</t>
    <phoneticPr fontId="1" type="noConversion"/>
  </si>
  <si>
    <t>Brittany, France</t>
  </si>
  <si>
    <t>SRC 147</t>
  </si>
  <si>
    <t>CIA</t>
  </si>
  <si>
    <t>Bioindustrial strains</t>
  </si>
  <si>
    <t>Industrial</t>
  </si>
  <si>
    <t>Bretagne, France</t>
  </si>
  <si>
    <t>CLIB485</t>
  </si>
  <si>
    <t>BFR</t>
  </si>
  <si>
    <t>SRC 213</t>
  </si>
  <si>
    <t>CIB</t>
  </si>
  <si>
    <t>DBVPG1978</t>
  </si>
  <si>
    <t>CBG</t>
  </si>
  <si>
    <t>Slovakia</t>
  </si>
  <si>
    <t>CLIB294_1b</t>
  </si>
  <si>
    <t>ACF</t>
  </si>
  <si>
    <t>Distillery</t>
    <phoneticPr fontId="1" type="noConversion"/>
  </si>
  <si>
    <t>France</t>
    <phoneticPr fontId="1" type="noConversion"/>
  </si>
  <si>
    <t>YJM1356</t>
  </si>
  <si>
    <t>SACE_YCD</t>
  </si>
  <si>
    <t>Cider</t>
  </si>
  <si>
    <t>CBS423</t>
  </si>
  <si>
    <t>APS</t>
  </si>
  <si>
    <t>aneu;+1*1;+1*8;+1*14;</t>
  </si>
  <si>
    <t>CBS1257</t>
  </si>
  <si>
    <t>ARC</t>
  </si>
  <si>
    <t>EXF-5042</t>
  </si>
  <si>
    <t>BER</t>
  </si>
  <si>
    <t>Straw broom sink cleaning after grape pressing</t>
  </si>
  <si>
    <t>EXF-5046</t>
  </si>
  <si>
    <t>BES</t>
  </si>
  <si>
    <t>CBS1602</t>
  </si>
  <si>
    <t>ARK</t>
  </si>
  <si>
    <t>Must of Blanchard pears</t>
  </si>
  <si>
    <t>aneu;+1*8;+1*13;</t>
  </si>
  <si>
    <t>PR</t>
  </si>
  <si>
    <t>ATA</t>
  </si>
  <si>
    <t>France</t>
  </si>
  <si>
    <t>CBS2271</t>
  </si>
  <si>
    <t>ARQ</t>
  </si>
  <si>
    <t>Belgium</t>
    <phoneticPr fontId="1" type="noConversion"/>
  </si>
  <si>
    <t>YJM1242</t>
  </si>
  <si>
    <t>SACE_YBN</t>
  </si>
  <si>
    <t>Illinois, USA</t>
  </si>
  <si>
    <t>CBS1250</t>
  </si>
  <si>
    <t>APV</t>
  </si>
  <si>
    <t>Cherry wine</t>
  </si>
  <si>
    <t>Spain</t>
    <phoneticPr fontId="1" type="noConversion"/>
  </si>
  <si>
    <t>UCD_40-49</t>
    <phoneticPr fontId="1" type="noConversion"/>
  </si>
  <si>
    <t>CFV</t>
  </si>
  <si>
    <t>Citrus fermentation</t>
  </si>
  <si>
    <t>aneu;+1*1;+1*4;</t>
  </si>
  <si>
    <t>YJM1477</t>
  </si>
  <si>
    <t>SACE_YDC</t>
  </si>
  <si>
    <t>Blatz beer</t>
  </si>
  <si>
    <t>L1528</t>
  </si>
  <si>
    <t>SACE_GAP</t>
  </si>
  <si>
    <t>Chile</t>
    <phoneticPr fontId="1" type="noConversion"/>
  </si>
  <si>
    <t>CBS2966a</t>
  </si>
  <si>
    <t>AAI</t>
  </si>
  <si>
    <t>Denmark</t>
    <phoneticPr fontId="1" type="noConversion"/>
  </si>
  <si>
    <t>CBS2965</t>
  </si>
  <si>
    <t>ARV</t>
  </si>
  <si>
    <t>CLIB1040</t>
  </si>
  <si>
    <t>BHC</t>
  </si>
  <si>
    <t>Cider brewery, raw apple juice</t>
  </si>
  <si>
    <t>CLIB1062</t>
  </si>
  <si>
    <t>BHF</t>
  </si>
  <si>
    <t>Cider brewery, half fermenting apple juice</t>
  </si>
  <si>
    <t>DBVPG1601</t>
  </si>
  <si>
    <t>BLB</t>
  </si>
  <si>
    <t>Casa del Rey, La Mancha, Spain</t>
  </si>
  <si>
    <t>DBVPG1898</t>
  </si>
  <si>
    <t>BPP</t>
  </si>
  <si>
    <t>Pantelleria, Italy</t>
  </si>
  <si>
    <t>L-475</t>
  </si>
  <si>
    <t>BTN</t>
  </si>
  <si>
    <t>Chile</t>
  </si>
  <si>
    <t>L-304</t>
  </si>
  <si>
    <t>BTL</t>
  </si>
  <si>
    <t>L-319</t>
  </si>
  <si>
    <t>CRH</t>
  </si>
  <si>
    <t>YJM189</t>
  </si>
  <si>
    <t>SACE_YAA</t>
  </si>
  <si>
    <t>L-1183</t>
  </si>
  <si>
    <t>BSP</t>
  </si>
  <si>
    <t>Uruguay</t>
  </si>
  <si>
    <t>CBS1460</t>
  </si>
  <si>
    <t>AHT</t>
  </si>
  <si>
    <t>Fermenting fruit</t>
  </si>
  <si>
    <t>Indonesia</t>
    <phoneticPr fontId="1" type="noConversion"/>
  </si>
  <si>
    <t>Y4</t>
  </si>
  <si>
    <t>ATN</t>
  </si>
  <si>
    <t>Indonesia</t>
    <phoneticPr fontId="1" type="noConversion"/>
  </si>
  <si>
    <t>YJM1244</t>
  </si>
  <si>
    <t>SACE_YBO</t>
  </si>
  <si>
    <t>Indonesia</t>
  </si>
  <si>
    <t>DBVPG1701</t>
  </si>
  <si>
    <t>BNK</t>
  </si>
  <si>
    <t>Cihuri, Rioja, Spain</t>
  </si>
  <si>
    <t>DBVPG1725</t>
  </si>
  <si>
    <t>BNR</t>
  </si>
  <si>
    <t>La Puebla de la Barca, Rioja, Spain</t>
  </si>
  <si>
    <t>DBVPG3100</t>
  </si>
  <si>
    <t>BQH</t>
  </si>
  <si>
    <t>Toscana, Italy</t>
  </si>
  <si>
    <t>EXF-4126</t>
  </si>
  <si>
    <t>BEQ</t>
  </si>
  <si>
    <t>Dry wine-berry selection</t>
  </si>
  <si>
    <t>C15.1</t>
  </si>
  <si>
    <t>AIK</t>
  </si>
  <si>
    <t xml:space="preserve">Palm nuts </t>
  </si>
  <si>
    <t>Nature</t>
    <phoneticPr fontId="1" type="noConversion"/>
  </si>
  <si>
    <t>D-1</t>
  </si>
  <si>
    <t>CAH</t>
  </si>
  <si>
    <t>Wine conserved in amphora</t>
  </si>
  <si>
    <t>Georgia</t>
    <phoneticPr fontId="1" type="noConversion"/>
  </si>
  <si>
    <t>aneu;+1*4;</t>
  </si>
  <si>
    <t>A-14</t>
  </si>
  <si>
    <t>CBA</t>
  </si>
  <si>
    <t>D-4</t>
  </si>
  <si>
    <t>CAI</t>
  </si>
  <si>
    <t>A-16</t>
  </si>
  <si>
    <t>CAK</t>
  </si>
  <si>
    <t>A-19</t>
  </si>
  <si>
    <t>CAL</t>
  </si>
  <si>
    <t>M57</t>
  </si>
  <si>
    <t>BSL</t>
  </si>
  <si>
    <t>YJM1332</t>
  </si>
  <si>
    <t>SACE_YBX</t>
  </si>
  <si>
    <t>DBVPG6880</t>
  </si>
  <si>
    <t>BSE</t>
  </si>
  <si>
    <t>Winery</t>
  </si>
  <si>
    <t>Ridge Winery, California, USA</t>
  </si>
  <si>
    <t>RM11-1a</t>
  </si>
  <si>
    <t>AAA</t>
  </si>
  <si>
    <t>Zinfandel vineyard</t>
  </si>
  <si>
    <t>California, USA</t>
  </si>
  <si>
    <t>UCD_40-255</t>
    <phoneticPr fontId="1" type="noConversion"/>
  </si>
  <si>
    <t>CFS</t>
  </si>
  <si>
    <t>Red Tokay grapes  (1939)</t>
  </si>
  <si>
    <t>Walnut Creek, California</t>
    <phoneticPr fontId="1" type="noConversion"/>
  </si>
  <si>
    <t>aneu;+1*2;-1*6;</t>
  </si>
  <si>
    <t>EXF-5248</t>
  </si>
  <si>
    <t>BEV</t>
  </si>
  <si>
    <t>Seawater in harbour</t>
  </si>
  <si>
    <t>Koper, Slovenia</t>
    <phoneticPr fontId="1" type="noConversion"/>
  </si>
  <si>
    <t>EXF-5247</t>
  </si>
  <si>
    <t>BET</t>
  </si>
  <si>
    <t>L-962</t>
  </si>
  <si>
    <t>BST</t>
  </si>
  <si>
    <t>Mendoza area, Argentina</t>
    <phoneticPr fontId="1" type="noConversion"/>
  </si>
  <si>
    <t>M5</t>
  </si>
  <si>
    <t>ASS</t>
  </si>
  <si>
    <t>DBVPG6879</t>
  </si>
  <si>
    <t>BSD</t>
  </si>
  <si>
    <t>Newton Winery, California, USA</t>
  </si>
  <si>
    <t>UC10</t>
  </si>
  <si>
    <t>ATM</t>
  </si>
  <si>
    <t>L-982</t>
  </si>
  <si>
    <t>CQT</t>
  </si>
  <si>
    <t>Argentina</t>
    <phoneticPr fontId="1" type="noConversion"/>
  </si>
  <si>
    <t>DBVPG6876</t>
  </si>
  <si>
    <t>BSA</t>
  </si>
  <si>
    <t>Frog's Leap Winery, California, USA</t>
  </si>
  <si>
    <t>M22_1b</t>
  </si>
  <si>
    <t>ADR</t>
  </si>
  <si>
    <t>DBVPG6878</t>
  </si>
  <si>
    <t>BSC</t>
  </si>
  <si>
    <t>Mondavi Winery, California, USA</t>
  </si>
  <si>
    <t>UCD_40-235</t>
    <phoneticPr fontId="1" type="noConversion"/>
  </si>
  <si>
    <t>CFQ</t>
  </si>
  <si>
    <t>Muscate grapes</t>
  </si>
  <si>
    <t>Walnut Creek, California</t>
    <phoneticPr fontId="1" type="noConversion"/>
  </si>
  <si>
    <t>UCD_40-248</t>
    <phoneticPr fontId="1" type="noConversion"/>
  </si>
  <si>
    <t>CFR</t>
  </si>
  <si>
    <t>Muscat must to be fortified  (1939)</t>
  </si>
  <si>
    <t>Tulare Winery, California</t>
    <phoneticPr fontId="1" type="noConversion"/>
  </si>
  <si>
    <t>DBVPG6877</t>
  </si>
  <si>
    <t>BSB</t>
  </si>
  <si>
    <t>Sterling Winery, California, USA</t>
  </si>
  <si>
    <t>UC1_1b</t>
  </si>
  <si>
    <t>ADC</t>
  </si>
  <si>
    <t>YJM1415</t>
  </si>
  <si>
    <t>SACE_YCP</t>
  </si>
  <si>
    <t>YJM1417</t>
  </si>
  <si>
    <t>SACE_YCQ</t>
  </si>
  <si>
    <t>DBVPG1106</t>
  </si>
  <si>
    <t>BII</t>
  </si>
  <si>
    <t>Australia</t>
    <phoneticPr fontId="1" type="noConversion"/>
  </si>
  <si>
    <t>DBVPG1129</t>
  </si>
  <si>
    <t>BIS</t>
  </si>
  <si>
    <t>Senigallia, Italy</t>
  </si>
  <si>
    <t>DBVPG1080</t>
  </si>
  <si>
    <t>BIG</t>
  </si>
  <si>
    <t>Barletta, Italy</t>
  </si>
  <si>
    <t>aneu;-1*1;</t>
  </si>
  <si>
    <t>MC8</t>
  </si>
  <si>
    <t>AIR</t>
  </si>
  <si>
    <t>MC10</t>
  </si>
  <si>
    <t>AIT</t>
  </si>
  <si>
    <t>Winery surface</t>
  </si>
  <si>
    <t>DBVPG1078</t>
  </si>
  <si>
    <t>BNF</t>
  </si>
  <si>
    <t>San Ferdinando, Italy</t>
  </si>
  <si>
    <t>PB56</t>
    <phoneticPr fontId="1" type="noConversion"/>
  </si>
  <si>
    <t>BAR</t>
  </si>
  <si>
    <r>
      <t xml:space="preserve">Bark from </t>
    </r>
    <r>
      <rPr>
        <i/>
        <sz val="10"/>
        <rFont val="Verdana"/>
      </rPr>
      <t>Quercus</t>
    </r>
    <r>
      <rPr>
        <sz val="12"/>
        <color theme="1"/>
        <rFont val="Calibri"/>
        <family val="2"/>
        <scheme val="minor"/>
      </rPr>
      <t xml:space="preserve"> sp. (Oak 1), next to vineyard</t>
    </r>
  </si>
  <si>
    <t>Montalcino in Italy</t>
  </si>
  <si>
    <t>PB67</t>
    <phoneticPr fontId="1" type="noConversion"/>
  </si>
  <si>
    <t>BAS</t>
  </si>
  <si>
    <t>Soil beneath grape vine</t>
  </si>
  <si>
    <t>PB94</t>
    <phoneticPr fontId="1" type="noConversion"/>
  </si>
  <si>
    <t>BAT</t>
  </si>
  <si>
    <r>
      <t xml:space="preserve">Soil by trunk of </t>
    </r>
    <r>
      <rPr>
        <i/>
        <sz val="10"/>
        <rFont val="Verdana"/>
      </rPr>
      <t>Quercus</t>
    </r>
    <r>
      <rPr>
        <sz val="12"/>
        <color theme="1"/>
        <rFont val="Calibri"/>
        <family val="2"/>
        <scheme val="minor"/>
      </rPr>
      <t xml:space="preserve"> sp. (Oak 1), next to vineyard</t>
    </r>
  </si>
  <si>
    <t>DBVPG4902</t>
  </si>
  <si>
    <t>BRD</t>
  </si>
  <si>
    <t>Dried sausages under oil</t>
  </si>
  <si>
    <t>Perugia, Italy</t>
  </si>
  <si>
    <t>CBS6223</t>
  </si>
  <si>
    <t>AGV</t>
  </si>
  <si>
    <t>Grape juice</t>
  </si>
  <si>
    <t>Chile</t>
    <phoneticPr fontId="1" type="noConversion"/>
  </si>
  <si>
    <t>DBVPG3924</t>
  </si>
  <si>
    <t>BQI</t>
  </si>
  <si>
    <t>Piave, Italy</t>
  </si>
  <si>
    <t>CBS3012</t>
  </si>
  <si>
    <t>AGA</t>
  </si>
  <si>
    <t>Cadiz, Spain</t>
    <phoneticPr fontId="1" type="noConversion"/>
  </si>
  <si>
    <t>aneu;+2*1;+2*8;</t>
  </si>
  <si>
    <t>CBS3013</t>
  </si>
  <si>
    <t>AGS</t>
  </si>
  <si>
    <t>Cadiz, Spain</t>
  </si>
  <si>
    <t>DBVPG1798</t>
  </si>
  <si>
    <t>BPC</t>
  </si>
  <si>
    <t>Sicily, Italy</t>
  </si>
  <si>
    <t>DBVPG1380</t>
  </si>
  <si>
    <t>BKE</t>
  </si>
  <si>
    <t>Rufina, Italy</t>
  </si>
  <si>
    <t>DBVPG1626</t>
  </si>
  <si>
    <t>BLH</t>
  </si>
  <si>
    <t>L-846</t>
  </si>
  <si>
    <t>CRG</t>
  </si>
  <si>
    <t>C10.4</t>
  </si>
  <si>
    <t>AIL</t>
  </si>
  <si>
    <t>Clay</t>
  </si>
  <si>
    <t>Nature</t>
    <phoneticPr fontId="1" type="noConversion"/>
  </si>
  <si>
    <t>SJ5L17</t>
  </si>
  <si>
    <t>AMS</t>
  </si>
  <si>
    <t>Probiotic</t>
  </si>
  <si>
    <t>Austria</t>
  </si>
  <si>
    <t>DBVPG1611</t>
  </si>
  <si>
    <t>BLE</t>
  </si>
  <si>
    <t>Retamosa, La Mancha, Spain</t>
  </si>
  <si>
    <t>Y9J_1b</t>
  </si>
  <si>
    <t>ADB</t>
  </si>
  <si>
    <t>Japan</t>
    <phoneticPr fontId="1" type="noConversion"/>
  </si>
  <si>
    <t>aneu;+1*10;</t>
  </si>
  <si>
    <t>DBVPG2049</t>
  </si>
  <si>
    <t>BQB</t>
  </si>
  <si>
    <t>Lambrusco grape must</t>
  </si>
  <si>
    <t>SJ5L16</t>
  </si>
  <si>
    <t>AMR</t>
  </si>
  <si>
    <t>Soil</t>
    <phoneticPr fontId="1" type="noConversion"/>
  </si>
  <si>
    <t>Jhuosi, Hualein, Taiwan</t>
  </si>
  <si>
    <t>DBVPG4651_1b</t>
  </si>
  <si>
    <t>ABT</t>
  </si>
  <si>
    <t>Tuber magnatum</t>
    <phoneticPr fontId="1" type="noConversion"/>
  </si>
  <si>
    <t>Nature</t>
    <phoneticPr fontId="1" type="noConversion"/>
  </si>
  <si>
    <t>DBVPG4651</t>
  </si>
  <si>
    <t>BRA</t>
  </si>
  <si>
    <r>
      <t xml:space="preserve">Surface of </t>
    </r>
    <r>
      <rPr>
        <i/>
        <sz val="10"/>
        <rFont val="Verdana"/>
      </rPr>
      <t>Tuber magnatum</t>
    </r>
  </si>
  <si>
    <t>Nature</t>
  </si>
  <si>
    <t>DBVPG1056</t>
  </si>
  <si>
    <t>BIC</t>
  </si>
  <si>
    <t>grape must</t>
  </si>
  <si>
    <t>production zone of Chianti wine, Italy</t>
  </si>
  <si>
    <t>DBVPG1631</t>
  </si>
  <si>
    <t>BLK</t>
  </si>
  <si>
    <t>Grape must treated with sulfur dioxide</t>
  </si>
  <si>
    <t>Valdepenas, La Mancha, Spain</t>
  </si>
  <si>
    <t>BBV</t>
  </si>
  <si>
    <t>Grapes, Verdosilla variety</t>
  </si>
  <si>
    <t>Tuejar, Spain</t>
  </si>
  <si>
    <t>aneu;+1*3;</t>
  </si>
  <si>
    <t>4LBI-3</t>
  </si>
  <si>
    <t>BVK</t>
  </si>
  <si>
    <t>Spontaneous grape fermentation</t>
  </si>
  <si>
    <t>Basilicata, Italy</t>
  </si>
  <si>
    <t>4.9_WLP099</t>
    <phoneticPr fontId="1" type="noConversion"/>
  </si>
  <si>
    <t>CFE</t>
  </si>
  <si>
    <t>Carlsberg Beer, super high gravity</t>
  </si>
  <si>
    <t>United Kingdom</t>
  </si>
  <si>
    <t>DBVPG5760</t>
  </si>
  <si>
    <t>BRF</t>
  </si>
  <si>
    <t>Wine fermenter</t>
  </si>
  <si>
    <t>Production zone of Sagrantino wine, Montefalco, Foligno, Italy</t>
  </si>
  <si>
    <t>SGU89</t>
  </si>
  <si>
    <t>BSM</t>
  </si>
  <si>
    <t>SG60</t>
  </si>
  <si>
    <t>BSN</t>
  </si>
  <si>
    <t>CPE</t>
  </si>
  <si>
    <t>El Sauzal, Tenerife, Spain</t>
  </si>
  <si>
    <t>DBVPG1656</t>
  </si>
  <si>
    <t>BLM</t>
  </si>
  <si>
    <t>Los Campillos, La Mancha, Spain</t>
  </si>
  <si>
    <t>DBVPG2088</t>
  </si>
  <si>
    <t>BQC</t>
  </si>
  <si>
    <t>Cognac</t>
  </si>
  <si>
    <t>Cognac, France</t>
  </si>
  <si>
    <t>DBVPG4905</t>
  </si>
  <si>
    <t>BRE</t>
  </si>
  <si>
    <t>Fermenting grape must</t>
  </si>
  <si>
    <t>Marsciano, Perugia, Italy</t>
  </si>
  <si>
    <t>DBVPG1976</t>
  </si>
  <si>
    <t>BPV</t>
  </si>
  <si>
    <t>Ba-215</t>
  </si>
  <si>
    <t>CRC</t>
  </si>
  <si>
    <t>CLIB1410</t>
  </si>
  <si>
    <t>BHN</t>
  </si>
  <si>
    <t>Rice wine, Oenology</t>
  </si>
  <si>
    <t>Laos</t>
  </si>
  <si>
    <t>PB200</t>
    <phoneticPr fontId="1" type="noConversion"/>
  </si>
  <si>
    <t>BBB</t>
  </si>
  <si>
    <r>
      <t xml:space="preserve">Soil by trunk of </t>
    </r>
    <r>
      <rPr>
        <i/>
        <sz val="10"/>
        <rFont val="Verdana"/>
      </rPr>
      <t>Quercus</t>
    </r>
    <r>
      <rPr>
        <sz val="12"/>
        <color theme="1"/>
        <rFont val="Calibri"/>
        <family val="2"/>
        <scheme val="minor"/>
      </rPr>
      <t xml:space="preserve"> sp. (Oak K), next to vineyard</t>
    </r>
  </si>
  <si>
    <t>PB137</t>
    <phoneticPr fontId="1" type="noConversion"/>
  </si>
  <si>
    <t>BAV</t>
  </si>
  <si>
    <t xml:space="preserve">Bark of grape vine </t>
  </si>
  <si>
    <t>B-4</t>
  </si>
  <si>
    <t>CAE</t>
  </si>
  <si>
    <t>C-3</t>
  </si>
  <si>
    <t>CAF</t>
  </si>
  <si>
    <t>C-6</t>
  </si>
  <si>
    <t>CRL</t>
    <phoneticPr fontId="1" type="noConversion"/>
  </si>
  <si>
    <t>PB197</t>
    <phoneticPr fontId="1" type="noConversion"/>
  </si>
  <si>
    <t>BBA</t>
  </si>
  <si>
    <r>
      <t xml:space="preserve">Litter by trunk of </t>
    </r>
    <r>
      <rPr>
        <i/>
        <sz val="10"/>
        <rFont val="Verdana"/>
      </rPr>
      <t>Quercus</t>
    </r>
    <r>
      <rPr>
        <sz val="12"/>
        <color theme="1"/>
        <rFont val="Calibri"/>
        <family val="2"/>
        <scheme val="minor"/>
      </rPr>
      <t xml:space="preserve"> sp. (Oak 4), next to vineyard</t>
    </r>
  </si>
  <si>
    <t>YJM969</t>
  </si>
  <si>
    <t>SACE_YAY</t>
  </si>
  <si>
    <t>YJM981_b</t>
  </si>
  <si>
    <t>ADI</t>
  </si>
  <si>
    <t>Vagina</t>
  </si>
  <si>
    <t>YJM975</t>
  </si>
  <si>
    <t>SACE_YBA</t>
  </si>
  <si>
    <t>YJM972</t>
  </si>
  <si>
    <t>SACE_YAZ</t>
  </si>
  <si>
    <t>YJM989</t>
  </si>
  <si>
    <t>BMI</t>
  </si>
  <si>
    <t>Clinical</t>
  </si>
  <si>
    <t>USA</t>
  </si>
  <si>
    <t>YJM987</t>
  </si>
  <si>
    <t>SACE_YBE</t>
  </si>
  <si>
    <t>YJM990</t>
  </si>
  <si>
    <t>BMK</t>
  </si>
  <si>
    <t>YJM980</t>
  </si>
  <si>
    <t>SACE_YBF</t>
  </si>
  <si>
    <t>YJM984</t>
  </si>
  <si>
    <t>BMH</t>
  </si>
  <si>
    <t>IL_01_b</t>
  </si>
  <si>
    <t>ADD</t>
  </si>
  <si>
    <t>YJM978</t>
  </si>
  <si>
    <t>SACE_YBB</t>
  </si>
  <si>
    <t>YJM993</t>
  </si>
  <si>
    <t>SACE_YBG</t>
  </si>
  <si>
    <t>YJM996</t>
  </si>
  <si>
    <t>SACE_YBH</t>
  </si>
  <si>
    <t>CECT10351-1B</t>
    <phoneticPr fontId="1" type="noConversion"/>
  </si>
  <si>
    <t>CDS</t>
  </si>
  <si>
    <t>Tomato</t>
  </si>
  <si>
    <t>Spain</t>
  </si>
  <si>
    <t>DBVPG1122</t>
  </si>
  <si>
    <t>BIM</t>
  </si>
  <si>
    <t>Lucera, Puglia, Italy</t>
  </si>
  <si>
    <t>DBVPG1123</t>
  </si>
  <si>
    <t>BIN</t>
  </si>
  <si>
    <t>Manduria, Taranto, Italy</t>
  </si>
  <si>
    <t>DBVPG1163</t>
  </si>
  <si>
    <t>BKA</t>
  </si>
  <si>
    <t>Cherries</t>
  </si>
  <si>
    <t>Aurum, Sicily, Italy</t>
  </si>
  <si>
    <t>DBVPG4317</t>
  </si>
  <si>
    <t>BQQ</t>
  </si>
  <si>
    <t>Fermenting refrigerated Grape must (5C ca)</t>
  </si>
  <si>
    <t xml:space="preserve">Bettona, Perugia, Italy </t>
  </si>
  <si>
    <t>T73_1b</t>
  </si>
  <si>
    <t>ADS</t>
  </si>
  <si>
    <t>Monastrel grape fermentation (red wine)</t>
    <phoneticPr fontId="1" type="noConversion"/>
  </si>
  <si>
    <t>Alicante, Spain</t>
  </si>
  <si>
    <t>DBVPG1711</t>
  </si>
  <si>
    <t>BNM</t>
  </si>
  <si>
    <t>Ygai, Rioja, Spain</t>
  </si>
  <si>
    <t>DBVPG1339_1b</t>
  </si>
  <si>
    <t>ACR</t>
  </si>
  <si>
    <t>Netherlands</t>
    <phoneticPr fontId="1" type="noConversion"/>
  </si>
  <si>
    <t>DBVPG1105</t>
  </si>
  <si>
    <t>BIH</t>
  </si>
  <si>
    <t>Adelaide, Australia</t>
  </si>
  <si>
    <t>DBVPG1339</t>
  </si>
  <si>
    <t>BKC</t>
  </si>
  <si>
    <t>Netherlands</t>
    <phoneticPr fontId="1" type="noConversion"/>
  </si>
  <si>
    <t>DBVPG1975</t>
  </si>
  <si>
    <t>BLS</t>
  </si>
  <si>
    <t>DBVPG1374</t>
  </si>
  <si>
    <t>BKD</t>
  </si>
  <si>
    <t>DBVPG1714</t>
  </si>
  <si>
    <t>BNP</t>
  </si>
  <si>
    <t>Fuen Mayor, Rioja, Spain</t>
  </si>
  <si>
    <t>DBVPG1580</t>
  </si>
  <si>
    <t>BKN</t>
  </si>
  <si>
    <t>Sardinia, Italy</t>
  </si>
  <si>
    <t>DBVPG1719</t>
  </si>
  <si>
    <t>BNQ</t>
  </si>
  <si>
    <t>San Adrian, Rioja, Spain</t>
  </si>
  <si>
    <t>DBVPG3051</t>
  </si>
  <si>
    <t>CBH</t>
  </si>
  <si>
    <t>Israel</t>
  </si>
  <si>
    <t>DBVPG1523</t>
  </si>
  <si>
    <t>BKH</t>
  </si>
  <si>
    <t>Trentino, Italy</t>
  </si>
  <si>
    <t>DBVPG1880</t>
  </si>
  <si>
    <t>BPM</t>
  </si>
  <si>
    <t>Grape must treated with pesticides</t>
  </si>
  <si>
    <t>DBVPG1581</t>
  </si>
  <si>
    <t>BKP</t>
  </si>
  <si>
    <t>Marassinai, Sardinia, Italy</t>
  </si>
  <si>
    <t>RB3-7Sc2</t>
  </si>
  <si>
    <t>CRA</t>
  </si>
  <si>
    <t>SC2-37</t>
  </si>
  <si>
    <t>CRB</t>
  </si>
  <si>
    <t>Lib61</t>
    <phoneticPr fontId="1" type="noConversion"/>
  </si>
  <si>
    <t>CHC</t>
  </si>
  <si>
    <t>Fermenting grape must (red wine)</t>
  </si>
  <si>
    <t>Ca6</t>
    <phoneticPr fontId="1" type="noConversion"/>
  </si>
  <si>
    <t>CGS</t>
  </si>
  <si>
    <t>Fermenting grape must (sweet wine)</t>
  </si>
  <si>
    <t>Lib54</t>
    <phoneticPr fontId="1" type="noConversion"/>
  </si>
  <si>
    <t>CHB</t>
  </si>
  <si>
    <t>Lib70</t>
    <phoneticPr fontId="1" type="noConversion"/>
  </si>
  <si>
    <t>CHD</t>
  </si>
  <si>
    <t>Lib51</t>
    <phoneticPr fontId="1" type="noConversion"/>
  </si>
  <si>
    <t>CGV</t>
  </si>
  <si>
    <t>Lib52</t>
    <phoneticPr fontId="1" type="noConversion"/>
  </si>
  <si>
    <t>CHA</t>
  </si>
  <si>
    <t>Lib71</t>
    <phoneticPr fontId="1" type="noConversion"/>
  </si>
  <si>
    <t>CHE</t>
  </si>
  <si>
    <t>Fermenting grape must (rose wine)</t>
  </si>
  <si>
    <t>CBS6914</t>
  </si>
  <si>
    <t>AHI</t>
  </si>
  <si>
    <t>White wine</t>
  </si>
  <si>
    <t>DBVPG1577</t>
  </si>
  <si>
    <t>BKM</t>
  </si>
  <si>
    <t>Elmas, Sardinia, Italy</t>
  </si>
  <si>
    <t>DBVPG1076</t>
  </si>
  <si>
    <t>BIF</t>
  </si>
  <si>
    <t>Locorotondo, Puglia, Italy</t>
  </si>
  <si>
    <t>DBVPG1490</t>
  </si>
  <si>
    <t>BKG</t>
  </si>
  <si>
    <t>Etna, Sicily, Italy</t>
  </si>
  <si>
    <t>DBVPG1473</t>
  </si>
  <si>
    <t>BKF</t>
  </si>
  <si>
    <t>Piemonte, Italy</t>
  </si>
  <si>
    <t>DBVPG1632</t>
  </si>
  <si>
    <t>BLL</t>
  </si>
  <si>
    <t>Abertura, La Mancha, Spain</t>
  </si>
  <si>
    <t>CBS2087</t>
  </si>
  <si>
    <t>ARL</t>
  </si>
  <si>
    <t>Lychee flower</t>
  </si>
  <si>
    <t>China</t>
    <phoneticPr fontId="1" type="noConversion"/>
  </si>
  <si>
    <t>perentol</t>
    <phoneticPr fontId="0" type="noConversion"/>
  </si>
  <si>
    <t>CKI</t>
  </si>
  <si>
    <t>S. boulardii isolates (from Perenterol capsule)</t>
  </si>
  <si>
    <t>Brussels, Belgium</t>
  </si>
  <si>
    <t>malade 98 3161</t>
    <phoneticPr fontId="0" type="noConversion"/>
  </si>
  <si>
    <t>CKL</t>
  </si>
  <si>
    <t>Feces, therapy</t>
  </si>
  <si>
    <t>Amiens, France</t>
  </si>
  <si>
    <t>ultra lev. 1127</t>
    <phoneticPr fontId="0" type="noConversion"/>
  </si>
  <si>
    <t>CKH</t>
  </si>
  <si>
    <r>
      <rPr>
        <i/>
        <sz val="10"/>
        <rFont val="Verdana"/>
      </rPr>
      <t>S. boulardii</t>
    </r>
    <r>
      <rPr>
        <sz val="12"/>
        <color theme="1"/>
        <rFont val="Calibri"/>
        <family val="2"/>
        <scheme val="minor"/>
      </rPr>
      <t> isolates (from UltraLevure packet)</t>
    </r>
  </si>
  <si>
    <t>Paris, France</t>
  </si>
  <si>
    <t>malade 97 138633/11-2-5</t>
    <phoneticPr fontId="0" type="noConversion"/>
  </si>
  <si>
    <t>CKD</t>
  </si>
  <si>
    <t>Feces (therapy isolate)</t>
  </si>
  <si>
    <t>Paris, France, H2</t>
  </si>
  <si>
    <t>malade 141076/11210</t>
    <phoneticPr fontId="0" type="noConversion"/>
  </si>
  <si>
    <t>CKE</t>
  </si>
  <si>
    <t>Feces (therapy isolate)</t>
    <phoneticPr fontId="1" type="noConversion"/>
  </si>
  <si>
    <t>malade Elbaz 6766</t>
    <phoneticPr fontId="0" type="noConversion"/>
  </si>
  <si>
    <t>CIS</t>
  </si>
  <si>
    <t>Therapy isolates (Blood)</t>
    <phoneticPr fontId="1" type="noConversion"/>
  </si>
  <si>
    <t>Paris, France, H6</t>
  </si>
  <si>
    <t>BMN</t>
  </si>
  <si>
    <t>Faringe</t>
  </si>
  <si>
    <t>Vall d'Hebron hospital, Barcelona, Spain</t>
  </si>
  <si>
    <t>malade 459 Labaume</t>
    <phoneticPr fontId="0" type="noConversion"/>
  </si>
  <si>
    <t>CIT</t>
  </si>
  <si>
    <t>Blood (therapy isolate)</t>
    <phoneticPr fontId="1" type="noConversion"/>
  </si>
  <si>
    <t>Paris, France, H1</t>
  </si>
  <si>
    <t>malade Broussais</t>
  </si>
  <si>
    <t>CKP</t>
  </si>
  <si>
    <t>Paris, France</t>
    <phoneticPr fontId="1" type="noConversion"/>
  </si>
  <si>
    <t xml:space="preserve">malade M2402A Necker </t>
    <phoneticPr fontId="0" type="noConversion"/>
  </si>
  <si>
    <t>CKQ</t>
  </si>
  <si>
    <t>France</t>
    <phoneticPr fontId="1" type="noConversion"/>
  </si>
  <si>
    <t>malade 98 1655/125391</t>
    <phoneticPr fontId="0" type="noConversion"/>
  </si>
  <si>
    <t>CKB</t>
  </si>
  <si>
    <t>Paris, France, H3</t>
  </si>
  <si>
    <t>malade 139287/11_2_1</t>
    <phoneticPr fontId="1" type="noConversion"/>
  </si>
  <si>
    <t>CKC</t>
  </si>
  <si>
    <t>malade 6452</t>
    <phoneticPr fontId="0" type="noConversion"/>
  </si>
  <si>
    <t>CIQ</t>
  </si>
  <si>
    <t>aneu;-1*3;</t>
  </si>
  <si>
    <t>malade Hc6553</t>
    <phoneticPr fontId="0" type="noConversion"/>
  </si>
  <si>
    <t>CIM</t>
  </si>
  <si>
    <t>Blood (therapy isolate)</t>
    <phoneticPr fontId="1" type="noConversion"/>
  </si>
  <si>
    <t>aneu;+2*9;</t>
  </si>
  <si>
    <t>malade Pac6436</t>
    <phoneticPr fontId="0" type="noConversion"/>
  </si>
  <si>
    <t>CIN</t>
  </si>
  <si>
    <t>malade 6441</t>
    <phoneticPr fontId="0" type="noConversion"/>
  </si>
  <si>
    <t>CIR</t>
  </si>
  <si>
    <t>malade 150865/1122</t>
    <phoneticPr fontId="0" type="noConversion"/>
  </si>
  <si>
    <t>CKF</t>
  </si>
  <si>
    <t>UL G84F88I90</t>
  </si>
  <si>
    <t>CKG</t>
  </si>
  <si>
    <r>
      <rPr>
        <i/>
        <sz val="10"/>
        <rFont val="Verdana"/>
      </rPr>
      <t>S. boulardii</t>
    </r>
    <r>
      <rPr>
        <sz val="12"/>
        <color theme="1"/>
        <rFont val="Calibri"/>
        <family val="2"/>
        <scheme val="minor"/>
      </rPr>
      <t> isolates lychee (reference strain Biocodex)</t>
    </r>
  </si>
  <si>
    <t>Vietnam</t>
  </si>
  <si>
    <t>malade 98 2574</t>
    <phoneticPr fontId="0" type="noConversion"/>
  </si>
  <si>
    <t>CKM</t>
  </si>
  <si>
    <t>malade 6442</t>
    <phoneticPr fontId="0" type="noConversion"/>
  </si>
  <si>
    <t>CIP</t>
  </si>
  <si>
    <t>Catheter (therapy isolate)</t>
    <phoneticPr fontId="1" type="noConversion"/>
  </si>
  <si>
    <t>aneu;-1*3;+1*7;+1*11;+1*16;</t>
  </si>
  <si>
    <t>BCA</t>
  </si>
  <si>
    <t>Human feces</t>
  </si>
  <si>
    <t>Hospital Vall d'Hebron, Barcelona, Spain</t>
  </si>
  <si>
    <t>SJ5L18</t>
  </si>
  <si>
    <t>AMT</t>
  </si>
  <si>
    <t>malade 1124/150017</t>
    <phoneticPr fontId="0" type="noConversion"/>
  </si>
  <si>
    <t>CIV</t>
  </si>
  <si>
    <t>malade Fauot</t>
  </si>
  <si>
    <t>CKT</t>
  </si>
  <si>
    <t>DBVPG1108</t>
  </si>
  <si>
    <t>BIL</t>
  </si>
  <si>
    <t>Australia</t>
  </si>
  <si>
    <t>DBVPG3591_1b</t>
  </si>
  <si>
    <t>ABS</t>
  </si>
  <si>
    <t>Cocoa beans</t>
  </si>
  <si>
    <t>DBVPG1125</t>
  </si>
  <si>
    <t>BIP</t>
  </si>
  <si>
    <t>Torre dei Passeri, Italy</t>
  </si>
  <si>
    <t>DBVPG1126</t>
  </si>
  <si>
    <t>BIQ</t>
  </si>
  <si>
    <t>Aquila, Italy</t>
  </si>
  <si>
    <t>DBVPG1699</t>
  </si>
  <si>
    <t>BNI</t>
  </si>
  <si>
    <t>De Casa la Reina, Rioja, Spain</t>
  </si>
  <si>
    <t>DBVPG3022</t>
  </si>
  <si>
    <t>BLV</t>
  </si>
  <si>
    <t>Squinzano, Italy</t>
  </si>
  <si>
    <t>DBVPG3098</t>
  </si>
  <si>
    <t>BQG</t>
  </si>
  <si>
    <t>Calabria, Italy</t>
  </si>
  <si>
    <t>CRD</t>
  </si>
  <si>
    <t>CRI</t>
  </si>
  <si>
    <t>Italy</t>
    <phoneticPr fontId="1" type="noConversion"/>
  </si>
  <si>
    <t>NA</t>
    <phoneticPr fontId="1" type="noConversion"/>
  </si>
  <si>
    <t>aneu;+1*4;+1*8;+1*15;</t>
  </si>
  <si>
    <t>SA6-31</t>
  </si>
  <si>
    <t>BVM</t>
  </si>
  <si>
    <t>CD7-9Sv2</t>
  </si>
  <si>
    <t>CQV</t>
  </si>
  <si>
    <t>E1-6</t>
  </si>
  <si>
    <t>CRK</t>
  </si>
  <si>
    <t xml:space="preserve">Wine </t>
  </si>
  <si>
    <t>DBVPG1615</t>
  </si>
  <si>
    <t>BLF</t>
  </si>
  <si>
    <t>DBVPG1617-5A</t>
    <phoneticPr fontId="1" type="noConversion"/>
  </si>
  <si>
    <t>CEA</t>
  </si>
  <si>
    <t>DBVPG1619-4B</t>
    <phoneticPr fontId="1" type="noConversion"/>
  </si>
  <si>
    <t>CEB</t>
  </si>
  <si>
    <t>DBVPG1772</t>
  </si>
  <si>
    <t>BNT</t>
  </si>
  <si>
    <t>Kuopio, Finland</t>
  </si>
  <si>
    <t>DBVPG1608</t>
  </si>
  <si>
    <t>BLD</t>
  </si>
  <si>
    <t>DBVPG1594</t>
  </si>
  <si>
    <t>BKR</t>
  </si>
  <si>
    <t xml:space="preserve">Los Cerros, La Mancha, Spain </t>
  </si>
  <si>
    <t>DBVPG1620-1A</t>
    <phoneticPr fontId="1" type="noConversion"/>
  </si>
  <si>
    <t>CEC</t>
  </si>
  <si>
    <t>DBVPG1685</t>
  </si>
  <si>
    <t>BNH</t>
  </si>
  <si>
    <t>Haro, Rioja, Spain</t>
  </si>
  <si>
    <t>DBVPG1606</t>
  </si>
  <si>
    <t>BLC</t>
  </si>
  <si>
    <t>Villarta de San Juan, La Mancha, Spain</t>
  </si>
  <si>
    <t>DBVPG1622-8B</t>
    <phoneticPr fontId="1" type="noConversion"/>
  </si>
  <si>
    <t>CEE</t>
  </si>
  <si>
    <t>DBVPG1712</t>
  </si>
  <si>
    <t>BNN</t>
  </si>
  <si>
    <t>Pedrejon, Rioja, Spain</t>
  </si>
  <si>
    <t>DBVPG1621-5A</t>
    <phoneticPr fontId="1" type="noConversion"/>
  </si>
  <si>
    <t>CED</t>
  </si>
  <si>
    <t>DBVPG1595</t>
  </si>
  <si>
    <t>BKS</t>
  </si>
  <si>
    <t>DBVPG1661</t>
  </si>
  <si>
    <t>BLP</t>
  </si>
  <si>
    <t>Los Polos, La Mancha, Spain</t>
  </si>
  <si>
    <t>DBVPG1659</t>
  </si>
  <si>
    <t>BLN</t>
  </si>
  <si>
    <t>Campo de Santiago, La Mancha, Spain</t>
  </si>
  <si>
    <t>DBVPG1616-1D</t>
    <phoneticPr fontId="1" type="noConversion"/>
  </si>
  <si>
    <t>CDV</t>
  </si>
  <si>
    <t>DBVPG1623-2A</t>
    <phoneticPr fontId="1" type="noConversion"/>
  </si>
  <si>
    <t>CEF</t>
  </si>
  <si>
    <t>L-1191</t>
    <phoneticPr fontId="1" type="noConversion"/>
  </si>
  <si>
    <t>ANQ</t>
  </si>
  <si>
    <t>Valle de Ica, Peru</t>
  </si>
  <si>
    <t>L-1194</t>
    <phoneticPr fontId="1" type="noConversion"/>
  </si>
  <si>
    <t>AVK</t>
  </si>
  <si>
    <t>DBVPG1107</t>
  </si>
  <si>
    <t>BIK</t>
  </si>
  <si>
    <t>McLaren Valley, Australia</t>
    <phoneticPr fontId="1" type="noConversion"/>
  </si>
  <si>
    <t>NCYC_2743</t>
    <phoneticPr fontId="1" type="noConversion"/>
  </si>
  <si>
    <t>CLH</t>
  </si>
  <si>
    <t>aneu;+1*2;+1*13;+1*15;</t>
  </si>
  <si>
    <t>CBS5635</t>
  </si>
  <si>
    <t>AHN</t>
  </si>
  <si>
    <t>South Africa</t>
    <phoneticPr fontId="1" type="noConversion"/>
  </si>
  <si>
    <t>DBVPG6295</t>
  </si>
  <si>
    <t>BSG</t>
  </si>
  <si>
    <t>South Africa</t>
  </si>
  <si>
    <t>YJM1341</t>
  </si>
  <si>
    <t>SACE_YCA</t>
  </si>
  <si>
    <t>UC8_1b</t>
  </si>
  <si>
    <t>ACT</t>
  </si>
  <si>
    <t>WE372_1b</t>
  </si>
  <si>
    <t>ACV</t>
  </si>
  <si>
    <t>CLQCA_02-003</t>
  </si>
  <si>
    <t>AKP</t>
  </si>
  <si>
    <t>Heart of palm processing equipment</t>
  </si>
  <si>
    <t>Santo Domingo, Ecuador</t>
  </si>
  <si>
    <t>CLQCA_10-027</t>
  </si>
  <si>
    <t>AKV</t>
  </si>
  <si>
    <t>Grass</t>
  </si>
  <si>
    <t>Pichincha, Ecuador</t>
    <phoneticPr fontId="1" type="noConversion"/>
  </si>
  <si>
    <t>CLQCA_17-060</t>
  </si>
  <si>
    <t>ALE</t>
  </si>
  <si>
    <t>Hemipteran insect</t>
  </si>
  <si>
    <t>Insect</t>
  </si>
  <si>
    <t>Loja, Ecuador</t>
  </si>
  <si>
    <t>DBVPG4297</t>
  </si>
  <si>
    <t>BQP</t>
  </si>
  <si>
    <t>Prosecco wine</t>
  </si>
  <si>
    <t xml:space="preserve">Treviso, Italy </t>
  </si>
  <si>
    <t>DBVPG4686</t>
  </si>
  <si>
    <t>BRB</t>
  </si>
  <si>
    <t>Deruta, Perugia, Italy</t>
  </si>
  <si>
    <t>DBVPG1145</t>
  </si>
  <si>
    <t>BIT</t>
  </si>
  <si>
    <t>Corvo, Sicily, Italy</t>
  </si>
  <si>
    <t>CBS5112</t>
  </si>
  <si>
    <t>AQB</t>
  </si>
  <si>
    <t>Grape must</t>
    <phoneticPr fontId="1" type="noConversion"/>
  </si>
  <si>
    <t>DBVPG6223</t>
  </si>
  <si>
    <t>BRH</t>
  </si>
  <si>
    <t>CECT10109_1b</t>
  </si>
  <si>
    <t>ABP</t>
  </si>
  <si>
    <t>Prickly pear</t>
  </si>
  <si>
    <t>Spain</t>
    <phoneticPr fontId="1" type="noConversion"/>
  </si>
  <si>
    <t>DBVPG1127</t>
  </si>
  <si>
    <t>BIR</t>
  </si>
  <si>
    <t>Popoli, Italy</t>
  </si>
  <si>
    <t>CPF</t>
  </si>
  <si>
    <t>Guimar, Tenerife, Spain</t>
  </si>
  <si>
    <t>aneu;+1*2;+1*4;+1*8;+1*9;+1*13;+1*15;</t>
  </si>
  <si>
    <t>DBVPG1085</t>
  </si>
  <si>
    <t>BNG</t>
  </si>
  <si>
    <t>Corato, Italy</t>
  </si>
  <si>
    <t>E4</t>
  </si>
  <si>
    <t>AIM</t>
  </si>
  <si>
    <t>ho_SB</t>
    <phoneticPr fontId="1" type="noConversion"/>
  </si>
  <si>
    <t>CFB</t>
  </si>
  <si>
    <t xml:space="preserve">Bordeaux </t>
    <phoneticPr fontId="1" type="noConversion"/>
  </si>
  <si>
    <t>Lib73</t>
    <phoneticPr fontId="1" type="noConversion"/>
  </si>
  <si>
    <t>CHF</t>
  </si>
  <si>
    <t>CLIB889</t>
  </si>
  <si>
    <t>BHB</t>
  </si>
  <si>
    <t>CBS4093a</t>
  </si>
  <si>
    <t>AAK</t>
  </si>
  <si>
    <t>Film on white wine</t>
  </si>
  <si>
    <t>CBS5835</t>
  </si>
  <si>
    <t>AHP</t>
  </si>
  <si>
    <t>CBS6007</t>
  </si>
  <si>
    <t>AET</t>
  </si>
  <si>
    <t>CBS4079</t>
  </si>
  <si>
    <t>AEK</t>
  </si>
  <si>
    <t>CBS6006</t>
  </si>
  <si>
    <t>AQE</t>
  </si>
  <si>
    <t>Spain</t>
    <phoneticPr fontId="1" type="noConversion"/>
  </si>
  <si>
    <t>CBS462</t>
  </si>
  <si>
    <t>AQP</t>
  </si>
  <si>
    <t>aneu;+1*1;+1*9;</t>
  </si>
  <si>
    <t>CBS4092</t>
  </si>
  <si>
    <t>ASA</t>
  </si>
  <si>
    <t>Spain</t>
    <phoneticPr fontId="1" type="noConversion"/>
  </si>
  <si>
    <t>DBVPG1878</t>
  </si>
  <si>
    <t>BPL</t>
  </si>
  <si>
    <t>MC6</t>
  </si>
  <si>
    <t>AIP</t>
  </si>
  <si>
    <t>Grape</t>
  </si>
  <si>
    <t>8-3</t>
  </si>
  <si>
    <t>CAN</t>
  </si>
  <si>
    <t>11-8</t>
  </si>
  <si>
    <t>CAB</t>
  </si>
  <si>
    <t>11-2</t>
  </si>
  <si>
    <t>CAP</t>
  </si>
  <si>
    <t>CBS5155</t>
  </si>
  <si>
    <t>AQC</t>
  </si>
  <si>
    <t>South Armenia</t>
  </si>
  <si>
    <t>CBS2247</t>
  </si>
  <si>
    <t>AHK</t>
  </si>
  <si>
    <t>CBS4054</t>
  </si>
  <si>
    <t>AES</t>
  </si>
  <si>
    <t>aneu;+1*2;</t>
  </si>
  <si>
    <t>CBS2183</t>
  </si>
  <si>
    <t>AFI</t>
  </si>
  <si>
    <t>Chateau Chalon France</t>
  </si>
  <si>
    <t>DBVPG1919</t>
  </si>
  <si>
    <t>BPR</t>
  </si>
  <si>
    <t>Caverns</t>
  </si>
  <si>
    <t>CBS2180</t>
  </si>
  <si>
    <t>AIA</t>
  </si>
  <si>
    <t>Turbid Italian wine</t>
  </si>
  <si>
    <t>B-24</t>
  </si>
  <si>
    <t>BVT</t>
  </si>
  <si>
    <t>5-18</t>
  </si>
  <si>
    <t>CAA</t>
  </si>
  <si>
    <t>A-12</t>
  </si>
  <si>
    <t>CAC</t>
  </si>
  <si>
    <t>8-15</t>
  </si>
  <si>
    <t>BVV</t>
  </si>
  <si>
    <t>11-18</t>
  </si>
  <si>
    <t>CAD</t>
  </si>
  <si>
    <t>9-7</t>
  </si>
  <si>
    <t>CAM</t>
  </si>
  <si>
    <t>5-2</t>
  </si>
  <si>
    <t>CAQ</t>
  </si>
  <si>
    <t>1-9</t>
  </si>
  <si>
    <t>CBB</t>
  </si>
  <si>
    <t>D-21</t>
  </si>
  <si>
    <t>CBE</t>
  </si>
  <si>
    <t>CBS2806a</t>
  </si>
  <si>
    <t>AAE</t>
  </si>
  <si>
    <t>Slovakia</t>
    <phoneticPr fontId="1" type="noConversion"/>
  </si>
  <si>
    <t>CBS2805</t>
  </si>
  <si>
    <t>AIB</t>
  </si>
  <si>
    <t>Slovakia</t>
    <phoneticPr fontId="1" type="noConversion"/>
  </si>
  <si>
    <t>B-17</t>
  </si>
  <si>
    <t>CAS</t>
  </si>
  <si>
    <t>A-9</t>
  </si>
  <si>
    <t>CAR</t>
  </si>
  <si>
    <t>C-12</t>
  </si>
  <si>
    <t>CAT</t>
  </si>
  <si>
    <t>D-18</t>
  </si>
  <si>
    <t>CBC</t>
  </si>
  <si>
    <t>B-13</t>
  </si>
  <si>
    <t>CAV</t>
  </si>
  <si>
    <t>Georgia</t>
    <phoneticPr fontId="1" type="noConversion"/>
  </si>
  <si>
    <t>B-11</t>
  </si>
  <si>
    <t>CBD</t>
  </si>
  <si>
    <t>CBS2814</t>
  </si>
  <si>
    <t>AFV</t>
  </si>
  <si>
    <t>aneu;-1*5;</t>
  </si>
  <si>
    <t>CBS2808</t>
  </si>
  <si>
    <t>ART</t>
  </si>
  <si>
    <t>Slovakia</t>
    <phoneticPr fontId="1" type="noConversion"/>
  </si>
  <si>
    <t>CBS2807</t>
  </si>
  <si>
    <t>AIC</t>
  </si>
  <si>
    <t>YJM270</t>
  </si>
  <si>
    <t>SACE_YAF</t>
  </si>
  <si>
    <t>L-958</t>
  </si>
  <si>
    <t>BSR</t>
  </si>
  <si>
    <t>L-960</t>
  </si>
  <si>
    <t>BSS</t>
  </si>
  <si>
    <t>L-1201</t>
    <phoneticPr fontId="1" type="noConversion"/>
  </si>
  <si>
    <t>BTR</t>
  </si>
  <si>
    <t>Heterozygote, 12% Sporulation Efficiency</t>
  </si>
  <si>
    <t>L-1198</t>
  </si>
  <si>
    <t>BTP</t>
  </si>
  <si>
    <t>M1</t>
  </si>
  <si>
    <t>ASR</t>
  </si>
  <si>
    <t>YJM1574</t>
  </si>
  <si>
    <t>SACE_YDJ</t>
  </si>
  <si>
    <t>wine/European</t>
  </si>
  <si>
    <t>aneu;+1*1;+1*6;</t>
  </si>
  <si>
    <t>CECT10266</t>
  </si>
  <si>
    <t>AVB</t>
  </si>
  <si>
    <t>Tanning liquor</t>
    <phoneticPr fontId="1" type="noConversion"/>
  </si>
  <si>
    <t xml:space="preserve">2. Alpechin </t>
  </si>
  <si>
    <t>CECT10171-5B</t>
    <phoneticPr fontId="1" type="noConversion"/>
  </si>
  <si>
    <t>CDT</t>
  </si>
  <si>
    <r>
      <t xml:space="preserve">Larvae of </t>
    </r>
    <r>
      <rPr>
        <i/>
        <sz val="10"/>
        <rFont val="Verdana"/>
      </rPr>
      <t>Dacus oleae</t>
    </r>
  </si>
  <si>
    <t>CPG</t>
  </si>
  <si>
    <t>Manzanilla-Alorena, olive (Noe), 2003</t>
  </si>
  <si>
    <t>Nature</t>
    <phoneticPr fontId="1" type="noConversion"/>
  </si>
  <si>
    <t>Aceituna, Spain</t>
  </si>
  <si>
    <t>CBS3093_1b</t>
  </si>
  <si>
    <t>ABM</t>
  </si>
  <si>
    <t>Alpechin (waste from olive oil production)</t>
  </si>
  <si>
    <t>CBS3093</t>
  </si>
  <si>
    <t>AHM</t>
  </si>
  <si>
    <t>CBS4903</t>
  </si>
  <si>
    <t>AQA</t>
  </si>
  <si>
    <t>CBS5378</t>
  </si>
  <si>
    <t>AQD</t>
  </si>
  <si>
    <t>CECT10497</t>
  </si>
  <si>
    <t>ATQ</t>
  </si>
  <si>
    <t>aneu;+2*9;+1*11;</t>
  </si>
  <si>
    <t>UCD_09-448</t>
    <phoneticPr fontId="1" type="noConversion"/>
  </si>
  <si>
    <t>CGD</t>
  </si>
  <si>
    <t>Olives from Middle of season 1. on RBCA 11.25.09 Streaked onto PDA 11/30/09</t>
  </si>
  <si>
    <t>Davis, CA, UCD</t>
  </si>
  <si>
    <t>UCD_11-601</t>
    <phoneticPr fontId="1" type="noConversion"/>
  </si>
  <si>
    <t>CGE</t>
  </si>
  <si>
    <r>
      <t xml:space="preserve">Olive fermentation, 1-gallon, Bucket 5B brine, Sicilian style olives, inoculated with </t>
    </r>
    <r>
      <rPr>
        <i/>
        <sz val="10"/>
        <rFont val="Verdana"/>
      </rPr>
      <t>Saccharomyces cerevisiase</t>
    </r>
    <r>
      <rPr>
        <sz val="12"/>
        <color theme="1"/>
        <rFont val="Calibri"/>
        <family val="2"/>
        <scheme val="minor"/>
      </rPr>
      <t xml:space="preserve"> from 2009 olives.</t>
    </r>
  </si>
  <si>
    <t xml:space="preserve">Davis, CA, UCD Food Science, Pilot plant. </t>
  </si>
  <si>
    <t>CBS3081</t>
  </si>
  <si>
    <t>AHL</t>
  </si>
  <si>
    <t>DBVPG6302</t>
  </si>
  <si>
    <t>BRK</t>
  </si>
  <si>
    <t>YJM1252</t>
  </si>
  <si>
    <t>SACE_YBR</t>
  </si>
  <si>
    <t>CBS2909</t>
  </si>
  <si>
    <t>AID</t>
  </si>
  <si>
    <t>NA</t>
    <phoneticPr fontId="1" type="noConversion"/>
  </si>
  <si>
    <t>CBS2910</t>
  </si>
  <si>
    <t>AIE</t>
  </si>
  <si>
    <t>Portugal</t>
  </si>
  <si>
    <t>YJM248</t>
  </si>
  <si>
    <t>SACE_YAE</t>
  </si>
  <si>
    <t>Faeces</t>
  </si>
  <si>
    <t>YJM1078</t>
  </si>
  <si>
    <t>SACE_YDM</t>
  </si>
  <si>
    <t>CBS439</t>
  </si>
  <si>
    <t>AGN</t>
  </si>
  <si>
    <t>Silvaner grapes</t>
  </si>
  <si>
    <t>Germany</t>
    <phoneticPr fontId="1" type="noConversion"/>
  </si>
  <si>
    <t xml:space="preserve">M1. Mosaic region 1 </t>
  </si>
  <si>
    <t>M6</t>
  </si>
  <si>
    <t>AST</t>
  </si>
  <si>
    <t>CLIB1060</t>
  </si>
  <si>
    <t>BHE</t>
  </si>
  <si>
    <t>M1. Mosaic region 1</t>
  </si>
  <si>
    <t>CLIB1059</t>
  </si>
  <si>
    <t>BHD</t>
  </si>
  <si>
    <t>CLIB1085</t>
  </si>
  <si>
    <t>BHM</t>
  </si>
  <si>
    <t>Cider brewery, dry cider</t>
  </si>
  <si>
    <t>Upper Normandy, France</t>
  </si>
  <si>
    <t>CLIB1083</t>
  </si>
  <si>
    <t>BHT</t>
  </si>
  <si>
    <t>M9</t>
  </si>
  <si>
    <t>ASV</t>
  </si>
  <si>
    <t>CBS1540</t>
  </si>
  <si>
    <t>AHF</t>
  </si>
  <si>
    <t>Tibi grains</t>
  </si>
  <si>
    <t>Switzerland</t>
    <phoneticPr fontId="1" type="noConversion"/>
  </si>
  <si>
    <t>SJ5L14</t>
  </si>
  <si>
    <t>AMP</t>
  </si>
  <si>
    <r>
      <t xml:space="preserve">Fruiting body of </t>
    </r>
    <r>
      <rPr>
        <i/>
        <sz val="10"/>
        <rFont val="Verdana"/>
      </rPr>
      <t>Auricularia auricular</t>
    </r>
  </si>
  <si>
    <t>Taian, Miaoli, Taiwan</t>
  </si>
  <si>
    <t>CPB</t>
  </si>
  <si>
    <t>Fermented beverage from raisins and sugar</t>
  </si>
  <si>
    <t>Hungary</t>
  </si>
  <si>
    <t>I14_1b</t>
  </si>
  <si>
    <t>ACS</t>
  </si>
  <si>
    <t>Vineyard soil</t>
  </si>
  <si>
    <t>YJM1387</t>
  </si>
  <si>
    <t>SACE_YCI</t>
  </si>
  <si>
    <t>Japan</t>
  </si>
  <si>
    <t>CLIB1082</t>
  </si>
  <si>
    <t>BHL</t>
  </si>
  <si>
    <t>CLIB1077</t>
  </si>
  <si>
    <t>BHK</t>
  </si>
  <si>
    <t>CLIB413_1b</t>
  </si>
  <si>
    <t>ACG</t>
  </si>
  <si>
    <t>Fermenting rice beverage</t>
  </si>
  <si>
    <t>CLIB483_1b</t>
  </si>
  <si>
    <t>ACH</t>
  </si>
  <si>
    <t>Cider</t>
    <phoneticPr fontId="1" type="noConversion"/>
  </si>
  <si>
    <t>SRC 120</t>
  </si>
  <si>
    <t>CHV</t>
  </si>
  <si>
    <t xml:space="preserve">Cider bioindustrial strain </t>
  </si>
  <si>
    <t>aneu;+1*9;+1*11;+1*16;</t>
  </si>
  <si>
    <t>CBS7959</t>
  </si>
  <si>
    <t>AFR</t>
  </si>
  <si>
    <t>Factory producing ethanol (sugar cane syrup)</t>
  </si>
  <si>
    <t>Sao Paulo, Brazil</t>
  </si>
  <si>
    <t xml:space="preserve">3. Brazilian bioethanol </t>
  </si>
  <si>
    <t>Bioethanol</t>
  </si>
  <si>
    <t>RP.10.14</t>
    <phoneticPr fontId="1" type="noConversion"/>
  </si>
  <si>
    <t>BVC</t>
  </si>
  <si>
    <t>Bioethanol</t>
    <phoneticPr fontId="1" type="noConversion"/>
  </si>
  <si>
    <t>Brazil</t>
  </si>
  <si>
    <t>CBS7962</t>
  </si>
  <si>
    <t>AEG</t>
  </si>
  <si>
    <t>Fermenting concentrated syrup (sugar cane)</t>
  </si>
  <si>
    <t>Brazil</t>
    <phoneticPr fontId="1" type="noConversion"/>
  </si>
  <si>
    <t>CBS7961</t>
  </si>
  <si>
    <t>AGM</t>
  </si>
  <si>
    <t>SA.10.1.VL1</t>
  </si>
  <si>
    <t>CNQ</t>
  </si>
  <si>
    <t>Bioethanol</t>
    <phoneticPr fontId="1" type="noConversion"/>
  </si>
  <si>
    <t>CBS7964</t>
  </si>
  <si>
    <t>AEH</t>
  </si>
  <si>
    <t>CBS7960</t>
  </si>
  <si>
    <t>AFD</t>
  </si>
  <si>
    <t>CBS7963</t>
  </si>
  <si>
    <t>AHC</t>
  </si>
  <si>
    <t>M.9.1</t>
  </si>
  <si>
    <t>BTT</t>
  </si>
  <si>
    <t>Cachaça</t>
  </si>
  <si>
    <t>M1.1</t>
    <phoneticPr fontId="1" type="noConversion"/>
  </si>
  <si>
    <t>APH</t>
  </si>
  <si>
    <t>Cachaça, Muller Industrial</t>
  </si>
  <si>
    <t>Pirassununga, Sao Paulo, Brazil</t>
  </si>
  <si>
    <t>M.14.1</t>
    <phoneticPr fontId="1" type="noConversion"/>
  </si>
  <si>
    <t>BTV</t>
  </si>
  <si>
    <t>RP.10.4</t>
    <phoneticPr fontId="1" type="noConversion"/>
  </si>
  <si>
    <t>BVA</t>
  </si>
  <si>
    <t>SM.9.4.BR2</t>
  </si>
  <si>
    <t>CMT</t>
  </si>
  <si>
    <t>SM.8.7.BR1</t>
  </si>
  <si>
    <t>CNG</t>
  </si>
  <si>
    <t>SA.1.5.</t>
  </si>
  <si>
    <t>CNK</t>
  </si>
  <si>
    <t>Bioethanol</t>
    <phoneticPr fontId="1" type="noConversion"/>
  </si>
  <si>
    <t>VF8_(6)</t>
    <phoneticPr fontId="1" type="noConversion"/>
  </si>
  <si>
    <t>APG</t>
  </si>
  <si>
    <t>Bioethanol, Sao Joao sugar mill</t>
  </si>
  <si>
    <t>Araras, Sao Paulo, Brazil</t>
  </si>
  <si>
    <t>SA.9.3.VR1</t>
  </si>
  <si>
    <t>CNM</t>
  </si>
  <si>
    <t>SA.9.4.BR2</t>
  </si>
  <si>
    <t>CNP</t>
  </si>
  <si>
    <t>Bioethanol</t>
    <phoneticPr fontId="1" type="noConversion"/>
  </si>
  <si>
    <t>SA.10.1.VR4</t>
  </si>
  <si>
    <t>CNR</t>
  </si>
  <si>
    <t>Bioethanol</t>
    <phoneticPr fontId="1" type="noConversion"/>
  </si>
  <si>
    <t>RP.10.13</t>
    <phoneticPr fontId="1" type="noConversion"/>
  </si>
  <si>
    <t>BVB</t>
  </si>
  <si>
    <t>SM.8.8.CVR1</t>
  </si>
  <si>
    <t>CNI</t>
  </si>
  <si>
    <t>Bioethanol</t>
    <phoneticPr fontId="1" type="noConversion"/>
  </si>
  <si>
    <t>SM.8.8.BL1</t>
  </si>
  <si>
    <t>CNH</t>
  </si>
  <si>
    <t>SM.9.4.BR1</t>
  </si>
  <si>
    <t>BVH</t>
    <phoneticPr fontId="1" type="noConversion"/>
  </si>
  <si>
    <t>SA.9.4.VL4</t>
  </si>
  <si>
    <t>CNN</t>
  </si>
  <si>
    <t>SM.8.7.L9</t>
  </si>
  <si>
    <t>CNF</t>
  </si>
  <si>
    <t>SM.8.2.C13</t>
  </si>
  <si>
    <t>CNB</t>
  </si>
  <si>
    <t>SM.9.4.BL2</t>
  </si>
  <si>
    <t>BVG</t>
  </si>
  <si>
    <t>SM.8.7.L8</t>
  </si>
  <si>
    <t>CNE</t>
  </si>
  <si>
    <t>SA.9.2.BL3</t>
  </si>
  <si>
    <t>CNL</t>
  </si>
  <si>
    <t>Bioethanol</t>
    <phoneticPr fontId="1" type="noConversion"/>
  </si>
  <si>
    <t>SM.9.1.AL1</t>
    <phoneticPr fontId="1" type="noConversion"/>
  </si>
  <si>
    <t>BVD</t>
  </si>
  <si>
    <t>SM.9.2.BR3(L)</t>
    <phoneticPr fontId="1" type="noConversion"/>
  </si>
  <si>
    <t>BVF</t>
  </si>
  <si>
    <t>RP11.4.1</t>
  </si>
  <si>
    <t>CNS</t>
  </si>
  <si>
    <t>RP11.4.11</t>
  </si>
  <si>
    <t>CNT</t>
  </si>
  <si>
    <t>SM.9.1.BL7</t>
  </si>
  <si>
    <t>BVE</t>
  </si>
  <si>
    <t>RP11.4.14</t>
  </si>
  <si>
    <t>CNV</t>
  </si>
  <si>
    <t>aneu;+1*6;</t>
  </si>
  <si>
    <t>CBS4734</t>
  </si>
  <si>
    <t>AHB</t>
  </si>
  <si>
    <t>Sugar cane juice</t>
  </si>
  <si>
    <t>YJM1250</t>
  </si>
  <si>
    <t>SACE_YBQ</t>
  </si>
  <si>
    <t>Sugar cane</t>
  </si>
  <si>
    <t>N19-1C</t>
    <phoneticPr fontId="1" type="noConversion"/>
  </si>
  <si>
    <t>CCL</t>
  </si>
  <si>
    <r>
      <t xml:space="preserve">Exudate of </t>
    </r>
    <r>
      <rPr>
        <i/>
        <sz val="10"/>
        <rFont val="Verdana"/>
      </rPr>
      <t>Quercus</t>
    </r>
    <r>
      <rPr>
        <sz val="12"/>
        <color theme="1"/>
        <rFont val="Calibri"/>
        <family val="2"/>
        <scheme val="minor"/>
      </rPr>
      <t xml:space="preserve"> sp.</t>
    </r>
  </si>
  <si>
    <t>Gelendzhik region, Caucasus, Russia</t>
  </si>
  <si>
    <t xml:space="preserve">4. Mediterranean oak </t>
  </si>
  <si>
    <t>BBQ</t>
  </si>
  <si>
    <t>Forest soil, 30C</t>
  </si>
  <si>
    <t>BBS</t>
  </si>
  <si>
    <t>EXF-7197</t>
  </si>
  <si>
    <t>BFP</t>
  </si>
  <si>
    <r>
      <rPr>
        <i/>
        <sz val="10"/>
        <rFont val="Verdana"/>
      </rPr>
      <t>Quercus</t>
    </r>
    <r>
      <rPr>
        <sz val="12"/>
        <color theme="1"/>
        <rFont val="Calibri"/>
        <family val="2"/>
        <scheme val="minor"/>
      </rPr>
      <t xml:space="preserve"> sp.</t>
    </r>
  </si>
  <si>
    <t>Montenegro</t>
    <phoneticPr fontId="1" type="noConversion"/>
  </si>
  <si>
    <t>ZP_567</t>
    <phoneticPr fontId="1" type="noConversion"/>
  </si>
  <si>
    <t>BTG</t>
  </si>
  <si>
    <t>Quercus pyrenaica</t>
  </si>
  <si>
    <t>Portugal, Castelo de Vide,</t>
  </si>
  <si>
    <t>sample 50</t>
  </si>
  <si>
    <t>CLC</t>
  </si>
  <si>
    <t>Dead tree</t>
  </si>
  <si>
    <t>Bordeaux, France</t>
  </si>
  <si>
    <t>aneu;+2*3;</t>
  </si>
  <si>
    <t>sample 40</t>
  </si>
  <si>
    <t>CLB</t>
  </si>
  <si>
    <t>Tree leaves</t>
  </si>
  <si>
    <t>sample 33</t>
  </si>
  <si>
    <t>CLD</t>
  </si>
  <si>
    <t>CBS420</t>
  </si>
  <si>
    <t>AQM</t>
  </si>
  <si>
    <t>Stracchino cheese</t>
  </si>
  <si>
    <t>Dairy</t>
  </si>
  <si>
    <t>aneu;+1*9;+1*16;</t>
  </si>
  <si>
    <t xml:space="preserve">5. French dairy </t>
  </si>
  <si>
    <t>EXF-7145</t>
  </si>
  <si>
    <t>BFN</t>
  </si>
  <si>
    <t>Quercus robur</t>
    <phoneticPr fontId="1" type="noConversion"/>
  </si>
  <si>
    <t>Serbia</t>
    <phoneticPr fontId="1" type="noConversion"/>
  </si>
  <si>
    <t>368428S</t>
  </si>
  <si>
    <t>BME</t>
  </si>
  <si>
    <t>RVI Newcastle, UK</t>
    <phoneticPr fontId="1" type="noConversion"/>
  </si>
  <si>
    <t>CBS2421</t>
  </si>
  <si>
    <t>ARS</t>
  </si>
  <si>
    <t>Japanese kefyr grains</t>
    <phoneticPr fontId="1" type="noConversion"/>
  </si>
  <si>
    <t>CBS2246</t>
  </si>
  <si>
    <t>ARN</t>
  </si>
  <si>
    <t>Sputum</t>
  </si>
  <si>
    <t>CLIB560</t>
  </si>
  <si>
    <t>BGM</t>
  </si>
  <si>
    <t>Dairy, cheese (camembert)</t>
  </si>
  <si>
    <t>Normandy, France</t>
  </si>
  <si>
    <t>CLIB562</t>
  </si>
  <si>
    <t>BGP</t>
  </si>
  <si>
    <t>EXF-5871</t>
  </si>
  <si>
    <t>BFH</t>
  </si>
  <si>
    <t>Homemade cheese</t>
  </si>
  <si>
    <t>CLIB564</t>
  </si>
  <si>
    <t>BGR</t>
  </si>
  <si>
    <t>aneu;+1*12;</t>
  </si>
  <si>
    <t>CLIB630</t>
  </si>
  <si>
    <t>ASN</t>
  </si>
  <si>
    <t>Dairy cheese (camembert)</t>
  </si>
  <si>
    <t>CLIB558</t>
  </si>
  <si>
    <t>BGK</t>
  </si>
  <si>
    <t>CLIB631</t>
  </si>
  <si>
    <t>BGS</t>
  </si>
  <si>
    <t>CLIB552</t>
  </si>
  <si>
    <t>BGD</t>
  </si>
  <si>
    <t>CLIB557</t>
  </si>
  <si>
    <t>BGI</t>
  </si>
  <si>
    <t>CLQCA_13-023</t>
  </si>
  <si>
    <t>ALD</t>
  </si>
  <si>
    <t>Wax on rock surface</t>
  </si>
  <si>
    <t>Bolivar, Ecuador</t>
  </si>
  <si>
    <t>CLIB546</t>
  </si>
  <si>
    <t>BFS</t>
  </si>
  <si>
    <t>CLIB550</t>
  </si>
  <si>
    <t>BGB</t>
  </si>
  <si>
    <t>CLIB554</t>
  </si>
  <si>
    <t>BGF</t>
  </si>
  <si>
    <t>Dairy, brine</t>
  </si>
  <si>
    <t>CLIB555</t>
  </si>
  <si>
    <t>BGG</t>
  </si>
  <si>
    <t>CBS2272</t>
  </si>
  <si>
    <t>ARR</t>
  </si>
  <si>
    <t>Butter milk</t>
  </si>
  <si>
    <t>Delft, Netherlands</t>
  </si>
  <si>
    <t>aneu;+1*1;+1*3;</t>
  </si>
  <si>
    <t>CLIB547</t>
    <phoneticPr fontId="1" type="noConversion"/>
  </si>
  <si>
    <t>BFT</t>
  </si>
  <si>
    <t>CLIB553</t>
  </si>
  <si>
    <t>BGE</t>
  </si>
  <si>
    <t>Dairy, raw milk</t>
  </si>
  <si>
    <t>CLIB559</t>
  </si>
  <si>
    <t>BGL</t>
  </si>
  <si>
    <t>CLIB548</t>
  </si>
  <si>
    <t>BFV</t>
  </si>
  <si>
    <t>CLIB549</t>
  </si>
  <si>
    <t>BGA</t>
  </si>
  <si>
    <t>CLIB648</t>
  </si>
  <si>
    <t>BGT</t>
  </si>
  <si>
    <t>Dairy, whey</t>
  </si>
  <si>
    <t>Alpes, France</t>
  </si>
  <si>
    <t>CLIB649</t>
  </si>
  <si>
    <t>BGV</t>
  </si>
  <si>
    <t>CLIB556</t>
  </si>
  <si>
    <t>BGH</t>
  </si>
  <si>
    <t>Dairy, Saint Maure goat's cheese</t>
  </si>
  <si>
    <t>Poitou-Charentes, France</t>
  </si>
  <si>
    <t>CLIB561</t>
  </si>
  <si>
    <t>BGN</t>
  </si>
  <si>
    <t>CLIB551</t>
  </si>
  <si>
    <t>BGC</t>
  </si>
  <si>
    <t>CLIB563</t>
  </si>
  <si>
    <t>BGQ</t>
  </si>
  <si>
    <t>malade Boisse</t>
  </si>
  <si>
    <t>CKV</t>
  </si>
  <si>
    <t>CBS4456</t>
  </si>
  <si>
    <t>AFL</t>
  </si>
  <si>
    <t>Kaffir beer</t>
    <phoneticPr fontId="1" type="noConversion"/>
  </si>
  <si>
    <t>South Africa</t>
    <phoneticPr fontId="1" type="noConversion"/>
  </si>
  <si>
    <t xml:space="preserve">6. African beer </t>
  </si>
  <si>
    <t>CBS4454</t>
  </si>
  <si>
    <t>AEN</t>
  </si>
  <si>
    <t>Kaffir beer</t>
    <phoneticPr fontId="1" type="noConversion"/>
  </si>
  <si>
    <t>aneu;+1*1;+1*3;+1*4;</t>
  </si>
  <si>
    <t>CBS4455</t>
  </si>
  <si>
    <t>ASC</t>
  </si>
  <si>
    <t>Kaffir beer</t>
  </si>
  <si>
    <t>A-6</t>
    <phoneticPr fontId="1" type="noConversion"/>
  </si>
  <si>
    <t>ANL</t>
  </si>
  <si>
    <t>Sorghum beer</t>
  </si>
  <si>
    <t>Ghana</t>
  </si>
  <si>
    <t>A-18</t>
    <phoneticPr fontId="1" type="noConversion"/>
  </si>
  <si>
    <t>ANM</t>
  </si>
  <si>
    <t>CH02</t>
  </si>
  <si>
    <t>AVN</t>
  </si>
  <si>
    <t>Pearl millet beer</t>
    <phoneticPr fontId="0" type="noConversion"/>
  </si>
  <si>
    <t>Abengourou, Ivory Coast</t>
    <phoneticPr fontId="1" type="noConversion"/>
  </si>
  <si>
    <t>CH06</t>
  </si>
  <si>
    <t>AVP</t>
  </si>
  <si>
    <t>Pearl millet beer</t>
    <phoneticPr fontId="0" type="noConversion"/>
  </si>
  <si>
    <t>Abengourou, Ivory Coast</t>
    <phoneticPr fontId="1" type="noConversion"/>
  </si>
  <si>
    <t>aneu;-1*14;</t>
  </si>
  <si>
    <t>CH10</t>
  </si>
  <si>
    <t>AVQ</t>
  </si>
  <si>
    <t>Pearl millet beer</t>
    <phoneticPr fontId="0" type="noConversion"/>
  </si>
  <si>
    <t>Abengourou, Ivory Coast</t>
    <phoneticPr fontId="1" type="noConversion"/>
  </si>
  <si>
    <t>CH11</t>
  </si>
  <si>
    <t>AVR</t>
  </si>
  <si>
    <t>aneu;-1*15;</t>
  </si>
  <si>
    <t>CH14</t>
  </si>
  <si>
    <t>AVS</t>
  </si>
  <si>
    <t>Pearl millet beer</t>
    <phoneticPr fontId="0" type="noConversion"/>
  </si>
  <si>
    <t>aneu;+1*12;+1*13;</t>
  </si>
  <si>
    <t>CH13</t>
  </si>
  <si>
    <t>AVT</t>
  </si>
  <si>
    <t>aneu;+1*2;+1*5;</t>
  </si>
  <si>
    <t>CLIB651</t>
  </si>
  <si>
    <t>BEK</t>
  </si>
  <si>
    <t>Beer leaven for Bili Bili beer, brewery</t>
  </si>
  <si>
    <t>Chad</t>
  </si>
  <si>
    <t>CLIB653</t>
  </si>
  <si>
    <t>BEM</t>
  </si>
  <si>
    <t>CLIB650</t>
  </si>
  <si>
    <t>BEI</t>
  </si>
  <si>
    <t>Bili Bili beer, brewery</t>
  </si>
  <si>
    <t>CLIB654</t>
  </si>
  <si>
    <t>BEN</t>
  </si>
  <si>
    <t>CLIB655</t>
  </si>
  <si>
    <t>BHA</t>
  </si>
  <si>
    <t>MAJ_G</t>
  </si>
  <si>
    <t>BDN</t>
  </si>
  <si>
    <t>Plant material</t>
  </si>
  <si>
    <t>Majunga, Madagascar</t>
  </si>
  <si>
    <t>N26-1-10:7-5(a)</t>
    <phoneticPr fontId="1" type="noConversion"/>
  </si>
  <si>
    <t>CES</t>
  </si>
  <si>
    <t>Maize dough</t>
  </si>
  <si>
    <t>N34:2-4(a)</t>
    <phoneticPr fontId="1" type="noConversion"/>
  </si>
  <si>
    <t>CER</t>
  </si>
  <si>
    <t>N134:7-1(a)</t>
    <phoneticPr fontId="1" type="noConversion"/>
  </si>
  <si>
    <t>CET</t>
  </si>
  <si>
    <t>aneu;-1*9;</t>
  </si>
  <si>
    <t>DBVPG1848</t>
  </si>
  <si>
    <t>BPI</t>
  </si>
  <si>
    <t>Tecc</t>
  </si>
  <si>
    <t>aneu;+1*1;+1*12;</t>
  </si>
  <si>
    <t>DBVPG1895</t>
  </si>
  <si>
    <t>BPN</t>
  </si>
  <si>
    <t>YJM1463</t>
  </si>
  <si>
    <t>SACE_YDB</t>
  </si>
  <si>
    <t>CBS422a</t>
  </si>
  <si>
    <t>AAB</t>
  </si>
  <si>
    <t>Odessa, Ukraine</t>
  </si>
  <si>
    <t xml:space="preserve">7. Mosaic beer </t>
  </si>
  <si>
    <t>NCYC_88</t>
    <phoneticPr fontId="1" type="noConversion"/>
  </si>
  <si>
    <t>CBN</t>
  </si>
  <si>
    <t>Ale strain</t>
    <phoneticPr fontId="1" type="noConversion"/>
  </si>
  <si>
    <t>UK</t>
    <phoneticPr fontId="1" type="noConversion"/>
  </si>
  <si>
    <t>CBS7539</t>
  </si>
  <si>
    <t>AQG</t>
  </si>
  <si>
    <t>Turbid beer</t>
  </si>
  <si>
    <t>Plovdiv, Bulgaria</t>
  </si>
  <si>
    <t>6.2_WLP570</t>
    <phoneticPr fontId="1" type="noConversion"/>
  </si>
  <si>
    <t>CFF</t>
  </si>
  <si>
    <t>Carlsberg Beer</t>
    <phoneticPr fontId="1" type="noConversion"/>
  </si>
  <si>
    <t>Belgium</t>
  </si>
  <si>
    <t>CBS7371</t>
  </si>
  <si>
    <t>AFB</t>
  </si>
  <si>
    <t>Brewery</t>
  </si>
  <si>
    <t>UK</t>
    <phoneticPr fontId="1" type="noConversion"/>
  </si>
  <si>
    <t>CBS6503</t>
  </si>
  <si>
    <t>AFA</t>
  </si>
  <si>
    <t>aneu;-1*16;</t>
  </si>
  <si>
    <t>CBS6505</t>
  </si>
  <si>
    <t>AFP</t>
  </si>
  <si>
    <t>Brewery (Killer strain responsible for death of brewing yeast)</t>
  </si>
  <si>
    <t>CBS7957</t>
  </si>
  <si>
    <t>AQH</t>
  </si>
  <si>
    <t>Factory producing cassava flour</t>
  </si>
  <si>
    <t>YJM193</t>
  </si>
  <si>
    <t>SACE_YAB</t>
  </si>
  <si>
    <t>CLIB382_1b</t>
  </si>
  <si>
    <t>AAR</t>
  </si>
  <si>
    <t>Ireland</t>
    <phoneticPr fontId="1" type="noConversion"/>
  </si>
  <si>
    <t>CBS7958</t>
  </si>
  <si>
    <t>AEA</t>
  </si>
  <si>
    <t>DBVPG6590</t>
  </si>
  <si>
    <t>BRM</t>
  </si>
  <si>
    <t>Alcohol production tank</t>
  </si>
  <si>
    <t>CBS1782</t>
  </si>
  <si>
    <t>AEQ</t>
  </si>
  <si>
    <t>Super-attenuated beer</t>
  </si>
  <si>
    <t>YJM271</t>
  </si>
  <si>
    <t>SACE_YAG</t>
  </si>
  <si>
    <t>CLIB272_2</t>
  </si>
  <si>
    <t>AAQ</t>
  </si>
  <si>
    <t>USA</t>
    <phoneticPr fontId="1" type="noConversion"/>
  </si>
  <si>
    <t>CBS4255</t>
  </si>
  <si>
    <t>ASB</t>
  </si>
  <si>
    <t>CBS382</t>
  </si>
  <si>
    <t>APP</t>
  </si>
  <si>
    <t>Brazil, Rio de Janeiro</t>
    <phoneticPr fontId="1" type="noConversion"/>
  </si>
  <si>
    <t>aneu;+1*9;+1*10;+1*12;</t>
  </si>
  <si>
    <t>CPD</t>
  </si>
  <si>
    <t>Spoiled beer</t>
  </si>
  <si>
    <t>CBS1463</t>
  </si>
  <si>
    <t>AIG</t>
  </si>
  <si>
    <t>CBS1398</t>
  </si>
  <si>
    <t>ARE</t>
  </si>
  <si>
    <r>
      <t xml:space="preserve">Leaf of </t>
    </r>
    <r>
      <rPr>
        <i/>
        <sz val="10"/>
        <rFont val="Verdana"/>
      </rPr>
      <t>Eucalyptus</t>
    </r>
    <r>
      <rPr>
        <sz val="12"/>
        <color theme="1"/>
        <rFont val="Calibri"/>
        <family val="2"/>
        <scheme val="minor"/>
      </rPr>
      <t xml:space="preserve"> sp.</t>
    </r>
  </si>
  <si>
    <t>aneu;+1*2;+1*3;+1*6;+4*9;+1*12;+1*14;+1*15;</t>
  </si>
  <si>
    <t>YJM1478</t>
  </si>
  <si>
    <t>SACE_YDD</t>
  </si>
  <si>
    <t>Missouri, USA</t>
  </si>
  <si>
    <t>CBS7993</t>
  </si>
  <si>
    <t>AFQ</t>
  </si>
  <si>
    <t>Fresh water</t>
  </si>
  <si>
    <t>Rio de Janeiro, Tijuca National Forest, Cushvara River, Brazil</t>
  </si>
  <si>
    <t xml:space="preserve">M2. Mosaic region 2 </t>
  </si>
  <si>
    <t>UFRJ_50613-2D(a)</t>
    <phoneticPr fontId="1" type="noConversion"/>
  </si>
  <si>
    <t>CDM</t>
  </si>
  <si>
    <t>Cushvara river</t>
  </si>
  <si>
    <t>Rio de Janeiro, Brazil</t>
  </si>
  <si>
    <t>YJM1383</t>
  </si>
  <si>
    <t>SACE_YCF</t>
  </si>
  <si>
    <t>Coconut</t>
  </si>
  <si>
    <t>Philippines</t>
  </si>
  <si>
    <t>M2. Mosaic region 2</t>
  </si>
  <si>
    <t>UCD_40-346</t>
    <phoneticPr fontId="1" type="noConversion"/>
  </si>
  <si>
    <t>CFT</t>
  </si>
  <si>
    <t>Spoiled Adriatic orchard figs, (1939)</t>
  </si>
  <si>
    <t>Fresno area,  California</t>
    <phoneticPr fontId="1" type="noConversion"/>
  </si>
  <si>
    <t>aneu;+1*5;+1*9;</t>
  </si>
  <si>
    <t>CBS2970</t>
  </si>
  <si>
    <t>AER</t>
  </si>
  <si>
    <t>Blackstrap molasses</t>
  </si>
  <si>
    <t>San Jose sugar mill, Rio Piedras, Puerto Rico</t>
  </si>
  <si>
    <t>aneu;+1*2;+1*4;+1*8;+1*9;</t>
  </si>
  <si>
    <t>#33</t>
    <phoneticPr fontId="1" type="noConversion"/>
  </si>
  <si>
    <t>BCV</t>
  </si>
  <si>
    <t>Evolution canyon</t>
  </si>
  <si>
    <t>#35</t>
    <phoneticPr fontId="1" type="noConversion"/>
  </si>
  <si>
    <t>BDB</t>
  </si>
  <si>
    <t>#13</t>
    <phoneticPr fontId="1" type="noConversion"/>
  </si>
  <si>
    <t>BDD</t>
  </si>
  <si>
    <t>#34</t>
    <phoneticPr fontId="1" type="noConversion"/>
  </si>
  <si>
    <t>BDA</t>
  </si>
  <si>
    <t>#14</t>
    <phoneticPr fontId="1" type="noConversion"/>
  </si>
  <si>
    <t>BDE</t>
  </si>
  <si>
    <t>#59</t>
    <phoneticPr fontId="1" type="noConversion"/>
  </si>
  <si>
    <t>BDH</t>
  </si>
  <si>
    <t>#60</t>
    <phoneticPr fontId="1" type="noConversion"/>
  </si>
  <si>
    <t>BDI</t>
  </si>
  <si>
    <t>#63</t>
  </si>
  <si>
    <t>BDK</t>
  </si>
  <si>
    <t>YJM1433</t>
  </si>
  <si>
    <t>SACE_YCT</t>
  </si>
  <si>
    <t>YJM1355</t>
  </si>
  <si>
    <t>SACE_YCC</t>
  </si>
  <si>
    <t>Molasses</t>
  </si>
  <si>
    <t>CLIB1070</t>
  </si>
  <si>
    <t>BHG</t>
  </si>
  <si>
    <t>Lower Normandy, France</t>
  </si>
  <si>
    <t>CLIB1071</t>
  </si>
  <si>
    <t>BHH</t>
  </si>
  <si>
    <t>CLIB1072</t>
  </si>
  <si>
    <t>BHI</t>
  </si>
  <si>
    <t>273614N</t>
  </si>
  <si>
    <t>SACE_MAA</t>
  </si>
  <si>
    <t>Royal Victoria Infirmary, Newcastle UK, Galloway A Clinical isolate (Fecal) Mackenzie D</t>
  </si>
  <si>
    <t>Newcastle, UK</t>
  </si>
  <si>
    <t>YJM1450</t>
  </si>
  <si>
    <t>SACE_YCZ</t>
  </si>
  <si>
    <t>Kansas, USA</t>
  </si>
  <si>
    <t>CBS1252</t>
  </si>
  <si>
    <t>AFF</t>
  </si>
  <si>
    <t xml:space="preserve">8. Mixed origin </t>
  </si>
  <si>
    <t>CBS1236-a</t>
    <phoneticPr fontId="1" type="noConversion"/>
  </si>
  <si>
    <t>AAL</t>
  </si>
  <si>
    <t>aneu;-1*6;</t>
  </si>
  <si>
    <t>CLIB192_1b</t>
  </si>
  <si>
    <t>AAM</t>
  </si>
  <si>
    <t>UWOPS83-883-2</t>
  </si>
  <si>
    <t>ANP</t>
  </si>
  <si>
    <t>Drosophila sp. from Opuntia stricta,</t>
  </si>
  <si>
    <t>Navassa Island</t>
  </si>
  <si>
    <t>CBS1487</t>
  </si>
  <si>
    <t>AHV</t>
  </si>
  <si>
    <t>aneu;+1*1;+1*11;</t>
  </si>
  <si>
    <t>CECT10131</t>
  </si>
  <si>
    <t>ATS</t>
  </si>
  <si>
    <t>BBP</t>
  </si>
  <si>
    <r>
      <t xml:space="preserve">Flower of </t>
    </r>
    <r>
      <rPr>
        <i/>
        <sz val="10"/>
        <rFont val="Verdana"/>
      </rPr>
      <t>Centaurea alba</t>
    </r>
  </si>
  <si>
    <t>CDR</t>
  </si>
  <si>
    <r>
      <t xml:space="preserve">Flowers of </t>
    </r>
    <r>
      <rPr>
        <i/>
        <sz val="10"/>
        <rFont val="Verdana"/>
      </rPr>
      <t>Centaurea alba</t>
    </r>
  </si>
  <si>
    <t>NCYC_2925</t>
    <phoneticPr fontId="1" type="noConversion"/>
  </si>
  <si>
    <t>BMG</t>
  </si>
  <si>
    <t>Human sputum</t>
  </si>
  <si>
    <t>Norway</t>
  </si>
  <si>
    <t>SBE-1C</t>
    <phoneticPr fontId="1" type="noConversion"/>
  </si>
  <si>
    <t>CHL</t>
  </si>
  <si>
    <t>Bakery</t>
    <phoneticPr fontId="1" type="noConversion"/>
  </si>
  <si>
    <t>Northern Europe</t>
    <phoneticPr fontId="1" type="noConversion"/>
  </si>
  <si>
    <t>aneu;+1*2;+1*13;</t>
  </si>
  <si>
    <t>Y6_b</t>
  </si>
  <si>
    <t>ADP</t>
  </si>
  <si>
    <t>French Guiana</t>
  </si>
  <si>
    <t>aneu;+2*2;+2*9;+2*11;</t>
  </si>
  <si>
    <t>SJ6L01</t>
  </si>
  <si>
    <t>AMK</t>
  </si>
  <si>
    <r>
      <t xml:space="preserve">Leaf of </t>
    </r>
    <r>
      <rPr>
        <i/>
        <sz val="10"/>
        <rFont val="Verdana"/>
      </rPr>
      <t>Cunninghamia lanceolata</t>
    </r>
  </si>
  <si>
    <t>Tuchih, Nantou, Taiwan</t>
  </si>
  <si>
    <t>aneu;-1*7;</t>
  </si>
  <si>
    <t>SJ5L11</t>
  </si>
  <si>
    <t>AML</t>
  </si>
  <si>
    <r>
      <t xml:space="preserve">Leaf of </t>
    </r>
    <r>
      <rPr>
        <i/>
        <sz val="10"/>
        <rFont val="Verdana"/>
      </rPr>
      <t>Acacia dealbata</t>
    </r>
  </si>
  <si>
    <t>SJ1L04</t>
  </si>
  <si>
    <t>AMI</t>
  </si>
  <si>
    <r>
      <t xml:space="preserve">Leaf of </t>
    </r>
    <r>
      <rPr>
        <i/>
        <sz val="10"/>
        <rFont val="Verdana"/>
      </rPr>
      <t>Podocarppus macrophyllus</t>
    </r>
  </si>
  <si>
    <t>Yuchih, Nantou, Taiwan</t>
  </si>
  <si>
    <t>SJ7L01</t>
  </si>
  <si>
    <t>AMG</t>
  </si>
  <si>
    <r>
      <t xml:space="preserve">Leaf of </t>
    </r>
    <r>
      <rPr>
        <i/>
        <sz val="10"/>
        <rFont val="Verdana"/>
      </rPr>
      <t>Ardisia cornudentata</t>
    </r>
  </si>
  <si>
    <t>SJ5L15</t>
  </si>
  <si>
    <t>AMQ</t>
  </si>
  <si>
    <t>YS10(E)</t>
    <phoneticPr fontId="1" type="noConversion"/>
  </si>
  <si>
    <t>APK</t>
  </si>
  <si>
    <t>YS19</t>
  </si>
  <si>
    <t>APN</t>
  </si>
  <si>
    <t>Ponton 13</t>
  </si>
  <si>
    <t>CIE</t>
  </si>
  <si>
    <t>Mouth</t>
  </si>
  <si>
    <t>aneu;+1*1;-1*3;-1*8;-1*9;-1*10;-1*13;</t>
  </si>
  <si>
    <t>CBS2973</t>
  </si>
  <si>
    <t>AEM</t>
  </si>
  <si>
    <t>Beer wort</t>
  </si>
  <si>
    <t>CBS1464</t>
  </si>
  <si>
    <t>AFT</t>
  </si>
  <si>
    <t>Infected nail of 4 yo girl</t>
  </si>
  <si>
    <t>Austria</t>
    <phoneticPr fontId="1" type="noConversion"/>
  </si>
  <si>
    <t>CBS8292</t>
  </si>
  <si>
    <t>AQI</t>
  </si>
  <si>
    <t>Sweden</t>
    <phoneticPr fontId="1" type="noConversion"/>
  </si>
  <si>
    <t>CBS8291</t>
  </si>
  <si>
    <t>AFE</t>
  </si>
  <si>
    <t>CECT10120</t>
  </si>
  <si>
    <t>ATR</t>
  </si>
  <si>
    <t>CBS7764</t>
  </si>
  <si>
    <t>AFC</t>
  </si>
  <si>
    <r>
      <rPr>
        <i/>
        <sz val="10"/>
        <rFont val="Verdana"/>
      </rPr>
      <t>Salmo gairdneri</t>
    </r>
    <r>
      <rPr>
        <sz val="12"/>
        <color theme="1"/>
        <rFont val="Calibri"/>
        <family val="2"/>
        <scheme val="minor"/>
      </rPr>
      <t xml:space="preserve"> (rainbow trout)</t>
    </r>
  </si>
  <si>
    <t>Goteborg, Sweden</t>
  </si>
  <si>
    <t>aneu;+1*7;-1*14;</t>
  </si>
  <si>
    <t>YS15</t>
  </si>
  <si>
    <t>APM</t>
  </si>
  <si>
    <t>Korea</t>
    <phoneticPr fontId="1" type="noConversion"/>
  </si>
  <si>
    <t>YS20</t>
  </si>
  <si>
    <t>API</t>
  </si>
  <si>
    <t>Korea</t>
    <phoneticPr fontId="1" type="noConversion"/>
  </si>
  <si>
    <t>aneu;+1*8;+1*9;</t>
  </si>
  <si>
    <t>CLIB340</t>
  </si>
  <si>
    <t>ASL</t>
  </si>
  <si>
    <t>Bakery levain</t>
  </si>
  <si>
    <t>Anatolia, Turkey</t>
    <phoneticPr fontId="1" type="noConversion"/>
  </si>
  <si>
    <t>aneu;+1*2;+1*9;</t>
  </si>
  <si>
    <t>YS22(E)</t>
    <phoneticPr fontId="1" type="noConversion"/>
  </si>
  <si>
    <t>BTF</t>
  </si>
  <si>
    <t>B1</t>
  </si>
  <si>
    <t>ASP</t>
  </si>
  <si>
    <t>#23</t>
    <phoneticPr fontId="1" type="noConversion"/>
  </si>
  <si>
    <t>BCR</t>
  </si>
  <si>
    <t>#03</t>
    <phoneticPr fontId="1" type="noConversion"/>
  </si>
  <si>
    <t>BCS</t>
  </si>
  <si>
    <t>#05</t>
    <phoneticPr fontId="1" type="noConversion"/>
  </si>
  <si>
    <t>BCT</t>
  </si>
  <si>
    <t>CBS2361</t>
  </si>
  <si>
    <t>AGK</t>
  </si>
  <si>
    <t>Trinidadian cane sugar</t>
  </si>
  <si>
    <t>CBS1385</t>
  </si>
  <si>
    <t>AGE</t>
  </si>
  <si>
    <t>BTC</t>
  </si>
  <si>
    <t>Fleischmann baker's yeast.</t>
  </si>
  <si>
    <t>DBVPG6861</t>
  </si>
  <si>
    <t>ABV</t>
  </si>
  <si>
    <t>Poluted stream</t>
  </si>
  <si>
    <t>Tijuca forest, Rio de Janeiro, Brazil</t>
  </si>
  <si>
    <t>21-4-124</t>
  </si>
  <si>
    <t>ALV</t>
  </si>
  <si>
    <t>aneu;+1*1;+1*7;+1*9;+1*11;</t>
  </si>
  <si>
    <t>CCY_21-4-88</t>
    <phoneticPr fontId="1" type="noConversion"/>
  </si>
  <si>
    <t>BBC</t>
  </si>
  <si>
    <r>
      <t xml:space="preserve">Fruitbody of mushroom </t>
    </r>
    <r>
      <rPr>
        <i/>
        <sz val="10"/>
        <rFont val="Verdana"/>
      </rPr>
      <t>Xerocomus badius</t>
    </r>
    <r>
      <rPr>
        <sz val="12"/>
        <color theme="1"/>
        <rFont val="Calibri"/>
        <family val="2"/>
        <scheme val="minor"/>
      </rPr>
      <t xml:space="preserve"> (Fr.) Gilb.</t>
    </r>
  </si>
  <si>
    <t>Laksarska Nova Ves, Slovakia</t>
  </si>
  <si>
    <t>aneu;+1*7;</t>
  </si>
  <si>
    <t>SJ5L13</t>
  </si>
  <si>
    <t>AMN</t>
  </si>
  <si>
    <r>
      <t xml:space="preserve">Leaf of </t>
    </r>
    <r>
      <rPr>
        <i/>
        <sz val="10"/>
        <rFont val="Verdana"/>
      </rPr>
      <t>Wendlandia formosana</t>
    </r>
  </si>
  <si>
    <t>3.4_Safbrew_T-58</t>
    <phoneticPr fontId="1" type="noConversion"/>
  </si>
  <si>
    <t>CFP</t>
  </si>
  <si>
    <t>CCY_21-4-102</t>
    <phoneticPr fontId="1" type="noConversion"/>
  </si>
  <si>
    <t>BBF</t>
  </si>
  <si>
    <t>CLIB326_1</t>
  </si>
  <si>
    <t>AAP</t>
  </si>
  <si>
    <t>21-4-103</t>
    <phoneticPr fontId="1" type="noConversion"/>
  </si>
  <si>
    <t>ALN</t>
  </si>
  <si>
    <t>River water (Morava)</t>
  </si>
  <si>
    <t>Bratislava, Deninska Nova Ves, Slovakia</t>
  </si>
  <si>
    <t>21-4-105</t>
  </si>
  <si>
    <t>ALP</t>
  </si>
  <si>
    <t>River water Morava</t>
  </si>
  <si>
    <t>CCY_21-4-97</t>
    <phoneticPr fontId="1" type="noConversion"/>
  </si>
  <si>
    <t>BBD</t>
  </si>
  <si>
    <t>Fish pond water</t>
  </si>
  <si>
    <t>Jakubov, Slovakia</t>
  </si>
  <si>
    <t>CCY_21-4-98</t>
    <phoneticPr fontId="1" type="noConversion"/>
  </si>
  <si>
    <t>BBE</t>
  </si>
  <si>
    <t>Sediment of fresh water lake</t>
  </si>
  <si>
    <t>CLIB274_1</t>
  </si>
  <si>
    <t>AAN</t>
  </si>
  <si>
    <t>Czech Republic</t>
  </si>
  <si>
    <t>646-3B</t>
    <phoneticPr fontId="1" type="noConversion"/>
  </si>
  <si>
    <t>CHI</t>
  </si>
  <si>
    <t>Bakery</t>
    <phoneticPr fontId="1" type="noConversion"/>
  </si>
  <si>
    <t>USA</t>
    <phoneticPr fontId="1" type="noConversion"/>
  </si>
  <si>
    <t>YS11(E)</t>
    <phoneticPr fontId="1" type="noConversion"/>
  </si>
  <si>
    <t>APL</t>
  </si>
  <si>
    <t>Turkey</t>
    <phoneticPr fontId="1" type="noConversion"/>
  </si>
  <si>
    <t>CBS6216</t>
  </si>
  <si>
    <t>AEV</t>
  </si>
  <si>
    <t>Tapwater</t>
  </si>
  <si>
    <t>Rotterdam, Netherlands</t>
  </si>
  <si>
    <t>2.6_Windsor_British</t>
    <phoneticPr fontId="1" type="noConversion"/>
  </si>
  <si>
    <t>CFI</t>
  </si>
  <si>
    <t>3.3_Safale_S-33</t>
    <phoneticPr fontId="1" type="noConversion"/>
  </si>
  <si>
    <t>CFN</t>
  </si>
  <si>
    <t>Win-8B</t>
    <phoneticPr fontId="1" type="noConversion"/>
  </si>
  <si>
    <t>CHK</t>
  </si>
  <si>
    <t>UK</t>
  </si>
  <si>
    <t>319-5C</t>
    <phoneticPr fontId="1" type="noConversion"/>
  </si>
  <si>
    <t>CHH</t>
  </si>
  <si>
    <t>CLIB318_1</t>
  </si>
  <si>
    <t>ADL</t>
  </si>
  <si>
    <t>aneu;+1*1;+1*6;+1*9;+1*11;</t>
  </si>
  <si>
    <t>CLQCA_10-386</t>
    <phoneticPr fontId="1" type="noConversion"/>
  </si>
  <si>
    <t>BDL</t>
  </si>
  <si>
    <t>Equador</t>
  </si>
  <si>
    <t>EXF-6835</t>
  </si>
  <si>
    <t>BFM</t>
  </si>
  <si>
    <t>Petrol station, oil contaminated asphalt</t>
  </si>
  <si>
    <t>Slovenia</t>
    <phoneticPr fontId="1" type="noConversion"/>
  </si>
  <si>
    <t>aneu;-1*13;-1*16;</t>
  </si>
  <si>
    <t>EXF-5734</t>
  </si>
  <si>
    <t>BFE</t>
  </si>
  <si>
    <t>Spoiled gooseberry juice</t>
  </si>
  <si>
    <t>EXF-5869</t>
  </si>
  <si>
    <t>BFG</t>
  </si>
  <si>
    <t>Rotten wood</t>
    <phoneticPr fontId="1" type="noConversion"/>
  </si>
  <si>
    <t>YS5(E)</t>
    <phoneticPr fontId="1" type="noConversion"/>
  </si>
  <si>
    <t>BTD</t>
    <phoneticPr fontId="1" type="noConversion"/>
  </si>
  <si>
    <t>CLIB324_2</t>
  </si>
  <si>
    <t>ADM</t>
  </si>
  <si>
    <t>Vietnam</t>
    <phoneticPr fontId="1" type="noConversion"/>
  </si>
  <si>
    <t>CLQCA_10-003</t>
  </si>
  <si>
    <t>AKT</t>
  </si>
  <si>
    <t>Stingless bee</t>
  </si>
  <si>
    <t>324-6C</t>
    <phoneticPr fontId="1" type="noConversion"/>
  </si>
  <si>
    <t>CHG</t>
  </si>
  <si>
    <t>SC 29 F. Dromer IP</t>
    <phoneticPr fontId="0" type="noConversion"/>
  </si>
  <si>
    <t>CHR</t>
  </si>
  <si>
    <t>NCYC_2780</t>
    <phoneticPr fontId="1" type="noConversion"/>
  </si>
  <si>
    <t>BML</t>
  </si>
  <si>
    <t>aneu;-1*3;+1*6;-1*7;-1*10;</t>
  </si>
  <si>
    <t>YS8(E)</t>
    <phoneticPr fontId="1" type="noConversion"/>
  </si>
  <si>
    <t>BTE</t>
  </si>
  <si>
    <t>BMM</t>
  </si>
  <si>
    <t>aneu;-1*1;-1*6;+1*7;-1*9;+1*13;+1*15;</t>
  </si>
  <si>
    <t>SD-15</t>
  </si>
  <si>
    <t>CBF</t>
  </si>
  <si>
    <t>Sourdough levan</t>
  </si>
  <si>
    <t>Matera, Italy</t>
    <phoneticPr fontId="1" type="noConversion"/>
  </si>
  <si>
    <t>malade 98 3312</t>
    <phoneticPr fontId="0" type="noConversion"/>
  </si>
  <si>
    <t>CKK</t>
  </si>
  <si>
    <t>Feces, clinical</t>
  </si>
  <si>
    <t>malade Berchid</t>
  </si>
  <si>
    <t>CKS</t>
  </si>
  <si>
    <t>aneu;+1*15;-1*16;</t>
  </si>
  <si>
    <t>malade Moreau</t>
  </si>
  <si>
    <t>CLA</t>
  </si>
  <si>
    <t>YJM1326</t>
  </si>
  <si>
    <t>SACE_YBW</t>
  </si>
  <si>
    <t>Minnesota, USA</t>
  </si>
  <si>
    <t>LCBG-3D6</t>
  </si>
  <si>
    <t>CPI</t>
  </si>
  <si>
    <t>Tamaulipas, Mexico</t>
  </si>
  <si>
    <t xml:space="preserve">9. Mexican agave </t>
  </si>
  <si>
    <t>LCBG-3D2</t>
  </si>
  <si>
    <t>CPM</t>
  </si>
  <si>
    <t>LCBG-Mosca3</t>
  </si>
  <si>
    <t>CPK</t>
  </si>
  <si>
    <t>LCBG-4Y3</t>
  </si>
  <si>
    <t>CPL</t>
  </si>
  <si>
    <t>LCBG-3D4</t>
  </si>
  <si>
    <t>CPQ</t>
  </si>
  <si>
    <t>LCBG-3Y3</t>
  </si>
  <si>
    <t>CPN</t>
  </si>
  <si>
    <t>LCBG-3Y8</t>
  </si>
  <si>
    <t>CPR</t>
  </si>
  <si>
    <t>CLQCA_20-060</t>
  </si>
  <si>
    <t>ALI</t>
  </si>
  <si>
    <t>Water in leaf with organic matter</t>
  </si>
  <si>
    <t>Yasuni National Park, Orellana, Ecuador</t>
  </si>
  <si>
    <t>HE008</t>
    <phoneticPr fontId="1" type="noConversion"/>
  </si>
  <si>
    <t>BCG</t>
  </si>
  <si>
    <t xml:space="preserve">10. French Guiana human </t>
  </si>
  <si>
    <t>HE001</t>
    <phoneticPr fontId="1" type="noConversion"/>
  </si>
  <si>
    <t>BCB</t>
  </si>
  <si>
    <t>HE013</t>
  </si>
  <si>
    <t>BCM</t>
  </si>
  <si>
    <t>CEY619</t>
  </si>
  <si>
    <t>BDT</t>
  </si>
  <si>
    <t>Human feces</t>
    <phoneticPr fontId="1" type="noConversion"/>
  </si>
  <si>
    <t>HE007</t>
    <phoneticPr fontId="1" type="noConversion"/>
  </si>
  <si>
    <t>BCF</t>
  </si>
  <si>
    <t>HE012</t>
  </si>
  <si>
    <t>BCL</t>
  </si>
  <si>
    <t>HE005</t>
    <phoneticPr fontId="1" type="noConversion"/>
  </si>
  <si>
    <t>BCD</t>
  </si>
  <si>
    <t>CEY615</t>
  </si>
  <si>
    <t>BDP</t>
  </si>
  <si>
    <t>HE010</t>
    <phoneticPr fontId="1" type="noConversion"/>
  </si>
  <si>
    <t>BCI</t>
  </si>
  <si>
    <t>HE004</t>
    <phoneticPr fontId="1" type="noConversion"/>
  </si>
  <si>
    <t>BCC</t>
  </si>
  <si>
    <t>CEY623</t>
  </si>
  <si>
    <t>BEC</t>
  </si>
  <si>
    <t>Human feces</t>
    <phoneticPr fontId="1" type="noConversion"/>
  </si>
  <si>
    <t>CEY624</t>
  </si>
  <si>
    <t>BED</t>
  </si>
  <si>
    <t>HE006</t>
    <phoneticPr fontId="1" type="noConversion"/>
  </si>
  <si>
    <t>BCE</t>
  </si>
  <si>
    <t>HE020</t>
    <phoneticPr fontId="1" type="noConversion"/>
  </si>
  <si>
    <t>BCQ</t>
  </si>
  <si>
    <t>CEY620</t>
  </si>
  <si>
    <t>BDV</t>
  </si>
  <si>
    <t>CEY651</t>
  </si>
  <si>
    <t>BNB</t>
  </si>
  <si>
    <t>Fruits</t>
  </si>
  <si>
    <t>French Guiana</t>
    <phoneticPr fontId="1" type="noConversion"/>
  </si>
  <si>
    <t>CEY617</t>
  </si>
  <si>
    <t>BDR</t>
  </si>
  <si>
    <t>CEY649</t>
  </si>
  <si>
    <t>BMV</t>
  </si>
  <si>
    <t>Agouti paca (RO)</t>
  </si>
  <si>
    <t>CEY650</t>
  </si>
  <si>
    <t>BNA</t>
  </si>
  <si>
    <t>HE009</t>
    <phoneticPr fontId="1" type="noConversion"/>
  </si>
  <si>
    <t>BCH</t>
  </si>
  <si>
    <t>HE016</t>
    <phoneticPr fontId="1" type="noConversion"/>
  </si>
  <si>
    <t>BCP</t>
  </si>
  <si>
    <t>CEY618</t>
  </si>
  <si>
    <t>BDS</t>
  </si>
  <si>
    <t>HE015</t>
    <phoneticPr fontId="1" type="noConversion"/>
  </si>
  <si>
    <t>BCN</t>
  </si>
  <si>
    <t>CEY621</t>
  </si>
  <si>
    <t>BEA</t>
  </si>
  <si>
    <t>CEY652</t>
  </si>
  <si>
    <t>BNC</t>
  </si>
  <si>
    <t>CEY616</t>
  </si>
  <si>
    <t>BDQ</t>
  </si>
  <si>
    <t>CEY622</t>
  </si>
  <si>
    <t>BEB</t>
  </si>
  <si>
    <t>HE011</t>
  </si>
  <si>
    <t>BCK</t>
  </si>
  <si>
    <t>CEY646</t>
  </si>
  <si>
    <t>BMR</t>
  </si>
  <si>
    <t>Chicken</t>
  </si>
  <si>
    <t>CEY625</t>
  </si>
  <si>
    <t>BEE</t>
  </si>
  <si>
    <t>CEY653</t>
  </si>
  <si>
    <t>BND</t>
  </si>
  <si>
    <t>CEY647</t>
    <phoneticPr fontId="1" type="noConversion"/>
  </si>
  <si>
    <t>CQS</t>
  </si>
  <si>
    <r>
      <rPr>
        <i/>
        <sz val="10"/>
        <rFont val="Verdana"/>
      </rPr>
      <t>Molossus molossus</t>
    </r>
    <r>
      <rPr>
        <sz val="12"/>
        <color theme="1"/>
        <rFont val="Calibri"/>
        <family val="2"/>
        <scheme val="minor"/>
      </rPr>
      <t xml:space="preserve"> (bat)</t>
    </r>
  </si>
  <si>
    <t>BBM</t>
  </si>
  <si>
    <t>Raicilla (Mexican distilled spirit)</t>
  </si>
  <si>
    <t>Jalisco, Mexico</t>
  </si>
  <si>
    <t>CPA</t>
  </si>
  <si>
    <r>
      <t xml:space="preserve">Must from various </t>
    </r>
    <r>
      <rPr>
        <i/>
        <sz val="10"/>
        <rFont val="Verdana"/>
      </rPr>
      <t>Agave</t>
    </r>
    <r>
      <rPr>
        <sz val="12"/>
        <color theme="1"/>
        <rFont val="Calibri"/>
        <family val="2"/>
        <scheme val="minor"/>
      </rPr>
      <t xml:space="preserve"> sp. </t>
    </r>
  </si>
  <si>
    <t>Mexico</t>
    <phoneticPr fontId="1" type="noConversion"/>
  </si>
  <si>
    <t>PW5_b</t>
  </si>
  <si>
    <t>ADE</t>
  </si>
  <si>
    <t>Raphia palm wine</t>
  </si>
  <si>
    <t>Aba, Abia State, Nigeria</t>
  </si>
  <si>
    <t>YJM1399</t>
  </si>
  <si>
    <t>SACE_YCL</t>
  </si>
  <si>
    <t>Wild cherry tree</t>
  </si>
  <si>
    <t>YJM1311</t>
  </si>
  <si>
    <t>SACE_YBV</t>
  </si>
  <si>
    <t>Michigan, USA</t>
  </si>
  <si>
    <t>YJM693</t>
  </si>
  <si>
    <t>SACE_YAX</t>
  </si>
  <si>
    <t>Texas, USA</t>
  </si>
  <si>
    <t>YJM1385</t>
  </si>
  <si>
    <t>SACE_YCG</t>
  </si>
  <si>
    <t>Sugar refinery</t>
  </si>
  <si>
    <t>Maryland, USA</t>
  </si>
  <si>
    <t>CBS1388a</t>
  </si>
  <si>
    <t>AAH</t>
  </si>
  <si>
    <t>CBS1173</t>
  </si>
  <si>
    <t>AFS</t>
  </si>
  <si>
    <t>Fruit ilex</t>
  </si>
  <si>
    <t>aneu;-1*2;-1*3;-1*4;-1*6;-1*9;-1*10;-1*11;-1*15;-1*16;</t>
  </si>
  <si>
    <t>CBS2444</t>
  </si>
  <si>
    <t>AGC</t>
  </si>
  <si>
    <t>Seagrams distillery, Louisville, Kentucky</t>
    <phoneticPr fontId="1" type="noConversion"/>
  </si>
  <si>
    <t>aneu;+1*1;+1*5;+1*10;+1*11;</t>
  </si>
  <si>
    <t>4.5_WLP530</t>
    <phoneticPr fontId="1" type="noConversion"/>
  </si>
  <si>
    <t>CFC</t>
  </si>
  <si>
    <t>Carlsberg Beer, Abbey ale yeast (Westmalle brewery)</t>
  </si>
  <si>
    <t>Westmalle, Belgium</t>
  </si>
  <si>
    <t>aneu;-1*12;</t>
  </si>
  <si>
    <t xml:space="preserve">11. Ale beer </t>
  </si>
  <si>
    <t>CBS6308</t>
  </si>
  <si>
    <t>AGB</t>
  </si>
  <si>
    <t>Brewer yeast, Yorkshire type</t>
  </si>
  <si>
    <t>South Yorkshire, UK</t>
  </si>
  <si>
    <t>CECT1462</t>
  </si>
  <si>
    <t>ATV</t>
  </si>
  <si>
    <t>CBS2165a</t>
  </si>
  <si>
    <t>AAC</t>
  </si>
  <si>
    <t>Brewers</t>
  </si>
  <si>
    <t>England</t>
    <phoneticPr fontId="1" type="noConversion"/>
  </si>
  <si>
    <t>NCYC_1187</t>
    <phoneticPr fontId="1" type="noConversion"/>
  </si>
  <si>
    <t>CBR</t>
  </si>
  <si>
    <t>1.6_Safale_S40</t>
    <phoneticPr fontId="1" type="noConversion"/>
  </si>
  <si>
    <t>CFG</t>
  </si>
  <si>
    <t>Carlsberg Beer</t>
    <phoneticPr fontId="1" type="noConversion"/>
  </si>
  <si>
    <t>Nottingham_ale_1.8_Lallemand</t>
    <phoneticPr fontId="1" type="noConversion"/>
  </si>
  <si>
    <t>CFH</t>
  </si>
  <si>
    <t>aneu;-1*1;-1*7;</t>
  </si>
  <si>
    <t>CBS1248</t>
  </si>
  <si>
    <t>AEC</t>
  </si>
  <si>
    <t>Brewers yeast</t>
  </si>
  <si>
    <t>Xn</t>
  </si>
  <si>
    <t>1.3_Safale_US05</t>
    <phoneticPr fontId="1" type="noConversion"/>
  </si>
  <si>
    <t>CFD</t>
  </si>
  <si>
    <t>Carlsberg Beer, American Ale yeast</t>
  </si>
  <si>
    <t>aneu;-1*1;-1*5;+1*6;-1*12;</t>
  </si>
  <si>
    <t>5.5_WLP090</t>
    <phoneticPr fontId="1" type="noConversion"/>
  </si>
  <si>
    <t>CFM</t>
  </si>
  <si>
    <t>Carlsberg Beer, "San Diego Super Yeast"</t>
  </si>
  <si>
    <t>San Diego, USA</t>
  </si>
  <si>
    <t>aneu;-1*1;-1*5;-1*9;</t>
  </si>
  <si>
    <t>CBS1230</t>
  </si>
  <si>
    <t>AQT</t>
  </si>
  <si>
    <t>DBVPG6694</t>
  </si>
  <si>
    <t>BRP</t>
  </si>
  <si>
    <t>Artois Peterman beer</t>
  </si>
  <si>
    <t>aneu;+1*1;-1*3;</t>
  </si>
  <si>
    <t>DBVPG6693</t>
  </si>
  <si>
    <t>BSI</t>
  </si>
  <si>
    <t>aneu;+1*1;+1*9;-1*14;</t>
  </si>
  <si>
    <t>CBS1171</t>
  </si>
  <si>
    <t>AEB</t>
  </si>
  <si>
    <t>Brewers top yeast</t>
    <phoneticPr fontId="1" type="noConversion"/>
  </si>
  <si>
    <t>Oranjeboom brewery, Rotterdam, Netherlands</t>
  </si>
  <si>
    <t>aneu;+1*1;+1*2;+1*15;</t>
  </si>
  <si>
    <t>CLIB227</t>
  </si>
  <si>
    <t>ASH</t>
  </si>
  <si>
    <t>Beer holland</t>
    <phoneticPr fontId="1" type="noConversion"/>
  </si>
  <si>
    <t>aneu;-1*1;-1*5;-1*7;-1*8;+1*9;-1*14;+1*16;</t>
  </si>
  <si>
    <t>CCY_21-4-106</t>
    <phoneticPr fontId="1" type="noConversion"/>
  </si>
  <si>
    <t>BBG</t>
  </si>
  <si>
    <t>Devinska Nova Ves, Slovakia</t>
  </si>
  <si>
    <t>aneu;-1*1;-1*6;-1*8;-1*10;-1*14;-1*16;</t>
  </si>
  <si>
    <t>DBVPG6695</t>
  </si>
  <si>
    <t>BRQ</t>
  </si>
  <si>
    <t>Orval Trappist beer</t>
  </si>
  <si>
    <t>aneu;-1*1;-1*5;+2*9;-1*10;+1*13;</t>
  </si>
  <si>
    <t>UCD_06-645</t>
    <phoneticPr fontId="1" type="noConversion"/>
  </si>
  <si>
    <t>CGC</t>
  </si>
  <si>
    <t>Female olive fly, surface sterilized, smashed, plated on RBCA</t>
  </si>
  <si>
    <t>SM8.3.M5</t>
  </si>
  <si>
    <t>CNC</t>
  </si>
  <si>
    <t>Bioethanol</t>
    <phoneticPr fontId="1" type="noConversion"/>
  </si>
  <si>
    <t xml:space="preserve">M3. Mosaic region 3 </t>
  </si>
  <si>
    <t>BMQ</t>
  </si>
  <si>
    <t>Blood</t>
  </si>
  <si>
    <t>La Fe Hospital,Valencia, Spain</t>
  </si>
  <si>
    <t>aneu;+1*1;+1*6;+1*7;+1*9;+1*11;+1*12;+1*13;</t>
  </si>
  <si>
    <t>YJM269_1b</t>
  </si>
  <si>
    <t>ACN</t>
  </si>
  <si>
    <t>Red Blauer Portugieser grapes</t>
  </si>
  <si>
    <t>1</t>
  </si>
  <si>
    <t>CBK</t>
  </si>
  <si>
    <t xml:space="preserve">Chalcidoidea  </t>
  </si>
  <si>
    <t>Schleswig-Holstein</t>
  </si>
  <si>
    <t>2</t>
  </si>
  <si>
    <t>CBL</t>
  </si>
  <si>
    <t>DBVPG6044</t>
    <phoneticPr fontId="1" type="noConversion"/>
  </si>
  <si>
    <t>AKI</t>
  </si>
  <si>
    <t>Bili wine</t>
  </si>
  <si>
    <t>West Africa</t>
  </si>
  <si>
    <t>Y55_1b</t>
  </si>
  <si>
    <t>ADA</t>
  </si>
  <si>
    <t>YJM627</t>
  </si>
  <si>
    <t>ATE</t>
  </si>
  <si>
    <t>Seg. Y55</t>
  </si>
  <si>
    <t>M3. Mosaic region 3</t>
  </si>
  <si>
    <t>3</t>
  </si>
  <si>
    <t>CBM</t>
  </si>
  <si>
    <t>Forest of Nehmten in Schleswig-Holstein</t>
  </si>
  <si>
    <t>EM93_3</t>
  </si>
  <si>
    <t>ACA</t>
  </si>
  <si>
    <t>Rotting fig</t>
  </si>
  <si>
    <t>TL229S2.2</t>
  </si>
  <si>
    <t>ACB</t>
  </si>
  <si>
    <t>Cheese</t>
    <phoneticPr fontId="1" type="noConversion"/>
  </si>
  <si>
    <t>DBVPG6350</t>
  </si>
  <si>
    <t>BRL</t>
  </si>
  <si>
    <t>UC Berkeley</t>
  </si>
  <si>
    <t>CBS7765</t>
  </si>
  <si>
    <t>ADT</t>
  </si>
  <si>
    <t>Sweden, Goteborg</t>
    <phoneticPr fontId="1" type="noConversion"/>
  </si>
  <si>
    <t>W303</t>
  </si>
  <si>
    <t>SACE_GAV</t>
  </si>
  <si>
    <t>Lab strain</t>
  </si>
  <si>
    <t>YJM1381</t>
  </si>
  <si>
    <t>SACE_YCE</t>
  </si>
  <si>
    <t>Rum fermentation</t>
  </si>
  <si>
    <t>Trinidad</t>
  </si>
  <si>
    <t>YJM1386</t>
  </si>
  <si>
    <t>SACE_YCH</t>
  </si>
  <si>
    <t>Jamaica</t>
  </si>
  <si>
    <t>NCYC_2966</t>
    <phoneticPr fontId="1" type="noConversion"/>
  </si>
  <si>
    <t>CLG</t>
  </si>
  <si>
    <t>Feces</t>
  </si>
  <si>
    <t>Nottingham, UK</t>
    <phoneticPr fontId="1" type="noConversion"/>
  </si>
  <si>
    <t>MTF2546</t>
  </si>
  <si>
    <t>CQC</t>
  </si>
  <si>
    <t>Cocoa bean fermentation</t>
  </si>
  <si>
    <t>West Africa</t>
    <phoneticPr fontId="1" type="noConversion"/>
  </si>
  <si>
    <t xml:space="preserve">12. West African cocoa </t>
  </si>
  <si>
    <t>MTF2547</t>
  </si>
  <si>
    <t>CQD</t>
  </si>
  <si>
    <t>MTF2550</t>
  </si>
  <si>
    <t>CQG</t>
  </si>
  <si>
    <t>MTF2552</t>
  </si>
  <si>
    <t>CQI</t>
  </si>
  <si>
    <t>MTF2551</t>
  </si>
  <si>
    <t>CQH</t>
  </si>
  <si>
    <t>West Africa</t>
    <phoneticPr fontId="1" type="noConversion"/>
  </si>
  <si>
    <t>MTF2554</t>
  </si>
  <si>
    <t>CQL</t>
  </si>
  <si>
    <t>AY529516</t>
  </si>
  <si>
    <t>ANN</t>
  </si>
  <si>
    <t>MTF2555</t>
  </si>
  <si>
    <t>CQM</t>
  </si>
  <si>
    <t>MTF2548</t>
  </si>
  <si>
    <t>CQE</t>
  </si>
  <si>
    <t>MTF2553</t>
  </si>
  <si>
    <t>CQK</t>
  </si>
  <si>
    <t>MTF2549</t>
  </si>
  <si>
    <t>CQF</t>
  </si>
  <si>
    <t>MTF2556</t>
  </si>
  <si>
    <t>CQN</t>
  </si>
  <si>
    <t>MTF2557</t>
  </si>
  <si>
    <t>CQP</t>
  </si>
  <si>
    <t>CLQCA_04-021</t>
  </si>
  <si>
    <t>AKQ</t>
  </si>
  <si>
    <t>Beetle</t>
  </si>
  <si>
    <t>Los Rios, Ecuador</t>
  </si>
  <si>
    <t>CLQCA_09-001</t>
  </si>
  <si>
    <t>AKS</t>
  </si>
  <si>
    <r>
      <t xml:space="preserve">Flower </t>
    </r>
    <r>
      <rPr>
        <i/>
        <sz val="10"/>
        <rFont val="Verdana"/>
      </rPr>
      <t>(Opuntia</t>
    </r>
    <r>
      <rPr>
        <sz val="12"/>
        <color theme="1"/>
        <rFont val="Calibri"/>
        <family val="2"/>
        <scheme val="minor"/>
      </rPr>
      <t xml:space="preserve"> sp.)</t>
    </r>
  </si>
  <si>
    <t>Imbabura, Ecuador</t>
  </si>
  <si>
    <t>CLQCA_18-003</t>
  </si>
  <si>
    <t>ALG</t>
  </si>
  <si>
    <t>Cocoa fruit</t>
  </si>
  <si>
    <t>Sucumbios, Ecuador</t>
  </si>
  <si>
    <t>YJM454_1b</t>
  </si>
  <si>
    <t>ABH</t>
  </si>
  <si>
    <t>YJM456</t>
  </si>
  <si>
    <t>SACE_YAN</t>
  </si>
  <si>
    <t>YJM1338</t>
  </si>
  <si>
    <t>SACE_YBZ</t>
  </si>
  <si>
    <t>Sour fig</t>
  </si>
  <si>
    <t>ZP_611</t>
    <phoneticPr fontId="1" type="noConversion"/>
  </si>
  <si>
    <t>BTI</t>
  </si>
  <si>
    <t>Quercus robur</t>
  </si>
  <si>
    <t>Canada, Vancouver,</t>
  </si>
  <si>
    <t>UCD_05-780</t>
    <phoneticPr fontId="1" type="noConversion"/>
  </si>
  <si>
    <t>CGB</t>
  </si>
  <si>
    <r>
      <t xml:space="preserve">Beetle from infested </t>
    </r>
    <r>
      <rPr>
        <i/>
        <sz val="10"/>
        <rFont val="Verdana"/>
      </rPr>
      <t>Prunus bokhariensis</t>
    </r>
    <r>
      <rPr>
        <sz val="12"/>
        <color theme="1"/>
        <rFont val="Calibri"/>
        <family val="2"/>
        <scheme val="minor"/>
      </rPr>
      <t xml:space="preserve">, walk plate on RBCA.  No mold on plate.  </t>
    </r>
    <r>
      <rPr>
        <i/>
        <sz val="10"/>
        <rFont val="Verdana"/>
      </rPr>
      <t>Prunus bokhariensis</t>
    </r>
    <r>
      <rPr>
        <sz val="12"/>
        <color theme="1"/>
        <rFont val="Calibri"/>
        <family val="2"/>
        <scheme val="minor"/>
      </rPr>
      <t xml:space="preserve"> Type Botanky E-1-18</t>
    </r>
  </si>
  <si>
    <t xml:space="preserve">Winters, CA Wolfskill USDA Prunus germplasm collection, </t>
  </si>
  <si>
    <t>YJM1527</t>
  </si>
  <si>
    <t>SACE_YDG</t>
  </si>
  <si>
    <t>Prune</t>
  </si>
  <si>
    <t>YJM653_1b</t>
  </si>
  <si>
    <t>ABI</t>
  </si>
  <si>
    <t>Brochoalveolar lavage</t>
  </si>
  <si>
    <t>YJM681</t>
  </si>
  <si>
    <t>SACE_YAT</t>
  </si>
  <si>
    <t>D3742</t>
  </si>
  <si>
    <t>BSK</t>
  </si>
  <si>
    <t>Spoiled ice tea</t>
  </si>
  <si>
    <t>384103A</t>
  </si>
  <si>
    <t>BMD</t>
  </si>
  <si>
    <t>RVI Newcastle, UK</t>
  </si>
  <si>
    <t>YJM320b</t>
  </si>
  <si>
    <t>AAV</t>
  </si>
  <si>
    <t>DBVPG6874</t>
  </si>
  <si>
    <t>BRV</t>
  </si>
  <si>
    <t xml:space="preserve">USA </t>
  </si>
  <si>
    <t>YJM541</t>
  </si>
  <si>
    <t>SACE_YAP</t>
  </si>
  <si>
    <t>YJM554</t>
  </si>
  <si>
    <t>SACE_YAQ</t>
  </si>
  <si>
    <t>YJM555</t>
  </si>
  <si>
    <t>SACE_YAR</t>
  </si>
  <si>
    <t>YJM678_1b</t>
  </si>
  <si>
    <t>ABK</t>
  </si>
  <si>
    <t>YJM682</t>
  </si>
  <si>
    <t>SACE_YAU</t>
  </si>
  <si>
    <t>YJM326_b</t>
  </si>
  <si>
    <t>ABA</t>
  </si>
  <si>
    <t>YJM683</t>
  </si>
  <si>
    <t>SACE_YAV</t>
  </si>
  <si>
    <t>YJM145_b</t>
  </si>
  <si>
    <t>AAS</t>
  </si>
  <si>
    <t>AIDS patient</t>
    <phoneticPr fontId="1" type="noConversion"/>
  </si>
  <si>
    <t>YJM280_b</t>
  </si>
  <si>
    <t>AAT</t>
  </si>
  <si>
    <t>Peritoneal fluid</t>
  </si>
  <si>
    <t>YJM440_1b</t>
  </si>
  <si>
    <t>ABG</t>
  </si>
  <si>
    <t>YJM450</t>
  </si>
  <si>
    <t>SACE_YAK</t>
  </si>
  <si>
    <t>ATCC_38618:2-2</t>
    <phoneticPr fontId="1" type="noConversion"/>
  </si>
  <si>
    <t>CEN</t>
  </si>
  <si>
    <t>Concentrated orange juice</t>
  </si>
  <si>
    <t>aneu;+1*11;+1*13;</t>
  </si>
  <si>
    <t>YJM689</t>
  </si>
  <si>
    <t>SACE_YAW</t>
  </si>
  <si>
    <t>YJM1190</t>
  </si>
  <si>
    <t>SACE_YBJ</t>
  </si>
  <si>
    <t>YJM1199</t>
  </si>
  <si>
    <t>SACE_YBK</t>
  </si>
  <si>
    <t>YJM1202</t>
  </si>
  <si>
    <t>SACE_YBL</t>
  </si>
  <si>
    <t>YJM1304</t>
  </si>
  <si>
    <t>SACE_YBT</t>
  </si>
  <si>
    <t>CLIB208_1</t>
  </si>
  <si>
    <t>ADK</t>
  </si>
  <si>
    <t>Shanaong, China</t>
  </si>
  <si>
    <t>378604X</t>
  </si>
  <si>
    <t>SACE_MAB</t>
  </si>
  <si>
    <t>Clinical sputum</t>
  </si>
  <si>
    <t>Newcastle, UK</t>
    <phoneticPr fontId="1" type="noConversion"/>
  </si>
  <si>
    <t>malade 3285/11-2-4</t>
    <phoneticPr fontId="0" type="noConversion"/>
  </si>
  <si>
    <t>CKA</t>
  </si>
  <si>
    <t>Bronchoalveolar lavage (therapy isolate)</t>
  </si>
  <si>
    <t>CBS1544</t>
  </si>
  <si>
    <t>AGP</t>
  </si>
  <si>
    <t>Juice</t>
  </si>
  <si>
    <t>YJM1549</t>
  </si>
  <si>
    <t>SACE_YDH</t>
  </si>
  <si>
    <t>Fermenting fruit juice</t>
  </si>
  <si>
    <t>Netherlands</t>
  </si>
  <si>
    <t>aneu;+1*1;+1*6;+1*11;</t>
  </si>
  <si>
    <t>SC 32 F. Dromer IP</t>
    <phoneticPr fontId="0" type="noConversion"/>
  </si>
  <si>
    <t>CHS</t>
  </si>
  <si>
    <t>SC 33 F. Dromer IP</t>
    <phoneticPr fontId="0" type="noConversion"/>
  </si>
  <si>
    <t>CHT</t>
  </si>
  <si>
    <t>YJM428_1b</t>
  </si>
  <si>
    <t>ABD</t>
  </si>
  <si>
    <t>Paracenteis fluid</t>
  </si>
  <si>
    <t>aneu;+2*16;</t>
  </si>
  <si>
    <t>YJM308</t>
  </si>
  <si>
    <t>ATC</t>
  </si>
  <si>
    <t>YJM339</t>
  </si>
  <si>
    <t>ATD</t>
  </si>
  <si>
    <t>DBVPG6696</t>
    <phoneticPr fontId="1" type="noConversion"/>
  </si>
  <si>
    <t>ANA</t>
  </si>
  <si>
    <t>Banana wine</t>
  </si>
  <si>
    <t>Burundi</t>
  </si>
  <si>
    <t>IMB-53</t>
  </si>
  <si>
    <t>BBL</t>
  </si>
  <si>
    <r>
      <t xml:space="preserve">Beetle </t>
    </r>
    <r>
      <rPr>
        <i/>
        <sz val="10"/>
        <rFont val="Verdana"/>
      </rPr>
      <t>Mimela aurata</t>
    </r>
    <r>
      <rPr>
        <sz val="12"/>
        <color theme="1"/>
        <rFont val="Calibri"/>
        <family val="2"/>
        <scheme val="minor"/>
      </rPr>
      <t xml:space="preserve"> (Coleoptera, Rutelinae)</t>
    </r>
  </si>
  <si>
    <t>Platanus orientalis forest, in Belasista Mountain, near Kamena Village in Bulgaria</t>
    <phoneticPr fontId="1" type="noConversion"/>
  </si>
  <si>
    <t>aneu;+1*5;+1*8;+1*9;+1*12;+1*14;</t>
  </si>
  <si>
    <t>N37-1A</t>
    <phoneticPr fontId="1" type="noConversion"/>
  </si>
  <si>
    <t>CDC</t>
  </si>
  <si>
    <r>
      <t xml:space="preserve">Exudate of </t>
    </r>
    <r>
      <rPr>
        <i/>
        <sz val="10"/>
        <rFont val="Verdana"/>
      </rPr>
      <t>Quercus robur</t>
    </r>
  </si>
  <si>
    <t>Botanical Garden, Novosibirsk, Siberia, Russia</t>
    <phoneticPr fontId="1" type="noConversion"/>
  </si>
  <si>
    <t>N38-4A</t>
    <phoneticPr fontId="1" type="noConversion"/>
  </si>
  <si>
    <t>CDD</t>
  </si>
  <si>
    <t>N39-7A</t>
    <phoneticPr fontId="1" type="noConversion"/>
  </si>
  <si>
    <t>CDE</t>
  </si>
  <si>
    <t>Novosibirsk, Siberia, Russia</t>
    <phoneticPr fontId="1" type="noConversion"/>
  </si>
  <si>
    <t>CPC</t>
  </si>
  <si>
    <t>Apricot pulp</t>
  </si>
  <si>
    <t>269521J</t>
  </si>
  <si>
    <t>BMF</t>
  </si>
  <si>
    <t>malade 98 2601</t>
    <phoneticPr fontId="0" type="noConversion"/>
  </si>
  <si>
    <t>CKN</t>
  </si>
  <si>
    <t>PB11</t>
  </si>
  <si>
    <t>CIG</t>
  </si>
  <si>
    <t>PB15</t>
  </si>
  <si>
    <t>CIL</t>
  </si>
  <si>
    <t>Netherlands</t>
    <phoneticPr fontId="1" type="noConversion"/>
  </si>
  <si>
    <t>CBS428a</t>
  </si>
  <si>
    <t>AAG</t>
  </si>
  <si>
    <t>CBS6333</t>
  </si>
  <si>
    <t>AHA</t>
  </si>
  <si>
    <r>
      <t>Rotting banana (from</t>
    </r>
    <r>
      <rPr>
        <i/>
        <sz val="10"/>
        <rFont val="Verdana"/>
      </rPr>
      <t xml:space="preserve"> Musa sapientum)</t>
    </r>
  </si>
  <si>
    <t>Costa Rica</t>
    <phoneticPr fontId="1" type="noConversion"/>
  </si>
  <si>
    <t>PB13</t>
  </si>
  <si>
    <t>CII</t>
  </si>
  <si>
    <t>PB14</t>
  </si>
  <si>
    <t>CIK</t>
  </si>
  <si>
    <t>NCYC_2798</t>
    <phoneticPr fontId="1" type="noConversion"/>
  </si>
  <si>
    <t>BTA</t>
  </si>
  <si>
    <t>Clinical isolate, AIDS patient</t>
  </si>
  <si>
    <t>#36</t>
    <phoneticPr fontId="1" type="noConversion"/>
  </si>
  <si>
    <t>BDC</t>
  </si>
  <si>
    <t>#57</t>
    <phoneticPr fontId="1" type="noConversion"/>
  </si>
  <si>
    <t>BDF</t>
  </si>
  <si>
    <t>#58</t>
    <phoneticPr fontId="1" type="noConversion"/>
  </si>
  <si>
    <t>BDG</t>
  </si>
  <si>
    <t>B10-1</t>
    <phoneticPr fontId="1" type="noConversion"/>
  </si>
  <si>
    <t>CHQ</t>
  </si>
  <si>
    <t>Levain from organic flour</t>
  </si>
  <si>
    <t>Forcalquier</t>
    <phoneticPr fontId="1" type="noConversion"/>
  </si>
  <si>
    <t>21-4-114</t>
  </si>
  <si>
    <t>ALR</t>
  </si>
  <si>
    <r>
      <t>Leaves of peach tree (</t>
    </r>
    <r>
      <rPr>
        <i/>
        <sz val="10"/>
        <rFont val="Verdana"/>
      </rPr>
      <t>Prunus armeniaca</t>
    </r>
    <r>
      <rPr>
        <sz val="12"/>
        <color theme="1"/>
        <rFont val="Calibri"/>
        <family val="2"/>
        <scheme val="minor"/>
      </rPr>
      <t>)</t>
    </r>
  </si>
  <si>
    <t>aneu;+1*9;+1*11;+1*12;</t>
  </si>
  <si>
    <t>CBS1394</t>
  </si>
  <si>
    <t>AEL</t>
  </si>
  <si>
    <t>CBS2441</t>
  </si>
  <si>
    <t>AEE</t>
  </si>
  <si>
    <t>aneu;+2*1;+1*5;+1*8;+1*9;</t>
  </si>
  <si>
    <t>CBS1239</t>
  </si>
  <si>
    <t>ARA</t>
  </si>
  <si>
    <t>Distillery</t>
    <phoneticPr fontId="1" type="noConversion"/>
  </si>
  <si>
    <t>aneu;+1*1;+1*8;+1*15;</t>
  </si>
  <si>
    <t>CBS1254</t>
  </si>
  <si>
    <t>ARB</t>
  </si>
  <si>
    <t>aneu;+1*8;-1*10;</t>
  </si>
  <si>
    <t>BTB</t>
  </si>
  <si>
    <t>Y1</t>
  </si>
  <si>
    <t>ATB</t>
  </si>
  <si>
    <t>Mushroom</t>
    <phoneticPr fontId="1" type="noConversion"/>
  </si>
  <si>
    <t>DBVPG1074</t>
  </si>
  <si>
    <t>BIE</t>
  </si>
  <si>
    <t>San Severo, Puglia, Italy</t>
  </si>
  <si>
    <t>DBVPG1792</t>
  </si>
  <si>
    <t>BPA</t>
  </si>
  <si>
    <t>Viik, Helsinki, Finland</t>
  </si>
  <si>
    <t>CBS3078</t>
  </si>
  <si>
    <t>AGT</t>
  </si>
  <si>
    <t>Spores</t>
  </si>
  <si>
    <t>PB12</t>
  </si>
  <si>
    <t>CIH</t>
  </si>
  <si>
    <t>YJM436_1b</t>
  </si>
  <si>
    <t>ABF</t>
  </si>
  <si>
    <t>YJM451</t>
  </si>
  <si>
    <t>SACE_YAL</t>
  </si>
  <si>
    <t>CBS1428</t>
  </si>
  <si>
    <t>AEI</t>
  </si>
  <si>
    <t>CBS1387</t>
  </si>
  <si>
    <t>AFG</t>
  </si>
  <si>
    <t>YJM1307</t>
  </si>
  <si>
    <t>SACE_YBU</t>
  </si>
  <si>
    <t>Washington DC, USA</t>
  </si>
  <si>
    <t>YJM1208</t>
  </si>
  <si>
    <t>SACE_YBM</t>
  </si>
  <si>
    <t>YJM421_b</t>
  </si>
  <si>
    <t>ABC</t>
  </si>
  <si>
    <t>Ascites fluid</t>
  </si>
  <si>
    <t>YJM1615</t>
  </si>
  <si>
    <t>SACE_YDL</t>
  </si>
  <si>
    <t>YJM1083</t>
  </si>
  <si>
    <t>SACE_YDN</t>
  </si>
  <si>
    <t>North Carolina, USA</t>
  </si>
  <si>
    <t>Ponton 11</t>
    <phoneticPr fontId="0" type="noConversion"/>
  </si>
  <si>
    <t>CIC</t>
  </si>
  <si>
    <t>CCY_21-4-93:6B</t>
    <phoneticPr fontId="1" type="noConversion"/>
  </si>
  <si>
    <t>CDK</t>
  </si>
  <si>
    <r>
      <t xml:space="preserve">Leaves of </t>
    </r>
    <r>
      <rPr>
        <i/>
        <sz val="10"/>
        <rFont val="Verdana"/>
      </rPr>
      <t xml:space="preserve">Sequoia </t>
    </r>
    <r>
      <rPr>
        <sz val="12"/>
        <color theme="1"/>
        <rFont val="Calibri"/>
        <family val="2"/>
        <scheme val="minor"/>
      </rPr>
      <t>sp.</t>
    </r>
  </si>
  <si>
    <t>North Korea</t>
  </si>
  <si>
    <t>CCY_21-4-89:7-3</t>
    <phoneticPr fontId="1" type="noConversion"/>
  </si>
  <si>
    <t>CEM</t>
  </si>
  <si>
    <t>Fermenting acorn meal</t>
  </si>
  <si>
    <t>Ponton 14</t>
  </si>
  <si>
    <t>CIF</t>
  </si>
  <si>
    <t>Ponton 12</t>
    <phoneticPr fontId="0" type="noConversion"/>
  </si>
  <si>
    <t>CID</t>
  </si>
  <si>
    <t>BBT</t>
  </si>
  <si>
    <t>Grapes, Picudo variety</t>
  </si>
  <si>
    <t>Valdevimbre, Spain</t>
  </si>
  <si>
    <t>B9b-1</t>
    <phoneticPr fontId="1" type="noConversion"/>
  </si>
  <si>
    <t>CHN</t>
  </si>
  <si>
    <t>Levain from organic flour (Renan)</t>
  </si>
  <si>
    <t>Gif-sur-Yvette</t>
    <phoneticPr fontId="1" type="noConversion"/>
  </si>
  <si>
    <t>B9c-1</t>
    <phoneticPr fontId="1" type="noConversion"/>
  </si>
  <si>
    <t>CHP</t>
  </si>
  <si>
    <t>RIB6002</t>
    <phoneticPr fontId="1" type="noConversion"/>
  </si>
  <si>
    <t>CMG</t>
  </si>
  <si>
    <t>Sake</t>
    <phoneticPr fontId="1" type="noConversion"/>
  </si>
  <si>
    <t>Sake</t>
  </si>
  <si>
    <t>aneu;-1*1;+1*8;</t>
  </si>
  <si>
    <t>CLQCA_17-111</t>
    <phoneticPr fontId="1" type="noConversion"/>
  </si>
  <si>
    <t>CRE</t>
  </si>
  <si>
    <t>Termite mound</t>
  </si>
  <si>
    <t>Ecuador</t>
    <phoneticPr fontId="1" type="noConversion"/>
  </si>
  <si>
    <t>MAJ_A</t>
  </si>
  <si>
    <t>BDM</t>
  </si>
  <si>
    <t>Y10_1b</t>
  </si>
  <si>
    <t>ACI</t>
  </si>
  <si>
    <t>YJM1419</t>
  </si>
  <si>
    <t>SACE_YCS</t>
  </si>
  <si>
    <t>Bagasse</t>
  </si>
  <si>
    <t>Y3_1b</t>
  </si>
  <si>
    <t>ACL</t>
  </si>
  <si>
    <t>Palm wine</t>
    <phoneticPr fontId="1" type="noConversion"/>
  </si>
  <si>
    <t>MUCL_30909-2C</t>
    <phoneticPr fontId="1" type="noConversion"/>
  </si>
  <si>
    <t>CEQ</t>
  </si>
  <si>
    <t>Cassava</t>
  </si>
  <si>
    <t>DJ68</t>
  </si>
  <si>
    <t>BAB</t>
  </si>
  <si>
    <t>Palm wine</t>
    <phoneticPr fontId="0" type="noConversion"/>
  </si>
  <si>
    <t>Yoboki, Djibouti</t>
  </si>
  <si>
    <r>
      <t>13. African</t>
    </r>
    <r>
      <rPr>
        <sz val="11"/>
        <color indexed="8"/>
        <rFont val="Arial"/>
      </rPr>
      <t xml:space="preserve"> </t>
    </r>
    <r>
      <rPr>
        <b/>
        <sz val="11"/>
        <color indexed="8"/>
        <rFont val="Arial"/>
      </rPr>
      <t xml:space="preserve">palm wine </t>
    </r>
  </si>
  <si>
    <t>DJ65</t>
  </si>
  <si>
    <t>AVV</t>
  </si>
  <si>
    <t>DJ66</t>
  </si>
  <si>
    <t>BAA</t>
  </si>
  <si>
    <t>DJ71</t>
  </si>
  <si>
    <t>BAD</t>
  </si>
  <si>
    <t>DJ70</t>
  </si>
  <si>
    <t>BAC</t>
  </si>
  <si>
    <t>DJ73</t>
  </si>
  <si>
    <t>BAE</t>
  </si>
  <si>
    <t>DJ74</t>
  </si>
  <si>
    <t>BAF</t>
  </si>
  <si>
    <t>Dji2-2A(a)</t>
    <phoneticPr fontId="1" type="noConversion"/>
  </si>
  <si>
    <t>CFA</t>
  </si>
  <si>
    <t xml:space="preserve">Palm wine </t>
  </si>
  <si>
    <t>Djibouti</t>
  </si>
  <si>
    <t>SK1</t>
  </si>
  <si>
    <t>SACE_GAL</t>
  </si>
  <si>
    <t>Lab strain</t>
    <phoneticPr fontId="1" type="noConversion"/>
  </si>
  <si>
    <t>FTPW4</t>
  </si>
  <si>
    <t>CPS</t>
  </si>
  <si>
    <t>Burkina Faso</t>
  </si>
  <si>
    <t>FTPW3</t>
  </si>
  <si>
    <t>CPT</t>
  </si>
  <si>
    <t>Palm wine</t>
    <phoneticPr fontId="1" type="noConversion"/>
  </si>
  <si>
    <t>Burkina Faso</t>
    <phoneticPr fontId="1" type="noConversion"/>
  </si>
  <si>
    <t>FTPW32</t>
  </si>
  <si>
    <t>CQA</t>
  </si>
  <si>
    <t>FTPW35</t>
  </si>
  <si>
    <t>CQB</t>
  </si>
  <si>
    <t>Palm wine</t>
    <phoneticPr fontId="1" type="noConversion"/>
  </si>
  <si>
    <t>Burkina Faso</t>
    <phoneticPr fontId="1" type="noConversion"/>
  </si>
  <si>
    <t>CBS1419</t>
  </si>
  <si>
    <t>AHS</t>
  </si>
  <si>
    <t>Ghana</t>
    <phoneticPr fontId="1" type="noConversion"/>
  </si>
  <si>
    <t>CBS7903</t>
  </si>
  <si>
    <t>ADV</t>
  </si>
  <si>
    <t>Nigeria</t>
    <phoneticPr fontId="1" type="noConversion"/>
  </si>
  <si>
    <t>NPA06.1</t>
  </si>
  <si>
    <t>AKG</t>
  </si>
  <si>
    <t>YJM195</t>
  </si>
  <si>
    <t>SACE_YAC</t>
  </si>
  <si>
    <t>Nigeria</t>
  </si>
  <si>
    <t>YPS1009_b</t>
  </si>
  <si>
    <t>ADF</t>
  </si>
  <si>
    <r>
      <t xml:space="preserve">Exudate from </t>
    </r>
    <r>
      <rPr>
        <i/>
        <sz val="10"/>
        <rFont val="Verdana"/>
      </rPr>
      <t>Quercus</t>
    </r>
    <r>
      <rPr>
        <sz val="12"/>
        <color theme="1"/>
        <rFont val="Calibri"/>
        <family val="2"/>
        <scheme val="minor"/>
      </rPr>
      <t xml:space="preserve"> sp.</t>
    </r>
  </si>
  <si>
    <t>NPA07.1</t>
  </si>
  <si>
    <t>AKB</t>
  </si>
  <si>
    <t>NPA05b1</t>
  </si>
  <si>
    <t>AKD</t>
  </si>
  <si>
    <t>NPA05a1</t>
  </si>
  <si>
    <t>AKC</t>
  </si>
  <si>
    <t>NPA03.1</t>
  </si>
  <si>
    <t>AKE</t>
  </si>
  <si>
    <t>NPA02-1</t>
  </si>
  <si>
    <t>AKH</t>
  </si>
  <si>
    <t>CBS400</t>
  </si>
  <si>
    <t>APQ</t>
  </si>
  <si>
    <r>
      <t xml:space="preserve">Palm wine, from </t>
    </r>
    <r>
      <rPr>
        <i/>
        <sz val="10"/>
        <rFont val="Verdana"/>
      </rPr>
      <t>Elaeis guineensis</t>
    </r>
  </si>
  <si>
    <t>Ivory Coast</t>
    <phoneticPr fontId="1" type="noConversion"/>
  </si>
  <si>
    <t>CBS403</t>
  </si>
  <si>
    <t>APR</t>
  </si>
  <si>
    <r>
      <t xml:space="preserve">Ginger beer, from </t>
    </r>
    <r>
      <rPr>
        <i/>
        <sz val="10"/>
        <rFont val="Verdana"/>
      </rPr>
      <t>Zingiber officinale</t>
    </r>
  </si>
  <si>
    <t>West Africa</t>
    <phoneticPr fontId="1" type="noConversion"/>
  </si>
  <si>
    <t>Y5</t>
  </si>
  <si>
    <t>ATP</t>
  </si>
  <si>
    <t>YJM1248</t>
  </si>
  <si>
    <t>SACE_YBP</t>
  </si>
  <si>
    <t>YJM1439</t>
  </si>
  <si>
    <t>SACE_YCV</t>
  </si>
  <si>
    <t>Ginger beer</t>
  </si>
  <si>
    <t>HN10</t>
  </si>
  <si>
    <t>BAM</t>
  </si>
  <si>
    <t>Rotten wood</t>
  </si>
  <si>
    <t>Wuzhi Mountain, Hainan province, China</t>
  </si>
  <si>
    <t xml:space="preserve">14. CHNIII </t>
  </si>
  <si>
    <t>HN19</t>
  </si>
  <si>
    <t>BAQ</t>
  </si>
  <si>
    <t xml:space="preserve">Bark from tree in Fagaceae family </t>
  </si>
  <si>
    <t>SX1</t>
  </si>
  <si>
    <t>BAG</t>
  </si>
  <si>
    <t>Qinling Mountain, Shaanxi province, China</t>
  </si>
  <si>
    <t xml:space="preserve">15. CHNII </t>
  </si>
  <si>
    <t>SX3</t>
  </si>
  <si>
    <t>BAH</t>
  </si>
  <si>
    <r>
      <t xml:space="preserve">Bark from </t>
    </r>
    <r>
      <rPr>
        <i/>
        <sz val="10"/>
        <rFont val="Verdana"/>
      </rPr>
      <t>Carya</t>
    </r>
    <r>
      <rPr>
        <sz val="12"/>
        <color theme="1"/>
        <rFont val="Calibri"/>
        <family val="2"/>
        <scheme val="minor"/>
      </rPr>
      <t xml:space="preserve"> sp.</t>
    </r>
  </si>
  <si>
    <t>HN6</t>
  </si>
  <si>
    <t>BAL</t>
  </si>
  <si>
    <t>Bawangling Mountain, Hainan province, China</t>
  </si>
  <si>
    <t>16. CHNI</t>
  </si>
  <si>
    <t>EN14S01</t>
  </si>
  <si>
    <t>AMH</t>
  </si>
  <si>
    <t>Sinyi, Nantou, Taiwan</t>
  </si>
  <si>
    <t xml:space="preserve">17. Taiwanese </t>
  </si>
  <si>
    <t>EM14S01-3B</t>
    <phoneticPr fontId="1" type="noConversion"/>
  </si>
  <si>
    <t>CEG</t>
  </si>
  <si>
    <t xml:space="preserve">Soil </t>
  </si>
  <si>
    <t>Taiwan</t>
  </si>
  <si>
    <t>GE14S01-7B</t>
    <phoneticPr fontId="1" type="noConversion"/>
  </si>
  <si>
    <t>CEI</t>
  </si>
  <si>
    <t>Ksc2-2B</t>
    <phoneticPr fontId="1" type="noConversion"/>
  </si>
  <si>
    <t>CCQ</t>
  </si>
  <si>
    <t>Tree exudate</t>
  </si>
  <si>
    <t>Japan</t>
    <phoneticPr fontId="1" type="noConversion"/>
  </si>
  <si>
    <t xml:space="preserve">18. Far East Asia </t>
  </si>
  <si>
    <t>Ksc40-8A</t>
    <phoneticPr fontId="1" type="noConversion"/>
  </si>
  <si>
    <t>CCR</t>
  </si>
  <si>
    <t>Ksc73-2D</t>
    <phoneticPr fontId="1" type="noConversion"/>
  </si>
  <si>
    <t>CCS</t>
  </si>
  <si>
    <t>BJ20</t>
  </si>
  <si>
    <t>BAK</t>
  </si>
  <si>
    <r>
      <t xml:space="preserve">Bark from </t>
    </r>
    <r>
      <rPr>
        <i/>
        <sz val="10"/>
        <rFont val="Verdana"/>
      </rPr>
      <t>Quercus wutaishanica</t>
    </r>
  </si>
  <si>
    <t>Dongling Mountain, Beijing, China</t>
  </si>
  <si>
    <t>BJ6</t>
  </si>
  <si>
    <t>BAI</t>
  </si>
  <si>
    <t>Persimmon</t>
  </si>
  <si>
    <t>Changping, Beijing, China</t>
  </si>
  <si>
    <t>CLIB219_2b</t>
  </si>
  <si>
    <t>ACQ</t>
  </si>
  <si>
    <t>VKM_Y-504:S</t>
    <phoneticPr fontId="1" type="noConversion"/>
  </si>
  <si>
    <t>CCN</t>
  </si>
  <si>
    <r>
      <t xml:space="preserve">Berries of </t>
    </r>
    <r>
      <rPr>
        <i/>
        <sz val="10"/>
        <rFont val="Verdana"/>
      </rPr>
      <t>Viburnum Burejanum</t>
    </r>
  </si>
  <si>
    <t>Russian Far East</t>
    <phoneticPr fontId="1" type="noConversion"/>
  </si>
  <si>
    <t>N51-1A</t>
    <phoneticPr fontId="1" type="noConversion"/>
  </si>
  <si>
    <t>CDL</t>
  </si>
  <si>
    <r>
      <t xml:space="preserve">Exudate of </t>
    </r>
    <r>
      <rPr>
        <i/>
        <sz val="10"/>
        <rFont val="Verdana"/>
      </rPr>
      <t>Quercus mongolica</t>
    </r>
  </si>
  <si>
    <t>Vladivostok, Russian Far East</t>
  </si>
  <si>
    <t>YJM1418</t>
  </si>
  <si>
    <t>SACE_YCR</t>
  </si>
  <si>
    <r>
      <rPr>
        <i/>
        <sz val="10"/>
        <rFont val="Verdana"/>
      </rPr>
      <t>Quercus</t>
    </r>
    <r>
      <rPr>
        <sz val="12"/>
        <color theme="1"/>
        <rFont val="Calibri"/>
        <family val="2"/>
        <scheme val="minor"/>
      </rPr>
      <t xml:space="preserve"> sp. </t>
    </r>
  </si>
  <si>
    <t>UWOPS03-429.1</t>
  </si>
  <si>
    <t>BMA</t>
  </si>
  <si>
    <t>Nectar, bertam palm</t>
  </si>
  <si>
    <t>Malaysia</t>
  </si>
  <si>
    <t xml:space="preserve">19. Malaysian </t>
  </si>
  <si>
    <t>UWOPS03-461.4</t>
  </si>
  <si>
    <t>AKM</t>
  </si>
  <si>
    <t>Nectar, Bertam palm</t>
  </si>
  <si>
    <t>UWOPS03-433.3</t>
  </si>
  <si>
    <t>BMB</t>
  </si>
  <si>
    <t>UWOPS03-459.1</t>
  </si>
  <si>
    <t>BMC</t>
  </si>
  <si>
    <t>UWOPS05_227_2</t>
  </si>
  <si>
    <t>SACE_MAL</t>
  </si>
  <si>
    <t>Telok Senangin, Malaysia, Lachance M, 2005 Trigona spp (Stingless bee) collected near Bertam palm flower</t>
  </si>
  <si>
    <t>Telok Senangin, Malaysia</t>
  </si>
  <si>
    <t>YJM1447</t>
  </si>
  <si>
    <t>SACE_YCY</t>
  </si>
  <si>
    <t>Bertam Palm</t>
  </si>
  <si>
    <t>CBS2888_1b</t>
  </si>
  <si>
    <t>ABL</t>
  </si>
  <si>
    <t>YJM1342</t>
  </si>
  <si>
    <t>SACE_YCB</t>
  </si>
  <si>
    <t>SJ5L12</t>
  </si>
  <si>
    <t>AMM</t>
  </si>
  <si>
    <r>
      <t xml:space="preserve">Leaf of </t>
    </r>
    <r>
      <rPr>
        <i/>
        <sz val="10"/>
        <rFont val="Verdana"/>
      </rPr>
      <t>Trema orientalis</t>
    </r>
  </si>
  <si>
    <t>Beinan, Taitung, Taiwan</t>
  </si>
  <si>
    <t>HN15</t>
  </si>
  <si>
    <t>BAN</t>
  </si>
  <si>
    <t xml:space="preserve">20. CHN V </t>
  </si>
  <si>
    <t>HN16</t>
  </si>
  <si>
    <t>BAP</t>
  </si>
  <si>
    <t>YPS615</t>
  </si>
  <si>
    <t>CMP</t>
  </si>
  <si>
    <t>Pennsylvania, USA</t>
  </si>
  <si>
    <t xml:space="preserve">21. Ecuadorean </t>
  </si>
  <si>
    <t>CLQCA_20-314</t>
    <phoneticPr fontId="1" type="noConversion"/>
  </si>
  <si>
    <t>CCH</t>
  </si>
  <si>
    <t>Yasuni, Orellana</t>
  </si>
  <si>
    <t>aneu;+1*16;</t>
  </si>
  <si>
    <t>YPS1000_1b</t>
  </si>
  <si>
    <t>ACC</t>
  </si>
  <si>
    <t>CLQCA_20-156</t>
    <phoneticPr fontId="1" type="noConversion"/>
  </si>
  <si>
    <t>CCC</t>
  </si>
  <si>
    <r>
      <t>Flower (</t>
    </r>
    <r>
      <rPr>
        <i/>
        <sz val="10"/>
        <rFont val="Verdana"/>
      </rPr>
      <t>Gesneriaceae</t>
    </r>
    <r>
      <rPr>
        <sz val="12"/>
        <color theme="1"/>
        <rFont val="Calibri"/>
        <family val="2"/>
        <scheme val="minor"/>
      </rPr>
      <t xml:space="preserve"> sp.)</t>
    </r>
  </si>
  <si>
    <t>CLQCA_20-184</t>
    <phoneticPr fontId="1" type="noConversion"/>
  </si>
  <si>
    <t>CCD</t>
  </si>
  <si>
    <r>
      <t xml:space="preserve">Flower from </t>
    </r>
    <r>
      <rPr>
        <i/>
        <sz val="10"/>
        <rFont val="Verdana"/>
      </rPr>
      <t>Heliconia</t>
    </r>
    <r>
      <rPr>
        <sz val="12"/>
        <color theme="1"/>
        <rFont val="Calibri"/>
        <family val="2"/>
        <scheme val="minor"/>
      </rPr>
      <t xml:space="preserve"> sp.</t>
    </r>
  </si>
  <si>
    <t>CLQCA_20-221</t>
    <phoneticPr fontId="1" type="noConversion"/>
  </si>
  <si>
    <t>CCE</t>
  </si>
  <si>
    <t>CLQCA_20-246</t>
    <phoneticPr fontId="1" type="noConversion"/>
  </si>
  <si>
    <t>CCF</t>
  </si>
  <si>
    <t>CLQCA_20-259</t>
    <phoneticPr fontId="1" type="noConversion"/>
  </si>
  <si>
    <t>CCG</t>
  </si>
  <si>
    <t>Decaying fruit</t>
  </si>
  <si>
    <t>CLQCA_20-248</t>
    <phoneticPr fontId="1" type="noConversion"/>
  </si>
  <si>
    <t>CCI</t>
  </si>
  <si>
    <t>YPS617</t>
  </si>
  <si>
    <t>CMQ</t>
  </si>
  <si>
    <t>UWOPS87-2421</t>
  </si>
  <si>
    <t>SACE_GAT</t>
    <phoneticPr fontId="1" type="noConversion"/>
  </si>
  <si>
    <t>Opuntia spp.</t>
  </si>
  <si>
    <t>Hawaii</t>
    <phoneticPr fontId="1" type="noConversion"/>
  </si>
  <si>
    <t>YJM1444</t>
  </si>
  <si>
    <t>SACE_YCX</t>
  </si>
  <si>
    <t>Cladode</t>
  </si>
  <si>
    <t>Hawaii</t>
  </si>
  <si>
    <t>UCD_61-190-6A</t>
    <phoneticPr fontId="1" type="noConversion"/>
  </si>
  <si>
    <t>CDN</t>
  </si>
  <si>
    <r>
      <rPr>
        <i/>
        <sz val="10"/>
        <rFont val="Verdana"/>
      </rPr>
      <t>Drosophila</t>
    </r>
    <r>
      <rPr>
        <sz val="12"/>
        <color theme="1"/>
        <rFont val="Calibri"/>
        <family val="2"/>
        <scheme val="minor"/>
      </rPr>
      <t xml:space="preserve"> sp. </t>
    </r>
  </si>
  <si>
    <t>aneu;+2*1;+2*3;</t>
  </si>
  <si>
    <t>EXF-5284</t>
  </si>
  <si>
    <t>BFA</t>
  </si>
  <si>
    <t>Soil below rotten apple</t>
  </si>
  <si>
    <t>EXF-6780</t>
  </si>
  <si>
    <t>BFL</t>
  </si>
  <si>
    <t>Quercus petrea</t>
    <phoneticPr fontId="1" type="noConversion"/>
  </si>
  <si>
    <t>IY_03-5-30-1-1-1_(1)</t>
    <phoneticPr fontId="1" type="noConversion"/>
  </si>
  <si>
    <t>AMB</t>
  </si>
  <si>
    <r>
      <rPr>
        <i/>
        <sz val="10"/>
        <rFont val="Verdana"/>
      </rPr>
      <t>Chauliodes pectinicornis</t>
    </r>
    <r>
      <rPr>
        <sz val="12"/>
        <color theme="1"/>
        <rFont val="Calibri"/>
        <family val="2"/>
        <scheme val="minor"/>
      </rPr>
      <t xml:space="preserve"> (male) - Corydalidae</t>
    </r>
  </si>
  <si>
    <t>Louisiana, USA</t>
  </si>
  <si>
    <t>IY_03-5-26-5-1-1_(1)</t>
    <phoneticPr fontId="1" type="noConversion"/>
  </si>
  <si>
    <t>AMC</t>
  </si>
  <si>
    <r>
      <rPr>
        <i/>
        <sz val="10"/>
        <rFont val="Verdana"/>
      </rPr>
      <t>Chauliodes pectinicornis</t>
    </r>
    <r>
      <rPr>
        <sz val="12"/>
        <color theme="1"/>
        <rFont val="Calibri"/>
        <family val="2"/>
        <scheme val="minor"/>
      </rPr>
      <t xml:space="preserve"> (female) - Corydalidae</t>
    </r>
  </si>
  <si>
    <t>N95-6-1C</t>
    <phoneticPr fontId="1" type="noConversion"/>
  </si>
  <si>
    <t>CDQ</t>
  </si>
  <si>
    <t>Augusta, MI 49012, USA</t>
  </si>
  <si>
    <t>UWOPS83-787_3</t>
  </si>
  <si>
    <t>SACE_GAS</t>
  </si>
  <si>
    <t>Bahamas</t>
    <phoneticPr fontId="1" type="noConversion"/>
  </si>
  <si>
    <t>YJM1443</t>
  </si>
  <si>
    <t>SACE_YCW</t>
  </si>
  <si>
    <t>Bahamas</t>
  </si>
  <si>
    <t>N22.00-5D</t>
    <phoneticPr fontId="1" type="noConversion"/>
  </si>
  <si>
    <t>CDF</t>
  </si>
  <si>
    <r>
      <t xml:space="preserve">Fruit of </t>
    </r>
    <r>
      <rPr>
        <i/>
        <sz val="10"/>
        <rFont val="Verdana"/>
      </rPr>
      <t>Grataegus dachurica</t>
    </r>
  </si>
  <si>
    <t>Botanical garden, Blagoveshchensk, Russia</t>
  </si>
  <si>
    <t xml:space="preserve">22. Far East Russian </t>
  </si>
  <si>
    <t>N3.00-7A</t>
    <phoneticPr fontId="1" type="noConversion"/>
  </si>
  <si>
    <t>CDG</t>
  </si>
  <si>
    <r>
      <t xml:space="preserve">Grape berries of wild </t>
    </r>
    <r>
      <rPr>
        <i/>
        <sz val="10"/>
        <rFont val="Verdana"/>
      </rPr>
      <t>Vitus amurensis</t>
    </r>
  </si>
  <si>
    <t>N159.01-2B</t>
    <phoneticPr fontId="1" type="noConversion"/>
  </si>
  <si>
    <t>CDH</t>
  </si>
  <si>
    <t>N163.01-5A</t>
    <phoneticPr fontId="1" type="noConversion"/>
  </si>
  <si>
    <t>CDI</t>
  </si>
  <si>
    <t>ES4M07</t>
  </si>
  <si>
    <t>AMD</t>
  </si>
  <si>
    <r>
      <t xml:space="preserve">Fruiting body of </t>
    </r>
    <r>
      <rPr>
        <i/>
        <sz val="10"/>
        <rFont val="Verdana"/>
      </rPr>
      <t>Geastrum</t>
    </r>
    <r>
      <rPr>
        <sz val="12"/>
        <color theme="1"/>
        <rFont val="Calibri"/>
        <family val="2"/>
        <scheme val="minor"/>
      </rPr>
      <t xml:space="preserve"> sp.</t>
    </r>
  </si>
  <si>
    <t>Dongpu, Sinyi Township, Nantou, Taiwan</t>
    <phoneticPr fontId="1" type="noConversion"/>
  </si>
  <si>
    <t>ES2M03</t>
  </si>
  <si>
    <t>AMF</t>
  </si>
  <si>
    <r>
      <t xml:space="preserve">Fruiting body of </t>
    </r>
    <r>
      <rPr>
        <i/>
        <sz val="10"/>
        <rFont val="Verdana"/>
      </rPr>
      <t>Russula</t>
    </r>
    <r>
      <rPr>
        <sz val="12"/>
        <color theme="1"/>
        <rFont val="Calibri"/>
        <family val="2"/>
        <scheme val="minor"/>
      </rPr>
      <t xml:space="preserve"> sp.</t>
    </r>
  </si>
  <si>
    <t>Dongpu, Sinyi Township, Nantou, Taiwan</t>
  </si>
  <si>
    <t>ES2M03-7A</t>
    <phoneticPr fontId="1" type="noConversion"/>
  </si>
  <si>
    <t>CEH</t>
  </si>
  <si>
    <t>IFO_0877:6-1</t>
    <phoneticPr fontId="1" type="noConversion"/>
  </si>
  <si>
    <t>CCP</t>
  </si>
  <si>
    <t>CLIB414</t>
  </si>
  <si>
    <t>BEG</t>
  </si>
  <si>
    <t>High sugar foodstuff, Food</t>
  </si>
  <si>
    <t>ATCC_66348-1D</t>
    <phoneticPr fontId="1" type="noConversion"/>
  </si>
  <si>
    <t>CDB</t>
  </si>
  <si>
    <t>YPS163</t>
  </si>
  <si>
    <t>AVI</t>
  </si>
  <si>
    <r>
      <t xml:space="preserve">Soil beneath </t>
    </r>
    <r>
      <rPr>
        <i/>
        <sz val="10"/>
        <rFont val="Verdana"/>
      </rPr>
      <t>Quercus rubra</t>
    </r>
  </si>
  <si>
    <t>Pennsylvanian</t>
  </si>
  <si>
    <t xml:space="preserve">23. North American oak </t>
  </si>
  <si>
    <t>YPS163_1b</t>
  </si>
  <si>
    <t>ACD</t>
  </si>
  <si>
    <t>YPS139</t>
  </si>
  <si>
    <t>ANF</t>
  </si>
  <si>
    <r>
      <t xml:space="preserve">Soil beneath unidentified </t>
    </r>
    <r>
      <rPr>
        <i/>
        <sz val="10"/>
        <rFont val="Verdana"/>
      </rPr>
      <t>Quercus</t>
    </r>
    <r>
      <rPr>
        <sz val="12"/>
        <color theme="1"/>
        <rFont val="Calibri"/>
        <family val="2"/>
        <scheme val="minor"/>
      </rPr>
      <t xml:space="preserve"> sp.</t>
    </r>
  </si>
  <si>
    <t>YPS142</t>
  </si>
  <si>
    <t>ANH</t>
  </si>
  <si>
    <t>Bark of q.rubra</t>
  </si>
  <si>
    <t>YPS129</t>
  </si>
  <si>
    <t>ANC</t>
  </si>
  <si>
    <r>
      <t xml:space="preserve">Flux from </t>
    </r>
    <r>
      <rPr>
        <i/>
        <sz val="10"/>
        <rFont val="Verdana"/>
      </rPr>
      <t>Quercus alba</t>
    </r>
  </si>
  <si>
    <t>YPS134</t>
  </si>
  <si>
    <t>ANE</t>
  </si>
  <si>
    <r>
      <t xml:space="preserve">Soil beneath </t>
    </r>
    <r>
      <rPr>
        <i/>
        <sz val="10"/>
        <rFont val="Verdana"/>
      </rPr>
      <t>Quercus velutina</t>
    </r>
  </si>
  <si>
    <t>YPS141</t>
  </si>
  <si>
    <t>ANG</t>
  </si>
  <si>
    <r>
      <t xml:space="preserve">Soil beneath </t>
    </r>
    <r>
      <rPr>
        <i/>
        <sz val="10"/>
        <rFont val="Verdana"/>
      </rPr>
      <t>Quercus</t>
    </r>
    <r>
      <rPr>
        <sz val="12"/>
        <color theme="1"/>
        <rFont val="Calibri"/>
        <family val="2"/>
        <scheme val="minor"/>
      </rPr>
      <t xml:space="preserve"> </t>
    </r>
    <r>
      <rPr>
        <i/>
        <sz val="10"/>
        <rFont val="Verdana"/>
      </rPr>
      <t>velutina</t>
    </r>
  </si>
  <si>
    <t>YPS133</t>
  </si>
  <si>
    <t>AND</t>
  </si>
  <si>
    <r>
      <t xml:space="preserve">Soil beneath </t>
    </r>
    <r>
      <rPr>
        <i/>
        <sz val="10"/>
        <rFont val="Verdana"/>
      </rPr>
      <t>Quercus alba</t>
    </r>
  </si>
  <si>
    <t>YPS154</t>
  </si>
  <si>
    <t>ANK</t>
  </si>
  <si>
    <t>Bark of q.velutina</t>
  </si>
  <si>
    <t>YPS143</t>
  </si>
  <si>
    <t>ANI</t>
  </si>
  <si>
    <t>Soil beneath(q.rubra)</t>
  </si>
  <si>
    <t>YPS128</t>
  </si>
  <si>
    <t>AKN</t>
  </si>
  <si>
    <t>YJM1273</t>
  </si>
  <si>
    <t>SACE_YBS</t>
  </si>
  <si>
    <t>YJM1434</t>
  </si>
  <si>
    <t>SACE_YCU</t>
  </si>
  <si>
    <t>Oak</t>
  </si>
  <si>
    <t>BBR</t>
  </si>
  <si>
    <t>Quercus faginea, 30C</t>
  </si>
  <si>
    <t>Castellon, Spain</t>
  </si>
  <si>
    <t>YJM1402</t>
  </si>
  <si>
    <t>SACE_YCO</t>
  </si>
  <si>
    <t>YPS670</t>
  </si>
  <si>
    <t>CMS</t>
  </si>
  <si>
    <t>NC_02_b</t>
  </si>
  <si>
    <t>ADG</t>
  </si>
  <si>
    <t>N95-5-1A</t>
    <phoneticPr fontId="1" type="noConversion"/>
  </si>
  <si>
    <t>CDP</t>
  </si>
  <si>
    <t>YJM1573</t>
  </si>
  <si>
    <t>SACE_YDI</t>
  </si>
  <si>
    <t>Fermented food</t>
  </si>
  <si>
    <t>India</t>
  </si>
  <si>
    <t>CBS1592</t>
  </si>
  <si>
    <t>ARH</t>
  </si>
  <si>
    <t>Fermenting cacao</t>
  </si>
  <si>
    <t>Java, Indonesia</t>
  </si>
  <si>
    <t xml:space="preserve">24. Asian islands </t>
  </si>
  <si>
    <t>CBS1593</t>
  </si>
  <si>
    <t>ARI</t>
  </si>
  <si>
    <t>aneu;+2*1;+1*2;</t>
  </si>
  <si>
    <t>CBS2992</t>
  </si>
  <si>
    <t>AFK</t>
  </si>
  <si>
    <t>Palm wine</t>
    <phoneticPr fontId="1" type="noConversion"/>
  </si>
  <si>
    <t>Pakistan</t>
    <phoneticPr fontId="1" type="noConversion"/>
  </si>
  <si>
    <t>CBS3000</t>
  </si>
  <si>
    <t>AHH</t>
  </si>
  <si>
    <t>S11F3-6B</t>
    <phoneticPr fontId="1" type="noConversion"/>
  </si>
  <si>
    <t>CCT</t>
  </si>
  <si>
    <r>
      <t xml:space="preserve">Phloem sap of </t>
    </r>
    <r>
      <rPr>
        <i/>
        <sz val="10"/>
        <rFont val="Verdana"/>
      </rPr>
      <t>Caryota urens</t>
    </r>
  </si>
  <si>
    <t>Sri Lanka</t>
    <phoneticPr fontId="1" type="noConversion"/>
  </si>
  <si>
    <t>S8BM-30-2D</t>
    <phoneticPr fontId="1" type="noConversion"/>
  </si>
  <si>
    <t>CCV</t>
  </si>
  <si>
    <t>S8BM-32-4D(a)</t>
    <phoneticPr fontId="1" type="noConversion"/>
  </si>
  <si>
    <t>CDA</t>
  </si>
  <si>
    <t>CBS1594</t>
  </si>
  <si>
    <t>AGR</t>
  </si>
  <si>
    <t>Plant</t>
  </si>
  <si>
    <t>CBS1576</t>
  </si>
  <si>
    <t>ARG</t>
  </si>
  <si>
    <r>
      <t xml:space="preserve">Exudate of </t>
    </r>
    <r>
      <rPr>
        <i/>
        <sz val="10"/>
        <rFont val="Verdana"/>
      </rPr>
      <t>Arenga</t>
    </r>
    <r>
      <rPr>
        <sz val="12"/>
        <color theme="1"/>
        <rFont val="Calibri"/>
        <family val="2"/>
        <scheme val="minor"/>
      </rPr>
      <t xml:space="preserve"> sp.</t>
    </r>
  </si>
  <si>
    <t>Celebes, Sulavesi, Indonesia</t>
  </si>
  <si>
    <t>YJM1400</t>
  </si>
  <si>
    <t>SACE_YCM</t>
  </si>
  <si>
    <t>Guava</t>
  </si>
  <si>
    <t>YJM1479</t>
  </si>
  <si>
    <t>SACE_YDE</t>
  </si>
  <si>
    <t>Coconut tuba</t>
  </si>
  <si>
    <t>Phillipines</t>
  </si>
  <si>
    <t>YJM1401</t>
  </si>
  <si>
    <t>SACE_YCN</t>
  </si>
  <si>
    <t>Papaya</t>
    <phoneticPr fontId="1" type="noConversion"/>
  </si>
  <si>
    <t>CLIB409</t>
  </si>
  <si>
    <t>ASM</t>
  </si>
  <si>
    <t>Sugar cane (plant)</t>
  </si>
  <si>
    <t>Nature</t>
    <phoneticPr fontId="1" type="noConversion"/>
  </si>
  <si>
    <t>Vietnam</t>
    <phoneticPr fontId="1" type="noConversion"/>
  </si>
  <si>
    <t>aneu;+1*1;+1*6;+1*9;+1*16;</t>
  </si>
  <si>
    <t>VNL3</t>
    <phoneticPr fontId="1" type="noConversion"/>
  </si>
  <si>
    <t>CGH</t>
  </si>
  <si>
    <t>Ha Noi, North Vietnam</t>
  </si>
  <si>
    <t>ATCC_52922-1C</t>
    <phoneticPr fontId="1" type="noConversion"/>
  </si>
  <si>
    <t>CEP</t>
  </si>
  <si>
    <t>Tapuy (rice wine)</t>
    <phoneticPr fontId="1" type="noConversion"/>
  </si>
  <si>
    <t>malade Darkman</t>
  </si>
  <si>
    <t>CKR</t>
  </si>
  <si>
    <t>CBS2270</t>
  </si>
  <si>
    <t>ARP</t>
  </si>
  <si>
    <t>Japanese wine</t>
  </si>
  <si>
    <t>aneu;+1*4;+1*11;+1*15;</t>
  </si>
  <si>
    <t xml:space="preserve">25. Sake </t>
  </si>
  <si>
    <t>CBS6414</t>
  </si>
  <si>
    <t>AEF</t>
  </si>
  <si>
    <t>Sake yeast</t>
  </si>
  <si>
    <t>RIB6003</t>
    <phoneticPr fontId="1" type="noConversion"/>
  </si>
  <si>
    <t>CMH</t>
  </si>
  <si>
    <t>Sake</t>
    <phoneticPr fontId="1" type="noConversion"/>
  </si>
  <si>
    <t>CBS2188</t>
  </si>
  <si>
    <t>ARM</t>
  </si>
  <si>
    <r>
      <t>Fruit of</t>
    </r>
    <r>
      <rPr>
        <i/>
        <sz val="10"/>
        <rFont val="Verdana"/>
      </rPr>
      <t xml:space="preserve"> Eryobotrya japonica</t>
    </r>
  </si>
  <si>
    <t>K5</t>
    <phoneticPr fontId="1" type="noConversion"/>
  </si>
  <si>
    <t>CLI</t>
  </si>
  <si>
    <t>RIB6005</t>
    <phoneticPr fontId="1" type="noConversion"/>
  </si>
  <si>
    <t>CMK</t>
  </si>
  <si>
    <t>UC5</t>
    <phoneticPr fontId="1" type="noConversion"/>
  </si>
  <si>
    <t>CLQ</t>
  </si>
  <si>
    <t>K14</t>
    <phoneticPr fontId="1" type="noConversion"/>
  </si>
  <si>
    <t>CLN</t>
  </si>
  <si>
    <t>CBS6413</t>
  </si>
  <si>
    <t>AFN</t>
  </si>
  <si>
    <t>K12_2</t>
  </si>
  <si>
    <t>ADQ</t>
  </si>
  <si>
    <t>Sake (shochu)</t>
  </si>
  <si>
    <t>CBS6412</t>
  </si>
  <si>
    <t>AFM</t>
  </si>
  <si>
    <t>RIB0005</t>
  </si>
  <si>
    <t>APA</t>
  </si>
  <si>
    <t>RIB1005</t>
  </si>
  <si>
    <t>BTS</t>
  </si>
  <si>
    <t>RIB0003</t>
  </si>
  <si>
    <t>ANT</t>
  </si>
  <si>
    <t>aneu;+1*1;+1*8;</t>
  </si>
  <si>
    <t>RIB0001</t>
  </si>
  <si>
    <t>ANR</t>
  </si>
  <si>
    <t>RIB0004</t>
  </si>
  <si>
    <t>ANV</t>
  </si>
  <si>
    <t>K1_1</t>
  </si>
  <si>
    <t>ADN</t>
  </si>
  <si>
    <t>RIB6001</t>
    <phoneticPr fontId="1" type="noConversion"/>
  </si>
  <si>
    <t>CMF</t>
  </si>
  <si>
    <t>RIB6004</t>
    <phoneticPr fontId="1" type="noConversion"/>
  </si>
  <si>
    <t>CMI</t>
  </si>
  <si>
    <t>CBS436a</t>
  </si>
  <si>
    <t>AAD</t>
  </si>
  <si>
    <t>Moto (sake yeast starter)</t>
  </si>
  <si>
    <t>aneu;+2*8;</t>
  </si>
  <si>
    <t>RIB0002</t>
  </si>
  <si>
    <t>ANS</t>
  </si>
  <si>
    <t>CBS435</t>
  </si>
  <si>
    <t>AQN</t>
  </si>
  <si>
    <t>K13</t>
    <phoneticPr fontId="1" type="noConversion"/>
  </si>
  <si>
    <t>CLM</t>
  </si>
  <si>
    <t>RIB0007</t>
    <phoneticPr fontId="1" type="noConversion"/>
  </si>
  <si>
    <t>CMN</t>
  </si>
  <si>
    <t>RIB1001</t>
  </si>
  <si>
    <t>APC</t>
  </si>
  <si>
    <t>RIB1002</t>
  </si>
  <si>
    <t>APD</t>
  </si>
  <si>
    <t>CECT10711</t>
  </si>
  <si>
    <t>AVC</t>
  </si>
  <si>
    <t>aneu;-1*1;+1*9;+1*15;</t>
  </si>
  <si>
    <t>RIB1016</t>
    <phoneticPr fontId="1" type="noConversion"/>
  </si>
  <si>
    <t>CMD</t>
  </si>
  <si>
    <t>aneu;+1*3;+1*9;</t>
  </si>
  <si>
    <t>K15</t>
    <phoneticPr fontId="1" type="noConversion"/>
  </si>
  <si>
    <t>CLP</t>
  </si>
  <si>
    <t>RIB1015</t>
    <phoneticPr fontId="1" type="noConversion"/>
  </si>
  <si>
    <t>CMC</t>
  </si>
  <si>
    <t>RIB1004</t>
  </si>
  <si>
    <t>APF</t>
  </si>
  <si>
    <t>RIB1003</t>
  </si>
  <si>
    <t>APE</t>
  </si>
  <si>
    <t>aneu;+1*3;+1*11;</t>
  </si>
  <si>
    <t>CECT10712</t>
  </si>
  <si>
    <t>AVD</t>
  </si>
  <si>
    <t>RIB6009</t>
  </si>
  <si>
    <t>AVM</t>
  </si>
  <si>
    <t>RIB1011</t>
    <phoneticPr fontId="1" type="noConversion"/>
  </si>
  <si>
    <t>CLT</t>
  </si>
  <si>
    <t>RIB1010</t>
    <phoneticPr fontId="1" type="noConversion"/>
  </si>
  <si>
    <t>CLS</t>
  </si>
  <si>
    <t>RIB1017</t>
    <phoneticPr fontId="1" type="noConversion"/>
  </si>
  <si>
    <t>CME</t>
  </si>
  <si>
    <t>K10</t>
    <phoneticPr fontId="1" type="noConversion"/>
  </si>
  <si>
    <t>CLL</t>
  </si>
  <si>
    <t>RIB1008</t>
    <phoneticPr fontId="1" type="noConversion"/>
  </si>
  <si>
    <t>CLR</t>
  </si>
  <si>
    <t>RIB6006</t>
    <phoneticPr fontId="1" type="noConversion"/>
  </si>
  <si>
    <t>CML</t>
  </si>
  <si>
    <t>RIB6007</t>
    <phoneticPr fontId="1" type="noConversion"/>
  </si>
  <si>
    <t>CMM</t>
  </si>
  <si>
    <t>RIB1014</t>
    <phoneticPr fontId="1" type="noConversion"/>
  </si>
  <si>
    <t>CMB</t>
  </si>
  <si>
    <t>RIB6008</t>
  </si>
  <si>
    <t>AVL</t>
  </si>
  <si>
    <t>RIB1012</t>
    <phoneticPr fontId="1" type="noConversion"/>
  </si>
  <si>
    <t>CLV</t>
  </si>
  <si>
    <t>K9</t>
    <phoneticPr fontId="1" type="noConversion"/>
  </si>
  <si>
    <t>CLK</t>
  </si>
  <si>
    <t>RIB1006</t>
  </si>
  <si>
    <t>CQQ</t>
  </si>
  <si>
    <t>RIB1007</t>
  </si>
  <si>
    <t>CQR</t>
  </si>
  <si>
    <t>CBS440</t>
  </si>
  <si>
    <t>AHQ</t>
  </si>
  <si>
    <t>Taiwan</t>
    <phoneticPr fontId="1" type="noConversion"/>
  </si>
  <si>
    <t xml:space="preserve">26. Asian fermentation </t>
  </si>
  <si>
    <t>BMQ557</t>
    <phoneticPr fontId="1" type="noConversion"/>
  </si>
  <si>
    <t>CGL</t>
  </si>
  <si>
    <t>Hai Phong, North Vietnam</t>
  </si>
  <si>
    <t>CBS1509</t>
  </si>
  <si>
    <t>AFH</t>
  </si>
  <si>
    <t>CBS1480</t>
  </si>
  <si>
    <t>AGG</t>
  </si>
  <si>
    <t>CBS1508</t>
  </si>
  <si>
    <t>AEP</t>
  </si>
  <si>
    <t>Starter for sorghum brandy</t>
  </si>
  <si>
    <t>IFO_0289:4-3(b)</t>
    <phoneticPr fontId="1" type="noConversion"/>
  </si>
  <si>
    <t>CEV</t>
  </si>
  <si>
    <t>Moromi of Chinese wine kaoliangchiu</t>
  </si>
  <si>
    <t>Me7</t>
    <phoneticPr fontId="1" type="noConversion"/>
  </si>
  <si>
    <t>CGI</t>
  </si>
  <si>
    <t>Cai Be, South Vietnam</t>
  </si>
  <si>
    <t>SGB1</t>
    <phoneticPr fontId="1" type="noConversion"/>
  </si>
  <si>
    <t>CGN</t>
  </si>
  <si>
    <t>Rice fermentation starter culture</t>
  </si>
  <si>
    <t>Saigon, South Vietnam</t>
  </si>
  <si>
    <t>SG4</t>
    <phoneticPr fontId="1" type="noConversion"/>
  </si>
  <si>
    <t>CGP</t>
  </si>
  <si>
    <t>TayTa</t>
    <phoneticPr fontId="1" type="noConversion"/>
  </si>
  <si>
    <t>CGG</t>
  </si>
  <si>
    <t>Long An, South Vietnam</t>
  </si>
  <si>
    <t>VL5</t>
    <phoneticPr fontId="1" type="noConversion"/>
  </si>
  <si>
    <t>CGR</t>
  </si>
  <si>
    <t>Phan Thiet, South Vietnam</t>
  </si>
  <si>
    <t>CBS1196</t>
  </si>
  <si>
    <t>AQS</t>
  </si>
  <si>
    <t>Arak Distillery</t>
  </si>
  <si>
    <t>CLIB415</t>
  </si>
  <si>
    <t>BEH</t>
  </si>
  <si>
    <t>Fermenting rice (lao chao), Fermented beverage</t>
  </si>
  <si>
    <t>Y9_4</t>
  </si>
  <si>
    <t>ACM</t>
  </si>
  <si>
    <t>Ragi fermentation</t>
  </si>
  <si>
    <t>K12</t>
    <phoneticPr fontId="1" type="noConversion"/>
  </si>
  <si>
    <t>AKL</t>
  </si>
  <si>
    <t>Japan</t>
    <phoneticPr fontId="1" type="noConversion"/>
  </si>
  <si>
    <t>YJM413_b</t>
  </si>
  <si>
    <t>ABB</t>
  </si>
  <si>
    <t>Y12_1b</t>
  </si>
  <si>
    <t>ACK</t>
  </si>
  <si>
    <t>Ivory Coast</t>
    <phoneticPr fontId="1" type="noConversion"/>
  </si>
  <si>
    <t>T7_b</t>
  </si>
  <si>
    <t>ADH</t>
  </si>
  <si>
    <t>Babler State Park, MO, USA</t>
  </si>
  <si>
    <t>YJM1460</t>
  </si>
  <si>
    <t>SACE_YDA</t>
  </si>
  <si>
    <t>Palm Wine</t>
  </si>
  <si>
    <t>CLQCA_10-620</t>
  </si>
  <si>
    <t>ALB</t>
  </si>
  <si>
    <t>Orthopteran insect</t>
  </si>
  <si>
    <t>CLQCA_05-006</t>
  </si>
  <si>
    <t>AKR</t>
  </si>
  <si>
    <t>Rotten fruit</t>
  </si>
  <si>
    <t>Guayas, Ecuador</t>
  </si>
  <si>
    <t>CLQCA_11-024</t>
  </si>
  <si>
    <t>ALC</t>
  </si>
  <si>
    <t>Unidentified aquatic plant</t>
  </si>
  <si>
    <t>Cotopaxi, Ecuador</t>
  </si>
  <si>
    <t>CLQCA_19-011</t>
  </si>
  <si>
    <t>ALH</t>
  </si>
  <si>
    <t>Horse dung</t>
  </si>
  <si>
    <t xml:space="preserve">Napo, Ecuador </t>
  </si>
  <si>
    <t>CLQCA_10-619</t>
  </si>
  <si>
    <t>ALA</t>
  </si>
  <si>
    <t>CLQCA_24SC-235</t>
  </si>
  <si>
    <t>ALK</t>
  </si>
  <si>
    <r>
      <t>Tree exudate (</t>
    </r>
    <r>
      <rPr>
        <i/>
        <sz val="10"/>
        <rFont val="Verdana"/>
      </rPr>
      <t>Bursera graveolens</t>
    </r>
    <r>
      <rPr>
        <sz val="12"/>
        <color theme="1"/>
        <rFont val="Calibri"/>
        <family val="2"/>
        <scheme val="minor"/>
      </rPr>
      <t>)</t>
    </r>
  </si>
  <si>
    <t>Galapagos, Ecuador</t>
  </si>
  <si>
    <t>aneu;+1*5;</t>
  </si>
  <si>
    <t>RR1a</t>
    <phoneticPr fontId="1" type="noConversion"/>
  </si>
  <si>
    <t>CGQ</t>
  </si>
  <si>
    <t>My Tho, South Vietnam</t>
  </si>
  <si>
    <t>DBVPG5836</t>
  </si>
  <si>
    <t>BRG</t>
  </si>
  <si>
    <t>Soil close to plum tree, depth: 25 cm. Agricultural soil: presence of important vegetation, some fallen fruit (plum) rotting &amp; insects. Average T (June): [max: 26.3C / min: 13.6C]. Precipitation (June): 17.4 mm.</t>
  </si>
  <si>
    <t>District of Hamma Bouziane, Constantine, Algeria</t>
  </si>
  <si>
    <t>Lx2</t>
    <phoneticPr fontId="1" type="noConversion"/>
  </si>
  <si>
    <t>CGK</t>
  </si>
  <si>
    <t>Dong Thap, South Vietnam</t>
  </si>
  <si>
    <t>SBD</t>
    <phoneticPr fontId="1" type="noConversion"/>
  </si>
  <si>
    <t>CHM</t>
  </si>
  <si>
    <t>Northern Europe</t>
    <phoneticPr fontId="1" type="noConversion"/>
  </si>
  <si>
    <t>CLIB1411</t>
  </si>
  <si>
    <t>BHP</t>
  </si>
  <si>
    <t>CLIB1412</t>
  </si>
  <si>
    <t>BHQ</t>
  </si>
  <si>
    <t>CLIB1413</t>
  </si>
  <si>
    <t>BHR</t>
  </si>
  <si>
    <t>CLIB1414</t>
  </si>
  <si>
    <t>BHS</t>
  </si>
  <si>
    <t>CLIB413</t>
  </si>
  <si>
    <t>BEF</t>
  </si>
  <si>
    <t>Fermenting rice</t>
    <phoneticPr fontId="1" type="noConversion"/>
  </si>
  <si>
    <t>China</t>
  </si>
  <si>
    <t>JCM_2985-4B</t>
    <phoneticPr fontId="1" type="noConversion"/>
  </si>
  <si>
    <t>CEK</t>
  </si>
  <si>
    <t>Fermented fish</t>
  </si>
  <si>
    <t>Tailand</t>
  </si>
  <si>
    <t>JCM_3529-7B</t>
    <phoneticPr fontId="1" type="noConversion"/>
  </si>
  <si>
    <t>CEL</t>
  </si>
  <si>
    <t>Fermented shrimp</t>
  </si>
  <si>
    <t>YJM1388</t>
  </si>
  <si>
    <t>SACE_YCJ</t>
  </si>
  <si>
    <t>Fermented tapioca</t>
  </si>
  <si>
    <t>Malaya</t>
  </si>
  <si>
    <t>YJM1389</t>
  </si>
  <si>
    <t>SACE_YCK</t>
  </si>
  <si>
    <t>Sewage</t>
  </si>
  <si>
    <t>Thailand</t>
  </si>
  <si>
    <t>YJM1592</t>
  </si>
  <si>
    <t>SACE_YDK</t>
  </si>
  <si>
    <t>Mean coverage</t>
  </si>
  <si>
    <t>BTD</t>
  </si>
  <si>
    <t>BVH</t>
  </si>
  <si>
    <t>CRL</t>
  </si>
  <si>
    <t>SACE_GAT</t>
  </si>
  <si>
    <t>Standardized_name</t>
  </si>
  <si>
    <t>ratio.snp.het.snp.total_per_kb</t>
  </si>
  <si>
    <t>Inf</t>
  </si>
  <si>
    <t># SNPs</t>
  </si>
  <si>
    <t># homozygous SNPs</t>
  </si>
  <si>
    <t># heterozygous SNPs</t>
  </si>
  <si>
    <t>proportion of heterozygous SNPs</t>
  </si>
  <si>
    <t>SNPs.kb-1</t>
  </si>
  <si>
    <t>heterozygous SNPs per kb of heterozygous regions</t>
  </si>
  <si>
    <t>ORF</t>
  </si>
  <si>
    <t>Gene</t>
  </si>
  <si>
    <t>Mutation</t>
  </si>
  <si>
    <t>Reference</t>
  </si>
  <si>
    <t>YBR158W</t>
  </si>
  <si>
    <t>AMN1</t>
  </si>
  <si>
    <t>p.Val368Asp</t>
  </si>
  <si>
    <t>Yvert et al. 2003; Ronald et al. 2005, Li et al. 2012</t>
  </si>
  <si>
    <t>YDL227C</t>
  </si>
  <si>
    <t>HO</t>
  </si>
  <si>
    <t>p.Ser223Gly</t>
  </si>
  <si>
    <t>Ekino et al. 1999</t>
  </si>
  <si>
    <t>p.Leu475His</t>
  </si>
  <si>
    <t>Meiron et al. 1995, Ekino et al. 1999, Ezov et al. 2009</t>
  </si>
  <si>
    <t>YDR321W</t>
  </si>
  <si>
    <t>ASP1</t>
  </si>
  <si>
    <t>p.Asp142His</t>
  </si>
  <si>
    <t>Marullo et al. 2007</t>
  </si>
  <si>
    <t>YFR030W</t>
  </si>
  <si>
    <t>MET10</t>
  </si>
  <si>
    <t>p.Thr662Lys</t>
  </si>
  <si>
    <t>Linderholm et al. 2010</t>
  </si>
  <si>
    <t>YGR155W</t>
  </si>
  <si>
    <t>CYS4</t>
  </si>
  <si>
    <t>p.Ile123Asn</t>
  </si>
  <si>
    <t>Kim and Fay 2007</t>
  </si>
  <si>
    <t>p.Ser504Asn</t>
  </si>
  <si>
    <t>Linderholm et al. 2006, Kim et al. 2012</t>
  </si>
  <si>
    <t>YHR005C</t>
  </si>
  <si>
    <t>GPA1</t>
  </si>
  <si>
    <t>p.Ile469Ser</t>
  </si>
  <si>
    <t>Yvert et al. 2003, Nogami et al. 2007</t>
  </si>
  <si>
    <t>YIL129C</t>
  </si>
  <si>
    <t>TAO3</t>
  </si>
  <si>
    <t>p.Glu1493Gln</t>
  </si>
  <si>
    <t>Deutschbauer and Davis 2005</t>
  </si>
  <si>
    <t>YJL005W</t>
  </si>
  <si>
    <t>CYR1</t>
  </si>
  <si>
    <t>p.Lys1876Met</t>
  </si>
  <si>
    <t>Vanhalewyn et al. 1999</t>
  </si>
  <si>
    <t>YJR094C</t>
  </si>
  <si>
    <t>IME1</t>
  </si>
  <si>
    <t>p.Leu325Met</t>
  </si>
  <si>
    <t>Gerke et al. 2009</t>
  </si>
  <si>
    <t>YLR032W</t>
  </si>
  <si>
    <t>RAD5</t>
  </si>
  <si>
    <t>p.Gly535Arg</t>
  </si>
  <si>
    <t>Fan et al. 1996</t>
  </si>
  <si>
    <t>p.Ile791Ser</t>
  </si>
  <si>
    <t>Demogines et al. 2008a</t>
  </si>
  <si>
    <t>YML111W</t>
  </si>
  <si>
    <t>BUL2</t>
  </si>
  <si>
    <t>p.Leu883Phe</t>
  </si>
  <si>
    <t>Kwan et al. 2011</t>
  </si>
  <si>
    <t>YBR295W</t>
  </si>
  <si>
    <t>PCA1</t>
  </si>
  <si>
    <t>p.Arg970Gly</t>
  </si>
  <si>
    <t>Shiraishi et al. 2000</t>
  </si>
  <si>
    <t>YML123C</t>
  </si>
  <si>
    <t>PHO84</t>
  </si>
  <si>
    <t>p.Leu259Pro</t>
  </si>
  <si>
    <t>Perstein et al. 2007, Chen et al. 2009</t>
  </si>
  <si>
    <t>YMR030W</t>
  </si>
  <si>
    <t>RSF1</t>
  </si>
  <si>
    <t>p.Asp181Gly</t>
  </si>
  <si>
    <t>YMR167W</t>
  </si>
  <si>
    <t>MLH1</t>
  </si>
  <si>
    <t>p.Leu271Pro</t>
  </si>
  <si>
    <t>Demogines et al. 2008b</t>
  </si>
  <si>
    <t>p.Asp761Gly</t>
  </si>
  <si>
    <t>Heck et al. 2006</t>
  </si>
  <si>
    <t>YNL082W</t>
  </si>
  <si>
    <t>PMS1</t>
  </si>
  <si>
    <t>p.Phe165Cys</t>
  </si>
  <si>
    <t>p.Arg818Lys</t>
  </si>
  <si>
    <t>Heck et al. 2006, Ben-Ari et al. 2006</t>
  </si>
  <si>
    <t>YNL084C</t>
  </si>
  <si>
    <t>END3</t>
  </si>
  <si>
    <t>p.Ser258Asn</t>
  </si>
  <si>
    <t>Steinmetz et al. 2002, Sinha et al. 2006</t>
  </si>
  <si>
    <t>YNL085W</t>
  </si>
  <si>
    <t>MKT1</t>
  </si>
  <si>
    <t>p.Asp30Gly</t>
  </si>
  <si>
    <t>Steinmetz et al. 2002, Deutschbauer and Davis 2005, Sinha et al. 2006, Smith and Kruglyak 2006, Demogines et al. 2008, Dimitrov et al. 2009, Swinnen et al. 2011, Kim and Fay 2009</t>
  </si>
  <si>
    <t>YNL119W</t>
  </si>
  <si>
    <t>NCS2</t>
  </si>
  <si>
    <t>p.His71Leu</t>
  </si>
  <si>
    <t>Sinha et al. 2008, Yang et al. 2013</t>
  </si>
  <si>
    <t>YOL093W</t>
  </si>
  <si>
    <t>TRM10</t>
  </si>
  <si>
    <t>p.Pro139Ser</t>
  </si>
  <si>
    <t>Torabi and Kruglyak 2011</t>
  </si>
  <si>
    <t>YOR125C</t>
  </si>
  <si>
    <t>CAT5</t>
  </si>
  <si>
    <t>p.Ile91Met</t>
  </si>
  <si>
    <t>Dimitrov et al. 2009</t>
  </si>
  <si>
    <t>YOR127W</t>
  </si>
  <si>
    <t>RGA1</t>
  </si>
  <si>
    <t>p.Tyr658Ser</t>
  </si>
  <si>
    <t>Li et al. 2012</t>
  </si>
  <si>
    <t>YOR153W</t>
  </si>
  <si>
    <t>PDR5</t>
  </si>
  <si>
    <t>p.Ala1352Met</t>
  </si>
  <si>
    <t>Guo et al. 2012</t>
  </si>
  <si>
    <t>YOR330C</t>
  </si>
  <si>
    <t>MIP1</t>
  </si>
  <si>
    <t>p.Ala661Thr</t>
  </si>
  <si>
    <t>Dimitrov et al. 2009, Baruffini et al. 2007</t>
  </si>
  <si>
    <t>YPL133C</t>
  </si>
  <si>
    <t>RDS2</t>
  </si>
  <si>
    <t>p.His251Asp</t>
  </si>
  <si>
    <t>Diezmann and Dietrich 2011</t>
  </si>
  <si>
    <t>YPR192W</t>
  </si>
  <si>
    <t>AQY1</t>
  </si>
  <si>
    <t>p.Met121Ile</t>
  </si>
  <si>
    <t>Bonhivers et al. 1998, Will et al. 2010</t>
  </si>
  <si>
    <t>p.Thr255Pro</t>
  </si>
  <si>
    <t>5' noncoding −148T &gt; G</t>
  </si>
  <si>
    <t>Chang and Leu 2011</t>
  </si>
  <si>
    <t>5' noncoding −159G &gt; T</t>
  </si>
  <si>
    <t>5' noncoding −97T &gt; C</t>
  </si>
  <si>
    <t>5' noncoding -548T &gt; C</t>
  </si>
  <si>
    <t>Condition</t>
  </si>
  <si>
    <t>YPD</t>
  </si>
  <si>
    <t xml:space="preserve">2% bactopeptone; 1% yeast extract; 2% glucose; 2% agar </t>
  </si>
  <si>
    <t>YP acetate 2%</t>
  </si>
  <si>
    <t>2% bactopeptone; 1% yeast extract; 2% acetate; 2% agar</t>
  </si>
  <si>
    <t>YP EtOH 2%</t>
  </si>
  <si>
    <t>2% bactopeptone; 1% yeast extract; 2% ethanol; 2% agar</t>
  </si>
  <si>
    <t>YP glycerol 2%</t>
  </si>
  <si>
    <t>2% bactopeptone; 1% yeast extract; 2% glycerol; 2% agar</t>
  </si>
  <si>
    <t>YP sorbitol 2%</t>
  </si>
  <si>
    <t>2% bactopeptone; 1% yeast extract; 2% sorbitol; 2% agar</t>
  </si>
  <si>
    <t>YP galactose 2%</t>
  </si>
  <si>
    <t>2% bactopeptone; 1% yeast extract; 2% galactose; 2% agar</t>
  </si>
  <si>
    <t>YP ribose 2%</t>
  </si>
  <si>
    <t>2% bactopeptone; 1% yeast extract; 2% ribose; 2% agar</t>
  </si>
  <si>
    <t>YP xylose 2%</t>
  </si>
  <si>
    <t>2% bactopeptone; 1% yeast extract; 2% xylose; 2% agar</t>
  </si>
  <si>
    <t>YPD formamide 4%</t>
  </si>
  <si>
    <t>YPD; formamide 4%</t>
  </si>
  <si>
    <t>YPD formamide 5%</t>
  </si>
  <si>
    <t>YPD; formamide 5%</t>
  </si>
  <si>
    <t>YPD EtOH 15%</t>
  </si>
  <si>
    <t>YPD; ethanol 15%</t>
  </si>
  <si>
    <t>YPD benomyl 200 µg/ml</t>
  </si>
  <si>
    <t>YPD; benomyl 200µg/ml</t>
  </si>
  <si>
    <t>YPD benomyl 500 µg/ml</t>
  </si>
  <si>
    <t>YPD; benomyl 500µg/ml</t>
  </si>
  <si>
    <t>YPD SDS 0.2%</t>
  </si>
  <si>
    <t>YPD; SDS 0.2%</t>
  </si>
  <si>
    <t>YPD DMSO 6%</t>
  </si>
  <si>
    <t>YPD; DMSO 6%</t>
  </si>
  <si>
    <t>YPD; KCl 2M</t>
  </si>
  <si>
    <t>YPD NaCl 1 M</t>
  </si>
  <si>
    <t>YPD; NaCl 1M</t>
  </si>
  <si>
    <t>YPD; NaCl 1.5M</t>
  </si>
  <si>
    <t>YPD; LiCl 250mM</t>
  </si>
  <si>
    <t>YPD; cycloheximide 0.5µg/ml</t>
  </si>
  <si>
    <t xml:space="preserve">YPD; cycloheximide 1µg/ml </t>
  </si>
  <si>
    <t>YPD; anisomycin 10µg/ml</t>
  </si>
  <si>
    <t>YPD; anisomycin 20µg/ml</t>
  </si>
  <si>
    <t>YPD; anisomycin 50µg/ml</t>
  </si>
  <si>
    <t>YPD; caffeine 40mM</t>
  </si>
  <si>
    <t>YPD; caffeine 50mM</t>
  </si>
  <si>
    <t>YPD; 6-azauracile 600µg/ml</t>
  </si>
  <si>
    <t xml:space="preserve">YPD; nystatin 10µg/ml </t>
  </si>
  <si>
    <t>YPD; methylviologen 20mM</t>
  </si>
  <si>
    <t>YPD; CuSO4 10mM</t>
  </si>
  <si>
    <t>GW_heritability</t>
  </si>
  <si>
    <t>YPACETATE_40h</t>
  </si>
  <si>
    <t>YPD14_40h</t>
  </si>
  <si>
    <t>YPD40_40h</t>
  </si>
  <si>
    <t>YPD42_40h</t>
  </si>
  <si>
    <t>YPD6AU_40h</t>
  </si>
  <si>
    <t>YPDANISO10_40h</t>
  </si>
  <si>
    <t>YPDANISO20_40h</t>
  </si>
  <si>
    <t>YPDANISO50_40h</t>
  </si>
  <si>
    <t>YPDBENOMYL200_40h</t>
  </si>
  <si>
    <t>YPDBENOMYL500_40h</t>
  </si>
  <si>
    <t>YPDCAFEIN40_40h</t>
  </si>
  <si>
    <t>YPDCAFEIN50_40h</t>
  </si>
  <si>
    <t>YPDCHX05_40h</t>
  </si>
  <si>
    <t>YPDCHX1_40h</t>
  </si>
  <si>
    <t>YPDCUSO410MM_40h</t>
  </si>
  <si>
    <t>YPDDMSO_40h</t>
  </si>
  <si>
    <t>YPDETOH_40h</t>
  </si>
  <si>
    <t>YPDFLUCONAZOLE_40h</t>
  </si>
  <si>
    <t>YPDFORMAMIDE4_40h</t>
  </si>
  <si>
    <t>YPDFORMAMIDE5_40h</t>
  </si>
  <si>
    <t>YPDHU_40h</t>
  </si>
  <si>
    <t>YPDKCL2M_40h</t>
  </si>
  <si>
    <t>YPDLICL250MM_40h</t>
  </si>
  <si>
    <t>YPDMV_40h</t>
  </si>
  <si>
    <t>YPDNACL15M_40h</t>
  </si>
  <si>
    <t>YPDNACL1M_40h</t>
  </si>
  <si>
    <t>YPDNYSTATIN_40h</t>
  </si>
  <si>
    <t>YPDSDS_40h</t>
  </si>
  <si>
    <t>YPDSODIUMMETAARSENITE_40h</t>
  </si>
  <si>
    <t>YPETHANOL_40h</t>
  </si>
  <si>
    <t>YPGALACTOSE_40h</t>
  </si>
  <si>
    <t>YPGLYCEROL_40h</t>
  </si>
  <si>
    <t>YPRIBOSE_40h</t>
  </si>
  <si>
    <t>YPSORBITOL_40h</t>
  </si>
  <si>
    <t>YPXYLOSE_40h</t>
  </si>
  <si>
    <t>Ecological origins</t>
  </si>
  <si>
    <t>Geographical origins</t>
  </si>
  <si>
    <t>Isolate name</t>
  </si>
  <si>
    <t>Standardized name</t>
  </si>
  <si>
    <t>Aneuploidies</t>
  </si>
  <si>
    <t>HO deletion</t>
  </si>
  <si>
    <t>Total number of SNPs</t>
  </si>
  <si>
    <t>Number of singletons</t>
  </si>
  <si>
    <t>1. Wine/European (subclade 1)</t>
  </si>
  <si>
    <t>1. Wine/European (subclade 2)</t>
  </si>
  <si>
    <t>1. Wine/European (subclade 3)</t>
  </si>
  <si>
    <t>1. Wine/European (subclade 4)</t>
  </si>
  <si>
    <t>Clades</t>
  </si>
  <si>
    <t>Clade</t>
  </si>
  <si>
    <t>African beer</t>
  </si>
  <si>
    <t>YBR186W</t>
  </si>
  <si>
    <t>YCR005C</t>
  </si>
  <si>
    <t>YDL001W</t>
  </si>
  <si>
    <t>YDR062W</t>
  </si>
  <si>
    <t>YDR065W</t>
  </si>
  <si>
    <t>YDR066C</t>
  </si>
  <si>
    <t>YLR153C</t>
  </si>
  <si>
    <t>African palm wine</t>
  </si>
  <si>
    <t>YEL068C</t>
  </si>
  <si>
    <t>YGL023C</t>
  </si>
  <si>
    <t>YGL022W</t>
  </si>
  <si>
    <t>YGR286C</t>
  </si>
  <si>
    <t>YGR287C</t>
  </si>
  <si>
    <t>YKL222C</t>
  </si>
  <si>
    <t>Ale beer</t>
  </si>
  <si>
    <t>YGL253W</t>
  </si>
  <si>
    <t>YJR124C</t>
  </si>
  <si>
    <t>YJR125C</t>
  </si>
  <si>
    <t>YKL096W</t>
  </si>
  <si>
    <t>Alpechin</t>
  </si>
  <si>
    <t>YBR041W</t>
  </si>
  <si>
    <t>YBR042C</t>
  </si>
  <si>
    <t>YBR043C</t>
  </si>
  <si>
    <t>YBR061C</t>
  </si>
  <si>
    <t>YBR062C</t>
  </si>
  <si>
    <t>YBR063C</t>
  </si>
  <si>
    <t>YBR065C</t>
  </si>
  <si>
    <t>YDR003W</t>
  </si>
  <si>
    <t>YDR004W</t>
  </si>
  <si>
    <t>YDR520C</t>
  </si>
  <si>
    <t>YDR522C</t>
  </si>
  <si>
    <t>YGL043W</t>
  </si>
  <si>
    <t>YGL041W-A</t>
  </si>
  <si>
    <t>YGL040C</t>
  </si>
  <si>
    <t>Asian fermentation</t>
  </si>
  <si>
    <t>YBR296C</t>
  </si>
  <si>
    <t>YER065C</t>
  </si>
  <si>
    <t>YPR149W</t>
  </si>
  <si>
    <t>YPR151C</t>
  </si>
  <si>
    <t>Brazilian bioethanol</t>
  </si>
  <si>
    <t>YBR066C</t>
  </si>
  <si>
    <t>YBR067C</t>
  </si>
  <si>
    <t>YCR004C</t>
  </si>
  <si>
    <t>YIL162W</t>
  </si>
  <si>
    <t>YIL161W</t>
  </si>
  <si>
    <t>YER010C</t>
  </si>
  <si>
    <t>YOL152W</t>
  </si>
  <si>
    <t>YOL151W</t>
  </si>
  <si>
    <t>French dairy</t>
  </si>
  <si>
    <t>YAL056W</t>
  </si>
  <si>
    <t>YDL167C</t>
  </si>
  <si>
    <t>YDL166C</t>
  </si>
  <si>
    <t>YIL051C</t>
  </si>
  <si>
    <t>YIL050W</t>
  </si>
  <si>
    <t>YDL161W</t>
  </si>
  <si>
    <t>YDL160C-A</t>
  </si>
  <si>
    <t>YDR263C</t>
  </si>
  <si>
    <t>YKR041W</t>
  </si>
  <si>
    <t>YKR042W</t>
  </si>
  <si>
    <t>YKR072C</t>
  </si>
  <si>
    <t>YKR074W</t>
  </si>
  <si>
    <t>YKR075C</t>
  </si>
  <si>
    <t>YPR156C</t>
  </si>
  <si>
    <t>YJL213W</t>
  </si>
  <si>
    <t>YLR452C</t>
  </si>
  <si>
    <t>YLR453C</t>
  </si>
  <si>
    <t>YLR454W</t>
  </si>
  <si>
    <t>YPR144C</t>
  </si>
  <si>
    <t>Mosaic beer</t>
  </si>
  <si>
    <t>YER061C</t>
  </si>
  <si>
    <t>YER062C</t>
  </si>
  <si>
    <t>YBR074W</t>
  </si>
  <si>
    <t>YEL066W</t>
  </si>
  <si>
    <t>YEL065W</t>
  </si>
  <si>
    <t>YER064C</t>
  </si>
  <si>
    <t>YGL255W</t>
  </si>
  <si>
    <t>Wine/European</t>
  </si>
  <si>
    <t>YBR008C</t>
  </si>
  <si>
    <t>YFL009W</t>
  </si>
  <si>
    <t>YFL008W</t>
  </si>
  <si>
    <t>YOR342C</t>
  </si>
  <si>
    <t>Dim.1</t>
  </si>
  <si>
    <t>Dim.2</t>
  </si>
  <si>
    <t>Dim.3</t>
  </si>
  <si>
    <t>Dim.4</t>
  </si>
  <si>
    <t>Dim.5</t>
  </si>
  <si>
    <t># isolates</t>
  </si>
  <si>
    <t># natural isolates</t>
  </si>
  <si>
    <t># Natural homozygous isolates</t>
  </si>
  <si>
    <t># heterozygous isolates</t>
  </si>
  <si>
    <t>Pi</t>
  </si>
  <si>
    <t>Theta</t>
  </si>
  <si>
    <t>Tajima_D</t>
  </si>
  <si>
    <t>Singletons (within biall matrix)</t>
  </si>
  <si>
    <t>Singletons (within biall nomissing matrix)</t>
  </si>
  <si>
    <t># of sites (biall matrix)</t>
  </si>
  <si>
    <t># of sites (biall nomissing matrix)</t>
  </si>
  <si>
    <t># of heterozygous sites on average</t>
  </si>
  <si>
    <t>Proportion of heterozygous sites on average</t>
  </si>
  <si>
    <t># of heterozygous sites per kb on average</t>
  </si>
  <si>
    <t>Proportion of the genome under LOH on average</t>
  </si>
  <si>
    <t># of LOH regions on average</t>
  </si>
  <si>
    <t>% of site &lt; MAF 0.1</t>
  </si>
  <si>
    <t>0.0029688</t>
  </si>
  <si>
    <t>0.0035769</t>
  </si>
  <si>
    <t>-0.6406623</t>
  </si>
  <si>
    <t>34203.07</t>
  </si>
  <si>
    <t>0.41056633</t>
  </si>
  <si>
    <t>3.045625</t>
  </si>
  <si>
    <t>0.1106667</t>
  </si>
  <si>
    <t>7.4</t>
  </si>
  <si>
    <t>64.2</t>
  </si>
  <si>
    <t>0.0028248</t>
  </si>
  <si>
    <t>0.00296</t>
  </si>
  <si>
    <t>-0.165309</t>
  </si>
  <si>
    <t>10472.7</t>
  </si>
  <si>
    <t>0.12613646</t>
  </si>
  <si>
    <t>2.035</t>
  </si>
  <si>
    <t>0.4192857</t>
  </si>
  <si>
    <t>29.428571</t>
  </si>
  <si>
    <t>60.2</t>
  </si>
  <si>
    <t>0.0031229</t>
  </si>
  <si>
    <t>0.0027923</t>
  </si>
  <si>
    <t>0.4524132</t>
  </si>
  <si>
    <t>44060.786</t>
  </si>
  <si>
    <t>0.56421476</t>
  </si>
  <si>
    <t>3.9627778</t>
  </si>
  <si>
    <t>0.12071429</t>
  </si>
  <si>
    <t>9.928571</t>
  </si>
  <si>
    <t>45.2</t>
  </si>
  <si>
    <t>0.0009586</t>
  </si>
  <si>
    <t>0.0009489</t>
  </si>
  <si>
    <t>0.0394028</t>
  </si>
  <si>
    <t>700.125</t>
  </si>
  <si>
    <t>0.01426288</t>
  </si>
  <si>
    <t>1.0033333</t>
  </si>
  <si>
    <t>0.71</t>
  </si>
  <si>
    <t>43.5</t>
  </si>
  <si>
    <t>74.0</t>
  </si>
  <si>
    <t>0.0014752</t>
  </si>
  <si>
    <t>0.0015706</t>
  </si>
  <si>
    <t>-0.2126948</t>
  </si>
  <si>
    <t>7506.25</t>
  </si>
  <si>
    <t>0.11333663</t>
  </si>
  <si>
    <t>1.4929167</t>
  </si>
  <si>
    <t>0.5608696</t>
  </si>
  <si>
    <t>25.130435</t>
  </si>
  <si>
    <t>70.3</t>
  </si>
  <si>
    <t>Asian islands</t>
  </si>
  <si>
    <t>0.0027319</t>
  </si>
  <si>
    <t>0.0025281</t>
  </si>
  <si>
    <t>0.33242</t>
  </si>
  <si>
    <t>0.07939586</t>
  </si>
  <si>
    <t>2.69</t>
  </si>
  <si>
    <t>0.74</t>
  </si>
  <si>
    <t>32.5</t>
  </si>
  <si>
    <t>55.7</t>
  </si>
  <si>
    <t>0.0024266</t>
  </si>
  <si>
    <t>0.0022378</t>
  </si>
  <si>
    <t>0.298416</t>
  </si>
  <si>
    <t>23165.207</t>
  </si>
  <si>
    <t>0.3713333</t>
  </si>
  <si>
    <t>2.8169231</t>
  </si>
  <si>
    <t>0.2403846</t>
  </si>
  <si>
    <t>18.115385</t>
  </si>
  <si>
    <t>55.3</t>
  </si>
  <si>
    <t>Ecuadorean</t>
  </si>
  <si>
    <t>0.00015</t>
  </si>
  <si>
    <t>0.0001543</t>
  </si>
  <si>
    <t>-0.1174332</t>
  </si>
  <si>
    <t>99.6</t>
  </si>
  <si>
    <t>0.0023896</t>
  </si>
  <si>
    <t>0.0026899</t>
  </si>
  <si>
    <t>-0.3985376</t>
  </si>
  <si>
    <t>23244.81</t>
  </si>
  <si>
    <t>0.31560893</t>
  </si>
  <si>
    <t>2.66375</t>
  </si>
  <si>
    <t>0.29</t>
  </si>
  <si>
    <t>14.90625</t>
  </si>
  <si>
    <t>66.6</t>
  </si>
  <si>
    <t>French Guiana human</t>
  </si>
  <si>
    <t>0.0010719</t>
  </si>
  <si>
    <t>0.0009748</t>
  </si>
  <si>
    <t>0.356857</t>
  </si>
  <si>
    <t>8003.903</t>
  </si>
  <si>
    <t>0.09513512</t>
  </si>
  <si>
    <t>1.216</t>
  </si>
  <si>
    <t>0.4356667</t>
  </si>
  <si>
    <t>29.266667</t>
  </si>
  <si>
    <t>77.6</t>
  </si>
  <si>
    <t xml:space="preserve">Mixed origin              </t>
  </si>
  <si>
    <t>0.0031592</t>
  </si>
  <si>
    <t>0.001807</t>
  </si>
  <si>
    <t>2.4814509</t>
  </si>
  <si>
    <t>50741.65</t>
  </si>
  <si>
    <t>0.6335738</t>
  </si>
  <si>
    <t>4.596119</t>
  </si>
  <si>
    <t>0.1342593</t>
  </si>
  <si>
    <t>10.666667</t>
  </si>
  <si>
    <t>27.0</t>
  </si>
  <si>
    <t>0.0023545</t>
  </si>
  <si>
    <t>0.0025145</t>
  </si>
  <si>
    <t>-0.238324</t>
  </si>
  <si>
    <t>17806.56</t>
  </si>
  <si>
    <t>0.2949098</t>
  </si>
  <si>
    <t>2.8925</t>
  </si>
  <si>
    <t>0.3957143</t>
  </si>
  <si>
    <t>18.14286</t>
  </si>
  <si>
    <t>57.9</t>
  </si>
  <si>
    <t>North America oak</t>
  </si>
  <si>
    <t>0.0001074</t>
  </si>
  <si>
    <t>0.0001151</t>
  </si>
  <si>
    <t>-0.2691161</t>
  </si>
  <si>
    <t>99.7</t>
  </si>
  <si>
    <t>0.0008062</t>
  </si>
  <si>
    <t>0.0007951</t>
  </si>
  <si>
    <t>0.0481302</t>
  </si>
  <si>
    <t>2322.049</t>
  </si>
  <si>
    <t>0.03605142</t>
  </si>
  <si>
    <t>1.1818421</t>
  </si>
  <si>
    <t>0.8218421</t>
  </si>
  <si>
    <t>26.631579</t>
  </si>
  <si>
    <t>81.0</t>
  </si>
  <si>
    <t>West Africa cocoa</t>
  </si>
  <si>
    <t>0.0021325</t>
  </si>
  <si>
    <t>0.0018068</t>
  </si>
  <si>
    <t>0.7225786</t>
  </si>
  <si>
    <t>17553.538</t>
  </si>
  <si>
    <t>0.27642348</t>
  </si>
  <si>
    <t>3.45</t>
  </si>
  <si>
    <t>0.5761538</t>
  </si>
  <si>
    <t>41.0</t>
  </si>
  <si>
    <t>0.0010071</t>
  </si>
  <si>
    <t>0.0031009</t>
  </si>
  <si>
    <t>-2.023971</t>
  </si>
  <si>
    <t>2540.121</t>
  </si>
  <si>
    <t>0.05337085</t>
  </si>
  <si>
    <t>0.9648889</t>
  </si>
  <si>
    <t>0.5545865</t>
  </si>
  <si>
    <t>29.6015</t>
  </si>
  <si>
    <t>95.5</t>
  </si>
  <si>
    <t>MR1</t>
  </si>
  <si>
    <t>0.0022531</t>
  </si>
  <si>
    <t>0.0027222</t>
  </si>
  <si>
    <t>-0.663595</t>
  </si>
  <si>
    <t>12519.818</t>
  </si>
  <si>
    <t>0.2336278</t>
  </si>
  <si>
    <t>2.2388889</t>
  </si>
  <si>
    <t>0.44</t>
  </si>
  <si>
    <t>23.888889</t>
  </si>
  <si>
    <t>59.7</t>
  </si>
  <si>
    <t>MR2</t>
  </si>
  <si>
    <t>0.0029423</t>
  </si>
  <si>
    <t>0.0028058</t>
  </si>
  <si>
    <t>0.1833102</t>
  </si>
  <si>
    <t>11739.833</t>
  </si>
  <si>
    <t>0.2108606</t>
  </si>
  <si>
    <t>3.146</t>
  </si>
  <si>
    <t>0.64</t>
  </si>
  <si>
    <t>32.8</t>
  </si>
  <si>
    <t>53.0</t>
  </si>
  <si>
    <t>MR3</t>
  </si>
  <si>
    <t>0.0041924</t>
  </si>
  <si>
    <t>0.0062873</t>
  </si>
  <si>
    <t>-1.0690278</t>
  </si>
  <si>
    <t>29649.02</t>
  </si>
  <si>
    <t>0.4103205</t>
  </si>
  <si>
    <t>4.0548837</t>
  </si>
  <si>
    <t>0.2574419</t>
  </si>
  <si>
    <t>14.790698</t>
  </si>
  <si>
    <t>88.3</t>
  </si>
  <si>
    <t>Genes</t>
  </si>
  <si>
    <t>-</t>
  </si>
  <si>
    <t xml:space="preserve">orth.YAL037W;orth.RMD6;VAR117;PAU5 </t>
  </si>
  <si>
    <t>PET9 - YBL029C-A</t>
  </si>
  <si>
    <t>COX8</t>
  </si>
  <si>
    <t xml:space="preserve">CUP1-2 </t>
  </si>
  <si>
    <t>MBP1</t>
  </si>
  <si>
    <t xml:space="preserve">VAR1589;ENA5 </t>
  </si>
  <si>
    <r>
      <t xml:space="preserve">ENA5;VAR1589; </t>
    </r>
    <r>
      <rPr>
        <sz val="12"/>
        <color indexed="17"/>
        <rFont val="Calibri"/>
        <family val="2"/>
      </rPr>
      <t>MDM36</t>
    </r>
  </si>
  <si>
    <t xml:space="preserve">ADH4;HXK2 </t>
  </si>
  <si>
    <t>ATP5 - BFR2</t>
  </si>
  <si>
    <t xml:space="preserve">YPR196W;ARR1;ARR2;YPR195C;ARR3;SGE1;AQY1;YPR193C </t>
  </si>
  <si>
    <r>
      <t xml:space="preserve">orth.YNR071C;VAR181; </t>
    </r>
    <r>
      <rPr>
        <sz val="12"/>
        <color indexed="17"/>
        <rFont val="Calibri"/>
        <family val="2"/>
      </rPr>
      <t>INP2; RPL40B - MLP1; ATG17 - SPP382</t>
    </r>
  </si>
  <si>
    <t>SSK1</t>
  </si>
  <si>
    <t>SSK1; RPL34B - MMF1</t>
  </si>
  <si>
    <t>SSK1, GIS1</t>
  </si>
  <si>
    <t>Name</t>
  </si>
  <si>
    <t>Ortholog in SGD_2010</t>
  </si>
  <si>
    <t>Origin assignment</t>
  </si>
  <si>
    <t>Ancestral</t>
  </si>
  <si>
    <t>YER184C</t>
  </si>
  <si>
    <t>YER185W</t>
  </si>
  <si>
    <t>S. paradoxus</t>
  </si>
  <si>
    <t>YMR289W</t>
  </si>
  <si>
    <t>YMR290C</t>
  </si>
  <si>
    <t>YNL192W</t>
  </si>
  <si>
    <t>YDR040C</t>
  </si>
  <si>
    <t>YDR037W</t>
  </si>
  <si>
    <t>YDR517W</t>
  </si>
  <si>
    <t>YMR032W</t>
  </si>
  <si>
    <t>YLR121C</t>
  </si>
  <si>
    <t>YFL054C</t>
  </si>
  <si>
    <t>YHL008C</t>
  </si>
  <si>
    <t>YNR076W</t>
  </si>
  <si>
    <t>YDR080W</t>
  </si>
  <si>
    <t>YOL161C</t>
  </si>
  <si>
    <t>YMR288W</t>
  </si>
  <si>
    <t>YAR033W</t>
  </si>
  <si>
    <t>YLR082C</t>
  </si>
  <si>
    <t>YBR019C</t>
  </si>
  <si>
    <t>YBR018C</t>
  </si>
  <si>
    <t>YGL097W</t>
  </si>
  <si>
    <t>YKR071C</t>
  </si>
  <si>
    <t>YKR065C</t>
  </si>
  <si>
    <t>YKR069W</t>
  </si>
  <si>
    <t>YKR067W</t>
  </si>
  <si>
    <t>YJR127C</t>
  </si>
  <si>
    <t>YGR035C</t>
  </si>
  <si>
    <t>YNL333W,YFL059W</t>
  </si>
  <si>
    <t>YBR093C</t>
  </si>
  <si>
    <t>YOL156W,YJL219W</t>
  </si>
  <si>
    <t>YGR295C</t>
  </si>
  <si>
    <t>YMR266W</t>
  </si>
  <si>
    <t>YFL055W</t>
  </si>
  <si>
    <t>YGL053W</t>
  </si>
  <si>
    <t>YEL070W</t>
  </si>
  <si>
    <t>YBR187W</t>
  </si>
  <si>
    <t>YCL069W</t>
  </si>
  <si>
    <t>YER183C</t>
  </si>
  <si>
    <t>YER182W</t>
  </si>
  <si>
    <t>YLR127C</t>
  </si>
  <si>
    <t>YLR126C</t>
  </si>
  <si>
    <t>YLR125W</t>
  </si>
  <si>
    <t>YLR119W</t>
  </si>
  <si>
    <t>YEL069C</t>
  </si>
  <si>
    <t>YMR315W</t>
  </si>
  <si>
    <t>YGL254W</t>
  </si>
  <si>
    <t>YER180C-A</t>
  </si>
  <si>
    <t>YER180C</t>
  </si>
  <si>
    <t>YER162C</t>
  </si>
  <si>
    <t>YOR010C</t>
  </si>
  <si>
    <t>YGL258W</t>
  </si>
  <si>
    <t>YOR086C</t>
  </si>
  <si>
    <t>YFL060C,YNL334C</t>
  </si>
  <si>
    <t>YOR162C</t>
  </si>
  <si>
    <t>YML125C</t>
  </si>
  <si>
    <t>YOL086C</t>
  </si>
  <si>
    <t>YLR130C</t>
  </si>
  <si>
    <t>YKR078W</t>
  </si>
  <si>
    <t>YKR077W</t>
  </si>
  <si>
    <t>YKR076W</t>
  </si>
  <si>
    <t>YIL166C</t>
  </si>
  <si>
    <t>YJR059W</t>
  </si>
  <si>
    <t>YAR071W,YHR215W</t>
  </si>
  <si>
    <t>YJR150C</t>
  </si>
  <si>
    <t>YDR508C</t>
  </si>
  <si>
    <t>YOR382W</t>
  </si>
  <si>
    <t>YKL128C</t>
  </si>
  <si>
    <t>YLL056C</t>
  </si>
  <si>
    <t>YLR079W</t>
  </si>
  <si>
    <t>YDL234C</t>
  </si>
  <si>
    <t>YKR068C</t>
  </si>
  <si>
    <t>YKR066C</t>
  </si>
  <si>
    <t>YKR070W</t>
  </si>
  <si>
    <t>YFR055W</t>
  </si>
  <si>
    <t>YOR371C</t>
  </si>
  <si>
    <t>YMR307W</t>
  </si>
  <si>
    <t>YKL070W</t>
  </si>
  <si>
    <t>YMR008C</t>
  </si>
  <si>
    <t>YPR200C</t>
  </si>
  <si>
    <t>YBR298C</t>
  </si>
  <si>
    <t>YDR036C</t>
  </si>
  <si>
    <t>YGL013C</t>
  </si>
  <si>
    <t>YNR066C</t>
  </si>
  <si>
    <t>YKR064W</t>
  </si>
  <si>
    <t>YAR060C,YHR212C</t>
  </si>
  <si>
    <t>YAR066W,YHR214W</t>
  </si>
  <si>
    <t>YAR068W,YHR214W-A</t>
  </si>
  <si>
    <t>YAR070C,YHR214C-E</t>
  </si>
  <si>
    <t>YBR063C,YBR064W</t>
  </si>
  <si>
    <t>YCL005W-A,YCL007C</t>
  </si>
  <si>
    <t>YCL022C,YCL024W</t>
  </si>
  <si>
    <t>YCR040W,YCL066W</t>
  </si>
  <si>
    <t>YCR041W,YCL065W</t>
  </si>
  <si>
    <t>YCR045W-A,YCR045C</t>
  </si>
  <si>
    <t>YCR107W,YOL165C</t>
  </si>
  <si>
    <t>YDL010W,YDL011C</t>
  </si>
  <si>
    <t>YDL051W,YDL050C</t>
  </si>
  <si>
    <t>YDL164C,YDL163W</t>
  </si>
  <si>
    <t>YDL247W,YJR160C</t>
  </si>
  <si>
    <t>YDR007W,YDR008C</t>
  </si>
  <si>
    <t>YDR052C,YDR053W</t>
  </si>
  <si>
    <t>YDR342C,YDR343C</t>
  </si>
  <si>
    <t>YDR402C,YDR401W</t>
  </si>
  <si>
    <t>YDR520C,YDR521W</t>
  </si>
  <si>
    <t>YDR526C,YDR527W</t>
  </si>
  <si>
    <t>YDR538W,YDR537C</t>
  </si>
  <si>
    <t>YER067W,YER067C-A</t>
  </si>
  <si>
    <t>YER133W-A,YER134C</t>
  </si>
  <si>
    <t>YER188C-A,YDR543C,YJR162C,YNL337W,YFL063W</t>
  </si>
  <si>
    <t>YFL013C,YFL013W-A</t>
  </si>
  <si>
    <t>YFL015W-A,YFL015C</t>
  </si>
  <si>
    <t>YFL021W,YFL021C-A</t>
  </si>
  <si>
    <t>YFL059W,YNL333W</t>
  </si>
  <si>
    <t>YFL061W,YNL335W</t>
  </si>
  <si>
    <t>YFR009W,YFR009W-A</t>
  </si>
  <si>
    <t>YGL041C,YGL041W-A</t>
  </si>
  <si>
    <t>YGL051W,YAR033W</t>
  </si>
  <si>
    <t>YGL236C,YGL235W</t>
  </si>
  <si>
    <t>YGR292W,YBR299W</t>
  </si>
  <si>
    <t>YHL019W-A,YHL019C</t>
  </si>
  <si>
    <t>YHR213W,YAR061W,YHR212W-A</t>
  </si>
  <si>
    <t>YHR213W-B,YAR064W</t>
  </si>
  <si>
    <t>YHR214C-D,YAR069C</t>
  </si>
  <si>
    <t>YHR215W,YAR071W</t>
  </si>
  <si>
    <t>YAR073W,YHR216W,YAR075W</t>
  </si>
  <si>
    <t>YIL047C-A,YIL047C</t>
  </si>
  <si>
    <t>YIL100W,YIL100C-A</t>
  </si>
  <si>
    <t>YIL171W-A,YOL157C,YJL221C,YIL172C,YJL220W</t>
  </si>
  <si>
    <t>YIR017W-A,YIR017C</t>
  </si>
  <si>
    <t>YJL222W-B,YIL175W</t>
  </si>
  <si>
    <t>YJR158W,YDL245C</t>
  </si>
  <si>
    <t>YJR159W,YDL246C</t>
  </si>
  <si>
    <t>YKR075C,YKR075W-A</t>
  </si>
  <si>
    <t>YKR105C,YCL069W</t>
  </si>
  <si>
    <t>YKR106W,YCL073C</t>
  </si>
  <si>
    <t>YLR163W-A,YLR163C</t>
  </si>
  <si>
    <t>YLR170C,YLR171W</t>
  </si>
  <si>
    <t>YLR458W,YLR457C</t>
  </si>
  <si>
    <t>YMR173W,YMR173W-A</t>
  </si>
  <si>
    <t>YMR307C-A,YMR307W</t>
  </si>
  <si>
    <t>YNL265C,YNL266W</t>
  </si>
  <si>
    <t>YNL334C,YFL060C</t>
  </si>
  <si>
    <t>YGR295C,YNL336W,YML132W,YBR302C,YJR161C,YDL248W,YFL062W</t>
  </si>
  <si>
    <t>YEL069C,YNR072W</t>
  </si>
  <si>
    <t>YNR073C,YEL070W</t>
  </si>
  <si>
    <t>YNR075C-A,YJL222W-A,YIL174W</t>
  </si>
  <si>
    <t>YNR077C,YLL065W</t>
  </si>
  <si>
    <t>YOL083W,YOL083C-A</t>
  </si>
  <si>
    <t>YOL099C,YOL100W</t>
  </si>
  <si>
    <t>YOL151W,YOL150C</t>
  </si>
  <si>
    <t>YOR139C,YOR140W</t>
  </si>
  <si>
    <t>YOR161W-A,YOR161C,YOR161W-B</t>
  </si>
  <si>
    <t>YOR378W,YOR379C</t>
  </si>
  <si>
    <t>YOR394W,YKL224C,YMR325W,YCR104W,YIR041W,YPL282C</t>
  </si>
  <si>
    <t>YPL280W,YOR391C,YMR322C</t>
  </si>
  <si>
    <t>YPL281C,YOR393W,YMR323W</t>
  </si>
  <si>
    <t>YPR150W,YPR151C</t>
  </si>
  <si>
    <t>YPR198W,YPR197C</t>
  </si>
  <si>
    <t>regionA</t>
  </si>
  <si>
    <t>Torulaspora sp.</t>
  </si>
  <si>
    <t>Torulaspora delbrueckii</t>
  </si>
  <si>
    <t>YEL071W</t>
  </si>
  <si>
    <t>Zygosaccharomyces bailii</t>
  </si>
  <si>
    <t>EC1118_1O4_6502g,EC1118_1O4_6513g</t>
  </si>
  <si>
    <t>Torulaspora microellipsoides</t>
  </si>
  <si>
    <t>Zygosaccharomyces sp.</t>
  </si>
  <si>
    <t>Kluvyeromyces</t>
  </si>
  <si>
    <t>Wickerharmomyces/Candida</t>
  </si>
  <si>
    <t>regionD</t>
  </si>
  <si>
    <t>YFL053W</t>
  </si>
  <si>
    <t>Hanseniaspora/Kluvyeromyces/Wickemhamomyces</t>
  </si>
  <si>
    <t>regionF</t>
  </si>
  <si>
    <t>Meyerozyma sp.</t>
  </si>
  <si>
    <t>Debaryomyces sp.</t>
  </si>
  <si>
    <t>Lodderomyces/Candida</t>
  </si>
  <si>
    <t>Vanderwaltozyma</t>
  </si>
  <si>
    <t>YER036C</t>
  </si>
  <si>
    <t>regionE</t>
  </si>
  <si>
    <t>Lacchancea sp.</t>
  </si>
  <si>
    <t>Ogatae</t>
  </si>
  <si>
    <t>Candida</t>
  </si>
  <si>
    <t>YER043C</t>
  </si>
  <si>
    <t>Hanseniaspora sp.</t>
  </si>
  <si>
    <t>Stenotrophomonas maltophilia</t>
  </si>
  <si>
    <t>Naumovzyma</t>
  </si>
  <si>
    <t>M28 virus</t>
  </si>
  <si>
    <t>Babjeviella sp.</t>
  </si>
  <si>
    <t>Methylobacterium platani</t>
  </si>
  <si>
    <t>YGL245W</t>
  </si>
  <si>
    <t>Naumovozyma sp.</t>
  </si>
  <si>
    <t>Schizosaccharomyces sp.</t>
  </si>
  <si>
    <t>YHR208W</t>
  </si>
  <si>
    <t>YBR020W</t>
  </si>
  <si>
    <t>Spathaspora Cephaloascus</t>
  </si>
  <si>
    <t>Pichia</t>
  </si>
  <si>
    <t>Lachancea sp.</t>
  </si>
  <si>
    <t>Ogatae Candida</t>
  </si>
  <si>
    <t>Kuraishia</t>
  </si>
  <si>
    <t>Kazachstania sp.</t>
  </si>
  <si>
    <t>Kazachstania/Naumozymia</t>
  </si>
  <si>
    <t>Kluyverolactis sp.</t>
  </si>
  <si>
    <t>YLR081W</t>
  </si>
  <si>
    <t>YLR157C,YLR160C,YLR158C,YLR155C</t>
  </si>
  <si>
    <t>Wickerhamomyces </t>
  </si>
  <si>
    <t>Lactobacillales</t>
  </si>
  <si>
    <t>American</t>
  </si>
  <si>
    <t>YDR510W</t>
  </si>
  <si>
    <t>ND</t>
  </si>
  <si>
    <t>YHR207C</t>
  </si>
  <si>
    <t>YFL021W</t>
  </si>
  <si>
    <t>Eurasia</t>
  </si>
  <si>
    <t>YFL014W</t>
  </si>
  <si>
    <t>YFL018C</t>
  </si>
  <si>
    <t>YFL017C</t>
  </si>
  <si>
    <t>YFL016C</t>
  </si>
  <si>
    <t>YCR002C</t>
  </si>
  <si>
    <t>YCL001W</t>
  </si>
  <si>
    <t>YIL164C</t>
  </si>
  <si>
    <t>YER063W</t>
  </si>
  <si>
    <t>YDR531W</t>
  </si>
  <si>
    <t>YIL013C</t>
  </si>
  <si>
    <t>YMR179W</t>
  </si>
  <si>
    <t>YJR107W</t>
  </si>
  <si>
    <t>YJR153W</t>
  </si>
  <si>
    <t>YDL240W</t>
  </si>
  <si>
    <t>YDL235C</t>
  </si>
  <si>
    <t>YDL238C</t>
  </si>
  <si>
    <t>YDL239C</t>
  </si>
  <si>
    <t>YPR155C</t>
  </si>
  <si>
    <t>YPR152C</t>
  </si>
  <si>
    <t>YPR148C</t>
  </si>
  <si>
    <t>YPR147C</t>
  </si>
  <si>
    <t>YPR143W</t>
  </si>
  <si>
    <t>YDR346C</t>
  </si>
  <si>
    <t>YLR461W</t>
  </si>
  <si>
    <t>YBR297W</t>
  </si>
  <si>
    <t>YAR042W</t>
  </si>
  <si>
    <t>YOL137W</t>
  </si>
  <si>
    <t>YNL256W</t>
  </si>
  <si>
    <t>YHR182W</t>
  </si>
  <si>
    <t>YNR063W</t>
  </si>
  <si>
    <t>YHL012W</t>
  </si>
  <si>
    <t>YHL014C</t>
  </si>
  <si>
    <t>YHL013C</t>
  </si>
  <si>
    <t>YHL011C</t>
  </si>
  <si>
    <t>YHL010C</t>
  </si>
  <si>
    <t>YHL009C</t>
  </si>
  <si>
    <t>YBR294W</t>
  </si>
  <si>
    <t>YBR293W</t>
  </si>
  <si>
    <t>YNL181W</t>
  </si>
  <si>
    <t>YNL196C</t>
  </si>
  <si>
    <t>YNL195C</t>
  </si>
  <si>
    <t>YNL194C</t>
  </si>
  <si>
    <t>YNL185C</t>
  </si>
  <si>
    <t>YNL183C</t>
  </si>
  <si>
    <t>YHR179W</t>
  </si>
  <si>
    <t>YLR459W</t>
  </si>
  <si>
    <t>YLR456W</t>
  </si>
  <si>
    <t>YDR051C</t>
  </si>
  <si>
    <t>S. mikatae</t>
  </si>
  <si>
    <t>YDR262W</t>
  </si>
  <si>
    <t>YKL220C</t>
  </si>
  <si>
    <t>YJL218W</t>
  </si>
  <si>
    <t>YJR160C,YDL247W</t>
  </si>
  <si>
    <t>YIL159W</t>
  </si>
  <si>
    <t>YEL063C</t>
  </si>
  <si>
    <t>YER164W</t>
  </si>
  <si>
    <t>YER161C</t>
  </si>
  <si>
    <t>YER163C</t>
  </si>
  <si>
    <t>YDR524C</t>
  </si>
  <si>
    <t>YDR518W</t>
  </si>
  <si>
    <t>YDR519W</t>
  </si>
  <si>
    <t>YDR007W</t>
  </si>
  <si>
    <t>YMR034C</t>
  </si>
  <si>
    <t>YDR002W</t>
  </si>
  <si>
    <t>YMR041C</t>
  </si>
  <si>
    <t>YMR038C</t>
  </si>
  <si>
    <t>YMR036C</t>
  </si>
  <si>
    <t>YOL083W</t>
  </si>
  <si>
    <t>YDL037C</t>
  </si>
  <si>
    <t>YOL129W</t>
  </si>
  <si>
    <t>YKR046C</t>
  </si>
  <si>
    <t>YKR045C</t>
  </si>
  <si>
    <t>YOL159C</t>
  </si>
  <si>
    <t>YDR103W</t>
  </si>
  <si>
    <t>YNL268W</t>
  </si>
  <si>
    <t>YHL029C</t>
  </si>
  <si>
    <t>YPR108W</t>
  </si>
  <si>
    <t>YNL254C</t>
  </si>
  <si>
    <t>YDR109C</t>
  </si>
  <si>
    <t>YDR108W</t>
  </si>
  <si>
    <t>YDR071C</t>
  </si>
  <si>
    <t>YDR070C</t>
  </si>
  <si>
    <t>YDR069C</t>
  </si>
  <si>
    <t>YDR067C</t>
  </si>
  <si>
    <t>YDR076W</t>
  </si>
  <si>
    <t>YDR075W</t>
  </si>
  <si>
    <t>YDR074W</t>
  </si>
  <si>
    <t>YDR063W</t>
  </si>
  <si>
    <t>YDR061W</t>
  </si>
  <si>
    <t>YDR060W</t>
  </si>
  <si>
    <t>YAL055W</t>
  </si>
  <si>
    <t>YDR081C</t>
  </si>
  <si>
    <t>YDR084C</t>
  </si>
  <si>
    <t>YDR085C</t>
  </si>
  <si>
    <t>YDR087C</t>
  </si>
  <si>
    <t>YDR090C</t>
  </si>
  <si>
    <t>YDR091C</t>
  </si>
  <si>
    <t>YOL082W</t>
  </si>
  <si>
    <t>YGL096W</t>
  </si>
  <si>
    <t>YAR028W</t>
  </si>
  <si>
    <t>YGL025C</t>
  </si>
  <si>
    <t>YGL012W</t>
  </si>
  <si>
    <t>YFL022C</t>
  </si>
  <si>
    <t>YGL006W</t>
  </si>
  <si>
    <t>YGR002C</t>
  </si>
  <si>
    <t>YGR003W</t>
  </si>
  <si>
    <t>YGR006W</t>
  </si>
  <si>
    <t>YGR007W</t>
  </si>
  <si>
    <t>YGR010W</t>
  </si>
  <si>
    <t>YLL055W</t>
  </si>
  <si>
    <t>YDR538W</t>
  </si>
  <si>
    <t>YDR539W</t>
  </si>
  <si>
    <t>YDR541C</t>
  </si>
  <si>
    <t>YGL027C</t>
  </si>
  <si>
    <t>YGL035C</t>
  </si>
  <si>
    <t>YGL029W</t>
  </si>
  <si>
    <t>YNL208W</t>
  </si>
  <si>
    <t>YNL206C</t>
  </si>
  <si>
    <t>YNL204C</t>
  </si>
  <si>
    <t>YNL200C</t>
  </si>
  <si>
    <t>YNL223W</t>
  </si>
  <si>
    <t>YNL224C</t>
  </si>
  <si>
    <t>YGR020C</t>
  </si>
  <si>
    <t>YGR026W</t>
  </si>
  <si>
    <t>YGR024C</t>
  </si>
  <si>
    <t>YGR031W</t>
  </si>
  <si>
    <t>YGR030C</t>
  </si>
  <si>
    <t>YGR036C</t>
  </si>
  <si>
    <t>YGR048W</t>
  </si>
  <si>
    <t>YGR049W</t>
  </si>
  <si>
    <t>YGR052W</t>
  </si>
  <si>
    <t>YGR054W</t>
  </si>
  <si>
    <t>YGR058W</t>
  </si>
  <si>
    <t>S .paradoxus</t>
  </si>
  <si>
    <t>YCL002C</t>
  </si>
  <si>
    <t>YMR033W</t>
  </si>
  <si>
    <t>YBR078W</t>
  </si>
  <si>
    <t>YNL265C</t>
  </si>
  <si>
    <t>YGR001C</t>
  </si>
  <si>
    <t>YGL033W</t>
  </si>
  <si>
    <t>YGR029W</t>
  </si>
  <si>
    <t>YGR050C</t>
  </si>
  <si>
    <t>YJL210W</t>
  </si>
  <si>
    <t>YFL017W-A</t>
  </si>
  <si>
    <t>YIL102C,YIL014C-A</t>
  </si>
  <si>
    <t>YPR145C</t>
  </si>
  <si>
    <t>YDL007C-A</t>
  </si>
  <si>
    <t>YDR057W</t>
  </si>
  <si>
    <t>YNR071C</t>
  </si>
  <si>
    <t>YMR035W</t>
  </si>
  <si>
    <t>YFL052W</t>
  </si>
  <si>
    <t>YDR073W</t>
  </si>
  <si>
    <t>YGL010W</t>
  </si>
  <si>
    <t>YGL015C</t>
  </si>
  <si>
    <t>YGL003C</t>
  </si>
  <si>
    <t>YLL049W</t>
  </si>
  <si>
    <t>YGL032C</t>
  </si>
  <si>
    <t>YNL202W</t>
  </si>
  <si>
    <t>YGR044C</t>
  </si>
  <si>
    <t>YDR099W</t>
  </si>
  <si>
    <t>YDR097C</t>
  </si>
  <si>
    <t>YDR098C</t>
  </si>
  <si>
    <t>YDR212W</t>
  </si>
  <si>
    <t>YDR341C</t>
  </si>
  <si>
    <t>YDR339C</t>
  </si>
  <si>
    <t>YDR338C</t>
  </si>
  <si>
    <t>YDR337W</t>
  </si>
  <si>
    <t>YDR336W</t>
  </si>
  <si>
    <t>YDR335W</t>
  </si>
  <si>
    <t>YAL067C</t>
  </si>
  <si>
    <t>YIL144W</t>
  </si>
  <si>
    <t>YIL068C</t>
  </si>
  <si>
    <t>YAL062W</t>
  </si>
  <si>
    <t>YLR258W</t>
  </si>
  <si>
    <t>YHR049W</t>
  </si>
  <si>
    <t>YHR051W</t>
  </si>
  <si>
    <t>YHR056C</t>
  </si>
  <si>
    <t>YGL026C</t>
  </si>
  <si>
    <t>YGL028C</t>
  </si>
  <si>
    <t>YGL021W</t>
  </si>
  <si>
    <t>YLR085C</t>
  </si>
  <si>
    <t>YLR084C</t>
  </si>
  <si>
    <t>YLR083C</t>
  </si>
  <si>
    <t>YLR080W</t>
  </si>
  <si>
    <t>YDR058C</t>
  </si>
  <si>
    <t>YDR056C</t>
  </si>
  <si>
    <t>YNR062C</t>
  </si>
  <si>
    <t>YNR061C</t>
  </si>
  <si>
    <t>YNR060W</t>
  </si>
  <si>
    <t>YHR032W</t>
  </si>
  <si>
    <t>YFR015C</t>
  </si>
  <si>
    <t>YHL022C</t>
  </si>
  <si>
    <t>YER017C</t>
  </si>
  <si>
    <t>YHL007C</t>
  </si>
  <si>
    <t>YDR052C</t>
  </si>
  <si>
    <t>YDR054C</t>
  </si>
  <si>
    <t>YER073W</t>
  </si>
  <si>
    <t>YJR129C</t>
  </si>
  <si>
    <t>YDL157C</t>
  </si>
  <si>
    <t>YDL160C</t>
  </si>
  <si>
    <t>YDL164C</t>
  </si>
  <si>
    <t>YDL165W</t>
  </si>
  <si>
    <t>YMR107W</t>
  </si>
  <si>
    <t>YOR344C</t>
  </si>
  <si>
    <t>YOR341W</t>
  </si>
  <si>
    <t>YNL207W</t>
  </si>
  <si>
    <t>YNL201C</t>
  </si>
  <si>
    <t>YNL199C</t>
  </si>
  <si>
    <t>YNL197C</t>
  </si>
  <si>
    <t>YNL182C</t>
  </si>
  <si>
    <t>YNL180C</t>
  </si>
  <si>
    <t>YNL193W</t>
  </si>
  <si>
    <t>YNL191W</t>
  </si>
  <si>
    <t>YNL189W</t>
  </si>
  <si>
    <t>YNL186W</t>
  </si>
  <si>
    <t>YOL147C</t>
  </si>
  <si>
    <t>YOL148C</t>
  </si>
  <si>
    <t>YOL146W</t>
  </si>
  <si>
    <t>YOL149W</t>
  </si>
  <si>
    <t>YBR079C</t>
  </si>
  <si>
    <t>YBR077C</t>
  </si>
  <si>
    <t>YHR034C</t>
  </si>
  <si>
    <t>YJL087C</t>
  </si>
  <si>
    <t>YJL090C</t>
  </si>
  <si>
    <t>YJL085W</t>
  </si>
  <si>
    <t>YJL088W</t>
  </si>
  <si>
    <t>YJL089W</t>
  </si>
  <si>
    <t>YCR102C</t>
  </si>
  <si>
    <t>YGL039W</t>
  </si>
  <si>
    <t>YGL036W</t>
  </si>
  <si>
    <t>YGL038C</t>
  </si>
  <si>
    <t>YGL037C</t>
  </si>
  <si>
    <t>YHR003C</t>
  </si>
  <si>
    <t>YGL002W</t>
  </si>
  <si>
    <t>YGR016W</t>
  </si>
  <si>
    <t>YGR017W</t>
  </si>
  <si>
    <t>YGL005C</t>
  </si>
  <si>
    <t>YGL004C</t>
  </si>
  <si>
    <t>YGL001C</t>
  </si>
  <si>
    <t>YGR005C</t>
  </si>
  <si>
    <t>YGR008C</t>
  </si>
  <si>
    <t>YGR009C</t>
  </si>
  <si>
    <t>YGR015C</t>
  </si>
  <si>
    <t>YGR004W</t>
  </si>
  <si>
    <t>YGR012W</t>
  </si>
  <si>
    <t>YJL016W</t>
  </si>
  <si>
    <t>YPR201W</t>
  </si>
  <si>
    <t>YER169W</t>
  </si>
  <si>
    <t>YER171W</t>
  </si>
  <si>
    <t>YER168C</t>
  </si>
  <si>
    <t>YER076C</t>
  </si>
  <si>
    <t>YNL267W</t>
  </si>
  <si>
    <t>YNL264C</t>
  </si>
  <si>
    <t>YNL263C</t>
  </si>
  <si>
    <t>YKR039W</t>
  </si>
  <si>
    <t>YKR044W</t>
  </si>
  <si>
    <t>YKR038C</t>
  </si>
  <si>
    <t>YKR043C</t>
  </si>
  <si>
    <t>YHR209W</t>
  </si>
  <si>
    <t>YHR210C</t>
  </si>
  <si>
    <t>YGR250C</t>
  </si>
  <si>
    <t>YBR076W</t>
  </si>
  <si>
    <t>YIR017C</t>
  </si>
  <si>
    <t>YIR013C</t>
  </si>
  <si>
    <t>YIR011C</t>
  </si>
  <si>
    <t>YIR018W</t>
  </si>
  <si>
    <t>YIR016W</t>
  </si>
  <si>
    <t>YDR348C</t>
  </si>
  <si>
    <t>YDR347W</t>
  </si>
  <si>
    <t>YLR193C</t>
  </si>
  <si>
    <t>YLR194C</t>
  </si>
  <si>
    <t>YLR257W</t>
  </si>
  <si>
    <t>YOL084W</t>
  </si>
  <si>
    <t>YMR178W</t>
  </si>
  <si>
    <t>YMR180C</t>
  </si>
  <si>
    <t>YMR181C</t>
  </si>
  <si>
    <t>YLR462W</t>
  </si>
  <si>
    <t>YOL100W</t>
  </si>
  <si>
    <t>YOL098C</t>
  </si>
  <si>
    <t>YOL097C</t>
  </si>
  <si>
    <t>YIL014W</t>
  </si>
  <si>
    <t>YIL010W</t>
  </si>
  <si>
    <t>YDR524C-B</t>
  </si>
  <si>
    <t>YDR529C</t>
  </si>
  <si>
    <t>YDR530C</t>
  </si>
  <si>
    <t>YDR533C</t>
  </si>
  <si>
    <t>YDR527W</t>
  </si>
  <si>
    <t>YDR528W</t>
  </si>
  <si>
    <t>YJL143W</t>
  </si>
  <si>
    <t>YER008C</t>
  </si>
  <si>
    <t>YGL257C</t>
  </si>
  <si>
    <t>YBL032W</t>
  </si>
  <si>
    <t>YIL160C</t>
  </si>
  <si>
    <t>YIL169C</t>
  </si>
  <si>
    <t>YGL054C</t>
  </si>
  <si>
    <t>YHR008C</t>
  </si>
  <si>
    <t>YOR081C</t>
  </si>
  <si>
    <t>YOR084W</t>
  </si>
  <si>
    <t>YOR083W</t>
  </si>
  <si>
    <t>YEL072W</t>
  </si>
  <si>
    <t>YNR074C</t>
  </si>
  <si>
    <t>YNR075W</t>
  </si>
  <si>
    <t>YEL062W</t>
  </si>
  <si>
    <t>YEL064C</t>
  </si>
  <si>
    <t>YDR082W</t>
  </si>
  <si>
    <t>YDR083W</t>
  </si>
  <si>
    <t>YDR089W</t>
  </si>
  <si>
    <t>YDR093W</t>
  </si>
  <si>
    <t>YDR096W</t>
  </si>
  <si>
    <t>YDR086C</t>
  </si>
  <si>
    <t>YDR088C</t>
  </si>
  <si>
    <t>YNL257C</t>
  </si>
  <si>
    <t>YJL168C</t>
  </si>
  <si>
    <t>YJL170C</t>
  </si>
  <si>
    <t>YJL171C</t>
  </si>
  <si>
    <t>YJL166W</t>
  </si>
  <si>
    <t>YJL167W</t>
  </si>
  <si>
    <t>YBR154C</t>
  </si>
  <si>
    <t>YBR150C</t>
  </si>
  <si>
    <t>YBR155W</t>
  </si>
  <si>
    <t>YBR153W</t>
  </si>
  <si>
    <t>YBR152W</t>
  </si>
  <si>
    <t>YBR151W</t>
  </si>
  <si>
    <t>YDL013W</t>
  </si>
  <si>
    <t>YDL010W</t>
  </si>
  <si>
    <t>YDL008W</t>
  </si>
  <si>
    <t>YDL007W</t>
  </si>
  <si>
    <t>YIR042C</t>
  </si>
  <si>
    <t>YJL217W</t>
  </si>
  <si>
    <t>YBR199W</t>
  </si>
  <si>
    <t>YBR039W</t>
  </si>
  <si>
    <t>YBR040W</t>
  </si>
  <si>
    <t>YMR123W</t>
  </si>
  <si>
    <t>YMR124W</t>
  </si>
  <si>
    <t>YDL246C</t>
  </si>
  <si>
    <t>YDL236W</t>
  </si>
  <si>
    <t>YDL237W</t>
  </si>
  <si>
    <t>YJL159W</t>
  </si>
  <si>
    <t>YJL158C</t>
  </si>
  <si>
    <t>YJL157C</t>
  </si>
  <si>
    <t>YOR163W</t>
  </si>
  <si>
    <t>YOR161C</t>
  </si>
  <si>
    <t>YOR164C</t>
  </si>
  <si>
    <t>YGR021W</t>
  </si>
  <si>
    <t>YGR056W</t>
  </si>
  <si>
    <t>YGR059W</t>
  </si>
  <si>
    <t>YGR057C</t>
  </si>
  <si>
    <t>YGL011C</t>
  </si>
  <si>
    <t>YGL009C</t>
  </si>
  <si>
    <t>YNL177C</t>
  </si>
  <si>
    <t>YNL176C</t>
  </si>
  <si>
    <t>YNL175C</t>
  </si>
  <si>
    <t>YNL173C</t>
  </si>
  <si>
    <t>YGL014W</t>
  </si>
  <si>
    <t>YOL136C</t>
  </si>
  <si>
    <t>YIL122W</t>
  </si>
  <si>
    <t>YIL120W</t>
  </si>
  <si>
    <t>YIL119C</t>
  </si>
  <si>
    <t>YPR106W</t>
  </si>
  <si>
    <t>YML082W</t>
  </si>
  <si>
    <t>YML086C</t>
  </si>
  <si>
    <t>YML083C</t>
  </si>
  <si>
    <t>YCR073C</t>
  </si>
  <si>
    <t>YCR072C</t>
  </si>
  <si>
    <t>YCR073W-A</t>
  </si>
  <si>
    <t>YBR007C</t>
  </si>
  <si>
    <t>YCL004W</t>
  </si>
  <si>
    <t>YCR003W</t>
  </si>
  <si>
    <t>YCR009C</t>
  </si>
  <si>
    <t>YCR010C</t>
  </si>
  <si>
    <t>YKL094W</t>
  </si>
  <si>
    <t>YKL095W</t>
  </si>
  <si>
    <t>YKL096W-A</t>
  </si>
  <si>
    <t>YGR038W</t>
  </si>
  <si>
    <t>YGR040W</t>
  </si>
  <si>
    <t>YGR046W</t>
  </si>
  <si>
    <t>YGR055W</t>
  </si>
  <si>
    <t>YGR043C</t>
  </si>
  <si>
    <t>YGR047C</t>
  </si>
  <si>
    <t>YGR053C</t>
  </si>
  <si>
    <t>YAL036C</t>
  </si>
  <si>
    <t>YAL035W</t>
  </si>
  <si>
    <t>YDL002C</t>
  </si>
  <si>
    <t>YGR289C</t>
  </si>
  <si>
    <t>YJL216C</t>
  </si>
  <si>
    <t>YNL335W,YFL061W</t>
  </si>
  <si>
    <t>YFL033C</t>
  </si>
  <si>
    <t>YJR060W</t>
  </si>
  <si>
    <t>YBR046C</t>
  </si>
  <si>
    <t>YBR047W</t>
  </si>
  <si>
    <t>YBR180W</t>
  </si>
  <si>
    <t>YJR064W</t>
  </si>
  <si>
    <t>YIL156W</t>
  </si>
  <si>
    <t>YIL155C</t>
  </si>
  <si>
    <t>YJR152W</t>
  </si>
  <si>
    <t>YGL019W</t>
  </si>
  <si>
    <t>YGL020C</t>
  </si>
  <si>
    <t>YLR451W</t>
  </si>
  <si>
    <t>YLR455W</t>
  </si>
  <si>
    <t>YLR457C</t>
  </si>
  <si>
    <t>YBR034C</t>
  </si>
  <si>
    <t>YBR035C</t>
  </si>
  <si>
    <t>YBR036C</t>
  </si>
  <si>
    <t>YDR034C</t>
  </si>
  <si>
    <t>YDL049C</t>
  </si>
  <si>
    <t>YDL051W</t>
  </si>
  <si>
    <t>YDR511W</t>
  </si>
  <si>
    <t>YBR037C</t>
  </si>
  <si>
    <t>YPR154W</t>
  </si>
  <si>
    <t>YPR145W</t>
  </si>
  <si>
    <t>YDR227W</t>
  </si>
  <si>
    <t>YDR226W</t>
  </si>
  <si>
    <t>YDR399W</t>
  </si>
  <si>
    <t>YDR400W</t>
  </si>
  <si>
    <t>YDR402C</t>
  </si>
  <si>
    <t>YHL030W</t>
  </si>
  <si>
    <t>YHL027W</t>
  </si>
  <si>
    <t>YHL025W</t>
  </si>
  <si>
    <t>YHL024W</t>
  </si>
  <si>
    <t>YHL026C</t>
  </si>
  <si>
    <t>YJR092W</t>
  </si>
  <si>
    <t>YJR090C</t>
  </si>
  <si>
    <t>YJR091C</t>
  </si>
  <si>
    <t>YNL221C</t>
  </si>
  <si>
    <t>YPL032C</t>
  </si>
  <si>
    <t>YPL030W</t>
  </si>
  <si>
    <t>YDL073W</t>
  </si>
  <si>
    <t>YDL072C</t>
  </si>
  <si>
    <t>YGL050W</t>
  </si>
  <si>
    <t>YLL054C</t>
  </si>
  <si>
    <t>YLL051C</t>
  </si>
  <si>
    <t>YLL050C</t>
  </si>
  <si>
    <t>YLL048C</t>
  </si>
  <si>
    <t>YHL018W</t>
  </si>
  <si>
    <t>YHL020C</t>
  </si>
  <si>
    <t>YHL019C</t>
  </si>
  <si>
    <t>YDR107C</t>
  </si>
  <si>
    <t>YDR105C</t>
  </si>
  <si>
    <t>YDR101C</t>
  </si>
  <si>
    <t>YDR106W</t>
  </si>
  <si>
    <t>YIL047C</t>
  </si>
  <si>
    <t>YIL046W</t>
  </si>
  <si>
    <t>YML005W</t>
  </si>
  <si>
    <t>YML004C</t>
  </si>
  <si>
    <t>YHR085W</t>
  </si>
  <si>
    <t>YHR084W</t>
  </si>
  <si>
    <t>YDR390C</t>
  </si>
  <si>
    <t>YOR176W</t>
  </si>
  <si>
    <t>YOL154W</t>
  </si>
  <si>
    <t>YAL039C</t>
  </si>
  <si>
    <t>YHR133C</t>
  </si>
  <si>
    <t>YBR188C</t>
  </si>
  <si>
    <t>YFR053C</t>
  </si>
  <si>
    <t>YFR051C</t>
  </si>
  <si>
    <t>YFR050C</t>
  </si>
  <si>
    <t>YFR052W</t>
  </si>
  <si>
    <t>YBL078C</t>
  </si>
  <si>
    <t>YDR391C</t>
  </si>
  <si>
    <t>YDR392W</t>
  </si>
  <si>
    <t>YMR216C</t>
  </si>
  <si>
    <t>YBL075C</t>
  </si>
  <si>
    <t>YBL074C</t>
  </si>
  <si>
    <t>YGL237C</t>
  </si>
  <si>
    <t>YGL236C</t>
  </si>
  <si>
    <t>YGR236C</t>
  </si>
  <si>
    <t>YGR235C</t>
  </si>
  <si>
    <t>YDR072C</t>
  </si>
  <si>
    <t>YDR068W</t>
  </si>
  <si>
    <t>YER059W</t>
  </si>
  <si>
    <t>YER067W</t>
  </si>
  <si>
    <t>YMR106C</t>
  </si>
  <si>
    <t>YMR132C</t>
  </si>
  <si>
    <t>YOL122C</t>
  </si>
  <si>
    <t>YDR441C</t>
  </si>
  <si>
    <t>YDR006C</t>
  </si>
  <si>
    <t>YDR001C</t>
  </si>
  <si>
    <t>YDR011W</t>
  </si>
  <si>
    <t>YDR009W</t>
  </si>
  <si>
    <t>YDR223W</t>
  </si>
  <si>
    <t>YDR222W</t>
  </si>
  <si>
    <t>YNL229C</t>
  </si>
  <si>
    <t>YMR039C</t>
  </si>
  <si>
    <t>YMR037C</t>
  </si>
  <si>
    <t>YOR140W</t>
  </si>
  <si>
    <t>YDL017W</t>
  </si>
  <si>
    <t>YDR251W</t>
  </si>
  <si>
    <t>YKL221W</t>
  </si>
  <si>
    <t>YJR104C</t>
  </si>
  <si>
    <t>YJR105W</t>
  </si>
  <si>
    <t>YJR122W</t>
  </si>
  <si>
    <t>YFL011W</t>
  </si>
  <si>
    <t>YFL013C</t>
  </si>
  <si>
    <t>YFL010C</t>
  </si>
  <si>
    <t>YAL048C</t>
  </si>
  <si>
    <t>YGR028W</t>
  </si>
  <si>
    <t>YGR032W</t>
  </si>
  <si>
    <t>YGR033C</t>
  </si>
  <si>
    <t>YDR260C</t>
  </si>
  <si>
    <t>YDR258C</t>
  </si>
  <si>
    <t>YDR257C</t>
  </si>
  <si>
    <t>YAL061W</t>
  </si>
  <si>
    <t>YAL059W</t>
  </si>
  <si>
    <t>YAL058W</t>
  </si>
  <si>
    <t>YHR097C</t>
  </si>
  <si>
    <t>YDR059C</t>
  </si>
  <si>
    <t>YAR027W</t>
  </si>
  <si>
    <t>YNL270C</t>
  </si>
  <si>
    <t>YLR078C</t>
  </si>
  <si>
    <t>YDR092W</t>
  </si>
  <si>
    <t>YDL012C</t>
  </si>
  <si>
    <t>YML085C</t>
  </si>
  <si>
    <t>YDR512C</t>
  </si>
  <si>
    <t>YPR153W</t>
  </si>
  <si>
    <t>YDR005C</t>
  </si>
  <si>
    <t>YMR043W</t>
  </si>
  <si>
    <t>YDR046C</t>
  </si>
  <si>
    <t>YDR261C</t>
  </si>
  <si>
    <t>YML081C-A</t>
  </si>
  <si>
    <t>YOR380W</t>
  </si>
  <si>
    <t>YOR378W</t>
  </si>
  <si>
    <t>YFR009W</t>
  </si>
  <si>
    <t>YLR387C</t>
  </si>
  <si>
    <t>YHR002W</t>
  </si>
  <si>
    <t>YGR013W</t>
  </si>
  <si>
    <t>YLR118C</t>
  </si>
  <si>
    <t>YIR015W</t>
  </si>
  <si>
    <t>YIR014W</t>
  </si>
  <si>
    <t>YIR012W</t>
  </si>
  <si>
    <t>YMR176W</t>
  </si>
  <si>
    <t>YMR177W</t>
  </si>
  <si>
    <t>YHR181W</t>
  </si>
  <si>
    <t>YDR532C</t>
  </si>
  <si>
    <t>YOR085W</t>
  </si>
  <si>
    <t>YOL138C</t>
  </si>
  <si>
    <t>YCL005W</t>
  </si>
  <si>
    <t>YCR008W</t>
  </si>
  <si>
    <t>YAL037W</t>
  </si>
  <si>
    <t>YIL156W-B</t>
  </si>
  <si>
    <t>YDL048C</t>
  </si>
  <si>
    <t>YPL031C</t>
  </si>
  <si>
    <t>YHL017W</t>
  </si>
  <si>
    <t>YDR100W</t>
  </si>
  <si>
    <t>YDR389W</t>
  </si>
  <si>
    <t>YHR132W-A</t>
  </si>
  <si>
    <t>YFR049W</t>
  </si>
  <si>
    <t>YDR393W</t>
  </si>
  <si>
    <t>YMR215W</t>
  </si>
  <si>
    <t>YOL123W</t>
  </si>
  <si>
    <t>YDR440W</t>
  </si>
  <si>
    <t>YMR040W</t>
  </si>
  <si>
    <t>YKL219W</t>
  </si>
  <si>
    <t>YFL012W</t>
  </si>
  <si>
    <t>YAL047C</t>
  </si>
  <si>
    <t>YDR038C,YDR039C,YDR040C</t>
  </si>
  <si>
    <t>YEL075W-A,YLR463C</t>
  </si>
  <si>
    <t>YHR180W-A,YHR180C-B</t>
  </si>
  <si>
    <t>YJL020C,YJL020W-A</t>
  </si>
  <si>
    <t>YJL222W,YIL173W</t>
  </si>
  <si>
    <t>YLR467W,YNL339C,YEL076C,YOR396W,YDR545W,YLL067W-A,YIL177C,YBL113W-A,YIL177W-A,YDR545C-A,YHR219C-A,YJL225C,YHR219W,YEL077C,YFL068W,YLR466W,YPL283W-BYPR204W,YPR204C-A,YER190C-B,YEL077W-A,YGR296W,YPR203W,YER190W,YNL339W-B,YGR296C-B,YHL050W-A,YPL283C,YFL065C,YML133C,YHR218W-A,YLL067C,YBL112C,YLL066C,YLL066W-A,YLR466C-A,YBL113C,YML133W-B,YOR396C-A,YHL050C,YJL225W-A,YLR467C-A,YFL066C,YNL339W-A,YPL283W-A,YML133W-A,YER190C-A,YGR296C-A,YHR218W,YBL111C,YLR462W,YPR202W,YFL064C,YHL049C,YEL075C,YER189W,YLR465C,YLR464W,YEL076C-A</t>
  </si>
  <si>
    <t>YOL156W,YIL170W,YJL219W</t>
  </si>
  <si>
    <t>YAR009C,YAR010C,YBL005W-A,YBL005W-B,YBR012W-A,YBR012W-B,YCR018C-A,YDR098C-A,YDR098C-B,YDR170W-A,YDR210C-C,YDR210C-D,YDR261C-C,YDR261C-D,YDR316W-A,YDR316W-B,YDR365W-A,YDR365W-B,YER137C-A,YER138C,YER159C-A,YER160C,YGR027W-A,YGR027W-B,YGR038C-A,YGR038C-B,YGR122C-A,YGR161C-C,YGR161C-D,YHR214C-B,YHR214C-C,YJR026W,YJR027W,YJR028W,YJR029W,YLR035C-A,YLR157C-A,YLR157C-B,YLR227W-A,YLR227W-B,YLR256W-A,YML039W,YML040W,YML045W,YML045W-A,YMR045C,YMR046C,YMR046W-A,YMR050C,YMR051C,YNL054W-A,YNL054W-B,YNL284C-A,YNL284C-B,YOL103W-A,YOL103W-B,YOR142W-A,YOR142W-B,YPL257W-A,YPL257W-B,YPR002C-A,YPR137C-A,YPR137C-B,YPR158C-C,YPR158C-D,YPR158W-A,YPR158W-B</t>
  </si>
  <si>
    <t>YIL082W-A,YIL082W,YGR109W-B,YGR109W-A</t>
  </si>
  <si>
    <t>YHL009W-A,YHL009W-B,YJL113W,YJL114W,YPL060C-A</t>
  </si>
  <si>
    <t>YCL074W,YCL075W,YCL076W</t>
  </si>
  <si>
    <t>YCL005W-A</t>
  </si>
  <si>
    <t>Q0045,Q0070,Q0055,Q0065,Q0050,Q0060,Q0075</t>
  </si>
  <si>
    <t>Q0105,Q0115,Q0110,Q0120</t>
  </si>
  <si>
    <t>R0010W</t>
  </si>
  <si>
    <t>R0030W</t>
  </si>
  <si>
    <t>R0040W</t>
  </si>
  <si>
    <t>R0020W</t>
  </si>
  <si>
    <t>Unknown</t>
  </si>
  <si>
    <t>YGR291C,YBR298C-A</t>
  </si>
  <si>
    <t>YHR032C-A,YHR032W-A</t>
  </si>
  <si>
    <t>YLR122C,YLR123C</t>
  </si>
  <si>
    <t>YLR157W-D,YLR161W,YLR159W,YLR156W,YLR157W-E</t>
  </si>
  <si>
    <t>YBL100W-A,YBL100W-B,YBL107W-A,YCL019W,YCL020W,YDR034C-C,YDR034C-D,YDR210W-A,YDR210W-B,YDR261W-A,YDR261W-B,YDR366C,YER138W-A,YFL002W-A,YFL002W-B,YGR161W-A,YGR161W-B,YHR145C,YIL059C,YIL060W,YLR410W-A,YLR410W-B,YOR192C-A,YOR192C-B,YOR192C-C,YOR343W-A,YOR343W-B</t>
  </si>
  <si>
    <t>YFL050C</t>
  </si>
  <si>
    <t>YDR104C</t>
  </si>
  <si>
    <t>YLR367W</t>
  </si>
  <si>
    <t>YBL059W</t>
  </si>
  <si>
    <t>YBR299W,YGR292W</t>
  </si>
  <si>
    <t>YLR108C</t>
  </si>
  <si>
    <t>Introgression</t>
  </si>
  <si>
    <t>Isolate</t>
  </si>
  <si>
    <t>n50</t>
  </si>
  <si>
    <t>total_bases</t>
  </si>
  <si>
    <t>total_contigs</t>
  </si>
  <si>
    <t>contig_max_size</t>
  </si>
  <si>
    <t>A</t>
  </si>
  <si>
    <t>T</t>
  </si>
  <si>
    <t>C</t>
  </si>
  <si>
    <t>G</t>
  </si>
  <si>
    <t>CG content</t>
  </si>
  <si>
    <t>contig_max</t>
  </si>
  <si>
    <t>BCM_AAAOSW_6_C2420ACXX.IND1</t>
  </si>
  <si>
    <t>Median</t>
  </si>
  <si>
    <t>BCM_AABOSW_6_C2420ACXX.IND2</t>
  </si>
  <si>
    <t>Min</t>
  </si>
  <si>
    <t>BCM_AACOSW_6_C2420ACXX.IND3</t>
  </si>
  <si>
    <t>Max</t>
  </si>
  <si>
    <t>BCM_AADOSW_6_C2420ACXX.IND4</t>
  </si>
  <si>
    <t>BCM_AAEOSW_6_C2420ACXX.IND5</t>
  </si>
  <si>
    <t>BCM_AAGOSW_6_C2420ACXX.IND7</t>
  </si>
  <si>
    <t>BCM_AAHOSW_6_C2420ACXX.IND8</t>
  </si>
  <si>
    <t>BCM_AAIOSW_6_C2420ACXX.IND9</t>
  </si>
  <si>
    <t>BCM_AAKOSW_6_C2420ACXX.IND10</t>
  </si>
  <si>
    <t>BCM_AALOSW_3_D2BT6ACXX.IND1</t>
  </si>
  <si>
    <t>BCM_AAMOSW_3_D2BT6ACXX.IND7</t>
  </si>
  <si>
    <t>BCM_AANOSW_3_D2BT6ACXX.IND8</t>
  </si>
  <si>
    <t>BCM_AAPOSW_3_D2BT6ACXX.IND9</t>
  </si>
  <si>
    <t>BCM_AAQOSW_3_D2BT6ACXX.IND10</t>
  </si>
  <si>
    <t>BCM_AAROSW_3_D2BT6ACXX.IND11</t>
  </si>
  <si>
    <t>BCM_AASOSW_3_D2BT6ACXX.IND2</t>
  </si>
  <si>
    <t>BCM_AATOSW_3_D2BT6ACXX.IND12</t>
  </si>
  <si>
    <t>BCM_AAVOSW_3_D2BT6ACXX.IND13</t>
  </si>
  <si>
    <t>BCM_ABAOSW_3_D2BT6ACXX.IND14</t>
  </si>
  <si>
    <t>BCM_ABBOSW_5_D2BT6ACXX.IND15</t>
  </si>
  <si>
    <t>BCM_ABCOSW_5_D2BT6ACXX.IND16</t>
  </si>
  <si>
    <t>BCM_ABDOSW_5_D2BT6ACXX.IND1</t>
  </si>
  <si>
    <t>BCM_ABEOSW_5_D2BT6ACXX.IND2</t>
  </si>
  <si>
    <t>BCM_ABFOSW_6_D2BT6ACXX.IND1</t>
  </si>
  <si>
    <t>BCM_ABGOSW_5_D2BT6ACXX.IND9</t>
  </si>
  <si>
    <t>BCM_ABHOSW_5_D2BT6ACXX.IND11</t>
  </si>
  <si>
    <t>BCM_ABIOSW_5_D2BT6ACXX.IND12</t>
  </si>
  <si>
    <t>BCM_ABKOSW_5_D2BT6ACXX.IND13</t>
  </si>
  <si>
    <t>BCM_ABLOSW_5_D2BT6ACXX.IND3</t>
  </si>
  <si>
    <t>BCM_ABMOSW_5_D2BT6ACXX.IND14</t>
  </si>
  <si>
    <t>BCM_ABPOSW_6_D2BT6ACXX.IND16</t>
  </si>
  <si>
    <t>BCM_ABQOSW_6_D2BT6ACXX.IND11</t>
  </si>
  <si>
    <t>BCM_ABROSW_6_D2BT6ACXX.IND12</t>
  </si>
  <si>
    <t>BCM_ABSOSW_6_D2BT6ACXX.IND13</t>
  </si>
  <si>
    <t>BCM_ABTOSW_6_D2BT6ACXX.IND14</t>
  </si>
  <si>
    <t>BCM_ABVOSW_6_D2BT6ACXX.IND3</t>
  </si>
  <si>
    <t>BCM_ACAOSW_6_D2BT6ACXX.IND4</t>
  </si>
  <si>
    <t>BCM_ACBOSW_6_D2BT6ACXX.IND5</t>
  </si>
  <si>
    <t>BCM_ACCOSW_7_D2BT6ACXX.IND6</t>
  </si>
  <si>
    <t>BCM_ACDOSW_7_D2BT6ACXX.IND17</t>
  </si>
  <si>
    <t>BCM_ACFOSW_7_D2BT6ACXX.IND19</t>
  </si>
  <si>
    <t>BCM_ACGOSW_7_D2BT6ACXX.IND20</t>
  </si>
  <si>
    <t>BCM_ACHOSW_7_D2BT6ACXX.IND10</t>
  </si>
  <si>
    <t>BCM_ACIOSW_7_D2BT6ACXX.IND7</t>
  </si>
  <si>
    <t>BCM_ACKOSW_7_D2BT6ACXX.IND8</t>
  </si>
  <si>
    <t>BCM_ACLOSW_7_D2BT6ACXX.IND9</t>
  </si>
  <si>
    <t>BCM_ACMOSW_7_D2BT6ACXX.IND2</t>
  </si>
  <si>
    <t>BCM_ACNOSW_8_D2BT6ACXX.IND3</t>
  </si>
  <si>
    <t>BCM_ACPOSW_8_D2BT6ACXX.IND4</t>
  </si>
  <si>
    <t>BCM_ACQOSW_8_D2BT6ACXX.IND5</t>
  </si>
  <si>
    <t>BCM_ACROSW_2_D2BM7ACXX.IND10</t>
  </si>
  <si>
    <t>BCM_ACSOSW_2_D2BM7ACXX.IND11</t>
  </si>
  <si>
    <t>BCM_ACTOSW_2_D2BM7ACXX.IND12</t>
  </si>
  <si>
    <t>BCM_ACVOSW_2_D2BM7ACXX.IND13</t>
  </si>
  <si>
    <t>BCM_ADAOSW_2_D2BM7ACXX.IND14</t>
  </si>
  <si>
    <t>BCM_ADBOSW_2_D2BM7ACXX.IND15</t>
  </si>
  <si>
    <t>BCM_ADCOSW_2_D2BM7ACXX.IND16</t>
  </si>
  <si>
    <t>BCM_ADDOSW_2_D2BM7ACXX.IND17</t>
  </si>
  <si>
    <t>BCM_ADEOSW_2_D2BM7ACXX.IND18</t>
  </si>
  <si>
    <t>BCM_ADFOSW_4_D2C6RACXX.IND19</t>
  </si>
  <si>
    <t>BCM_ADGOSW_4_D2C6RACXX.IND20</t>
  </si>
  <si>
    <t>BCM_ADHOSW_4_D2C6RACXX.IND21</t>
  </si>
  <si>
    <t>BCM_ADIOSW_4_D2C6RACXX.IND22</t>
  </si>
  <si>
    <t>BCM_ADKOSW_8_D2BT6ACXX.IND6</t>
  </si>
  <si>
    <t>BCM_ADLOSW_4_D2C6RACXX.IND23</t>
  </si>
  <si>
    <t>BCM_ADMOSW_2_D2BM7ACXX.IND5</t>
  </si>
  <si>
    <t>BCM_ADNOSW_4_D2C6RACXX.IND24</t>
  </si>
  <si>
    <t>BCM_ADPOSW_3_D2C7RACXX.IND4</t>
  </si>
  <si>
    <t>BCM_ADQOSW_4_D2C6RACXX.IND1</t>
  </si>
  <si>
    <t>BCM_ADROSW_4_D2C6RACXX.IND2</t>
  </si>
  <si>
    <t>BCM_ADSOSW_4_D2C6RACXX.IND3</t>
  </si>
  <si>
    <t>BCM_ADTOSW_4_D2GBHACXX.IND8</t>
  </si>
  <si>
    <t>BCM_ADVOSW_4_C2FGAACXX.IND9</t>
  </si>
  <si>
    <t>BCM_AEAOSW_8_D2BT6ACXX.IND21</t>
  </si>
  <si>
    <t>BCM_AEBOSW_8_D2BT6ACXX.IND22</t>
  </si>
  <si>
    <t>BCM_AECOSW_8_D2BT6ACXX.IND23</t>
  </si>
  <si>
    <t>BCM_AEEOSW_3_D2C7RACXX.IND3</t>
  </si>
  <si>
    <t>BCM_AEFOSW_8_D2BT6ACXX.IND1</t>
  </si>
  <si>
    <t>BCM_AEGOSW_8_D2BT6ACXX.IND7</t>
  </si>
  <si>
    <t>BCM_AEHOSW_3_D2C7RACXX.IND8</t>
  </si>
  <si>
    <t>BCM_AEIOSW_3_D2C7RACXX.IND6</t>
  </si>
  <si>
    <t>BCM_AEKOSW_3_D2C7RACXX.IND9</t>
  </si>
  <si>
    <t>BCM_AELOSW_3_D2C7RACXX.IND10</t>
  </si>
  <si>
    <t>BCM_AEMOSW_3_D2C7RACXX.IND11</t>
  </si>
  <si>
    <t>BCM_AENOSW_3_D2C7RACXX.IND12</t>
  </si>
  <si>
    <t>BCM_AEPOSW_3_D2C7RACXX.IND13</t>
  </si>
  <si>
    <t>BCM_AEQOSW_3_D2C7RACXX.IND14</t>
  </si>
  <si>
    <t>BCM_AEROSW_4_D2C7RACXX.IND15</t>
  </si>
  <si>
    <t>BCM_AESOSW_4_D2C7RACXX.IND16</t>
  </si>
  <si>
    <t>BCM_AETOSW_5_D2C7RACXX.IND15</t>
  </si>
  <si>
    <t>BCM_AEVOSW_5_D2C7RACXX.IND16</t>
  </si>
  <si>
    <t>BCM_AFAOSW_4_D2C7RACXX.IND17</t>
  </si>
  <si>
    <t>BCM_AFBOSW_4_D2C7RACXX.IND18</t>
  </si>
  <si>
    <t>BCM_AFCOSW_4_D2C7RACXX.IND7</t>
  </si>
  <si>
    <t>BCM_AFDOSW_4_D2C7RACXX.IND19</t>
  </si>
  <si>
    <t>BCM_AFEOSW_4_D2C7RACXX.IND20</t>
  </si>
  <si>
    <t>BCM_AFFOSW_4_D2C7RACXX.IND8</t>
  </si>
  <si>
    <t>BCM_AFGOSW_4_D2C7RACXX.IND21</t>
  </si>
  <si>
    <t>BCM_AFHOSW_4_D2C7RACXX.IND22</t>
  </si>
  <si>
    <t>BCM_AFIOSW_5_D2C7RACXX.IND23</t>
  </si>
  <si>
    <t>BCM_AFKOSW_5_D2C7RACXX.IND24</t>
  </si>
  <si>
    <t>BCM_AFLOSW_5_D2C7RACXX.IND1</t>
  </si>
  <si>
    <t>BCM_AFMOSW_5_D2C7RACXX.IND2</t>
  </si>
  <si>
    <t>BCM_AFNOSW_4_D2C6RACXX.IND4</t>
  </si>
  <si>
    <t>BCM_AFPOSW_1_C2F4PACXX.IND5</t>
  </si>
  <si>
    <t>BCM_AFQOSW_1_C2F4PACXX.IND6</t>
  </si>
  <si>
    <t>BCM_AFROSW_5_D2C7RACXX.IND7</t>
  </si>
  <si>
    <t>BCM_AFSOSW_5_D2C7RACXX.IND8</t>
  </si>
  <si>
    <t>BCM_AFTOSW_5_D2C7RACXX.IND9</t>
  </si>
  <si>
    <t>BCM_AFVOSW_1_D2C6RACXX.IND9</t>
  </si>
  <si>
    <t>BCM_AGAOSW_5_D2C7RACXX.IND10</t>
  </si>
  <si>
    <t>BCM_AGBOSW_1_D2C6RACXX.IND11</t>
  </si>
  <si>
    <t>BCM_AGCOSW_1_D2C6RACXX.IND12</t>
  </si>
  <si>
    <t>BCM_AGEOSW_1_C2F4PACXX.IND15</t>
  </si>
  <si>
    <t>BCM_AGFOSW_1_D2C6RACXX.IND4</t>
  </si>
  <si>
    <t>BCM_AGGOSW_1_D2C6RACXX.IND5</t>
  </si>
  <si>
    <t>BCM_AGHOSW_1_D2C6RACXX.IND6</t>
  </si>
  <si>
    <t>BCM_AGIOSW_1_D2C6RACXX.IND7</t>
  </si>
  <si>
    <t>BCM_AGKOSW_1_D2C6RACXX.IND8</t>
  </si>
  <si>
    <t>BCM_AGLOSW_2_D2C6RACXX.IND9</t>
  </si>
  <si>
    <t>BCM_AGMOSW_1_D2C6RACXX.IND10</t>
  </si>
  <si>
    <t>BCM_AGNOSW_2_D2C6RACXX.IND11</t>
  </si>
  <si>
    <t>BCM_AGPOSW_2_D2C6RACXX.IND12</t>
  </si>
  <si>
    <t>BCM_AGROSW_2_D2C6RACXX.IND23</t>
  </si>
  <si>
    <t>BCM_AGSOSW_2_D2C6RACXX.IND14</t>
  </si>
  <si>
    <t>BCM_AGTOSW_2_D2C6RACXX.IND24</t>
  </si>
  <si>
    <t>BCM_AGVOSW_2_D2C6RACXX.IND1</t>
  </si>
  <si>
    <t>BCM_AHAOSW_2_D2C6RACXX.IND2</t>
  </si>
  <si>
    <t>BCM_AHBOSW_2_D2C6RACXX.IND3</t>
  </si>
  <si>
    <t>BCM_AHCOSW_2_D2C6RACXX.IND4</t>
  </si>
  <si>
    <t>BCM_AHDOSW_1_D2BM7ACXX.IND5</t>
  </si>
  <si>
    <t>BCM_AHEOSW_3_D2C6RACXX.IND14</t>
  </si>
  <si>
    <t>BCM_AHFOSW_3_D2C6RACXX.IND15</t>
  </si>
  <si>
    <t>BCM_AHGOSW_3_D2C6RACXX.IND16</t>
  </si>
  <si>
    <t>BCM_AHHOSW_3_D2C6RACXX.IND17</t>
  </si>
  <si>
    <t>BCM_AHIOSW_3_D2C6RACXX.IND18</t>
  </si>
  <si>
    <t>BCM_AHKOSW_3_D2C6RACXX.IND19</t>
  </si>
  <si>
    <t>BCM_AHLOSW_3_D2C6RACXX.IND20</t>
  </si>
  <si>
    <t>BCM_AHMOSW_1_C2F4PACXX.IND16</t>
  </si>
  <si>
    <t>BCM_AHNOSW_3_D2C6RACXX.IND22</t>
  </si>
  <si>
    <t>BCM_AHPOSW_1_D2BM7ACXX.IND6</t>
  </si>
  <si>
    <t>BCM_AHQOSW_1_C2F4PACXX.IND7</t>
  </si>
  <si>
    <t>BCM_AHROSW_1_C2F4PACXX.IND8</t>
  </si>
  <si>
    <t>BCM_AHSOSW_3_D2C6RACXX.IND2</t>
  </si>
  <si>
    <t>BCM_AHTOSW_3_D2C6RACXX.IND3</t>
  </si>
  <si>
    <t>BCM_AHVOSW_1_C2F4PACXX.IND4</t>
  </si>
  <si>
    <t>BCM_AIAOSW_1_C2F4PACXX.IND17</t>
  </si>
  <si>
    <t>BCM_AIBOSW_1_D2BM7ACXX.IND17</t>
  </si>
  <si>
    <t>BCM_AICOSW_1_C2F4PACXX.IND18</t>
  </si>
  <si>
    <t>BCM_AIDOSW_2_C2F4PACXX.IND17</t>
  </si>
  <si>
    <t>BCM_AIEOSW_1_D2BM7ACXX.IND18</t>
  </si>
  <si>
    <t>BCM_AIFOSW_1_C2F4PACXX.IND19</t>
  </si>
  <si>
    <t>BCM_AIGOSW_2_C2F4PACXX.IND6</t>
  </si>
  <si>
    <t>BCM_AIIOSW_1_D2BM7ACXX.IND15</t>
  </si>
  <si>
    <t>BCM_AIKOSW_2_C2F4PACXX.IND16</t>
  </si>
  <si>
    <t>BCM_AILOSW_3_C2F4PACXX.IND17</t>
  </si>
  <si>
    <t>BCM_AIMOSW_2_C2F4PACXX.IND18</t>
  </si>
  <si>
    <t>BCM_AINOSW_1_D2BM7ACXX.IND19</t>
  </si>
  <si>
    <t>BCM_AIPOSW_2_C2F4PACXX.IND20</t>
  </si>
  <si>
    <t>BCM_AIQOSW_1_D2BM7ACXX.IND21</t>
  </si>
  <si>
    <t>BCM_AIROSW_1_D2BM7ACXX.IND1</t>
  </si>
  <si>
    <t>BCM_AITOSW_2_C2F4PACXX.IND3</t>
  </si>
  <si>
    <t>BCM_AKBOSW_2_C2F4PACXX.IND22</t>
  </si>
  <si>
    <t>BCM_AKCOSW_4_C2FK0ACXX.IND18</t>
  </si>
  <si>
    <t>BCM_AKDOSW_2_C2F4PACXX.IND5</t>
  </si>
  <si>
    <t>BCM_AKEOSW_3_C2F4PACXX.IND6</t>
  </si>
  <si>
    <t>BCM_AKGOSW_3_C2F4PACXX.IND7</t>
  </si>
  <si>
    <t>BCM_AKHOSW_3_C2F4PACXX.IND8</t>
  </si>
  <si>
    <t>BCM_AKIOSW_4_C2FK0ACXX.IND19</t>
  </si>
  <si>
    <t>BCM_AKLOSW_3_C2F4PACXX.IND9</t>
  </si>
  <si>
    <t>BCM_AKMOSW_4_C2FGAACXX.IND11</t>
  </si>
  <si>
    <t>BCM_AKNOSW_3_C2F4PACXX.IND10</t>
  </si>
  <si>
    <t>BCM_AKPOSW_3_C2F4PACXX.IND11</t>
  </si>
  <si>
    <t>BCM_AKQOSW_5_C2FK0ACXX.IND4</t>
  </si>
  <si>
    <t>BCM_AKROSW_3_C2F4PACXX.IND12</t>
  </si>
  <si>
    <t>BCM_AKSOSW_5_C2FK0ACXX.IND5</t>
  </si>
  <si>
    <t>BCM_AKTOSW_4_C2FK0ACXX.IND21</t>
  </si>
  <si>
    <t>BCM_AKVOSW_3_C2F4PACXX.IND13</t>
  </si>
  <si>
    <t>BCM_ALAOSW_5_C2FK0ACXX.IND6</t>
  </si>
  <si>
    <t>BCM_ALBOSW_3_C2F4PACXX.IND14</t>
  </si>
  <si>
    <t>BCM_ALCOSW_4_C2F4PACXX.IND15</t>
  </si>
  <si>
    <t>BCM_ALDOSW_4_C2F4PACXX.IND24</t>
  </si>
  <si>
    <t>BCM_ALEOSW_4_C2F4PACXX.IND1</t>
  </si>
  <si>
    <t>BCM_ALGOSW_5_C2FK0ACXX.IND7</t>
  </si>
  <si>
    <t>BCM_ALHOSW_4_C2F4PACXX.IND2</t>
  </si>
  <si>
    <t>BCM_ALIOSW_5_C2FK0ACXX.IND8</t>
  </si>
  <si>
    <t>BCM_ALKOSW_4_C2FK0ACXX.IND23</t>
  </si>
  <si>
    <t>BCM_ALLOSW_4_C2F4PACXX.IND16</t>
  </si>
  <si>
    <t>BCM_ALMOSW_4_C2F4PACXX.IND3</t>
  </si>
  <si>
    <t>BCM_ALNOSW_4_C2F4PACXX.IND4</t>
  </si>
  <si>
    <t>BCM_ALPOSW_4_C2F4PACXX.IND17</t>
  </si>
  <si>
    <t>BCM_ALQOSW_4_C2F4PACXX.IND18</t>
  </si>
  <si>
    <t>BCM_ALROSW_4_C2F4PACXX.IND19</t>
  </si>
  <si>
    <t>BCM_ALSOSW_5_C2F4PACXX.IND20</t>
  </si>
  <si>
    <t>BCM_ALTOSW_5_C2F4PACXX.IND19</t>
  </si>
  <si>
    <t>BCM_ALVOSW_2_C2DK7ACXX.IND20</t>
  </si>
  <si>
    <t>BCM_AMAOSW_5_C2F4PACXX.IND21</t>
  </si>
  <si>
    <t>BCM_AMBOSW_5_C2F4PACXX.IND5</t>
  </si>
  <si>
    <t>BCM_AMCOSW_5_C2FK0ACXX.IND9</t>
  </si>
  <si>
    <t>BCM_AMDOSW_5_C2FK0ACXX.IND10</t>
  </si>
  <si>
    <t>BCM_AMFOSW_4_C2EUGACXX.IND15</t>
  </si>
  <si>
    <t>BCM_AMGOSW_4_C2EUGACXX.IND16</t>
  </si>
  <si>
    <t>BCM_AMHOSW_5_C2FK0ACXX.IND11</t>
  </si>
  <si>
    <t>BCM_AMIOSW_4_C2FGAACXX.IND12</t>
  </si>
  <si>
    <t>BCM_AMKOSW_4_C2FGAACXX.IND13</t>
  </si>
  <si>
    <t>BCM_AMLOSW_4_C2FGAACXX.IND14</t>
  </si>
  <si>
    <t>BCM_AMMOSW_4_C2FK0ACXX.IND24</t>
  </si>
  <si>
    <t>BCM_AMNOSW_5_C2F4PACXX.IND6</t>
  </si>
  <si>
    <t>BCM_AMPOSW_5_C2F4PACXX.IND7</t>
  </si>
  <si>
    <t>BCM_AMQOSW_5_C2F4PACXX.IND23</t>
  </si>
  <si>
    <t>BCM_AMROSW_4_C2EUGACXX.IND17</t>
  </si>
  <si>
    <t>BCM_AMSOSW_5_C2F4PACXX.IND8</t>
  </si>
  <si>
    <t>BCM_AMTOSW_5_C2F4PACXX.IND9</t>
  </si>
  <si>
    <t>BCM_ANAOSW_5_C2F4PACXX.IND18</t>
  </si>
  <si>
    <t>BCM_ANCOSW_4_C2EUGACXX.IND19</t>
  </si>
  <si>
    <t>BCM_ANDOSW_4_C2EUGACXX.IND20</t>
  </si>
  <si>
    <t>BCM_ANEOSW_4_C2FK0ACXX.IND1</t>
  </si>
  <si>
    <t>BCM_ANFOSW_4_C2FGAACXX.IND21</t>
  </si>
  <si>
    <t>BCM_ANGOSW_4_C2FGAACXX.IND22</t>
  </si>
  <si>
    <t>BCM_ANHOSW_4_C2FGAACXX.IND23</t>
  </si>
  <si>
    <t>BCM_ANIOSW_4_D2GBHACXX.IND1</t>
  </si>
  <si>
    <t>BCM_ANKOSW_4_C2FGAACXX.IND24</t>
  </si>
  <si>
    <t>BCM_ANLOSW_2_C2DK7ACXX.IND11</t>
  </si>
  <si>
    <t>BCM_ANMOSW_2_C2DK7ACXX.IND22</t>
  </si>
  <si>
    <t>BCM_ANNOSW_4_C2FGAACXX.IND1</t>
  </si>
  <si>
    <t>BCM_ANPOSW_2_C2DK7ACXX.IND12</t>
  </si>
  <si>
    <t>BCM_ANQOSW_2_C2DK7ACXX.IND13</t>
  </si>
  <si>
    <t>BCM_ANROSW_2_C2DK7ACXX.IND14</t>
  </si>
  <si>
    <t>BCM_ANSOSW_2_C2DK7ACXX.IND15</t>
  </si>
  <si>
    <t>BCM_ANTOSW_2_C2DK7ACXX.IND16</t>
  </si>
  <si>
    <t>BCM_ANVOSW_5_C2FK0ACXX.IND22</t>
  </si>
  <si>
    <t>BCM_APAOSW_2_C2DK7ACXX.IND23</t>
  </si>
  <si>
    <t>BCM_APCOSW_4_D2GBHACXX.IND15</t>
  </si>
  <si>
    <t>BCM_APDOSW_4_D2GBHACXX.IND16</t>
  </si>
  <si>
    <t>BCM_APEOSW_4_C2EUGACXX.IND12</t>
  </si>
  <si>
    <t>BCM_APFOSW_4_C2EUGACXX.IND13</t>
  </si>
  <si>
    <t>BCM_APGOSW_4_D2GBHACXX.IND2</t>
  </si>
  <si>
    <t>BCM_APHOSW_4_C2FK0ACXX.IND2</t>
  </si>
  <si>
    <t>BCM_APIOSW_4_D2GBHACXX.IND3</t>
  </si>
  <si>
    <t>BCM_APKOSW_4_D2GBHACXX.IND4</t>
  </si>
  <si>
    <t>BCM_APLOSW_4_D2GBHACXX.IND5</t>
  </si>
  <si>
    <t>BCM_APMOSW_4_C2EUGACXX.IND3</t>
  </si>
  <si>
    <t>BCM_APNOSW_4_D2GBHACXX.IND6</t>
  </si>
  <si>
    <t>BCM_APPOSW_4_C2NDLACXX.IND1</t>
  </si>
  <si>
    <t>BCM_APQOSW_4_C2NDLACXX.IND2</t>
  </si>
  <si>
    <t>BCM_APROSW_4_C2NDLACXX.IND3</t>
  </si>
  <si>
    <t>BCM_APSOSW_4_C2NDLACXX.IND4</t>
  </si>
  <si>
    <t>BCM_APTOSW_7_C2NHPACXX.IND1</t>
  </si>
  <si>
    <t>BCM_APVOSW_4_C3959ACXX.IND1</t>
  </si>
  <si>
    <t>BCM_AQAOSW_4_C2NDLACXX.IND5</t>
  </si>
  <si>
    <t>BCM_AQBOSW_7_C2NHPACXX.IND2</t>
  </si>
  <si>
    <t>BCM_AQCOSW_4_C3959ACXX.IND2</t>
  </si>
  <si>
    <t>BCM_AQDOSW_4_C2NDLACXX.IND6</t>
  </si>
  <si>
    <t>BCM_AQEOSW_5_C3959ACXX.IND19</t>
  </si>
  <si>
    <t>BCM_AQGOSW_4_C2NDLACXX.IND8</t>
  </si>
  <si>
    <t>BCM_AQHOSW_2_C39HUACXX.IND12</t>
  </si>
  <si>
    <t>BCM_AQIOSW_4_C2NDLACXX.IND9</t>
  </si>
  <si>
    <t>BCM_AQMOSW_4_C2NHPACXX.IND11</t>
  </si>
  <si>
    <t>BCM_AQNOSW_7_C2NHPACXX.IND3</t>
  </si>
  <si>
    <t>BCM_AQPOSW_4_C2NHPACXX.IND12</t>
  </si>
  <si>
    <t>BCM_AQQOSW_4_C2NHPACXX.IND13</t>
  </si>
  <si>
    <t>BCM_AQROSW_4_C2NHPACXX.IND14</t>
  </si>
  <si>
    <t>BCM_AQSOSW_4_C2NHPACXX.IND15</t>
  </si>
  <si>
    <t>BCM_AQTOSW_4_C2NHPACXX.IND16</t>
  </si>
  <si>
    <t>BCM_ARAOSW_4_C2NHPACXX.IND18</t>
  </si>
  <si>
    <t>BCM_ARBOSW_2_C39HUACXX.IND31</t>
  </si>
  <si>
    <t>BCM_ARCOSW_5_C3959ACXX.IND20</t>
  </si>
  <si>
    <t>BCM_AREOSW_5_C3959ACXX.IND22</t>
  </si>
  <si>
    <t>BCM_ARGOSW_5_C3959ACXX.IND24</t>
  </si>
  <si>
    <t>BCM_ARHOSW_5_C3959ACXX.IND25</t>
  </si>
  <si>
    <t>BCM_ARIOSW_5_C3959ACXX.IND26</t>
  </si>
  <si>
    <t>BCM_ARKOSW_5_C3959ACXX.IND27</t>
  </si>
  <si>
    <t>BCM_ARLOSW_2_C39HUACXX.IND32</t>
  </si>
  <si>
    <t>BCM_ARMOSW_6_C3959ACXX.IND1</t>
  </si>
  <si>
    <t>BCM_ARNOSW_6_C3959ACXX.IND2</t>
  </si>
  <si>
    <t>BCM_ARPOSW_2_C39HUACXX.IND13</t>
  </si>
  <si>
    <t>BCM_ARQOSW_6_C3959ACXX.IND3</t>
  </si>
  <si>
    <t>BCM_ARROSW_6_C3959ACXX.IND4</t>
  </si>
  <si>
    <t>BCM_ARSOSW_1_H9A2JADXX.IND5</t>
  </si>
  <si>
    <t>BCM_ARTOSW_6_C3959ACXX.IND6</t>
  </si>
  <si>
    <t>BCM_ARVOSW_6_C3959ACXX.IND7</t>
  </si>
  <si>
    <t>BCM_ASAOSW_6_C3959ACXX.IND8</t>
  </si>
  <si>
    <t>BCM_ASBOSW_2_C39HUACXX.IND1</t>
  </si>
  <si>
    <t>BCM_ASCOSW_6_C3959ACXX.IND9</t>
  </si>
  <si>
    <t>BCM_ASDOSW_2_C39HUACXX.IND33</t>
  </si>
  <si>
    <t>BCM_ASEOSW_2_C39HUACXX.IND10</t>
  </si>
  <si>
    <t>BCM_ASGOSW_3_C39HUACXX.IND3</t>
  </si>
  <si>
    <t>BCM_ASHOSW_3_C39HUACXX.IND2</t>
  </si>
  <si>
    <t>BCM_ASLOSW_8_C39HUACXX.IND15</t>
  </si>
  <si>
    <t>BCM_ASMOSW_8_C39HUACXX.IND16</t>
  </si>
  <si>
    <t>BCM_ASNOSW_8_C39HUACXX.IND17</t>
  </si>
  <si>
    <t>BCM_ASPOSW_8_C39HUACXX.IND18</t>
  </si>
  <si>
    <t>BCM_ASROSW_1_C39HUACXX.IND19</t>
  </si>
  <si>
    <t>BCM_ASSOSW_1_C39HUACXX.IND20</t>
  </si>
  <si>
    <t>BCM_ASTOSW_1_C39HUACXX.IND21</t>
  </si>
  <si>
    <t>BCM_ASVOSW_1_C39HUACXX.IND22</t>
  </si>
  <si>
    <t>BCM_ATAOSW_8_C39HUACXX.IND4</t>
  </si>
  <si>
    <t>BCM_ATBOSW_1_C39HUACXX.IND23</t>
  </si>
  <si>
    <t>BCM_ATCOSW_1_C39HUACXX.IND24</t>
  </si>
  <si>
    <t>BCM_ATDOSW_1_C39HUACXX.IND25</t>
  </si>
  <si>
    <t>BCM_ATEOSW_1_C39HUACXX.IND26</t>
  </si>
  <si>
    <t>BCM_ATHOSW_3_C39HUACXX.IND35</t>
  </si>
  <si>
    <t>BCM_ATMOSW_4_C3959ACXX.IND5</t>
  </si>
  <si>
    <t>BCM_ATNOSW_4_C3959ACXX.IND6</t>
  </si>
  <si>
    <t>BCM_ATPOSW_4_C3959ACXX.IND7</t>
  </si>
  <si>
    <t>BCM_ATQOSW_7_C2NHPACXX.IND4</t>
  </si>
  <si>
    <t>BCM_ATROSW_4_C3959ACXX.IND9</t>
  </si>
  <si>
    <t>BCM_ATSOSW_3_C39HUACXX.IND1</t>
  </si>
  <si>
    <t>BCM_ATVOSW_5_C39HUACXX.IND3</t>
  </si>
  <si>
    <t>BCM_AVBOSW_8_C39HUACXX.IND11</t>
  </si>
  <si>
    <t>BCM_AVCOSW_3_C39HUACXX.IND5</t>
  </si>
  <si>
    <t>BCM_AVDOSW_3_C39HUACXX.IND6</t>
  </si>
  <si>
    <t>BCM_AVHOSW_5_C39HUACXX.IND8</t>
  </si>
  <si>
    <t>BCM_AVIOSW_5_C39HUACXX.IND1</t>
  </si>
  <si>
    <t>BCM_AVKOSW_6_C39HUACXX.IND2</t>
  </si>
  <si>
    <t>BCM_AVLOSW_6_C39HUACXX.IND3</t>
  </si>
  <si>
    <t>BCM_AVMOSW_5_C39HUACXX.IND4</t>
  </si>
  <si>
    <t>BCM_AVNOSW_5_C39HUACXX.IND5</t>
  </si>
  <si>
    <t>BCM_AVPOSW_5_C39HUACXX.IND6</t>
  </si>
  <si>
    <t>BCM_AVQOSW_5_C39HUACXX.IND7</t>
  </si>
  <si>
    <t>BCM_AVROSW_6_C39HUACXX.IND8</t>
  </si>
  <si>
    <t>BCM_AVSOSW_5_C39HUACXX.IND9</t>
  </si>
  <si>
    <t>BCM_AVTOSW_6_C39HUACXX.IND37</t>
  </si>
  <si>
    <t>BCM_AVVOSW_8_C39G9ACXX.IND5</t>
  </si>
  <si>
    <t>BCM_BAAOSW_6_C39HUACXX.IND11</t>
  </si>
  <si>
    <t>BCM_BABOSW_8_C39G9ACXX.IND6</t>
  </si>
  <si>
    <t>BCM_BACOSW_8_C39G9ACXX.IND7</t>
  </si>
  <si>
    <t>BCM_BADOSW_8_C39G9ACXX.IND8</t>
  </si>
  <si>
    <t>BCM_BAEOSW_6_C39HUACXX.IND15</t>
  </si>
  <si>
    <t>BCM_BAFOSW_6_C39HUACXX.IND16</t>
  </si>
  <si>
    <t>BCM_BAGOSW_6_C39HUACXX.IND17</t>
  </si>
  <si>
    <t>BCM_BAHOSW_6_C39HUACXX.IND18</t>
  </si>
  <si>
    <t>BCM_BAIOSW_7_C39HUACXX.IND38</t>
  </si>
  <si>
    <t>BCM_BAKOSW_7_C39HUACXX.IND19</t>
  </si>
  <si>
    <t>BCM_BALOSW_7_C39HUACXX.IND20</t>
  </si>
  <si>
    <t>BCM_BAMOSW_7_C39HUACXX.IND21</t>
  </si>
  <si>
    <t>BCM_BANOSW_7_C39HUACXX.IND22</t>
  </si>
  <si>
    <t>BCM_BAPOSW_7_C39HUACXX.IND23</t>
  </si>
  <si>
    <t>BCM_BAQOSW_7_C39HUACXX.IND24</t>
  </si>
  <si>
    <t>BCM_BAROSW_7_C39HUACXX.IND25</t>
  </si>
  <si>
    <t>BCM_BASOSW_8_C39G9ACXX.IND9</t>
  </si>
  <si>
    <t>BCM_BATOSW_8_C39G9ACXX.IND40</t>
  </si>
  <si>
    <t>BCM_BAVOSW_7_C39HUACXX.IND39</t>
  </si>
  <si>
    <t>BCM_BBAOSW_8_C39G9ACXX.IND12</t>
  </si>
  <si>
    <t>BCM_BBBOSW_6_C39G9ACXX.IND13</t>
  </si>
  <si>
    <t>BCM_BBCOSW_8_C39G9ACXX.IND14</t>
  </si>
  <si>
    <t>BCM_BBDOSW_8_C39G9ACXX.IND15</t>
  </si>
  <si>
    <t>BCM_BBEOSW_6_C39G9ACXX.IND16</t>
  </si>
  <si>
    <t>BCM_BBFOSW_6_C39G9ACXX.IND17</t>
  </si>
  <si>
    <t>BCM_BBGOSW_6_C39G9ACXX.IND18</t>
  </si>
  <si>
    <t>BCM_BBHOSW_6_C39G9ACXX.IND42</t>
  </si>
  <si>
    <t>BCM_BBIOSW_6_C39G9ACXX.IND19</t>
  </si>
  <si>
    <t>BCM_BBKOSW_6_C39G9ACXX.IND20</t>
  </si>
  <si>
    <t>BCM_BBLOSW_6_C39G9ACXX.IND21</t>
  </si>
  <si>
    <t>BCM_BBMOSW_6_C39G9ACXX.IND22</t>
  </si>
  <si>
    <t>BCM_BBPOSW_3_C39B0ACXX.IND24</t>
  </si>
  <si>
    <t>BCM_BBQOSW_3_C39B0ACXX.IND25</t>
  </si>
  <si>
    <t>BCM_BBROSW_3_C39B0ACXX.IND26</t>
  </si>
  <si>
    <t>BCM_BBSOSW_3_C39B0ACXX.IND27</t>
  </si>
  <si>
    <t>BCM_BBTOSW_3_C39B0ACXX.IND43</t>
  </si>
  <si>
    <t>BCM_BBVOSW_3_C39B0ACXX.IND1</t>
  </si>
  <si>
    <t>BCM_BCAOSW_3_C39B0ACXX.IND2</t>
  </si>
  <si>
    <t>BCM_BCBOSW_3_C39B0ACXX.IND3</t>
  </si>
  <si>
    <t>BCM_BCCOSW_3_C39B0ACXX.IND4</t>
  </si>
  <si>
    <t>BCM_BCDOSW_8_C39B0ACXX.IND5</t>
  </si>
  <si>
    <t>BCM_BCEOSW_8_C39B0ACXX.IND6</t>
  </si>
  <si>
    <t>BCM_BCFOSW_8_C39B0ACXX.IND7</t>
  </si>
  <si>
    <t>BCM_BCGOSW_8_C39B0ACXX.IND8</t>
  </si>
  <si>
    <t>BCM_BCHOSW_5_C37T3ACXX.IND9</t>
  </si>
  <si>
    <t>BCM_BCIOSW_8_C39B0ACXX.IND10</t>
  </si>
  <si>
    <t>BCM_BCKOSW_8_C39B0ACXX.IND11</t>
  </si>
  <si>
    <t>BCM_BCLOSW_5_C37T3ACXX.IND4</t>
  </si>
  <si>
    <t>BCM_BCMOSW_8_C39B0ACXX.IND12</t>
  </si>
  <si>
    <t>BCM_BCNOSW_8_C39B0ACXX.IND13</t>
  </si>
  <si>
    <t>BCM_BCPOSW_8_C39B0ACXX.IND14</t>
  </si>
  <si>
    <t>BCM_BCQOSW_8_C39B0ACXX.IND15</t>
  </si>
  <si>
    <t>BCM_BCROSW_8_C39MEACXX.IND16</t>
  </si>
  <si>
    <t>BCM_BCSOSW_8_C39MEACXX.IND17</t>
  </si>
  <si>
    <t>BCM_BCTOSW_8_C39MEACXX.IND18</t>
  </si>
  <si>
    <t>BCM_BCVOSW_8_C39MEACXX.IND19</t>
  </si>
  <si>
    <t>BCM_BDAOSW_8_C39MEACXX.IND20</t>
  </si>
  <si>
    <t>BCM_BDBOSW_8_C39MEACXX.IND21</t>
  </si>
  <si>
    <t>BCM_BDCOSW_8_C39MEACXX.IND22</t>
  </si>
  <si>
    <t>BCM_BDDOSW_8_C39MEACXX.IND23</t>
  </si>
  <si>
    <t>BCM_BDEOSW_8_C39MEACXX.IND24</t>
  </si>
  <si>
    <t>BCM_BDFOSW_8_C39MEACXX.IND25</t>
  </si>
  <si>
    <t>BCM_BDGOSW_5_C37T3ACXX.IND26</t>
  </si>
  <si>
    <t>BCM_BDHOSW_5_C37T3ACXX.IND27</t>
  </si>
  <si>
    <t>BCM_BDIOSW_5_C37T3ACXX.IND28</t>
  </si>
  <si>
    <t>BCM_BDKOSW_5_C37T3ACXX.IND29</t>
  </si>
  <si>
    <t>BCM_BDLOSW_5_C37T3ACXX.IND30</t>
  </si>
  <si>
    <t>BCM_BDMOSW_5_C37T3ACXX.IND32</t>
  </si>
  <si>
    <t>BCM_BDNOSW_5_C37T3ACXX.IND33</t>
  </si>
  <si>
    <t>BCM_BDPOSW_5_C37T3ACXX.IND34</t>
  </si>
  <si>
    <t>BCM_BDQOSW_6_C37T3ACXX.IND35</t>
  </si>
  <si>
    <t>BCM_BDROSW_6_C37T3ACXX.IND36</t>
  </si>
  <si>
    <t>BCM_BDSOSW_6_C37T3ACXX.IND37</t>
  </si>
  <si>
    <t>BCM_BDTOSW_6_C37T3ACXX.IND38</t>
  </si>
  <si>
    <t>BCM_BDVOSW_6_C37T3ACXX.IND39</t>
  </si>
  <si>
    <t>BCM_BEAOSW_6_C37T3ACXX.IND40</t>
  </si>
  <si>
    <t>BCM_BEBOSW_6_C37T3ACXX.IND41b</t>
  </si>
  <si>
    <t>BCM_BECOSW_6_C37T3ACXX.IND42</t>
  </si>
  <si>
    <t>BCM_BEDOSW_6_C37T3ACXX.IND43</t>
  </si>
  <si>
    <t>BCM_BEEOSW_6_C37T3ACXX.IND44</t>
  </si>
  <si>
    <t>BCM_BEFOSW_7_C37T3ACXX.IND45</t>
  </si>
  <si>
    <t>BCM_BEGOSW_7_C37T3ACXX.IND46</t>
  </si>
  <si>
    <t>BCM_BEHOSW_7_C37T3ACXX.IND47</t>
  </si>
  <si>
    <t>BCM_BEIOSW_7_C37T3ACXX.IND48</t>
  </si>
  <si>
    <t>BCM_BEKOSW_7_C37T3ACXX.IND1</t>
  </si>
  <si>
    <t>BCM_BEMOSW_7_C37T3ACXX.IND3</t>
  </si>
  <si>
    <t>BCM_BENOSW_7_C37T3ACXX.IND5</t>
  </si>
  <si>
    <t>BCM_BEPOSW_4_C3875ACXX.IND5</t>
  </si>
  <si>
    <t>BCM_BEQOSW_4_C3875ACXX.IND6</t>
  </si>
  <si>
    <t>BCM_BEROSW_2_C382DACXX.IND7</t>
  </si>
  <si>
    <t>BCM_BESOSW_2_C382DACXX.IND8</t>
  </si>
  <si>
    <t>BCM_BETOSW_1_C37YTACXX.IND9</t>
  </si>
  <si>
    <t>BCM_BEVOSW_3_C382DACXX.IND10</t>
  </si>
  <si>
    <t>BCM_BFAOSW_3_C3875ACXX.IND11</t>
  </si>
  <si>
    <t>BCM_BFBOSW_4_C3875ACXX.IND12</t>
  </si>
  <si>
    <t>BCM_BFCOSW_3_C3875ACXX.IND13</t>
  </si>
  <si>
    <t>BCM_BFDOSW_1_C37YTACXX.IND14</t>
  </si>
  <si>
    <t>BCM_BFEOSW_4_C3875ACXX.IND15</t>
  </si>
  <si>
    <t>BCM_BFGOSW_4_C3875ACXX.IND17</t>
  </si>
  <si>
    <t>BCM_BFHOSW_3_C3875ACXX.IND18</t>
  </si>
  <si>
    <t>BCM_BFKOSW_2_C382DACXX.IND20</t>
  </si>
  <si>
    <t>BCM_BFLOSW_4_C3875ACXX.IND21</t>
  </si>
  <si>
    <t>BCM_BFMOSW_3_C3875ACXX.IND22</t>
  </si>
  <si>
    <t>BCM_BFNOSW_4_C3875ACXX.IND23</t>
  </si>
  <si>
    <t>BCM_BFPOSW_3_C3875ACXX.IND24</t>
  </si>
  <si>
    <t>BCM_BFQOSW_8_C37T3ACXX.IND1</t>
  </si>
  <si>
    <t>BCM_BFROSW_8_C37T3ACXX.IND2</t>
  </si>
  <si>
    <t>BCM_BFSOSW_8_C37T3ACXX.IND3</t>
  </si>
  <si>
    <t>BCM_BFTOSW_8_C37T3ACXX.IND4</t>
  </si>
  <si>
    <t>BCM_BFVOSW_8_C37T3ACXX.IND5</t>
  </si>
  <si>
    <t>BCM_BGAOSW_7_C37T3ACXX.IND6</t>
  </si>
  <si>
    <t>BCM_BGBOSW_7_C37T3ACXX.IND7</t>
  </si>
  <si>
    <t>BCM_BGCOSW_8_C37T3ACXX.IND8</t>
  </si>
  <si>
    <t>BCM_BGDOSW_8_C37T3ACXX.IND9</t>
  </si>
  <si>
    <t>BCM_BGEOSW_8_C37T3ACXX.IND10</t>
  </si>
  <si>
    <t>BCM_BGFOSW_8_C37T3ACXX.IND11</t>
  </si>
  <si>
    <t>BCM_BGGOSW_8_C37T3ACXX.IND12</t>
  </si>
  <si>
    <t>BCM_BGHOSW_1_C39R6ACXX.IND13</t>
  </si>
  <si>
    <t>BCM_BGIOSW_1_C39R6ACXX.IND14</t>
  </si>
  <si>
    <t>BCM_BGKOSW_1_C39R6ACXX.IND15</t>
  </si>
  <si>
    <t>BCM_BGLOSW_1_C39R6ACXX.IND16</t>
  </si>
  <si>
    <t>BCM_BGMOSW_1_C39R6ACXX.IND17</t>
  </si>
  <si>
    <t>BCM_BGNOSW_1_H9A2JADXX.IND18</t>
  </si>
  <si>
    <t>BCM_BGPOSW_1_C39R6ACXX.IND19</t>
  </si>
  <si>
    <t>BCM_BGQOSW_1_C39R6ACXX.IND20</t>
  </si>
  <si>
    <t>BCM_BGROSW_1_C39R6ACXX.IND21</t>
  </si>
  <si>
    <t>BCM_BGSOSW_1_C39R6ACXX.IND22</t>
  </si>
  <si>
    <t>BCM_BGTOSW_2_C39R6ACXX.IND23</t>
  </si>
  <si>
    <t>BCM_BGVOSW_2_C39R6ACXX.IND24</t>
  </si>
  <si>
    <t>BCM_BHAOSW_2_C39R6ACXX.IND25</t>
  </si>
  <si>
    <t>BCM_BHBOSW_2_C39R6ACXX.IND26</t>
  </si>
  <si>
    <t>BCM_BHCOSW_2_C39R6ACXX.IND27</t>
  </si>
  <si>
    <t>BCM_BHDOSW_2_C39R6ACXX.IND28</t>
  </si>
  <si>
    <t>BCM_BHEOSW_2_C39R6ACXX.IND29</t>
  </si>
  <si>
    <t>BCM_BHFOSW_2_C39R6ACXX.IND30</t>
  </si>
  <si>
    <t>BCM_BHGOSW_2_C39R6ACXX.IND31</t>
  </si>
  <si>
    <t>BCM_BHHOSW_2_C39R6ACXX.IND32</t>
  </si>
  <si>
    <t>BCM_BHIOSW_4_C37WMACXX.IND33</t>
  </si>
  <si>
    <t>BCM_BHKOSW_4_C37WMACXX.IND34</t>
  </si>
  <si>
    <t>BCM_BHLOSW_4_C37WMACXX.IND35</t>
  </si>
  <si>
    <t>BCM_BHMOSW_4_C37WMACXX.IND36</t>
  </si>
  <si>
    <t>BCM_BHNOSW_4_C37WMACXX.IND37</t>
  </si>
  <si>
    <t>BCM_BHPOSW_4_C37WMACXX.IND38</t>
  </si>
  <si>
    <t>BCM_BHQOSW_4_C37WMACXX.IND39</t>
  </si>
  <si>
    <t>BCM_BHROSW_4_C37WMACXX.IND40</t>
  </si>
  <si>
    <t>BCM_BHSOSW_1_C399DACXX.IND41b</t>
  </si>
  <si>
    <t>BCM_BHTOSW_1_C399DACXX.IND42</t>
  </si>
  <si>
    <t>BCM_BHVOSW_1_C399DACXX.IND43</t>
  </si>
  <si>
    <t>BCM_BIAOSW_1_C399DACXX.IND44</t>
  </si>
  <si>
    <t>BCM_BIBOSW_1_C399DACXX.IND45</t>
  </si>
  <si>
    <t>BCM_BICOSW_1_C399DACXX.IND46</t>
  </si>
  <si>
    <t>BCM_BIDOSW_1_C399DACXX.IND47</t>
  </si>
  <si>
    <t>BCM_BIEOSW_1_C399DACXX.IND48</t>
  </si>
  <si>
    <t>BCM_BIFOSW_1_C399DACXX.IND1</t>
  </si>
  <si>
    <t>BCM_BIGOSW_1_C399DACXX.IND2</t>
  </si>
  <si>
    <t>BCM_BIHOSW_4_C37WMACXX.IND3</t>
  </si>
  <si>
    <t>BCM_BIIOSW_4_C37WMACXX.IND4</t>
  </si>
  <si>
    <t>BCM_BIKOSW_3_C3875ACXX.IND5</t>
  </si>
  <si>
    <t>BCM_BILOSW_3_C3875ACXX.IND6</t>
  </si>
  <si>
    <t>BCM_BIMOSW_3_C3855ACXX.IND7</t>
  </si>
  <si>
    <t>BCM_BINOSW_3_C3855ACXX.IND8</t>
  </si>
  <si>
    <t>BCM_BIPOSW_3_C3855ACXX.IND9</t>
  </si>
  <si>
    <t>BCM_BIQOSW_3_C3855ACXX.IND10</t>
  </si>
  <si>
    <t>BCM_BIROSW_2_C3875ACXX.IND11</t>
  </si>
  <si>
    <t>BCM_BISOSW_2_C3875ACXX.IND12</t>
  </si>
  <si>
    <t>BCM_BITOSW_2_C3875ACXX.IND13</t>
  </si>
  <si>
    <t>BCM_BKAOSW_2_C3875ACXX.IND15</t>
  </si>
  <si>
    <t>BCM_BKCOSW_1_C3875ACXX.IND17</t>
  </si>
  <si>
    <t>BCM_BKDOSW_1_C3875ACXX.IND18</t>
  </si>
  <si>
    <t>BCM_BKEOSW_1_C3875ACXX.IND19</t>
  </si>
  <si>
    <t>BCM_BKFOSW_3_C3875ACXX.IND20</t>
  </si>
  <si>
    <t>BCM_BKGOSW_3_C3875ACXX.IND21</t>
  </si>
  <si>
    <t>BCM_BKHOSW_1_C3875ACXX.IND22</t>
  </si>
  <si>
    <t>BCM_BKIOSW_2_C3875ACXX.IND23</t>
  </si>
  <si>
    <t>BCM_BKKOSW_2_C3875ACXX.IND24</t>
  </si>
  <si>
    <t>BCM_BKLOSW_1_C3875ACXX.IND25</t>
  </si>
  <si>
    <t>BCM_BKMOSW_1_C3875ACXX.IND26</t>
  </si>
  <si>
    <t>BCM_BKNOSW_2_C3875ACXX.IND27</t>
  </si>
  <si>
    <t>BCM_BKPOSW_1_C3875ACXX.IND28</t>
  </si>
  <si>
    <t>BCM_BKQOSW_2_C3875ACXX.IND29</t>
  </si>
  <si>
    <t>BCM_BKROSW_1_C3875ACXX.IND30</t>
  </si>
  <si>
    <t>BCM_BKSOSW_1_C3875ACXX.IND31</t>
  </si>
  <si>
    <t>BCM_BKTOSW_2_C3875ACXX.IND32</t>
  </si>
  <si>
    <t>BCM_BLAOSW_4_C3875ACXX.IND34</t>
  </si>
  <si>
    <t>BCM_BLBOSW_4_C3875ACXX.IND35</t>
  </si>
  <si>
    <t>BCM_BLCOSW_4_C3FBYACXX.IND36</t>
  </si>
  <si>
    <t>BCM_BLDOSW_3_C382DACXX.IND37</t>
  </si>
  <si>
    <t>BCM_BLEOSW_2_C382DACXX.IND38</t>
  </si>
  <si>
    <t>BCM_BLFOSW_2_C382DACXX.IND39</t>
  </si>
  <si>
    <t>BCM_BLGOSW_1_C37YTACXX.IND40</t>
  </si>
  <si>
    <t>BCM_BLHOSW_1_C37YTACXX.IND41b</t>
  </si>
  <si>
    <t>BCM_BLIOSW_3_C382DACXX.IND42</t>
  </si>
  <si>
    <t>BCM_BLKOSW_2_C382DACXX.IND43</t>
  </si>
  <si>
    <t>BCM_BLLOSW_1_C37YTACXX.IND44</t>
  </si>
  <si>
    <t>BCM_BLMOSW_3_C382DACXX.IND45</t>
  </si>
  <si>
    <t>BCM_BLNOSW_2_C37YTACXX.IND46</t>
  </si>
  <si>
    <t>BCM_BLPOSW_5_C382DACXX.IND47</t>
  </si>
  <si>
    <t>BCM_BLQOSW_1_C37YTACXX.IND48</t>
  </si>
  <si>
    <t>BCM_BLROSW_3_C382DACXX.IND1</t>
  </si>
  <si>
    <t>BCM_BLSOSW_5_C382DACXX.IND2</t>
  </si>
  <si>
    <t>BCM_BLTOSW_2_C382DACXX.IND3</t>
  </si>
  <si>
    <t>BCM_BLVOSW_3_C382DACXX.IND4</t>
  </si>
  <si>
    <t>BCM_BMAOSW_2_C382DACXX.IND25</t>
  </si>
  <si>
    <t>BCM_BMBOSW_1_C37YTACXX.IND26</t>
  </si>
  <si>
    <t>BCM_BMCOSW_1_C37YTACXX.IND27</t>
  </si>
  <si>
    <t>BCM_BMDOSW_5_C382DACXX.IND28</t>
  </si>
  <si>
    <t>BCM_BMEOSW_1_C37YTACXX.IND29</t>
  </si>
  <si>
    <t>BCM_BMFOSW_1_C37YTACXX.IND30</t>
  </si>
  <si>
    <t>BCM_BMGOSW_2_C382DACXX.IND31</t>
  </si>
  <si>
    <t>BCM_BMHOSW_5_C382DACXX.IND32</t>
  </si>
  <si>
    <t>BCM_BMIOSW_4_C388FACXX.IND33</t>
  </si>
  <si>
    <t>BCM_BMKOSW_5_C382DACXX.IND34</t>
  </si>
  <si>
    <t>BCM_BMLOSW_5_C382DACXX.IND35</t>
  </si>
  <si>
    <t>BCM_BMMOSW_3_C382DACXX.IND36</t>
  </si>
  <si>
    <t>BCM_BMNOSW_4_C3FBYACXX.IND37</t>
  </si>
  <si>
    <t>BCM_BMQOSW_5_C382DACXX.IND39</t>
  </si>
  <si>
    <t>BCM_BMROSW_2_C37YTACXX.IND40</t>
  </si>
  <si>
    <t>BCM_BMVOSW_2_C37YTACXX.IND42</t>
  </si>
  <si>
    <t>BCM_BNAOSW_4_C388FACXX.IND43</t>
  </si>
  <si>
    <t>BCM_BNBOSW_4_C37YTACXX.IND44</t>
  </si>
  <si>
    <t>BCM_BNCOSW_4_C3FBYACXX.IND45</t>
  </si>
  <si>
    <t>BCM_BNDOSW_3_C382DACXX.IND46</t>
  </si>
  <si>
    <t>BCM_BNEOSW_2_C37YTACXX.IND47</t>
  </si>
  <si>
    <t>BCM_BNFOSW_4_C388FACXX.IND48</t>
  </si>
  <si>
    <t>BCM_BNGOSW_4_C388FACXX.IND1</t>
  </si>
  <si>
    <t>BCM_BNHOSW_3_C382DACXX.IND2</t>
  </si>
  <si>
    <t>BCM_BNIOSW_4_C37YTACXX.IND3</t>
  </si>
  <si>
    <t>BCM_BNKOSW_4_C388FACXX.IND4</t>
  </si>
  <si>
    <t>BCM_BNLOSW_4_C36Y1ACXX.IND5</t>
  </si>
  <si>
    <t>BCM_BNMOSW_4_C37YTACXX.IND6</t>
  </si>
  <si>
    <t>BCM_BNNOSW_2_C37YTACXX.IND7</t>
  </si>
  <si>
    <t>BCM_BNPOSW_4_C3FPMACXX.IND8</t>
  </si>
  <si>
    <t>BCM_BNQOSW_4_C37YTACXX.IND9</t>
  </si>
  <si>
    <t>BCM_BNROSW_4_C3FPMACXX.IND10</t>
  </si>
  <si>
    <t>BCM_BNTOSW_4_C3ETKACXX.IND12</t>
  </si>
  <si>
    <t>BCM_BNVOSW_2_C37YTACXX.IND13</t>
  </si>
  <si>
    <t>BCM_BPAOSW_4_C388FACXX.IND14</t>
  </si>
  <si>
    <t>BCM_BPBOSW_4_C37YTACXX.IND15</t>
  </si>
  <si>
    <t>BCM_BPCOSW_4_C37YTACXX.IND16</t>
  </si>
  <si>
    <t>BCM_BPFOSW_4_C3FG5ACXX.IND12</t>
  </si>
  <si>
    <t>BCM_BPGOSW_4_C3FPMACXX.IND19</t>
  </si>
  <si>
    <t>BCM_BPHOSW_4_C36Y1ACXX.IND20</t>
  </si>
  <si>
    <t>BCM_BPIOSW_4_C3FPMACXX.IND21</t>
  </si>
  <si>
    <t>BCM_BPKOSW_4_C388FACXX.IND22</t>
  </si>
  <si>
    <t>BCM_BPLOSW_2_C37YTACXX.IND23</t>
  </si>
  <si>
    <t>BCM_BPMOSW_4_C37YTACXX.IND24</t>
  </si>
  <si>
    <t>BCM_BPNOSW_2_C37YTACXX.IND25</t>
  </si>
  <si>
    <t>BCM_BPPOSW_4_C37YTACXX.IND26</t>
  </si>
  <si>
    <t>BCM_BPQOSW_4_C3FPMACXX.IND27</t>
  </si>
  <si>
    <t>BCM_BPROSW_4_C3FG5ACXX.IND28</t>
  </si>
  <si>
    <t>BCM_BPTOSW_5_C3EL8ACXX.IND30</t>
  </si>
  <si>
    <t>BCM_BPVOSW_4_C388FACXX.IND31</t>
  </si>
  <si>
    <t>BCM_BQAOSW_4_C36Y1ACXX.IND32</t>
  </si>
  <si>
    <t>BCM_BQBOSW_4_C3FPMACXX.IND33</t>
  </si>
  <si>
    <t>BCM_BQCOSW_4_C3ETKACXX.IND34</t>
  </si>
  <si>
    <t>BCM_BQEOSW_4_C388FACXX.IND36</t>
  </si>
  <si>
    <t>BCM_BQGOSW_4_C3ETKACXX.IND38</t>
  </si>
  <si>
    <t>BCM_BQHOSW_4_C3ETKACXX.IND39</t>
  </si>
  <si>
    <t>BCM_BQIOSW_4_C36Y1ACXX.IND40</t>
  </si>
  <si>
    <t>BCM_BQMOSW_4_C3FPMACXX.IND43</t>
  </si>
  <si>
    <t>BCM_BQNOSW_4_C3ETKACXX.IND44</t>
  </si>
  <si>
    <t>BCM_BQPOSW_4_C3ETKACXX.IND46</t>
  </si>
  <si>
    <t>BCM_BQQOSW_4_C3FBYACXX.IND47</t>
  </si>
  <si>
    <t>BCM_BQROSW_4_C3FPMACXX.IND48</t>
  </si>
  <si>
    <t>BCM_BQSOSW_4_C3ETKACXX.IND1</t>
  </si>
  <si>
    <t>BCM_BQTOSW_4_C36Y1ACXX.IND2</t>
  </si>
  <si>
    <t>BCM_BRAOSW_4_C36Y1ACXX.IND4</t>
  </si>
  <si>
    <t>BCM_BRBOSW_4_C3ETKACXX.IND5</t>
  </si>
  <si>
    <t>BCM_BRCOSW_4_C3ETKACXX.IND6</t>
  </si>
  <si>
    <t>BCM_BRDOSW_4_C36Y1ACXX.IND7</t>
  </si>
  <si>
    <t>BCM_BREOSW_4_C3FJDACXX.IND45</t>
  </si>
  <si>
    <t>BCM_BRFOSW_4_C3FBYACXX.IND8</t>
  </si>
  <si>
    <t>BCM_BRGOSW_4_C3FJDACXX.IND9</t>
  </si>
  <si>
    <t>BCM_BRHOSW_4_C3FBYACXX.IND10</t>
  </si>
  <si>
    <t>BCM_BRKOSW_4_C3FPMACXX.IND12</t>
  </si>
  <si>
    <t>BCM_BRLOSW_4_C3FBYACXX.IND13</t>
  </si>
  <si>
    <t>BCM_BRMOSW_4_C36Y1ACXX.IND14</t>
  </si>
  <si>
    <t>BCM_BRPOSW_4_C3FJDACXX.IND16</t>
  </si>
  <si>
    <t>BCM_BRQOSW_4_C3F8EACXX.IND17</t>
  </si>
  <si>
    <t>BCM_BRVOSW_4_C3F8EACXX.IND21</t>
  </si>
  <si>
    <t>BCM_BSAOSW_4_C3FJDACXX.IND22</t>
  </si>
  <si>
    <t>BCM_BSBOSW_4_C3F8EACXX.IND23</t>
  </si>
  <si>
    <t>BCM_BSCOSW_4_C3FJDACXX.IND24</t>
  </si>
  <si>
    <t>BCM_BSDOSW_4_C3FJDACXX.IND25</t>
  </si>
  <si>
    <t>BCM_BSEOSW_4_C3F8EACXX.IND26</t>
  </si>
  <si>
    <t>BCM_BSGOSW_4_C3FJDACXX.IND28</t>
  </si>
  <si>
    <t>BCM_BSIOSW_3_C3G4CACXX.IND30</t>
  </si>
  <si>
    <t>BCM_BSKOSW_4_C3G4CACXX.IND31</t>
  </si>
  <si>
    <t>BCM_BSLOSW_4_C3F8EACXX.IND32</t>
  </si>
  <si>
    <t>BCM_BSMOSW_3_C3F32ACXX.IND40</t>
  </si>
  <si>
    <t>BCM_BSNOSW_5_C3EL8ACXX.IND13</t>
  </si>
  <si>
    <t>BCM_BSPOSW_3_C3G4CACXX.IND33</t>
  </si>
  <si>
    <t>BCM_BSROSW_4_C3FG5ACXX.IND42</t>
  </si>
  <si>
    <t>BCM_BSSOSW_4_C3F32ACXX.IND43</t>
  </si>
  <si>
    <t>BCM_BSTOSW_3_C3F32ACXX.IND44</t>
  </si>
  <si>
    <t>BCM_BTAOSW_5_C3EL8ACXX.IND15</t>
  </si>
  <si>
    <t>BCM_BTBOSW_3_C3G4CACXX.IND34</t>
  </si>
  <si>
    <t>BCM_BTCOSW_4_C3F8EACXX.IND35</t>
  </si>
  <si>
    <t>BCM_BTDOSW_1_AC1LP.IND45</t>
  </si>
  <si>
    <t>BCM_BTEOSW_3_C3G4CACXX.IND36</t>
  </si>
  <si>
    <t>BCM_BTFOSW_4_C3F8EACXX.IND37</t>
  </si>
  <si>
    <t>BCM_BTGOSW_3_C3F32ACXX.IND46</t>
  </si>
  <si>
    <t>BCM_BTHOSW_3_C3G4CACXX.IND38</t>
  </si>
  <si>
    <t>BCM_BTIOSW_4_C3G4CACXX.IND39</t>
  </si>
  <si>
    <t>BCM_BTLOSW_3_C3G4CACXX.IND41b</t>
  </si>
  <si>
    <t>BCM_BTNOSW_4_C3FG5ACXX.IND43</t>
  </si>
  <si>
    <t>BCM_BTPOSW_5_C3EL8ACXX.IND16</t>
  </si>
  <si>
    <t>BCM_BTROSW_4_C3FG5ACXX.IND18</t>
  </si>
  <si>
    <t>BCM_BTSOSW_3_C3G4CACXX.IND44</t>
  </si>
  <si>
    <t>BCM_BTTOSW_3_C3G4CACXX.IND45</t>
  </si>
  <si>
    <t>BCM_BTVOSW_5_C3EL8ACXX.IND47</t>
  </si>
  <si>
    <t>BCM_BVAOSW_4_C3F32ACXX.IND48</t>
  </si>
  <si>
    <t>BCM_BVBOSW_6_C3EL8ACXX.IND19</t>
  </si>
  <si>
    <t>BCM_BVCOSW_6_C3EL8ACXX.IND20</t>
  </si>
  <si>
    <t>BCM_BVDOSW_5_C3EL8ACXX.IND21</t>
  </si>
  <si>
    <t>BCM_BVEOSW_4_C3G4CACXX.IND46</t>
  </si>
  <si>
    <t>BCM_BVFOSW_5_C3EL8ACXX.IND1</t>
  </si>
  <si>
    <t>BCM_BVGOSW_4_C3F32ACXX.IND47</t>
  </si>
  <si>
    <t>BCM_BVHOSW_1_AC1LP.IND2</t>
  </si>
  <si>
    <t>BCM_BVKOSW_2_C3F32ACXX.IND48</t>
  </si>
  <si>
    <t>BCM_BVMOSW_3_C3G4CACXX.IND1</t>
  </si>
  <si>
    <t>BCM_BVTOSW_3_C3F32ACXX.IND2</t>
  </si>
  <si>
    <t>BCM_BVVOSW_4_C3G4CACXX.IND3</t>
  </si>
  <si>
    <t>BCM_CAAOSW_2_C3F32ACXX.IND4</t>
  </si>
  <si>
    <t>BCM_CABOSW_4_C3G4CACXX.IND5</t>
  </si>
  <si>
    <t>BCM_CACOSW_2_C3F32ACXX.IND6</t>
  </si>
  <si>
    <t>BCM_CADOSW_4_C3G4CACXX.IND7</t>
  </si>
  <si>
    <t>BCM_CAEOSW_2_C3F32ACXX.IND8</t>
  </si>
  <si>
    <t>BCM_CAFOSW_2_C3F32ACXX.IND9</t>
  </si>
  <si>
    <t>BCM_CAHOSW_4_C3G4CACXX.IND11</t>
  </si>
  <si>
    <t>BCM_CAIOSW_2_C3F32ACXX.IND12</t>
  </si>
  <si>
    <t>BCM_CAKOSW_4_C3F32ACXX.IND13</t>
  </si>
  <si>
    <t>BCM_CALOSW_3_C3F32ACXX.IND14</t>
  </si>
  <si>
    <t>BCM_CAMOSW_2_C3F32ACXX.IND15</t>
  </si>
  <si>
    <t>BCM_CANOSW_4_C3FG5ACXX.IND16</t>
  </si>
  <si>
    <t>BCM_CAPOSW_4_C3F32ACXX.IND17</t>
  </si>
  <si>
    <t>BCM_CAQOSW_3_C3F32ACXX.IND18</t>
  </si>
  <si>
    <t>BCM_CAROSW_3_C3F32ACXX.IND5</t>
  </si>
  <si>
    <t>BCM_CASOSW_1_AC1LP.IND6</t>
  </si>
  <si>
    <t>BCM_CATOSW_6_C3EL8ACXX.IND7</t>
  </si>
  <si>
    <t>BCM_CAVOSW_4_C3F32ACXX.IND8</t>
  </si>
  <si>
    <t>BCM_CBAOSW_3_C3F32ACXX.IND9</t>
  </si>
  <si>
    <t>BCM_CBBOSW_4_C3F32ACXX.IND19</t>
  </si>
  <si>
    <t>BCM_CBCOSW_6_C3EL8ACXX.IND10</t>
  </si>
  <si>
    <t>BCM_CBDOSW_6_C3EL8ACXX.IND22</t>
  </si>
  <si>
    <t>BCM_CBEOSW_5_C3EL8ACXX.IND11</t>
  </si>
  <si>
    <t>BCM_CBFOSW_5_C3EL8ACXX.IND23</t>
  </si>
  <si>
    <t>BCM_CBGOSW_3_C3F32ACXX.IND20</t>
  </si>
  <si>
    <t>BCM_CBHOSW_1_H9A2JADXX.IND21</t>
  </si>
  <si>
    <t>BCM_CBIOSW_2_C3F32ACXX.IND22</t>
  </si>
  <si>
    <t>BCM_CBKOSW_4_C3G4CACXX.IND23</t>
  </si>
  <si>
    <t>BCM_CBLOSW_2_C3F32ACXX.IND24</t>
  </si>
  <si>
    <t>BCM_CBMOSW_4_C3G4CACXX.IND25</t>
  </si>
  <si>
    <t>BCM_CBNOSW_5_C3EL8ACXX.IND24</t>
  </si>
  <si>
    <t>BCM_CBROSW_2_C3F32ACXX.IND28</t>
  </si>
  <si>
    <t>BCM_CCCOSW_3_C3F32ACXX.IND33</t>
  </si>
  <si>
    <t>BCM_CCDOSW_4_C3FG5ACXX.IND34</t>
  </si>
  <si>
    <t>BCM_CCEOSW_6_C3EL8ACXX.IND35</t>
  </si>
  <si>
    <t>BCM_CCFOSW_6_C3EL8ACXX.IND36</t>
  </si>
  <si>
    <t>BCM_CCGOSW_4_C3FG5ACXX.IND37</t>
  </si>
  <si>
    <t>BCM_CCHOSW_4_C3FG5ACXX.IND38</t>
  </si>
  <si>
    <t>BCM_CCIOSW_4_C3FG5ACXX.IND39</t>
  </si>
  <si>
    <t>BCM_CCLOSW_1_C3PWEACXX.IND1</t>
  </si>
  <si>
    <t>BCM_CCMOSW_1_C3PWEACXX.IND2</t>
  </si>
  <si>
    <t>BCM_CCNOSW_1_C3PWEACXX.IND3</t>
  </si>
  <si>
    <t>BCM_CCPOSW_1_C3PWEACXX.IND4</t>
  </si>
  <si>
    <t>BCM_CCQOSW_1_C3PWEACXX.IND5</t>
  </si>
  <si>
    <t>BCM_CCROSW_1_C3PWEACXX.IND6</t>
  </si>
  <si>
    <t>BCM_CCSOSW_1_C3PWEACXX.IND7</t>
  </si>
  <si>
    <t>BCM_CCTOSW_2_C3PWEACXX.IND8</t>
  </si>
  <si>
    <t>BCM_CCVOSW_1_C3PWEACXX.IND9</t>
  </si>
  <si>
    <t>BCM_CDAOSW_2_C3PWEACXX.IND10</t>
  </si>
  <si>
    <t>BCM_CDBOSW_2_C3PWEACXX.IND11</t>
  </si>
  <si>
    <t>BCM_CDCOSW_3_C3PWEACXX.IND12</t>
  </si>
  <si>
    <t>BCM_CDDOSW_2_C3PWEACXX.IND13</t>
  </si>
  <si>
    <t>BCM_CDEOSW_2_C3PWEACXX.IND14</t>
  </si>
  <si>
    <t>BCM_CDFOSW_1_C3PWEACXX.IND15</t>
  </si>
  <si>
    <t>BCM_CDGOSW_2_C3PWEACXX.IND16</t>
  </si>
  <si>
    <t>BCM_CDHOSW_3_C3PWEACXX.IND17</t>
  </si>
  <si>
    <t>BCM_CDIOSW_1_C3PWEACXX.IND18</t>
  </si>
  <si>
    <t>BCM_CDKOSW_4_C3NJWACXX.IND19</t>
  </si>
  <si>
    <t>BCM_CDLOSW_3_C3PWEACXX.IND20</t>
  </si>
  <si>
    <t>BCM_CDMOSW_4_C3MC3ACXX.IND21</t>
  </si>
  <si>
    <t>BCM_CDNOSW_4_C3NJWACXX.IND22</t>
  </si>
  <si>
    <t>BCM_CDPOSW_3_C3PWEACXX.IND23</t>
  </si>
  <si>
    <t>BCM_CDQOSW_3_C3PWEACXX.IND24</t>
  </si>
  <si>
    <t>BCM_CDROSW_3_C3PWEACXX.IND25</t>
  </si>
  <si>
    <t>BCM_CDSOSW_4_C3NJWACXX.IND26</t>
  </si>
  <si>
    <t>BCM_CDTOSW_2_C3PWEACXX.IND27</t>
  </si>
  <si>
    <t>BCM_CDVOSW_4_C3NJWACXX.IND28</t>
  </si>
  <si>
    <t>BCM_CEAOSW_4_C3MGGACXX.IND29</t>
  </si>
  <si>
    <t>BCM_CEBOSW_3_C3PWEACXX.IND30</t>
  </si>
  <si>
    <t>BCM_CECOSW_4_C3MA4ACXX.IND31</t>
  </si>
  <si>
    <t>BCM_CEDOSW_4_C3NJWACXX.IND32</t>
  </si>
  <si>
    <t>BCM_CEEOSW_4_C3NJWACXX.IND33</t>
  </si>
  <si>
    <t>BCM_CEFOSW_4_C3NJWACXX.IND34</t>
  </si>
  <si>
    <t>BCM_CEGOSW_4_C3NJWACXX.IND35</t>
  </si>
  <si>
    <t>BCM_CEHOSW_4_C3MA4ACXX.IND36</t>
  </si>
  <si>
    <t>BCM_CEIOSW_2_C3PWEACXX.IND37</t>
  </si>
  <si>
    <t>BCM_CEKOSW_4_C3NJWACXX.IND38</t>
  </si>
  <si>
    <t>BCM_CELOSW_4_C3MGGACXX.IND39</t>
  </si>
  <si>
    <t>BCM_CEMOSW_2_C3PWEACXX.IND40</t>
  </si>
  <si>
    <t>BCM_CENOSW_4_C3MA4ACXX.IND41b</t>
  </si>
  <si>
    <t>BCM_CEPOSW_4_C3MA4ACXX.IND42</t>
  </si>
  <si>
    <t>BCM_CEQOSW_4_C3MC3ACXX.IND43</t>
  </si>
  <si>
    <t>BCM_CEROSW_4_C3MJAACXX.IND44</t>
  </si>
  <si>
    <t>BCM_CESOSW_4_C3MJAACXX.IND45</t>
  </si>
  <si>
    <t>BCM_CETOSW_4_C3MGGACXX.IND46</t>
  </si>
  <si>
    <t>BCM_CEVOSW_2_C3TDMACXX.IND47</t>
  </si>
  <si>
    <t>BCM_CFAOSW_4_C3MA4ACXX.IND48</t>
  </si>
  <si>
    <t>BCM_CFBOSW_4_C3MJAACXX.IND1</t>
  </si>
  <si>
    <t>BCM_CFCOSW_2_C3PWEACXX.IND2</t>
  </si>
  <si>
    <t>BCM_CFDOSW_4_C3NJWACXX.IND3</t>
  </si>
  <si>
    <t>BCM_CFEOSW_4_C3MGGACXX.IND4</t>
  </si>
  <si>
    <t>BCM_CFFOSW_4_C3MGGACXX.IND5</t>
  </si>
  <si>
    <t>BCM_CFGOSW_4_C3MA4ACXX.IND6</t>
  </si>
  <si>
    <t>BCM_CFHOSW_4_C3MA4ACXX.IND7</t>
  </si>
  <si>
    <t>BCM_CFIOSW_4_C3MGGACXX.IND8</t>
  </si>
  <si>
    <t>BCM_CFMOSW_4_C3NRYACXX.IND11</t>
  </si>
  <si>
    <t>BCM_CFNOSW_4_C3NRYACXX.IND12</t>
  </si>
  <si>
    <t>BCM_CFPOSW_4_C3MGGACXX.IND13</t>
  </si>
  <si>
    <t>BCM_CFQOSW_4_C3MA4ACXX.IND14</t>
  </si>
  <si>
    <t>BCM_CFROSW_3_C3PWEACXX.IND15</t>
  </si>
  <si>
    <t>BCM_CFSOSW_4_C3NRYACXX.IND16</t>
  </si>
  <si>
    <t>BCM_CFTOSW_5_C3NRYACXX.IND17</t>
  </si>
  <si>
    <t>BCM_CFVOSW_4_C3MC3ACXX.IND18</t>
  </si>
  <si>
    <t>BCM_CGBOSW_5_C3NRYACXX.IND20</t>
  </si>
  <si>
    <t>BCM_CGCOSW_4_C3NRYACXX.IND21</t>
  </si>
  <si>
    <t>BCM_CGDOSW_5_C3NRYACXX.IND22</t>
  </si>
  <si>
    <t>BCM_CGEOSW_5_C3NRYACXX.IND23</t>
  </si>
  <si>
    <t>BCM_CGGOSW_4_C3MGGACXX.IND25</t>
  </si>
  <si>
    <t>BCM_CGHOSW_5_C3NRYACXX.IND26</t>
  </si>
  <si>
    <t>BCM_CGIOSW_4_C3MA4ACXX.IND27</t>
  </si>
  <si>
    <t>BCM_CGKOSW_4_C3NRYACXX.IND28</t>
  </si>
  <si>
    <t>BCM_CGLOSW_4_C3NRYACXX.IND29</t>
  </si>
  <si>
    <t>BCM_CGNOSW_5_C3NRYACXX.IND30</t>
  </si>
  <si>
    <t>BCM_CGPOSW_5_C3NRYACXX.IND31</t>
  </si>
  <si>
    <t>BCM_CGQOSW_4_C3NRYACXX.IND32</t>
  </si>
  <si>
    <t>BCM_CGROSW_5_C3NRYACXX.IND33</t>
  </si>
  <si>
    <t>BCM_CGSOSW_5_C3NRYACXX.IND34</t>
  </si>
  <si>
    <t>BCM_CGTOSW_5_C3NRYACXX.IND35</t>
  </si>
  <si>
    <t>BCM_CGVOSW_3_C3PWEACXX.IND36</t>
  </si>
  <si>
    <t>BCM_CHAOSW_4_C3MC3ACXX.IND37</t>
  </si>
  <si>
    <t>BCM_CHBOSW_4_C3MC3ACXX.IND38</t>
  </si>
  <si>
    <t>BCM_CHCOSW_4_C3MJAACXX.IND39</t>
  </si>
  <si>
    <t>BCM_CHDOSW_3_C3PWEACXX.IND40</t>
  </si>
  <si>
    <t>BCM_CHEOSW_4_C3MC3ACXX.IND41b</t>
  </si>
  <si>
    <t>BCM_CHFOSW_4_C3MJAACXX.IND42</t>
  </si>
  <si>
    <t>BCM_CHGOSW_4_C3MJAACXX.IND43</t>
  </si>
  <si>
    <t>BCM_CHHOSW_4_C3MC3ACXX.IND44</t>
  </si>
  <si>
    <t>BCM_CHIOSW_4_C3MC3ACXX.IND45</t>
  </si>
  <si>
    <t>BCM_CHKOSW_4_C3MC3ACXX.IND46</t>
  </si>
  <si>
    <t>BCM_CHLOSW_4_C3MJAACXX.IND47</t>
  </si>
  <si>
    <t>BCM_CHMOSW_4_C3MJAACXX.IND48</t>
  </si>
  <si>
    <t>BCM_CHNOSW_4_C3MC3ACXX.IND1</t>
  </si>
  <si>
    <t>BCM_CHPOSW_4_C3MJAACXX.IND2</t>
  </si>
  <si>
    <t>BCM_CHQOSW_4_C3MJAACXX.IND3</t>
  </si>
  <si>
    <t>BCM_CHROSW_4_C49VTACXX.IND1</t>
  </si>
  <si>
    <t>BCM_CHSOSW_4_C49VTACXX.IND2</t>
  </si>
  <si>
    <t>BCM_CHTOSW_4_C4A65ACXX.IND3</t>
  </si>
  <si>
    <t>BCM_CHVOSW_4_C4A65ACXX.IND4</t>
  </si>
  <si>
    <t>BCM_CIAOSW_4_C49VTACXX.IND5</t>
  </si>
  <si>
    <t>BCM_CIBOSW_4_C49VTACXX.IND6</t>
  </si>
  <si>
    <t>BCM_CICOSW_4_C4A65ACXX.IND7</t>
  </si>
  <si>
    <t>BCM_CIDOSW_4_C4A65ACXX.IND8</t>
  </si>
  <si>
    <t>BCM_CIEOSW_4_C49VTACXX.IND9</t>
  </si>
  <si>
    <t>BCM_CIFOSW_2_C4AK9ACXX.IND10</t>
  </si>
  <si>
    <t>BCM_CIGOSW_2_C4AK9ACXX.IND11</t>
  </si>
  <si>
    <t>BCM_CIHOSW_2_C4AK9ACXX.IND12</t>
  </si>
  <si>
    <t>BCM_CIIOSW_2_C4AK9ACXX.IND13</t>
  </si>
  <si>
    <t>BCM_CIKOSW_2_C4AK9ACXX.IND14</t>
  </si>
  <si>
    <t>BCM_CILOSW_2_C4AK9ACXX.IND15</t>
  </si>
  <si>
    <t>BCM_CIMOSW_2_C4AK9ACXX.IND16</t>
  </si>
  <si>
    <t>BCM_CINOSW_2_C4AK9ACXX.IND17</t>
  </si>
  <si>
    <t>BCM_CIPOSW_2_C4AK9ACXX.IND18</t>
  </si>
  <si>
    <t>BCM_CIQOSW_2_C4AK9ACXX.IND19</t>
  </si>
  <si>
    <t>BCM_CIROSW_3_C4AK9ACXX.IND20</t>
  </si>
  <si>
    <t>BCM_CISOSW_3_C4AK9ACXX.IND21</t>
  </si>
  <si>
    <t>BCM_CITOSW_3_C4AK9ACXX.IND22</t>
  </si>
  <si>
    <t>BCM_CIVOSW_3_C4AK9ACXX.IND23</t>
  </si>
  <si>
    <t>BCM_CKAOSW_3_C4AK9ACXX.IND24</t>
  </si>
  <si>
    <t>BCM_CKBOSW_3_C4AK9ACXX.IND25</t>
  </si>
  <si>
    <t>BCM_CKCOSW_3_C4AK9ACXX.IND26</t>
  </si>
  <si>
    <t>BCM_CKDOSW_3_C4AK9ACXX.IND27</t>
  </si>
  <si>
    <t>BCM_CKEOSW_3_C4AK9ACXX.IND28</t>
  </si>
  <si>
    <t>BCM_CKFOSW_3_C4AK9ACXX.IND29</t>
  </si>
  <si>
    <t>BCM_CKGOSW_4_C4AK9ACXX.IND30</t>
  </si>
  <si>
    <t>BCM_CKHOSW_4_C4AK9ACXX.IND31</t>
  </si>
  <si>
    <t>BCM_CKIOSW_4_C4AK9ACXX.IND32</t>
  </si>
  <si>
    <t>BCM_CKKOSW_4_C4AK9ACXX.IND33</t>
  </si>
  <si>
    <t>BCM_CKLOSW_4_C4AK9ACXX.IND34</t>
  </si>
  <si>
    <t>BCM_CKMOSW_4_C4AK9ACXX.IND35</t>
  </si>
  <si>
    <t>BCM_CKNOSW_4_C4AK9ACXX.IND36</t>
  </si>
  <si>
    <t>BCM_CKPOSW_4_C4AK9ACXX.IND37</t>
  </si>
  <si>
    <t>BCM_CKQOSW_4_C4AK9ACXX.IND38</t>
  </si>
  <si>
    <t>BCM_CKROSW_1_C4VAEACXX.IND39</t>
  </si>
  <si>
    <t>BCM_CKSOSW_5_C4AK9ACXX.IND40</t>
  </si>
  <si>
    <t>BCM_CKTOSW_5_C4AK9ACXX.IND41b</t>
  </si>
  <si>
    <t>BCM_CKVOSW_5_C4AK9ACXX.IND42</t>
  </si>
  <si>
    <t>BCM_CLAOSW_5_C4AK9ACXX.IND43</t>
  </si>
  <si>
    <t>BCM_CLBOSW_5_C4AK9ACXX.IND44</t>
  </si>
  <si>
    <t>BCM_CLCOSW_5_C4AK9ACXX.IND45</t>
  </si>
  <si>
    <t>BCM_CLDOSW_6_C4VAEACXX.IND46</t>
  </si>
  <si>
    <t>BCM_CLGOSW_4_C4A65ACXX.IND1</t>
  </si>
  <si>
    <t>BCM_CLHOSW_4_C4A65ACXX.IND2</t>
  </si>
  <si>
    <t>BCM_CLIOSW_4_C49VTACXX.IND3</t>
  </si>
  <si>
    <t>BCM_CLKOSW_4_C49VTACXX.IND4</t>
  </si>
  <si>
    <t>BCM_CLLOSW_4_C4A65ACXX.IND5</t>
  </si>
  <si>
    <t>BCM_CLMOSW_4_C4A65ACXX.IND6</t>
  </si>
  <si>
    <t>BCM_CLNOSW_4_C49VTACXX.IND7</t>
  </si>
  <si>
    <t>BCM_CLPOSW_4_C49VTACXX.IND8</t>
  </si>
  <si>
    <t>BCM_CLQOSW_4_C4A65ACXX.IND9</t>
  </si>
  <si>
    <t>BCM_CLROSW_4_C4A65ACXX.IND10</t>
  </si>
  <si>
    <t>BCM_CLSOSW_4_C49VTACXX.IND11</t>
  </si>
  <si>
    <t>BCM_CLTOSW_5_C4AK9ACXX.IND48</t>
  </si>
  <si>
    <t>BCM_CLVOSW_5_C4AK9ACXX.IND1</t>
  </si>
  <si>
    <t>BCM_CMBOSW_6_C4AK9ACXX.IND3</t>
  </si>
  <si>
    <t>BCM_CMCOSW_6_C4AK9ACXX.IND4</t>
  </si>
  <si>
    <t>BCM_CMDOSW_6_C4AK9ACXX.IND5</t>
  </si>
  <si>
    <t>BCM_CMEOSW_6_C4AK9ACXX.IND6</t>
  </si>
  <si>
    <t>BCM_CMFOSW_6_C4AK9ACXX.IND7</t>
  </si>
  <si>
    <t>BCM_CMGOSW_6_C4AK9ACXX.IND8</t>
  </si>
  <si>
    <t>BCM_CMHOSW_6_C4AK9ACXX.IND9</t>
  </si>
  <si>
    <t>BCM_CMIOSW_6_C4AK9ACXX.IND10</t>
  </si>
  <si>
    <t>BCM_CMKOSW_6_C4AK9ACXX.IND11</t>
  </si>
  <si>
    <t>BCM_CMLOSW_8_C4AK9ACXX.IND12</t>
  </si>
  <si>
    <t>BCM_CMMOSW_8_C4AK9ACXX.IND13</t>
  </si>
  <si>
    <t>BCM_CMNOSW_8_C4AK9ACXX.IND14</t>
  </si>
  <si>
    <t>BCM_CMPOSW_8_C4AK9ACXX.IND15</t>
  </si>
  <si>
    <t>BCM_CMQOSW_8_C4AK9ACXX.IND16</t>
  </si>
  <si>
    <t>BCM_CMSOSW_8_C4AK9ACXX.IND18</t>
  </si>
  <si>
    <t>BCM_CMTOSW_8_C4AK9ACXX.IND19</t>
  </si>
  <si>
    <t>BCM_CNBOSW_4_C4VM6ACXX.IND22</t>
  </si>
  <si>
    <t>BCM_CNCOSW_4_C4VM6ACXX.IND23</t>
  </si>
  <si>
    <t>BCM_CNEOSW_4_C4VNPACXX.IND25</t>
  </si>
  <si>
    <t>BCM_CNFOSW_4_C4VM6ACXX.IND26</t>
  </si>
  <si>
    <t>BCM_CNGOSW_4_C4VM6ACXX.IND27</t>
  </si>
  <si>
    <t>BCM_CNHOSW_4_C4VM6ACXX.IND28</t>
  </si>
  <si>
    <t>BCM_CNIOSW_4_C4VM6ACXX.IND29</t>
  </si>
  <si>
    <t>BCM_CNKOSW_4_C4VM6ACXX.IND30</t>
  </si>
  <si>
    <t>BCM_CNLOSW_4_C4VM6ACXX.IND31</t>
  </si>
  <si>
    <t>BCM_CNMOSW_1_C4VAEACXX.IND32</t>
  </si>
  <si>
    <t>BCM_CNNOSW_1_C4VAEACXX.IND33</t>
  </si>
  <si>
    <t>BCM_CNPOSW_1_C4VAEACXX.IND34</t>
  </si>
  <si>
    <t>BCM_CNQOSW_1_C4VAEACXX.IND35</t>
  </si>
  <si>
    <t>BCM_CNROSW_1_C4VAEACXX.IND36</t>
  </si>
  <si>
    <t>BCM_CNSOSW_4_C4VAEACXX.IND37</t>
  </si>
  <si>
    <t>BCM_CNTOSW_4_C4VAEACXX.IND38</t>
  </si>
  <si>
    <t>BCM_CNVOSW_4_C4VAEACXX.IND39</t>
  </si>
  <si>
    <t>BCM_CPAOSW_4_C4VAEACXX.IND40</t>
  </si>
  <si>
    <t>BCM_CPBOSW_4_C4VAEACXX.IND41b</t>
  </si>
  <si>
    <t>BCM_CPCOSW_4_C4VAEACXX.IND42</t>
  </si>
  <si>
    <t>BCM_CPDOSW_4_C4VAEACXX.IND43</t>
  </si>
  <si>
    <t>BCM_CPEOSW_1_C4VAEACXX.IND44</t>
  </si>
  <si>
    <t>BCM_CPFOSW_1_C4VAEACXX.IND45</t>
  </si>
  <si>
    <t>BCM_CPGOSW_1_C4VAEACXX.IND46</t>
  </si>
  <si>
    <t>BCM_CPIOSW_4_C4VAEACXX.IND1</t>
  </si>
  <si>
    <t>BCM_CPKOSW_4_C4VAEACXX.IND2</t>
  </si>
  <si>
    <t>BCM_CPLOSW_4_C4VNPACXX.IND3</t>
  </si>
  <si>
    <t>BCM_CPMOSW_4_C4VNPACXX.IND4</t>
  </si>
  <si>
    <t>BCM_CPNOSW_4_C4VNPACXX.IND5</t>
  </si>
  <si>
    <t>BCM_CPQOSW_4_C4VNPACXX.IND7</t>
  </si>
  <si>
    <t>BCM_CPROSW_4_C4VNPACXX.IND8</t>
  </si>
  <si>
    <t>BCM_CPSOSW_4_C4VNPACXX.IND9</t>
  </si>
  <si>
    <t>BCM_CPTOSW_4_C4VNPACXX.IND10</t>
  </si>
  <si>
    <t>BCM_CQAOSW_6_C4VAEACXX.IND12</t>
  </si>
  <si>
    <t>BCM_CQBOSW_6_C4VAEACXX.IND13</t>
  </si>
  <si>
    <t>BCM_CQCOSW_6_C4VAEACXX.IND14</t>
  </si>
  <si>
    <t>BCM_CQDOSW_6_C4VAEACXX.IND15</t>
  </si>
  <si>
    <t>BCM_CQEOSW_6_C4VAEACXX.IND16</t>
  </si>
  <si>
    <t>BCM_CQFOSW_6_C4VAEACXX.IND17</t>
  </si>
  <si>
    <t>BCM_CQGOSW_6_C4VAEACXX.IND18</t>
  </si>
  <si>
    <t>BCM_CQHOSW_6_C4VAEACXX.IND19</t>
  </si>
  <si>
    <t>BCM_CQIOSW_6_C4VAEACXX.IND20</t>
  </si>
  <si>
    <t>BCM_CQKOSW_4_C4VBLACXX.IND21</t>
  </si>
  <si>
    <t>BCM_CQLOSW_4_C4VBLACXX.IND22</t>
  </si>
  <si>
    <t>BCM_CQMOSW_4_C4VBLACXX.IND23</t>
  </si>
  <si>
    <t>BCM_CQNOSW_4_C4VBLACXX.IND24</t>
  </si>
  <si>
    <t>BCM_CQPOSW_4_C4VBLACXX.IND25</t>
  </si>
  <si>
    <t>BCM_CQQOSW_4_C4VBLACXX.IND26</t>
  </si>
  <si>
    <t>BCM_CQROSW_4_C4VBLACXX.IND27</t>
  </si>
  <si>
    <t>BCM_CQSOSW_4_C4VBLACXX.IND28</t>
  </si>
  <si>
    <t>BCM_CQTOSW_4_C4VBLACXX.IND29</t>
  </si>
  <si>
    <t>BCM_CQVOSW_4_C4VBLACXX.IND30</t>
  </si>
  <si>
    <t>BCM_CRAOSW_2_C4VNPACXX.IND31</t>
  </si>
  <si>
    <t>BCM_CRBOSW_2_C4VNPACXX.IND32</t>
  </si>
  <si>
    <t>BCM_CRCOSW_2_C4VNPACXX.IND33</t>
  </si>
  <si>
    <t>BCM_CRDOSW_2_C4VNPACXX.IND34</t>
  </si>
  <si>
    <t>BCM_CREOSW_2_C4VNPACXX.IND35</t>
  </si>
  <si>
    <t>BCM_CRGOSW_2_C4VNPACXX.IND37</t>
  </si>
  <si>
    <t>BCM_CRHOSW_2_C4VNPACXX.IND38</t>
  </si>
  <si>
    <t>BCM_CRIOSW_2_C4VNPACXX.IND39</t>
  </si>
  <si>
    <t>BCM_CRKOSW_2_C4VNPACXX.IND40</t>
  </si>
  <si>
    <t>BCM_CRLOSW_1_AB3AC.IND41b</t>
  </si>
  <si>
    <t>Reads file</t>
  </si>
  <si>
    <t>N ORFs with increase CN</t>
  </si>
  <si>
    <t>N ORFs with decreased CN</t>
  </si>
  <si>
    <t>Total CNV</t>
  </si>
  <si>
    <r>
      <t>13. African</t>
    </r>
    <r>
      <rPr>
        <sz val="11"/>
        <color indexed="8"/>
        <rFont val="Arial"/>
      </rPr>
      <t xml:space="preserve"> </t>
    </r>
    <r>
      <rPr>
        <b/>
        <sz val="11"/>
        <color indexed="8"/>
        <rFont val="Arial"/>
      </rPr>
      <t xml:space="preserve">palm wine </t>
    </r>
  </si>
  <si>
    <t>14-17. Highly divergent clades</t>
  </si>
  <si>
    <t>1) GO-ID: the ID of the enriched GO term</t>
  </si>
  <si>
    <t>2) Term: the name of the enriched GO term</t>
  </si>
  <si>
    <t>3) Category: the category of the enriched GO term. C: cellular components, F: molecular function, P: biological process .</t>
  </si>
  <si>
    <t>4) FDR: the value of false discover rate, i.e. the adjust p-value after multiple test correction. </t>
  </si>
  <si>
    <t>GO-ID</t>
  </si>
  <si>
    <t>Term</t>
  </si>
  <si>
    <t>Category</t>
  </si>
  <si>
    <t>FDR</t>
  </si>
  <si>
    <t>P-Value</t>
  </si>
  <si>
    <t>#Test</t>
  </si>
  <si>
    <t>#Ref</t>
  </si>
  <si>
    <t>#notAnnotTest</t>
  </si>
  <si>
    <t>#notAnnotRef</t>
  </si>
  <si>
    <t>GO:0000128</t>
  </si>
  <si>
    <t>flocculation</t>
  </si>
  <si>
    <t>P</t>
  </si>
  <si>
    <t>GO:0098743</t>
  </si>
  <si>
    <t>cell aggregation</t>
  </si>
  <si>
    <t>GO:0098630</t>
  </si>
  <si>
    <t>aggregation of unicellular organisms</t>
  </si>
  <si>
    <t>GO:0044764</t>
  </si>
  <si>
    <t>multi-organism cellular process</t>
  </si>
  <si>
    <t>GO:0031224</t>
  </si>
  <si>
    <t>intrinsic component of membrane</t>
  </si>
  <si>
    <t>GO:0051704</t>
  </si>
  <si>
    <t>multi-organism process</t>
  </si>
  <si>
    <t>GO:0016021</t>
  </si>
  <si>
    <t>integral component of membrane</t>
  </si>
  <si>
    <t>GO:0044425</t>
  </si>
  <si>
    <t>membrane part</t>
  </si>
  <si>
    <t>GO:0016020</t>
  </si>
  <si>
    <t>membrane</t>
  </si>
  <si>
    <t>GO:0022857</t>
  </si>
  <si>
    <t>transmembrane transporter activity</t>
  </si>
  <si>
    <t>F</t>
  </si>
  <si>
    <t>GO:0044419</t>
  </si>
  <si>
    <t>interspecies interaction between organisms</t>
  </si>
  <si>
    <t>GO:0055085</t>
  </si>
  <si>
    <t>transmembrane transport</t>
  </si>
  <si>
    <t>GO:0005215</t>
  </si>
  <si>
    <t>transporter activity</t>
  </si>
  <si>
    <t>GO:0030312</t>
  </si>
  <si>
    <t>external encapsulating structure</t>
  </si>
  <si>
    <t>GO:0005618</t>
  </si>
  <si>
    <t>cell wall</t>
  </si>
  <si>
    <t>GO:0016491</t>
  </si>
  <si>
    <t>oxidoreductase activity</t>
  </si>
  <si>
    <t>GO:0055114</t>
  </si>
  <si>
    <t>oxidation-reduction process</t>
  </si>
  <si>
    <t>GO:0036281</t>
  </si>
  <si>
    <t>coflocculation</t>
  </si>
  <si>
    <t>GO:0022891</t>
  </si>
  <si>
    <t>substrate-specific transmembrane transporter activity</t>
  </si>
  <si>
    <t>GO:0031225</t>
  </si>
  <si>
    <t>anchored component of membrane</t>
  </si>
  <si>
    <t>GO:0016032</t>
  </si>
  <si>
    <t>viral process</t>
  </si>
  <si>
    <t>GO:0044403</t>
  </si>
  <si>
    <t>symbiosis, encompassing mutualism through parasitism</t>
  </si>
  <si>
    <t>GO:0071944</t>
  </si>
  <si>
    <t>cell periphery</t>
  </si>
  <si>
    <t>GO:0000981</t>
  </si>
  <si>
    <t>RNA polymerase II transcription factor activity, sequence-specific DNA binding</t>
  </si>
  <si>
    <t>GO:0018456</t>
  </si>
  <si>
    <t>aryl-alcohol dehydrogenase (NAD+) activity</t>
  </si>
  <si>
    <t>GO:0016614</t>
  </si>
  <si>
    <t>oxidoreductase activity, acting on CH-OH group of donors</t>
  </si>
  <si>
    <t>GO:0031589</t>
  </si>
  <si>
    <t>cell-substrate adhesion</t>
  </si>
  <si>
    <t>GO:0001071</t>
  </si>
  <si>
    <t>nucleic acid binding transcription factor activity</t>
  </si>
  <si>
    <t>GO:0003700</t>
  </si>
  <si>
    <t>transcription factor activity, sequence-specific DNA binding</t>
  </si>
  <si>
    <t>GO:0022892</t>
  </si>
  <si>
    <t>substrate-specific transporter activity</t>
  </si>
  <si>
    <t>GO:0019058</t>
  </si>
  <si>
    <t>viral life cycle</t>
  </si>
  <si>
    <t>GO:0043657</t>
  </si>
  <si>
    <t>host cell</t>
  </si>
  <si>
    <t>GO:0044216</t>
  </si>
  <si>
    <t>other organism cell</t>
  </si>
  <si>
    <t>GO:0044215</t>
  </si>
  <si>
    <t>other organism</t>
  </si>
  <si>
    <t>GO:0044217</t>
  </si>
  <si>
    <t>other organism part</t>
  </si>
  <si>
    <t>GO:0018995</t>
  </si>
  <si>
    <t>host</t>
  </si>
  <si>
    <t>GO:0033643</t>
  </si>
  <si>
    <t>host cell part</t>
  </si>
  <si>
    <t>GO:1902578</t>
  </si>
  <si>
    <t>single-organism localization</t>
  </si>
  <si>
    <t>GO:0005886</t>
  </si>
  <si>
    <t>plasma membrane</t>
  </si>
  <si>
    <t>GO:0016616</t>
  </si>
  <si>
    <t>oxidoreductase activity, acting on the CH-OH group of donors, NAD or NADP as acceptor</t>
  </si>
  <si>
    <t>GO:0044765</t>
  </si>
  <si>
    <t>single-organism transport</t>
  </si>
  <si>
    <t>GO:0044011</t>
  </si>
  <si>
    <t>single-species biofilm formation on inanimate substrate</t>
  </si>
  <si>
    <t>GO:0090606</t>
  </si>
  <si>
    <t>single-species surface biofilm formation</t>
  </si>
  <si>
    <t>GO:0090604</t>
  </si>
  <si>
    <t>surface biofilm formation</t>
  </si>
  <si>
    <t>GO:0098602</t>
  </si>
  <si>
    <t>single organism cell adhesion</t>
  </si>
  <si>
    <t>GO:0051703</t>
  </si>
  <si>
    <t>intraspecies interaction between organisms</t>
  </si>
  <si>
    <t>GO:0016337</t>
  </si>
  <si>
    <t>single organismal cell-cell adhesion</t>
  </si>
  <si>
    <t>GO:0015074</t>
  </si>
  <si>
    <t>DNA integration</t>
  </si>
  <si>
    <t>GO:0043656</t>
  </si>
  <si>
    <t>intracellular region of host</t>
  </si>
  <si>
    <t>GO:0019076</t>
  </si>
  <si>
    <t>viral release from host cell</t>
  </si>
  <si>
    <t>GO:0030430</t>
  </si>
  <si>
    <t>host cell cytoplasm</t>
  </si>
  <si>
    <t>GO:0033646</t>
  </si>
  <si>
    <t>host intracellular part</t>
  </si>
  <si>
    <t>GO:0005199</t>
  </si>
  <si>
    <t>structural constituent of cell wall</t>
  </si>
  <si>
    <t>GO:0044010</t>
  </si>
  <si>
    <t>single-species biofilm formation</t>
  </si>
  <si>
    <t>GO:0043709</t>
  </si>
  <si>
    <t>cell adhesion involved in single-species biofilm formation</t>
  </si>
  <si>
    <t>GO:0043708</t>
  </si>
  <si>
    <t>cell adhesion involved in biofilm formation</t>
  </si>
  <si>
    <t>GO:0090609</t>
  </si>
  <si>
    <t>single-species submerged biofilm formation</t>
  </si>
  <si>
    <t>GO:0090605</t>
  </si>
  <si>
    <t>submerged biofilm formation</t>
  </si>
  <si>
    <t>GO:0042710</t>
  </si>
  <si>
    <t>biofilm formation</t>
  </si>
  <si>
    <t>GO:0043169</t>
  </si>
  <si>
    <t>cation binding</t>
  </si>
  <si>
    <t>GO:0098609</t>
  </si>
  <si>
    <t>cell-cell adhesion</t>
  </si>
  <si>
    <t>GO:0022610</t>
  </si>
  <si>
    <t>biological adhesion</t>
  </si>
  <si>
    <t>GO:0007155</t>
  </si>
  <si>
    <t>cell adhesion</t>
  </si>
  <si>
    <t>GO:0008270</t>
  </si>
  <si>
    <t>zinc ion binding</t>
  </si>
  <si>
    <t>GO:0006810</t>
  </si>
  <si>
    <t>transport</t>
  </si>
  <si>
    <t>GO:0046872</t>
  </si>
  <si>
    <t>metal ion binding</t>
  </si>
  <si>
    <t>GO:0051234</t>
  </si>
  <si>
    <t>establishment of localization</t>
  </si>
  <si>
    <t>GO:0006081</t>
  </si>
  <si>
    <t>cellular aldehyde metabolic process</t>
  </si>
  <si>
    <t>GO:0015238</t>
  </si>
  <si>
    <t>drug transmembrane transporter activity</t>
  </si>
  <si>
    <t>GO:0090484</t>
  </si>
  <si>
    <t>drug transporter activity</t>
  </si>
  <si>
    <t>GO:0008483</t>
  </si>
  <si>
    <t>transaminase activity</t>
  </si>
  <si>
    <t>GO:0016769</t>
  </si>
  <si>
    <t>transferase activity, transferring nitrogenous groups</t>
  </si>
  <si>
    <t>GO:0009277</t>
  </si>
  <si>
    <t>fungal-type cell wall</t>
  </si>
  <si>
    <t>GO:0051179</t>
  </si>
  <si>
    <t>localization</t>
  </si>
  <si>
    <t>GO:0032509</t>
  </si>
  <si>
    <t>endosome transport via multivesicular body sorting pathway</t>
  </si>
  <si>
    <t>GO:0030246</t>
  </si>
  <si>
    <t>carbohydrate binding</t>
  </si>
  <si>
    <t>GO:0032511</t>
  </si>
  <si>
    <t>late endosome to vacuole transport via multivesicular body sorting pathway</t>
  </si>
  <si>
    <t>GO:0043162</t>
  </si>
  <si>
    <t>ubiquitin-dependent protein catabolic process via the multivesicular body sorting pathway</t>
  </si>
  <si>
    <t>Chains of related GOs that are all statistically-significant, only the most specific GO will be showing as the representative for these chains.</t>
  </si>
  <si>
    <t>Complete list of statistically-significant GO-ID</t>
  </si>
  <si>
    <t>All strain</t>
  </si>
  <si>
    <t>Diploid Euploid</t>
  </si>
  <si>
    <t>multiallelic</t>
  </si>
  <si>
    <t>hemizygous</t>
  </si>
  <si>
    <t>total CNV</t>
  </si>
  <si>
    <t>note</t>
  </si>
  <si>
    <t>Origin</t>
  </si>
  <si>
    <t>38kb</t>
  </si>
  <si>
    <t>Known</t>
  </si>
  <si>
    <t>regionB</t>
  </si>
  <si>
    <t>117kb</t>
  </si>
  <si>
    <t>17kb</t>
  </si>
  <si>
    <t>Partially known</t>
  </si>
  <si>
    <t>regionC</t>
  </si>
  <si>
    <t>165kb</t>
  </si>
  <si>
    <t>65kb</t>
  </si>
  <si>
    <t>54kb</t>
  </si>
  <si>
    <t>70kb</t>
  </si>
  <si>
    <t>50Kb</t>
  </si>
  <si>
    <t>B</t>
  </si>
  <si>
    <t>Spar</t>
  </si>
  <si>
    <t>B*</t>
  </si>
  <si>
    <t>D</t>
  </si>
  <si>
    <t>Origin (closest hit)</t>
  </si>
  <si>
    <t>S288c collapsed ORFs</t>
  </si>
  <si>
    <t>Annotation Name</t>
  </si>
  <si>
    <t>Region length</t>
  </si>
  <si>
    <t>max n. of strains</t>
  </si>
  <si>
    <t>Size of the known region</t>
  </si>
  <si>
    <t>Z. bailii</t>
  </si>
  <si>
    <t>T. microellipsoides</t>
  </si>
  <si>
    <t>T. delbrueckii</t>
  </si>
  <si>
    <t>none</t>
  </si>
  <si>
    <t>Plasmid class</t>
  </si>
  <si>
    <t>Plasmid CN</t>
  </si>
  <si>
    <t>Pangenomic ORFs ID</t>
  </si>
  <si>
    <t>Proportion of clean heterozygous SNPs (whole dataset)</t>
  </si>
  <si>
    <t>Strain</t>
  </si>
  <si>
    <t>number_loh</t>
  </si>
  <si>
    <t>min_width</t>
  </si>
  <si>
    <t>max_width</t>
  </si>
  <si>
    <t>mean_width</t>
  </si>
  <si>
    <t>median_width</t>
  </si>
  <si>
    <t>sum_loh</t>
  </si>
  <si>
    <t>percentage_loh</t>
  </si>
  <si>
    <t>size_without_loh</t>
  </si>
  <si>
    <t>Table S12: Allele frequency of SNPs detected by linkage mapping</t>
  </si>
  <si>
    <t>in blue: CNV</t>
  </si>
  <si>
    <t>in green: SNPs</t>
  </si>
  <si>
    <t xml:space="preserve">variance explained </t>
  </si>
  <si>
    <t>Zyogosity</t>
  </si>
  <si>
    <t>Ploidy</t>
  </si>
  <si>
    <t>chromosome1</t>
  </si>
  <si>
    <t>chromosome2</t>
  </si>
  <si>
    <t>chromosome3</t>
  </si>
  <si>
    <t>chromosome4</t>
  </si>
  <si>
    <t>chromosome5</t>
  </si>
  <si>
    <t>chromosome6</t>
  </si>
  <si>
    <t>chromosome7</t>
  </si>
  <si>
    <t>chromosome8</t>
  </si>
  <si>
    <t>chromosome9</t>
  </si>
  <si>
    <t>chromosome10</t>
  </si>
  <si>
    <t>chromosome11</t>
  </si>
  <si>
    <t>chromosome12</t>
  </si>
  <si>
    <t>chromosome13</t>
  </si>
  <si>
    <t>chromosome14</t>
  </si>
  <si>
    <t>chromosome15</t>
  </si>
  <si>
    <t>chromosome16</t>
  </si>
  <si>
    <t>nb_supp</t>
    <phoneticPr fontId="3" type="noConversion"/>
  </si>
  <si>
    <t>nb_inf</t>
    <phoneticPr fontId="3" type="noConversion"/>
  </si>
  <si>
    <t>total</t>
    <phoneticPr fontId="3" type="noConversion"/>
  </si>
  <si>
    <t>2n</t>
  </si>
  <si>
    <t>2[1,200000];3[200000,END]</t>
  </si>
  <si>
    <t>3n</t>
  </si>
  <si>
    <t>4n</t>
  </si>
  <si>
    <t>NA</t>
    <phoneticPr fontId="3" type="noConversion"/>
  </si>
  <si>
    <t>1[0,250000];3[250000,END]</t>
  </si>
  <si>
    <t>3[1,133000];1[133000,END]</t>
  </si>
  <si>
    <t>2[1,570256];1[570256,END]</t>
  </si>
  <si>
    <t>2[0,149500];3[149500,END]</t>
  </si>
  <si>
    <t>2[0,434700];3[434631,END]</t>
  </si>
  <si>
    <t>2[0,767940];1[767940,END]</t>
  </si>
  <si>
    <t>2[0,828740];3[828740,END]</t>
  </si>
  <si>
    <t>3[0,607676];2[607676,END]</t>
  </si>
  <si>
    <t>3[0,602250];2[602250,END]</t>
  </si>
  <si>
    <t>2[0,300000];3[300000,END]</t>
  </si>
  <si>
    <t>2[0,205000];3[205055,END]</t>
  </si>
  <si>
    <t>3[0,315650];2[315650,END]</t>
  </si>
  <si>
    <t>2[0,865020];3[865020,END]</t>
  </si>
  <si>
    <t>4[0,600295];3[600295,END]</t>
  </si>
  <si>
    <t>2[0,200000];3[200000,END]</t>
  </si>
  <si>
    <t>3[0,128650];4[128650,305000];2[305000,END]</t>
  </si>
  <si>
    <t>3[0,700000];4[700000,END]</t>
  </si>
  <si>
    <t>4[0,196200];3[196200,END]</t>
  </si>
  <si>
    <t>2[0,521090];3[521090,560700];4[560700,END]</t>
  </si>
  <si>
    <t>3[0,138800];2[138800,END]</t>
  </si>
  <si>
    <t>3[0,387000];2[387000,END]</t>
  </si>
  <si>
    <t>2[0,298700];4[298700,END]</t>
  </si>
  <si>
    <t>3[0,500000];4[500000,END]</t>
  </si>
  <si>
    <t>3[0,222900];4[222900,END]</t>
  </si>
  <si>
    <t>3[0,200000];4[200000,END]</t>
  </si>
  <si>
    <t>2[0,304000];1[304000,END]</t>
  </si>
  <si>
    <t>4[0,110200];3[110200,301100];2[301100,END]</t>
  </si>
  <si>
    <t>5n</t>
  </si>
  <si>
    <t>5[1,924070];4[920470,END]</t>
  </si>
  <si>
    <t>3[1,151700];2[151700,227590];3[227590,END]</t>
  </si>
  <si>
    <t>4[1,645310];3[645310,END]</t>
  </si>
  <si>
    <t>3[1,168890];4[168890,END]</t>
  </si>
  <si>
    <t>2[1,124490];3[124490,328690];2[328690,END]</t>
  </si>
  <si>
    <t>2[1,114670];4[114670,389260];3[389260,END]</t>
  </si>
  <si>
    <t>2[1,122350];3[122350,328690];2[328690,END]</t>
  </si>
  <si>
    <t>3n</t>
    <phoneticPr fontId="3" type="noConversion"/>
  </si>
  <si>
    <t>4[1,379610];3[379610,458600];2[458600,END]</t>
  </si>
  <si>
    <t>2[1,619040];3[619040,END]</t>
  </si>
  <si>
    <t>2[1,449370];3[449370,END]</t>
  </si>
  <si>
    <t>2[1,438860];3[438860,633330];0[633330,END]</t>
  </si>
  <si>
    <t>2[1,572430];3[572430,657340];0[657340,END]</t>
  </si>
  <si>
    <t>2[1,143700];3[143700,END]</t>
  </si>
  <si>
    <t>3[1,500000];2[500000,END]</t>
  </si>
  <si>
    <t>2[0,426600];3[426600,END]</t>
  </si>
  <si>
    <t>2[1,560660];3[560660,END]</t>
  </si>
  <si>
    <t>4[1,460660];3[460660,END]</t>
  </si>
  <si>
    <t>3[1,325880];4[325880,END]</t>
  </si>
  <si>
    <t>4[1,595400];5[595400,706520];4[706520,END]</t>
  </si>
  <si>
    <t>4[1,442830];3[442830,END]</t>
  </si>
  <si>
    <t>4[1,700750];3[700750,END]</t>
  </si>
  <si>
    <t>3[1,249700];4[249700,END]</t>
  </si>
  <si>
    <t>2[1,169660];3[169660,END]</t>
  </si>
  <si>
    <t>3[1,257570];2[257570,END]</t>
  </si>
  <si>
    <t>2[1,871700];3[871700,992600];2[992600,END]</t>
  </si>
  <si>
    <t>4[1,518400];5[518400,END]</t>
  </si>
  <si>
    <t>4[1,178000];5[178000,END]</t>
  </si>
  <si>
    <t>3[1,169000];5[169000,END]</t>
  </si>
  <si>
    <t>3[1,290000];4[290000,END]</t>
  </si>
  <si>
    <t>4[1,489000];5[489000,END]</t>
  </si>
  <si>
    <t>3[1,643000];4[643000,END]</t>
  </si>
  <si>
    <t>3[0,168000];5[168000,END]</t>
  </si>
  <si>
    <t>3[1,328100];4[328100,END]</t>
  </si>
  <si>
    <t>4[1,518200];5[518200,END]</t>
  </si>
  <si>
    <t>4[0,300900];5[300900,304470];4[304470,END]</t>
  </si>
  <si>
    <t>4[1,319800];3[319800,400000];4[400000,END]</t>
  </si>
  <si>
    <t>4[1,270000];5[270000,END]</t>
  </si>
  <si>
    <t>2[1,518000];3[518000,END]</t>
  </si>
  <si>
    <t>2[1,876000];3[876000,END]</t>
  </si>
  <si>
    <t>2[1,102500];3[102500,442900];2[442900,599000];1[599000,END]</t>
  </si>
  <si>
    <t>4[1,442900];3[442900,542900];2[542900,END]</t>
  </si>
  <si>
    <t>3[1,232000];2[232000,END]</t>
  </si>
  <si>
    <t>2[1,358700];3[358700,END]</t>
  </si>
  <si>
    <t>3[1,93000];2[93000,END]</t>
  </si>
  <si>
    <t>0[1,192000];3[192000,765000];2[765000,END]</t>
  </si>
  <si>
    <t>2[1,704000];3[704000,846750];2[846750,END]</t>
  </si>
  <si>
    <t>3[1,111240];2[111240,END]</t>
  </si>
  <si>
    <t>2[1,995000];3[995000,1154300];0[1154300,END]</t>
  </si>
  <si>
    <t>3[1,152250];4[152250,END]</t>
  </si>
  <si>
    <t>3[1,992000];4[992000,1175000];3[1175000,END]</t>
  </si>
  <si>
    <t>3[1,7400];4[7400,END]</t>
  </si>
  <si>
    <t>2[1,422000];1[422000,456800];2[456800,END]</t>
  </si>
  <si>
    <t>2[1,423000];1[423000,654000];2[654000,END]</t>
  </si>
  <si>
    <t>1n</t>
  </si>
  <si>
    <t>SEGM</t>
  </si>
  <si>
    <t>homozygous</t>
    <phoneticPr fontId="3" type="noConversion"/>
  </si>
  <si>
    <t>"-SEGM"</t>
  </si>
  <si>
    <t>2[0,568760];1[568760,END]</t>
  </si>
  <si>
    <t>1[0,390000];2[390000,END]</t>
  </si>
  <si>
    <t>1[1,877950];2[877950,952020];1[952020,END]</t>
  </si>
  <si>
    <t>2[1,29960];1[29960,END]</t>
  </si>
  <si>
    <t>Species</t>
  </si>
  <si>
    <t>NRRLy17699</t>
  </si>
  <si>
    <t>NRRLy12698</t>
  </si>
  <si>
    <t>NRRLy27639</t>
  </si>
  <si>
    <t>NRRLyb2093</t>
  </si>
  <si>
    <t>AWRI1499</t>
  </si>
  <si>
    <t>12c</t>
  </si>
  <si>
    <t>CD36</t>
  </si>
  <si>
    <t>CO90125</t>
  </si>
  <si>
    <t>NRRLy17324</t>
  </si>
  <si>
    <t>ATCC10573</t>
  </si>
  <si>
    <t>MYA3404</t>
  </si>
  <si>
    <t>ATCC66658</t>
  </si>
  <si>
    <t>ATCC42720</t>
  </si>
  <si>
    <t>CBS767</t>
  </si>
  <si>
    <t>DBVPG7215</t>
  </si>
  <si>
    <t>DSM2768</t>
  </si>
  <si>
    <t>NRRLy1626</t>
  </si>
  <si>
    <t>NRRLy1933</t>
  </si>
  <si>
    <t>CBS2517</t>
  </si>
  <si>
    <t>CBS8797</t>
  </si>
  <si>
    <t>CBS1993</t>
  </si>
  <si>
    <t>CBS6340</t>
  </si>
  <si>
    <t>NRRLy11557</t>
  </si>
  <si>
    <t>NRRLyb4239</t>
  </si>
  <si>
    <t>NRRLyb4993</t>
  </si>
  <si>
    <t>ATCC6260</t>
  </si>
  <si>
    <t>DSM6958</t>
  </si>
  <si>
    <t>CBS4309</t>
  </si>
  <si>
    <t>CBS421</t>
  </si>
  <si>
    <t>NRRLy2248</t>
  </si>
  <si>
    <t>DL1</t>
  </si>
  <si>
    <t>NRRLy2026</t>
  </si>
  <si>
    <t>CBS6054</t>
  </si>
  <si>
    <t>NRRLy27907</t>
  </si>
  <si>
    <t>CBS6284</t>
  </si>
  <si>
    <t>CBS4417</t>
  </si>
  <si>
    <t>NRRLy17796</t>
  </si>
  <si>
    <t>DSM70924</t>
  </si>
  <si>
    <t>CLB213T</t>
  </si>
  <si>
    <t>CBS7001</t>
  </si>
  <si>
    <t>FM1318</t>
  </si>
  <si>
    <t>IFO1802</t>
  </si>
  <si>
    <t>ZP591</t>
  </si>
  <si>
    <t>IFO1815</t>
  </si>
  <si>
    <t>CBS432</t>
  </si>
  <si>
    <t>N44</t>
  </si>
  <si>
    <t>UFRJ50816</t>
  </si>
  <si>
    <t>UWOPS919171</t>
  </si>
  <si>
    <t>YPS138</t>
  </si>
  <si>
    <t>Domesticated</t>
  </si>
  <si>
    <t>Wild</t>
  </si>
  <si>
    <r>
      <t>13. African</t>
    </r>
    <r>
      <rPr>
        <sz val="11"/>
        <color indexed="8"/>
        <rFont val="Arial"/>
      </rPr>
      <t xml:space="preserve"> palm wine </t>
    </r>
  </si>
  <si>
    <t>Clade assignment</t>
  </si>
  <si>
    <t>Table S13: Genome-wide heritability for each phenotyping condition, estimated on normalized graowth ratio</t>
  </si>
  <si>
    <t>Table S14: Contribution of the phenotypic conditions to the 5 dimensions defined by PCA</t>
  </si>
  <si>
    <t>Table S15: Genes in which variants were significanty associated to phenotype</t>
  </si>
  <si>
    <t>Table S16: Segmental duplications</t>
  </si>
  <si>
    <t>Table S17: Assembly statistics</t>
  </si>
  <si>
    <t xml:space="preserve">01.Wine_European </t>
  </si>
  <si>
    <t>02.Alpechin</t>
  </si>
  <si>
    <t>03.Brazilian_Bioethanol</t>
  </si>
  <si>
    <t xml:space="preserve"> 04.Mediterranean_oak </t>
  </si>
  <si>
    <t>05.French_Dairy</t>
  </si>
  <si>
    <t xml:space="preserve">06.African_beer </t>
  </si>
  <si>
    <t>07.Mosaic_beer</t>
  </si>
  <si>
    <t>08.Mixed_origin</t>
  </si>
  <si>
    <t>09.Mexican_Agave</t>
  </si>
  <si>
    <t>10.French_Guiana_human</t>
  </si>
  <si>
    <t>11.Ale_beer</t>
  </si>
  <si>
    <t>12.West_African_cocoa</t>
  </si>
  <si>
    <t>13.African_palm_wine</t>
  </si>
  <si>
    <t>14.CHNIII</t>
  </si>
  <si>
    <t>15.CHNII</t>
  </si>
  <si>
    <t>16.CHNI</t>
  </si>
  <si>
    <t>17.Taiwanese</t>
  </si>
  <si>
    <t>18.Far_East_Asia</t>
  </si>
  <si>
    <t>19.Malaysian</t>
  </si>
  <si>
    <t>20.CHNV</t>
  </si>
  <si>
    <t>21.Ecuadorean</t>
  </si>
  <si>
    <t>22.Russian</t>
  </si>
  <si>
    <t>23.North_American</t>
  </si>
  <si>
    <t>24.Asian_islands</t>
  </si>
  <si>
    <t>25.Sake</t>
  </si>
  <si>
    <t>26.Asian_fermentation</t>
  </si>
  <si>
    <t xml:space="preserve">04.Mediterranean_oak </t>
  </si>
  <si>
    <t>in red: inter-domesticated clades values</t>
  </si>
  <si>
    <t>in green: inter-wild clades values</t>
  </si>
  <si>
    <t>YPD, 14°C</t>
  </si>
  <si>
    <t>YPD, 40°C</t>
  </si>
  <si>
    <t>YPD, 42°C</t>
  </si>
  <si>
    <t>Media composition</t>
  </si>
  <si>
    <t>Growth temperature is 30°C if not specified</t>
  </si>
  <si>
    <t>Table S2: Growth conditions tested for phenotyping</t>
  </si>
  <si>
    <t>YPD; fluconazole 20µg/ml</t>
  </si>
  <si>
    <t>YPD; hydroxyurea 30mg/ml</t>
  </si>
  <si>
    <t>YPD; sodium metaarsenite 2.5mM</t>
  </si>
  <si>
    <t>YPACETATE</t>
  </si>
  <si>
    <t>YPD14</t>
  </si>
  <si>
    <t>YPD40</t>
  </si>
  <si>
    <t>YPD42</t>
  </si>
  <si>
    <t>YPD6AU</t>
  </si>
  <si>
    <t>YPDANISO10</t>
  </si>
  <si>
    <t>YPDANISO20</t>
  </si>
  <si>
    <t>YPDANISO50</t>
  </si>
  <si>
    <t>YPDBENOMYL200</t>
  </si>
  <si>
    <t>YPDBENOMYL500</t>
  </si>
  <si>
    <t>YPDCAFEIN40</t>
  </si>
  <si>
    <t>YPDCAFEIN50</t>
  </si>
  <si>
    <t>YPDCHX05</t>
  </si>
  <si>
    <t>YPDCHX1</t>
  </si>
  <si>
    <t>YPDCUSO410MM</t>
  </si>
  <si>
    <t>YPDDMSO</t>
  </si>
  <si>
    <t>YPDETOH</t>
  </si>
  <si>
    <t>YPDFLUCONAZOLE</t>
  </si>
  <si>
    <t>YPDFORMAMIDE4</t>
  </si>
  <si>
    <t>YPDFORMAMIDE5</t>
  </si>
  <si>
    <t>YPDHU</t>
  </si>
  <si>
    <t>YPDKCL2M</t>
  </si>
  <si>
    <t>YPDLICL250MM</t>
  </si>
  <si>
    <t>YPDMV</t>
  </si>
  <si>
    <t>YPDNACL15M</t>
  </si>
  <si>
    <t>YPDNACL1M</t>
  </si>
  <si>
    <t>YPDNYSTATIN</t>
  </si>
  <si>
    <t>YPDSDS</t>
  </si>
  <si>
    <t>YPDSODIUMMETAARSENITE</t>
  </si>
  <si>
    <t>YPETHANOL</t>
  </si>
  <si>
    <t>YPGALACTOSE</t>
  </si>
  <si>
    <t>YPGLYCEROL</t>
  </si>
  <si>
    <t>YPRIBOSE</t>
  </si>
  <si>
    <t>YPSORBITOL</t>
  </si>
  <si>
    <t>YPXYLOSE</t>
  </si>
  <si>
    <r>
      <t>S. paradoxus</t>
    </r>
    <r>
      <rPr>
        <b/>
        <sz val="12"/>
        <color indexed="8"/>
        <rFont val="Calibri"/>
        <family val="2"/>
      </rPr>
      <t xml:space="preserve"> clade</t>
    </r>
  </si>
  <si>
    <t>Collection / Provider</t>
  </si>
  <si>
    <t>DBVPG collection</t>
  </si>
  <si>
    <t>Biomin</t>
  </si>
  <si>
    <t>Carlsberg</t>
  </si>
  <si>
    <t>Phaff collection (?)</t>
  </si>
  <si>
    <t>Phaff collection</t>
  </si>
  <si>
    <t>CLIB collection / Charles University, Prague, Czech Republic (Vondrejs V.)</t>
  </si>
  <si>
    <t>INRA Moulon, France (Sicard D.)</t>
  </si>
  <si>
    <t>CLIB collection</t>
  </si>
  <si>
    <t>CLIB collection / State Research Institute of Genetics and Selection of Industrial Microorganisms (Naumov G.I.)</t>
  </si>
  <si>
    <t>CLIB collection / Bureau National Interprofessionnel du Cognac</t>
  </si>
  <si>
    <t>CLIB collection / (Oraler G.)</t>
  </si>
  <si>
    <t>CLIB collection / INRA Gringnon, France (Nguyen H.V.)</t>
  </si>
  <si>
    <t>CBS collection</t>
  </si>
  <si>
    <t>YPS collection / University of Pennsylvania, USA (Snigowski P.)</t>
  </si>
  <si>
    <t>University of Western Ontario, Canada (Lachance M.A.)</t>
  </si>
  <si>
    <t>INRA Montpelier, France (Legras JL)</t>
  </si>
  <si>
    <t>CECT collection</t>
  </si>
  <si>
    <t>CECT10331:9-1</t>
  </si>
  <si>
    <t>CECT collection / State Research Institute of Genetics and Selection of Industrial Microorganisms (Naumov G.I.)</t>
  </si>
  <si>
    <t>State Research Institute of Genetics and Selection of Industrial Microorganisms (Naumov G.I.)</t>
  </si>
  <si>
    <t>DBVPG collection / State Research Institute of Genetics and Selection of Industrial Microorganisms (Naumov G.I.)</t>
  </si>
  <si>
    <t>BioLaffort ISVV EA Enology Université de Bordeaux, France (Marullo P.)</t>
  </si>
  <si>
    <t>INRA Gringnon, France (Nguyen H.V.)</t>
  </si>
  <si>
    <t>Inserm Université P. M. Curie, Paris, France (Hennequin C.)</t>
  </si>
  <si>
    <t>University of Ljubljana, Biotech Facility dept. Biology Ljubljana, Slovenia (Gunde-Cimerman N.)</t>
  </si>
  <si>
    <t>CLIB collection (Serge Casaregola)</t>
  </si>
  <si>
    <t>CLIB collection / Laboratoire de Technologie Laitiere, INA-PG (Serge Casaregola)</t>
  </si>
  <si>
    <t>University of Basilicata (Angela Capece and Patrizia Romano)</t>
  </si>
  <si>
    <t>Instituto Politécnico Nacional - Centro de Biotecnología Genómica (Claudia Patricia Larralde Corona)</t>
  </si>
  <si>
    <t>DBVPG collection (Benedetta Turchetti and Pietro Buzzini)</t>
  </si>
  <si>
    <t>National Research Institute of Brewing, Hiroshima</t>
  </si>
  <si>
    <t>Max Planck Institute for Evolutionary Biology (Duncan Greig)</t>
  </si>
  <si>
    <t>Washington University School of Medicine (Justin C Fay)</t>
  </si>
  <si>
    <t>Chinese Academy of Sciences (Feng-Yan Bai)</t>
  </si>
  <si>
    <t>Università politecnica delle Marche (Maurizio Ciani)</t>
  </si>
  <si>
    <t>Bulgarian Academy of Science (Dilnora Gouliamova)</t>
  </si>
  <si>
    <t>IBB-Unesp (Ana Teresa B. F. Antonangelo )</t>
  </si>
  <si>
    <t>National Hsinchu University of Education (Ching-Fu Lee)</t>
  </si>
  <si>
    <t>Culture collection of Yeast (Renata Vadkertiova)</t>
  </si>
  <si>
    <t>Max Planck Institute for Evolutionary Biology (Primrose Boynton)</t>
  </si>
  <si>
    <t>Universidad de Santiago de Chile (Francisco Cubillos) and Pontificia Universidad Catolica de Chile (Claudio Martinez)</t>
  </si>
  <si>
    <t>The Royal Veterinary and Agricultural University (Lene Jespersen)</t>
  </si>
  <si>
    <t>Université de Lyon (Michel Aigle)</t>
  </si>
  <si>
    <t>Macquarie University (Philip Bell)</t>
  </si>
  <si>
    <t>Comenius University in Bratislava (Josef Nosek)  and University of Haifa (Eviatar Nevo)</t>
  </si>
  <si>
    <t>Pontificia Universidad Catolica de Chile (Claudio Martinez)</t>
  </si>
  <si>
    <t>Agave spp. fermentation during rustic mezcal production</t>
  </si>
  <si>
    <t>Louisiana State University (Meredith Blackwell)</t>
  </si>
  <si>
    <t>National Collection of Yeast Cultures (NCYC)(Stephen A James) and Colección de Levaduras Quito Católica (CLQCA)(Enrique Javier Carvajal Barriga)</t>
  </si>
  <si>
    <t>National Collection of Yeast Cultures (NCYC)(Stephen A James and Ian Roberts)</t>
  </si>
  <si>
    <t>Phaff collection (McCusker)</t>
  </si>
  <si>
    <t>University of Florence (Duccio Cavalieri)</t>
  </si>
  <si>
    <t>Institut Pasteur (Christophe d'Enfert and Marie-Elisabeth Bougnoux)</t>
  </si>
  <si>
    <t>EUROFAN</t>
  </si>
  <si>
    <t>Instituto de Agroquímica y Tecnología de los Alimentos (IATA)-CSIC (Amparo Querol)</t>
  </si>
  <si>
    <t>Rosenstiel Basic Medical Sciences Research Center (James E Haber)</t>
  </si>
  <si>
    <t>National Collection of Yeast Cultures (NCYC)(Stephen A James, Donald Mackenzie and Ian Roberts)</t>
  </si>
  <si>
    <t>Faculdade de Ciências e Tecnologia of Universidade NOVA de Lisboa (FCT-NOVA)(José Paulo Sampaio)</t>
  </si>
  <si>
    <t>Quantitative high-throughput phenotyping was performed using end point colony growth on solid media. Each value was normalized using growth ratio between stress media and standard YPD medium 30°C (see Data availability section).</t>
  </si>
  <si>
    <t>type yeasts of the species Saccharomyces cerevisiae in different sugar media", Letters in Applied Microbiology 2001</t>
  </si>
  <si>
    <t>Data source</t>
  </si>
  <si>
    <t>Literature reference</t>
  </si>
  <si>
    <t>https://www.ncbi.nlm.nih.gov/bioproject/PRJEB1908/</t>
  </si>
  <si>
    <t>H6</t>
  </si>
  <si>
    <t>http://www.moseslab.csb.utoronto.ca/sarb/</t>
  </si>
  <si>
    <t>Liti et al. (2013) BMC Genomics.</t>
  </si>
  <si>
    <t>http://sss.genetics.wisc.edu/cgi-bin/s3.cgi</t>
  </si>
  <si>
    <t>Scannell et al. (2011) G3.</t>
  </si>
  <si>
    <t>https://www.ncbi.nlm.nih.gov/bioproject/PRJNA342694</t>
  </si>
  <si>
    <t>Baker et al. (2015) MBE.</t>
  </si>
  <si>
    <t>ftp://ftp.sanger.ac.uk/pub/users/dmc/yeast/latest/</t>
  </si>
  <si>
    <t>Liti et al. (2009) Nature.</t>
  </si>
  <si>
    <t>https://yjx1217.github.io/Yeast_PacBio_2016/data/</t>
  </si>
  <si>
    <t>Yue et al. (2017) Nature Genetics.</t>
  </si>
  <si>
    <t>S288C</t>
  </si>
  <si>
    <t>http://www.yeastgenome.org/</t>
  </si>
  <si>
    <t>79-augustus_masked-11976-ANL_2</t>
  </si>
  <si>
    <t>146-augustus_masked-1981-YCU</t>
  </si>
  <si>
    <t>168-augustus_masked-2370-ARB_2</t>
  </si>
  <si>
    <t>175-augustus_masked-2782-CPI_4</t>
  </si>
  <si>
    <t>201-augustus_masked-2861-CPI_4</t>
  </si>
  <si>
    <t>242-augustus_masked-4866-BCP_8</t>
  </si>
  <si>
    <t>260-augustus_masked-5430-CDT_2</t>
  </si>
  <si>
    <t>266-augustus_masked-5486-AQA_4</t>
  </si>
  <si>
    <t>285-augustus_masked-6649-CPA_4</t>
  </si>
  <si>
    <t>315-augustus_masked-7597-CPQ_4</t>
  </si>
  <si>
    <t>335-augustus_masked-7617-CPQ_4</t>
  </si>
  <si>
    <t>366-augustus_masked-8812-CQS_4</t>
  </si>
  <si>
    <t>367-augustus_masked-8846-CQS_4</t>
  </si>
  <si>
    <t>386-augustus_masked-9884-CPR_4</t>
  </si>
  <si>
    <t>447-maker-137-YCE</t>
  </si>
  <si>
    <t>453-maker-1698-AIE_1</t>
  </si>
  <si>
    <t>500-maker-4265-BCN_8</t>
  </si>
  <si>
    <t>518-maker-6650-CPA_4</t>
  </si>
  <si>
    <t>615-snap_masked-3161-AGR_2</t>
  </si>
  <si>
    <t>629-snap_masked-4255-BCN_8</t>
  </si>
  <si>
    <t>630-snap_masked-4255-BCN_8</t>
  </si>
  <si>
    <t>662-snap_masked-643-BBP_3</t>
  </si>
  <si>
    <t>664-snap_masked-6650-CPA_4</t>
  </si>
  <si>
    <t>677-snap_masked-7593-CPQ_4</t>
  </si>
  <si>
    <t>732-augustus_masked-CPI_4-15898</t>
  </si>
  <si>
    <t>768-augustus_masked-CAR_3-5886</t>
  </si>
  <si>
    <t>831-augustus_masked-BBM_6-7257</t>
  </si>
  <si>
    <t>883-augustus_masked-AVB_8-7764</t>
  </si>
  <si>
    <t>884-augustus_masked-AVB_8-7764</t>
  </si>
  <si>
    <t>885-augustus_masked-AVB_8-7764</t>
  </si>
  <si>
    <t>924-augustus_masked-AQD_4-6879</t>
  </si>
  <si>
    <t>933-augustus_masked-CCL_1-7511</t>
  </si>
  <si>
    <t>936-augustus_masked-AVB_8-7811</t>
  </si>
  <si>
    <t>937-augustus_masked-AHM_1-7082</t>
  </si>
  <si>
    <t>970-augustus_masked-BDP_5-11433</t>
  </si>
  <si>
    <t>999-augustus_masked-CGE_5-5812</t>
  </si>
  <si>
    <t>1019-augustus_masked-CQS_4-6404</t>
  </si>
  <si>
    <t>1100-augustus_masked-CQS_4-6414</t>
  </si>
  <si>
    <t>1103-augustus_masked-BVC_6-19502</t>
  </si>
  <si>
    <t>1132-augustus_masked-BBM_6-7267</t>
  </si>
  <si>
    <t>1191-augustus_masked-CPI_4-15732</t>
  </si>
  <si>
    <t>1275-augustus_masked-CPR_4-17794</t>
  </si>
  <si>
    <t>1310-augustus_masked-BCQ_8-11841</t>
  </si>
  <si>
    <t>1325-augustus_masked-YBP-8463</t>
  </si>
  <si>
    <t>1327-augustus_masked-AVB_8-7945</t>
  </si>
  <si>
    <t>1350-augustus_masked-BBM_6-7257</t>
  </si>
  <si>
    <t>1353-augustus_masked-CPQ_4-14808</t>
  </si>
  <si>
    <t>1388-augustus_masked-CEG_4-7331</t>
  </si>
  <si>
    <t>1396-augustus_masked-CPA_4-16415</t>
  </si>
  <si>
    <t>1408-augustus_masked-CPL_4-15064</t>
  </si>
  <si>
    <t>1502-maker-BEA_6-11925</t>
  </si>
  <si>
    <t>1540-maker-CPR_4-17794</t>
  </si>
  <si>
    <t>1564-maker-CQS_4-6420</t>
  </si>
  <si>
    <t>1577-snap_masked-AQA_4-7171</t>
  </si>
  <si>
    <t>1614-snap_masked-CPN_4-15612</t>
  </si>
  <si>
    <t>1622-snap_masked-BHI_4-7563</t>
  </si>
  <si>
    <t>1729-snap_masked-BBH_6-7041</t>
  </si>
  <si>
    <t>1738-snap_masked-BBM_6-7257</t>
  </si>
  <si>
    <t>3535-YFL014W</t>
  </si>
  <si>
    <t>3639-YFR052C-A</t>
  </si>
  <si>
    <t>4142-YGR242W</t>
  </si>
  <si>
    <t>4624-YIL142C-A</t>
  </si>
  <si>
    <t>5612-YLR150W</t>
  </si>
  <si>
    <t>5629-YLR169W</t>
  </si>
  <si>
    <t>6007-YML085C</t>
  </si>
  <si>
    <t>6050-YML125C</t>
  </si>
  <si>
    <t>6166-YMR107W</t>
  </si>
  <si>
    <t>6497-YNL103W-A</t>
  </si>
  <si>
    <t>6810-YOL013W-A</t>
  </si>
  <si>
    <t>6102-YMR042W</t>
  </si>
  <si>
    <t>44-PUT_AA_TRASP-R.14848-</t>
  </si>
  <si>
    <t>45-PUT_IRON_TRASP-R.14849-</t>
  </si>
  <si>
    <t>48-MPR1-R.14847-</t>
  </si>
  <si>
    <t>49-MEL1-R.14846-</t>
  </si>
  <si>
    <t>50-BIO6-R.8578-</t>
  </si>
  <si>
    <t>59-augustus_masked-1113-BMC_1</t>
  </si>
  <si>
    <t>67-augustus_masked-11588-BAL_7</t>
  </si>
  <si>
    <t>68-augustus_masked-11590-BAL_7</t>
  </si>
  <si>
    <t>69-augustus_masked-11590-BAL_7</t>
  </si>
  <si>
    <t>78-augustus_masked-1197-YCM</t>
  </si>
  <si>
    <t>86-augustus_masked-1224-ANM_2</t>
  </si>
  <si>
    <t>87-augustus_masked-125-YCE</t>
  </si>
  <si>
    <t>88-augustus_masked-125-YCE</t>
  </si>
  <si>
    <t>89-augustus_masked-125-YCE</t>
  </si>
  <si>
    <t>90-augustus_masked-1265-AHB_2</t>
  </si>
  <si>
    <t>94-augustus_masked-1285-AHB_2</t>
  </si>
  <si>
    <t>103-augustus_masked-1449-AAT_3</t>
  </si>
  <si>
    <t>104-augustus_masked-1452-AAT_3</t>
  </si>
  <si>
    <t>106-augustus_masked-1568-CBK_4</t>
  </si>
  <si>
    <t>107-augustus_masked-1645-AQT_4</t>
  </si>
  <si>
    <t>145-augustus_masked-1903-CLC_4</t>
  </si>
  <si>
    <t>148-augustus_masked-1999-AID_2</t>
  </si>
  <si>
    <t>171-augustus_masked-244-BFM_3</t>
  </si>
  <si>
    <t>174-augustus_masked-2591-YAA</t>
  </si>
  <si>
    <t>203-augustus_masked-2870-CLM_4</t>
  </si>
  <si>
    <t>204-augustus_masked-2970-AEE_3</t>
  </si>
  <si>
    <t>205-augustus_masked-3001-BGP_1</t>
  </si>
  <si>
    <t>213-augustus_masked-314-ALB_3</t>
  </si>
  <si>
    <t>214-augustus_masked-3210-CEH_4</t>
  </si>
  <si>
    <t>216-augustus_masked-3344-CLG_4</t>
  </si>
  <si>
    <t>217-augustus_masked-339-ALB_3</t>
  </si>
  <si>
    <t>218-augustus_masked-339-ALB_3</t>
  </si>
  <si>
    <t>219-augustus_masked-340-ALB_3</t>
  </si>
  <si>
    <t>220-augustus_masked-345-ALB_3</t>
  </si>
  <si>
    <t>221-augustus_masked-3523-CFG_4</t>
  </si>
  <si>
    <t>222-augustus_masked-36-ARV_6</t>
  </si>
  <si>
    <t>223-augustus_masked-3612-CNG_4</t>
  </si>
  <si>
    <t>228-augustus_masked-4176-BEK_7</t>
  </si>
  <si>
    <t>229-augustus_masked-4305-BND_3</t>
  </si>
  <si>
    <t>231-augustus_masked-4576-BGM_1</t>
  </si>
  <si>
    <t>232-augustus_masked-4658-BEB_6_C37T3ACXX.IND41b</t>
  </si>
  <si>
    <t>239-augustus_masked-479-AFG_4</t>
  </si>
  <si>
    <t>240-augustus_masked-4803-CPS_4</t>
  </si>
  <si>
    <t>267-augustus_masked-5487-AQA_4</t>
  </si>
  <si>
    <t>275-augustus_masked-55-ARV_6</t>
  </si>
  <si>
    <t>276-augustus_masked-5742-AVQ_5</t>
  </si>
  <si>
    <t>277-augustus_masked-579-ASC_6</t>
  </si>
  <si>
    <t>278-augustus_masked-614-ASC_6</t>
  </si>
  <si>
    <t>279-augustus_masked-6368-YDG</t>
  </si>
  <si>
    <t>281-augustus_masked-6423-BAK_7</t>
  </si>
  <si>
    <t>282-augustus_masked-647-BBP_3</t>
  </si>
  <si>
    <t>283-augustus_masked-6503-ADE_2</t>
  </si>
  <si>
    <t>284-augustus_masked-6510-ADE_2</t>
  </si>
  <si>
    <t>288-augustus_masked-6650-CPA_4</t>
  </si>
  <si>
    <t>295-augustus_masked-68-ARV_6</t>
  </si>
  <si>
    <t>296-augustus_masked-6810-YDO</t>
  </si>
  <si>
    <t>310-augustus_masked-705-YCN</t>
  </si>
  <si>
    <t>311-augustus_masked-712-YCN</t>
  </si>
  <si>
    <t>312-augustus_masked-740-YCN</t>
  </si>
  <si>
    <t>317-augustus_masked-7604-CPQ_4</t>
  </si>
  <si>
    <t>344-augustus_masked-774-BSG_4</t>
  </si>
  <si>
    <t>345-augustus_masked-774-BSG_4</t>
  </si>
  <si>
    <t>347-augustus_masked-779-BSG_4</t>
  </si>
  <si>
    <t>348-augustus_masked-779-BSG_4</t>
  </si>
  <si>
    <t>349-augustus_masked-779-BSG_4</t>
  </si>
  <si>
    <t>351-augustus_masked-7810-APQ_4</t>
  </si>
  <si>
    <t>352-augustus_masked-7951-AMM_4</t>
  </si>
  <si>
    <t>356-augustus_masked-815-CAS_1_AC1LP.IND6</t>
  </si>
  <si>
    <t>357-augustus_masked-824-YDL</t>
  </si>
  <si>
    <t>362-augustus_masked-868-BGT_2</t>
  </si>
  <si>
    <t>363-augustus_masked-877-BGT_2</t>
  </si>
  <si>
    <t>364-augustus_masked-877-BGT_2</t>
  </si>
  <si>
    <t>371-augustus_masked-8850-CQS_4</t>
  </si>
  <si>
    <t>372-augustus_masked-8851-CQS_4</t>
  </si>
  <si>
    <t>373-augustus_masked-893-BGT_2</t>
  </si>
  <si>
    <t>375-augustus_masked-9019-CEI_2</t>
  </si>
  <si>
    <t>376-augustus_masked-9019-CEI_2</t>
  </si>
  <si>
    <t>377-augustus_masked-9019-CEI_2</t>
  </si>
  <si>
    <t>378-augustus_masked-9019-CEI_2</t>
  </si>
  <si>
    <t>379-augustus_masked-905-BDN_5</t>
  </si>
  <si>
    <t>380-augustus_masked-932-BDN_5</t>
  </si>
  <si>
    <t>415-augustus_masked-9908-CPR_4</t>
  </si>
  <si>
    <t>437-maker-11975-ANL_2</t>
  </si>
  <si>
    <t>439-maker-12183-BTG_3</t>
  </si>
  <si>
    <t>444-maker-1328-AER_4</t>
  </si>
  <si>
    <t>445-maker-1361-CFF_4</t>
  </si>
  <si>
    <t>448-maker-1388-APK_4</t>
  </si>
  <si>
    <t>449-maker-1538-CHI_4</t>
  </si>
  <si>
    <t>450-maker-1646-AQT_4</t>
  </si>
  <si>
    <t>455-maker-1744-ATP_4</t>
  </si>
  <si>
    <t>456-maker-1897-CLC_4</t>
  </si>
  <si>
    <t>461-maker-2154-BRV_4</t>
  </si>
  <si>
    <t>479-maker-2861-CPI_4</t>
  </si>
  <si>
    <t>480-maker-2872-CLM_4</t>
  </si>
  <si>
    <t>482-maker-2990-BGP_1</t>
  </si>
  <si>
    <t>483-maker-2999-BGP_1</t>
  </si>
  <si>
    <t>486-maker-3217-CEH_4</t>
  </si>
  <si>
    <t>493-maker-368-YDJ</t>
  </si>
  <si>
    <t>497-maker-3860-CMG_6</t>
  </si>
  <si>
    <t>498-maker-3872-BTB_3</t>
  </si>
  <si>
    <t>499-maker-3927-CCQ_1</t>
  </si>
  <si>
    <t>501-maker-4362-AMP_5</t>
  </si>
  <si>
    <t>502-maker-44-ARV_6</t>
  </si>
  <si>
    <t>503-maker-4866-BCP_8</t>
  </si>
  <si>
    <t>505-maker-5061-CCS_1</t>
  </si>
  <si>
    <t>508-maker-5276-BPV_4</t>
  </si>
  <si>
    <t>512-maker-5547-BBE_6</t>
  </si>
  <si>
    <t>513-maker-5943-ACI_7</t>
  </si>
  <si>
    <t>514-maker-5995-BBR_3</t>
  </si>
  <si>
    <t>515-maker-6239-GAT</t>
  </si>
  <si>
    <t>520-maker-6686-CAD_4</t>
  </si>
  <si>
    <t>521-maker-677-YCN</t>
  </si>
  <si>
    <t>524-maker-813-CAS_1_AC1LP.IND6</t>
  </si>
  <si>
    <t>525-maker-8310-CCT_2</t>
  </si>
  <si>
    <t>527-maker-8487-AQD_4</t>
  </si>
  <si>
    <t>529-maker-8850-CQS_4</t>
  </si>
  <si>
    <t>532-maker-934-BDN_5</t>
  </si>
  <si>
    <t>533-maker-947-AFD_4</t>
  </si>
  <si>
    <t>558-snap_masked-10193-AMH_5</t>
  </si>
  <si>
    <t>560-snap_masked-10934-AEN_3</t>
  </si>
  <si>
    <t>561-snap_masked-11086-BAF_6</t>
  </si>
  <si>
    <t>565-snap_masked-11590-BAL_7</t>
  </si>
  <si>
    <t>571-snap_masked-12121-AFL_5</t>
  </si>
  <si>
    <t>574-snap_masked-12218-ALI_5</t>
  </si>
  <si>
    <t>576-snap_masked-136-YCE</t>
  </si>
  <si>
    <t>579-snap_masked-1627-CLR_4</t>
  </si>
  <si>
    <t>586-snap_masked-1768-ATP_4</t>
  </si>
  <si>
    <t>589-snap_masked-1989-AID_2</t>
  </si>
  <si>
    <t>591-snap_masked-217-BFM_3</t>
  </si>
  <si>
    <t>600-snap_masked-280-BFM_3</t>
  </si>
  <si>
    <t>603-snap_masked-2823-CPI_4</t>
  </si>
  <si>
    <t>604-snap_masked-2838-CPI_4</t>
  </si>
  <si>
    <t>605-snap_masked-2844-CPI_4</t>
  </si>
  <si>
    <t>607-snap_masked-2959-AEE_3</t>
  </si>
  <si>
    <t>617-snap_masked-3299-BHG_2</t>
  </si>
  <si>
    <t>620-snap_masked-349-ALB_3</t>
  </si>
  <si>
    <t>633-snap_masked-4265-BCN_8</t>
  </si>
  <si>
    <t>636-snap_masked-4463-APH_4</t>
  </si>
  <si>
    <t>638-snap_masked-477-AFG_4</t>
  </si>
  <si>
    <t>640-snap_masked-4777-BCQ_8</t>
  </si>
  <si>
    <t>642-snap_masked-4866-BCP_8</t>
  </si>
  <si>
    <t>643-snap_masked-4876-BCP_8</t>
  </si>
  <si>
    <t>647-snap_masked-5060-CCS_1</t>
  </si>
  <si>
    <t>648-snap_masked-5063-CCS_1</t>
  </si>
  <si>
    <t>650-snap_masked-516-ADN_4</t>
  </si>
  <si>
    <t>653-snap_masked-548-ADN_4</t>
  </si>
  <si>
    <t>657-snap_masked-5766-AVQ_5</t>
  </si>
  <si>
    <t>658-snap_masked-6122-CDL_3</t>
  </si>
  <si>
    <t>660-snap_masked-6350-BAN_7</t>
  </si>
  <si>
    <t>665-snap_masked-6650-CPA_4</t>
  </si>
  <si>
    <t>668-snap_masked-6875-YCR</t>
  </si>
  <si>
    <t>670-snap_masked-6915-AFK_5</t>
  </si>
  <si>
    <t>675-snap_masked-749-BKQ_2</t>
  </si>
  <si>
    <t>676-snap_masked-7558-ACQ_8</t>
  </si>
  <si>
    <t>680-snap_masked-7627-AVS_5</t>
  </si>
  <si>
    <t>681-snap_masked-779-BSG_4</t>
  </si>
  <si>
    <t>683-snap_masked-829-YDL</t>
  </si>
  <si>
    <t>685-snap_masked-8851-CQS_4</t>
  </si>
  <si>
    <t>686-snap_masked-8883-BQB_4</t>
  </si>
  <si>
    <t>687-snap_masked-9062-CEI_2</t>
  </si>
  <si>
    <t>689-snap_masked-9462-CCR_1</t>
  </si>
  <si>
    <t>702-snap_masked-991-AFD_4</t>
  </si>
  <si>
    <t>729-augustus_masked-ACD_7-5647</t>
  </si>
  <si>
    <t>741-augustus_masked-CCH_4-6757</t>
  </si>
  <si>
    <t>748-augustus_masked-CDN_4-6227</t>
  </si>
  <si>
    <t>751-augustus_masked-BMB_1-4633</t>
  </si>
  <si>
    <t>753-augustus_masked-ABL_5-4898</t>
  </si>
  <si>
    <t>769-augustus_masked-BVF_5-14262</t>
  </si>
  <si>
    <t>770-augustus_masked-AKG_3-6639</t>
  </si>
  <si>
    <t>774-augustus_masked-ANS_2-7107</t>
  </si>
  <si>
    <t>775-augustus_masked-CEM_2-7330</t>
  </si>
  <si>
    <t>776-augustus_masked-CIH_2-20570</t>
  </si>
  <si>
    <t>785-augustus_masked-CDT_2-5309</t>
  </si>
  <si>
    <t>787-augustus_masked-YCM-7981</t>
  </si>
  <si>
    <t>790-augustus_masked-AMH_5-6637</t>
  </si>
  <si>
    <t>791-augustus_masked-AMH_5-6637</t>
  </si>
  <si>
    <t>800-augustus_masked-BAL_7-7460</t>
  </si>
  <si>
    <t>801-augustus_masked-BAL_7-7460</t>
  </si>
  <si>
    <t>811-augustus_masked-BTV_5-19680</t>
  </si>
  <si>
    <t>836-augustus_masked-YCH-6499</t>
  </si>
  <si>
    <t>839-augustus_masked-BDM_5-23191</t>
  </si>
  <si>
    <t>847-augustus_masked-YCI-6005</t>
  </si>
  <si>
    <t>857-augustus_masked-BBG_6-26461</t>
  </si>
  <si>
    <t>882-augustus_masked-YDG-6444</t>
  </si>
  <si>
    <t>886-augustus_masked-AVB_8-7764</t>
  </si>
  <si>
    <t>887-augustus_masked-CGL_4-10494</t>
  </si>
  <si>
    <t>902-augustus_masked-BIL_3-4712</t>
  </si>
  <si>
    <t>903-augustus_masked-BIL_3-4712</t>
  </si>
  <si>
    <t>905-augustus_masked-BIL_3-4712</t>
  </si>
  <si>
    <t>907-augustus_masked-BAI_7-6404</t>
  </si>
  <si>
    <t>912-augustus_masked-CET_4-8395</t>
  </si>
  <si>
    <t>914-augustus_masked-BDM_5-23167</t>
  </si>
  <si>
    <t>916-augustus_masked-AMM_4-6587</t>
  </si>
  <si>
    <t>918-augustus_masked-AHL_3-7762</t>
  </si>
  <si>
    <t>934-augustus_masked-BAL_7-7123</t>
  </si>
  <si>
    <t>935-augustus_masked-BAL_7-7123</t>
  </si>
  <si>
    <t>938-augustus_masked-AHM_1-7082</t>
  </si>
  <si>
    <t>947-augustus_masked-BDM_5-23055</t>
  </si>
  <si>
    <t>951-augustus_masked-AQH_2-38595</t>
  </si>
  <si>
    <t>953-augustus_masked-YDG-6389</t>
  </si>
  <si>
    <t>973-augustus_masked-YBR-7258</t>
  </si>
  <si>
    <t>976-augustus_masked-ABL_5-5194</t>
  </si>
  <si>
    <t>977-augustus_masked-BGM_1-17021</t>
  </si>
  <si>
    <t>978-augustus_masked-BCD_8-12448</t>
  </si>
  <si>
    <t>982-augustus_masked-BCD_8-12448</t>
  </si>
  <si>
    <t>985-augustus_masked-BBT_3-41436</t>
  </si>
  <si>
    <t>986-augustus_masked-ASB_2-40154</t>
  </si>
  <si>
    <t>987-augustus_masked-YBT-11417</t>
  </si>
  <si>
    <t>1011-augustus_masked-CGH_5-16559</t>
  </si>
  <si>
    <t>1012-augustus_masked-CEG_4-7368</t>
  </si>
  <si>
    <t>1021-augustus_masked-ABL_5-5062</t>
  </si>
  <si>
    <t>1035-augustus_masked-CNP_1-20000</t>
  </si>
  <si>
    <t>1040-augustus_masked-CNP_1-20000</t>
  </si>
  <si>
    <t>1062-augustus_masked-CMG_6-37743</t>
  </si>
  <si>
    <t>1066-augustus_masked-CMG_6-37743</t>
  </si>
  <si>
    <t>1070-augustus_masked-YCB-8168</t>
  </si>
  <si>
    <t>1071-augustus_masked-AKD_2-9730</t>
  </si>
  <si>
    <t>1073-augustus_masked-BBM_6-7244</t>
  </si>
  <si>
    <t>1083-augustus_masked-BPL_2-7584</t>
  </si>
  <si>
    <t>1102-augustus_masked-ANR_2-7082</t>
  </si>
  <si>
    <t>1105-augustus_masked-AEN_3-18383</t>
  </si>
  <si>
    <t>1109-augustus_masked-CEI_2-8657</t>
  </si>
  <si>
    <t>1111-augustus_masked-AKQ_5-5823</t>
  </si>
  <si>
    <t>1112-augustus_masked-BAH_6-7313</t>
  </si>
  <si>
    <t>1116-augustus_masked-ACQ_8-5020</t>
  </si>
  <si>
    <t>1127-augustus_masked-APS_4-8484</t>
  </si>
  <si>
    <t>1129-augustus_masked-CFI_4-63651</t>
  </si>
  <si>
    <t>1130-augustus_masked-AQA_4-7340</t>
  </si>
  <si>
    <t>1136-augustus_masked-AVQ_5-51269</t>
  </si>
  <si>
    <t>1144-augustus_masked-CPS_4-19257</t>
  </si>
  <si>
    <t>1146-augustus_masked-AMH_5-6645</t>
  </si>
  <si>
    <t>1147-augustus_masked-AMH_5-6645</t>
  </si>
  <si>
    <t>1148-augustus_masked-AMH_5-6645</t>
  </si>
  <si>
    <t>1149-augustus_masked-AMH_5-6645</t>
  </si>
  <si>
    <t>1154-augustus_masked-YAC-7672</t>
  </si>
  <si>
    <t>1185-augustus_masked-CNI_4-19788</t>
  </si>
  <si>
    <t>1199-augustus_masked-BTG_3-6441</t>
  </si>
  <si>
    <t>1200-augustus_masked-BTG_3-6441</t>
  </si>
  <si>
    <t>1205-augustus_masked-CGH_5-16625</t>
  </si>
  <si>
    <t>1206-augustus_masked-CGH_5-16625</t>
  </si>
  <si>
    <t>1209-augustus_masked-YCB-7953</t>
  </si>
  <si>
    <t>1211-augustus_masked-CGP_5-11818</t>
  </si>
  <si>
    <t>1214-augustus_masked-BRK_4-4809</t>
  </si>
  <si>
    <t>1215-augustus_masked-BRK_4-4809</t>
  </si>
  <si>
    <t>1235-augustus_masked-CDE_2-5632</t>
  </si>
  <si>
    <t>1237-augustus_masked-CQS_4-6380</t>
  </si>
  <si>
    <t>1238-augustus_masked-AKM_4-5339</t>
  </si>
  <si>
    <t>1243-augustus_masked-ACC_7-6008</t>
  </si>
  <si>
    <t>1269-augustus_masked-BME_1-43277</t>
  </si>
  <si>
    <t>1285-augustus_masked-YCK-5146</t>
  </si>
  <si>
    <t>1286-augustus_masked-AMH_5-6613</t>
  </si>
  <si>
    <t>1295-augustus_masked-YCB-8071</t>
  </si>
  <si>
    <t>1303-augustus_masked-BAG_6-6313</t>
  </si>
  <si>
    <t>1309-augustus_masked-AHH_3-5944</t>
  </si>
  <si>
    <t>1314-augustus_masked-YCB-8123</t>
  </si>
  <si>
    <t>1341-augustus_masked-AQM_4-11146</t>
  </si>
  <si>
    <t>1344-augustus_masked-AHH_3-5888</t>
  </si>
  <si>
    <t>1362-augustus_masked-BAM_7-7195</t>
  </si>
  <si>
    <t>1367-augustus_masked-BPF_4-10460</t>
  </si>
  <si>
    <t>1369-augustus_masked-AIG_2-6522</t>
  </si>
  <si>
    <t>1370-augustus_masked-ALT_5-7832</t>
  </si>
  <si>
    <t>1371-augustus_masked-BAF_6-18361</t>
  </si>
  <si>
    <t>1372-augustus_masked-BAF_6-18361</t>
  </si>
  <si>
    <t>1373-augustus_masked-AAG_6-7250</t>
  </si>
  <si>
    <t>1374-augustus_masked-BEP_4-7596</t>
  </si>
  <si>
    <t>1375-augustus_masked-CDD_2-5914</t>
  </si>
  <si>
    <t>1389-augustus_masked-CEG_4-7331</t>
  </si>
  <si>
    <t>1391-augustus_masked-CEG_4-7331</t>
  </si>
  <si>
    <t>1394-augustus_masked-BMB_1-4668</t>
  </si>
  <si>
    <t>1400-augustus_masked-ACL_7-7535</t>
  </si>
  <si>
    <t>1403-augustus_masked-AFL_5-6754</t>
  </si>
  <si>
    <t>1411-augustus_masked-CCL_1-4471</t>
  </si>
  <si>
    <t>1420-augustus_masked-AQA_4-7362</t>
  </si>
  <si>
    <t>1425-augustus_masked-AHB_2-7036</t>
  </si>
  <si>
    <t>1436-maker-BDE_8-15861</t>
  </si>
  <si>
    <t>1437-maker-BDP_5-11439</t>
  </si>
  <si>
    <t>1441-maker-CLM_4-7921</t>
  </si>
  <si>
    <t>1449-maker-AEF_8-5122</t>
  </si>
  <si>
    <t>1450-maker-ANM_2-42651</t>
  </si>
  <si>
    <t>1451-maker-AMH_5-6637</t>
  </si>
  <si>
    <t>1452-maker-YCR-6505</t>
  </si>
  <si>
    <t>1453-maker-ACG_7-9645</t>
  </si>
  <si>
    <t>1454-maker-BDK_5-8644</t>
  </si>
  <si>
    <t>1463-maker-CCQ_1-5741</t>
  </si>
  <si>
    <t>1464-maker-BRG_4-12215</t>
  </si>
  <si>
    <t>1465-maker-BHI_4-7563</t>
  </si>
  <si>
    <t>1469-maker-API_4-23720</t>
  </si>
  <si>
    <t>1472-maker-AND_4-5595</t>
  </si>
  <si>
    <t>1473-maker-CET_4-8407</t>
  </si>
  <si>
    <t>1474-maker-CFC_2-43241</t>
  </si>
  <si>
    <t>1478-maker-BAG_6-6340</t>
  </si>
  <si>
    <t>1481-maker-CPC_4-27355</t>
  </si>
  <si>
    <t>1489-maker-BTE_3-67629</t>
  </si>
  <si>
    <t>1493-maker-BEE_6-12017</t>
  </si>
  <si>
    <t>1495-maker-ACH_7-12998</t>
  </si>
  <si>
    <t>1496-maker-CHB_4-9987</t>
  </si>
  <si>
    <t>1500-maker-CPI_4-15903</t>
  </si>
  <si>
    <t>1504-maker-AIE_1-5044</t>
  </si>
  <si>
    <t>1505-maker-ANL_2-46428</t>
  </si>
  <si>
    <t>1509-maker-AVT_6-51832</t>
  </si>
  <si>
    <t>1514-maker-CDL_3-6404</t>
  </si>
  <si>
    <t>1516-maker-YAN-14225</t>
  </si>
  <si>
    <t>1519-maker-BTG_3-6441</t>
  </si>
  <si>
    <t>1520-maker-CGH_5-16625</t>
  </si>
  <si>
    <t>1522-maker-BRK_4-4809</t>
  </si>
  <si>
    <t>1523-maker-BRK_4-4809</t>
  </si>
  <si>
    <t>1530-maker-BAM_7-7205</t>
  </si>
  <si>
    <t>1533-maker-ASC_6-27146</t>
  </si>
  <si>
    <t>1541-maker-BEN_7-20201</t>
  </si>
  <si>
    <t>1542-maker-BDM_5-23139</t>
  </si>
  <si>
    <t>1543-maker-YCB-8071</t>
  </si>
  <si>
    <t>1550-maker-CKN_4-32870</t>
  </si>
  <si>
    <t>1551-maker-CMT_8-15862</t>
  </si>
  <si>
    <t>1557-maker-ATH_3-9260</t>
  </si>
  <si>
    <t>1558-maker-ANH_4-5663</t>
  </si>
  <si>
    <t>1563-maker-CQB_6-11660</t>
  </si>
  <si>
    <t>1567-maker-CGV_3-7506</t>
  </si>
  <si>
    <t>1569-maker-YBL-9938</t>
  </si>
  <si>
    <t>1579-snap_masked-BMB_1-4633</t>
  </si>
  <si>
    <t>1588-snap_masked-YCO-8921</t>
  </si>
  <si>
    <t>1591-snap_masked-CQA_6-8135</t>
  </si>
  <si>
    <t>1594-snap_masked-AMH_5-6573</t>
  </si>
  <si>
    <t>1595-snap_masked-CEI_2-8878</t>
  </si>
  <si>
    <t>1599-snap_masked-BBM_6-7242</t>
  </si>
  <si>
    <t>1601-snap_masked-ATV_5-44131</t>
  </si>
  <si>
    <t>1606-snap_masked-BBM_6-7244</t>
  </si>
  <si>
    <t>1607-snap_masked-AMH_5-6336</t>
  </si>
  <si>
    <t>1610-snap_masked-CKF_3-7120</t>
  </si>
  <si>
    <t>1616-snap_masked-YCC-11519</t>
  </si>
  <si>
    <t>1623-snap_masked-AMM_4-6587</t>
  </si>
  <si>
    <t>1628-snap_masked-CQS_4-6404</t>
  </si>
  <si>
    <t>1629-snap_masked-CQS_4-6404</t>
  </si>
  <si>
    <t>1639-snap_masked-CLG_4-26269</t>
  </si>
  <si>
    <t>1640-snap_masked-ARP_2-8812</t>
  </si>
  <si>
    <t>1643-snap_masked-BAN_7-6824</t>
  </si>
  <si>
    <t>1647-snap_masked-BAG_6-6343</t>
  </si>
  <si>
    <t>1649-snap_masked-AKB_2-9725</t>
  </si>
  <si>
    <t>1650-snap_masked-ACQ_8-5049</t>
  </si>
  <si>
    <t>1659-snap_masked-BDQ_6-13887</t>
  </si>
  <si>
    <t>1666-snap_masked-AFB_4-8178</t>
  </si>
  <si>
    <t>1667-snap_masked-BMV_2-11488</t>
  </si>
  <si>
    <t>1672-snap_masked-YCZ-6600</t>
  </si>
  <si>
    <t>1674-snap_masked-BHR_4-9388</t>
  </si>
  <si>
    <t>1678-snap_masked-CPR_4-17651</t>
  </si>
  <si>
    <t>1681-snap_masked-APS_4-8484</t>
  </si>
  <si>
    <t>1682-snap_masked-CLG_4-26387</t>
  </si>
  <si>
    <t>1684-snap_masked-ASV_1-19156</t>
  </si>
  <si>
    <t>1685-snap_masked-BGP_1-17003</t>
  </si>
  <si>
    <t>1688-snap_masked-CDL_3-6416</t>
  </si>
  <si>
    <t>1693-snap_masked-BAM_7-7087</t>
  </si>
  <si>
    <t>1694-snap_masked-AHF_3-9612</t>
  </si>
  <si>
    <t>1697-snap_masked-BAI_7-6394</t>
  </si>
  <si>
    <t>1699-snap_masked-ARH_5-11102</t>
  </si>
  <si>
    <t>1701-snap_masked-BGV_2-15527</t>
  </si>
  <si>
    <t>1702-snap_masked-CNT_4-21642</t>
  </si>
  <si>
    <t>1703-snap_masked-CDF_1-5358</t>
  </si>
  <si>
    <t>1705-snap_masked-BVC_6-19273</t>
  </si>
  <si>
    <t>1709-snap_masked-YCL-7479</t>
  </si>
  <si>
    <t>1715-snap_masked-AFI_5-7003</t>
  </si>
  <si>
    <t>1718-snap_masked-BDS_6-12987</t>
  </si>
  <si>
    <t>1721-snap_masked-BDD_8-15410</t>
  </si>
  <si>
    <t>1722-snap_masked-ANM_2-42709</t>
  </si>
  <si>
    <t>1725-snap_masked-ACI_7-6868</t>
  </si>
  <si>
    <t>1727-snap_masked-CPR_4-17387</t>
  </si>
  <si>
    <t>1730-snap_masked-BGQ_1-19910</t>
  </si>
  <si>
    <t>1731-snap_masked-ADQ_4-7102</t>
  </si>
  <si>
    <t>1734-snap_masked-AVB_8-7946</t>
  </si>
  <si>
    <t>1736-snap_masked-APR_4-6467</t>
  </si>
  <si>
    <t>1739-snap_masked-BBM_6-7257</t>
  </si>
  <si>
    <t>1741-snap_masked-CEI_2-9038</t>
  </si>
  <si>
    <t>1745-snap_masked-ASC_6-27073</t>
  </si>
  <si>
    <t>1746-snap_masked-CDD_2-5914</t>
  </si>
  <si>
    <t>1749-snap_masked-AQM_4-11146</t>
  </si>
  <si>
    <t>1752-snap_masked-CEG_4-7331</t>
  </si>
  <si>
    <t>1756-snap_masked-CQS_4-6420</t>
  </si>
  <si>
    <t>1760-snap_masked-YAB-7556</t>
  </si>
  <si>
    <t>1762-snap_masked-ANM_2-42027</t>
  </si>
  <si>
    <t>1766-snap_masked-AEF_8-5136</t>
  </si>
  <si>
    <t>1773-YAL008W</t>
  </si>
  <si>
    <t>1787-YAL019W-A</t>
  </si>
  <si>
    <t>1788-YAL020C</t>
  </si>
  <si>
    <t>1795-YAL026C-A</t>
  </si>
  <si>
    <t>1801-YAL031W-A</t>
  </si>
  <si>
    <t>1805-YAL034C-B</t>
  </si>
  <si>
    <t>1806-YAL034W-A</t>
  </si>
  <si>
    <t>1807-YAL035W</t>
  </si>
  <si>
    <t>1808-YAL036C</t>
  </si>
  <si>
    <t>1810-YAL037W</t>
  </si>
  <si>
    <t>1812-YAL039C</t>
  </si>
  <si>
    <t>1820-YAL047C</t>
  </si>
  <si>
    <t>1821-YAL047W-A</t>
  </si>
  <si>
    <t>1822-YAL048C</t>
  </si>
  <si>
    <t>1832-YAL061W_NumOfGenes_2</t>
  </si>
  <si>
    <t>1833-YAL062W_NumOfGenes_2</t>
  </si>
  <si>
    <t>1834-YAL063C</t>
  </si>
  <si>
    <t>1836-YAL064C-A_NumOfGenes_2</t>
  </si>
  <si>
    <t>1838-YAL064W-B</t>
  </si>
  <si>
    <t>1839-YAL065C_NumOfGenes_2</t>
  </si>
  <si>
    <t>1841-YAL067C</t>
  </si>
  <si>
    <t>1842-YAL068W-A</t>
  </si>
  <si>
    <t>1843-YAL069W</t>
  </si>
  <si>
    <t>1855-YAR027W</t>
  </si>
  <si>
    <t>1856-YAR028W_NumOfGenes_2</t>
  </si>
  <si>
    <t>1857-YAR029W</t>
  </si>
  <si>
    <t>1859-YAR031W</t>
  </si>
  <si>
    <t>1861-YAR035W_NumOfGenes_2</t>
  </si>
  <si>
    <t>1862-YAR042W</t>
  </si>
  <si>
    <t>1864-YAR050W_NumOfGenes_3</t>
  </si>
  <si>
    <t>1866-YAR060C_NumOfGenes_2</t>
  </si>
  <si>
    <t>1867-YAR066W_NumOfGenes_3</t>
  </si>
  <si>
    <t>1868-YAR068W_NumOfGenes_3</t>
  </si>
  <si>
    <t>1869-YAR070C_NumOfGenes_2</t>
  </si>
  <si>
    <t>1882-YBL012C</t>
  </si>
  <si>
    <t>1885-YBL015W</t>
  </si>
  <si>
    <t>1903-YBL032W_NumOfGenes_2</t>
  </si>
  <si>
    <t>1925-YBL054W_NumOfGenes_2</t>
  </si>
  <si>
    <t>1931-YBL059W</t>
  </si>
  <si>
    <t>1941-YBL070C</t>
  </si>
  <si>
    <t>1949-YBL077W</t>
  </si>
  <si>
    <t>1967-YBL096C</t>
  </si>
  <si>
    <t>1971-YBL100W-C</t>
  </si>
  <si>
    <t>1988-YBR007C</t>
  </si>
  <si>
    <t>1989-YBR008C</t>
  </si>
  <si>
    <t>1991-YBR010W</t>
  </si>
  <si>
    <t>1994-YBR013C</t>
  </si>
  <si>
    <t>1998-YBR017C</t>
  </si>
  <si>
    <t>1999-YBR018C</t>
  </si>
  <si>
    <t>2000-YBR019C</t>
  </si>
  <si>
    <t>2001-YBR020W</t>
  </si>
  <si>
    <t>2016-YBR036C</t>
  </si>
  <si>
    <t>2017-YBR037C</t>
  </si>
  <si>
    <t>2019-YBR039W_NumOfGenes_2</t>
  </si>
  <si>
    <t>2020-YBR040W</t>
  </si>
  <si>
    <t>2021-YBR041W</t>
  </si>
  <si>
    <t>2022-YBR042C</t>
  </si>
  <si>
    <t>2023-YBR043C</t>
  </si>
  <si>
    <t>2026-YBR046C</t>
  </si>
  <si>
    <t>2027-YBR047W</t>
  </si>
  <si>
    <t>2028-YBR048W_NumOfGenes_2</t>
  </si>
  <si>
    <t>2031-YBR051W</t>
  </si>
  <si>
    <t>2042-YBR060C</t>
  </si>
  <si>
    <t>2043-YBR061C</t>
  </si>
  <si>
    <t>2044-YBR062C</t>
  </si>
  <si>
    <t>2045-YBR063C_NumOfGenes_2</t>
  </si>
  <si>
    <t>2046-YBR065C</t>
  </si>
  <si>
    <t>2047-YBR066C</t>
  </si>
  <si>
    <t>2048-YBR067C</t>
  </si>
  <si>
    <t>2054-YBR073W</t>
  </si>
  <si>
    <t>2055-YBR074W</t>
  </si>
  <si>
    <t>2057-YBR076W</t>
  </si>
  <si>
    <t>2058-YBR077C</t>
  </si>
  <si>
    <t>2059-YBR078W</t>
  </si>
  <si>
    <t>2060-YBR079C</t>
  </si>
  <si>
    <t>2075-YBR092C</t>
  </si>
  <si>
    <t>2076-YBR093C</t>
  </si>
  <si>
    <t>2097-YBR113W</t>
  </si>
  <si>
    <t>2100-YBR116C</t>
  </si>
  <si>
    <t>2134-YBR150C</t>
  </si>
  <si>
    <t>2135-YBR151W</t>
  </si>
  <si>
    <t>2137-YBR153W</t>
  </si>
  <si>
    <t>2138-YBR154C</t>
  </si>
  <si>
    <t>2139-YBR155W</t>
  </si>
  <si>
    <t>2164-YBR180W</t>
  </si>
  <si>
    <t>2165-YBR181C</t>
  </si>
  <si>
    <t>2171-YBR186W</t>
  </si>
  <si>
    <t>2172-YBR187W</t>
  </si>
  <si>
    <t>2175-YBR190W_NumOfGenes_2</t>
  </si>
  <si>
    <t>2186-YBR199W</t>
  </si>
  <si>
    <t>2195-YBR206W</t>
  </si>
  <si>
    <t>2207-YBR218C</t>
  </si>
  <si>
    <t>2216-YBR226C</t>
  </si>
  <si>
    <t>2282-YBR292C</t>
  </si>
  <si>
    <t>2283-YBR293W</t>
  </si>
  <si>
    <t>2284-YBR294W</t>
  </si>
  <si>
    <t>2285-YBR295W</t>
  </si>
  <si>
    <t>2286-YBR296C</t>
  </si>
  <si>
    <t>2288-YBR297W</t>
  </si>
  <si>
    <t>2289-YBR298C_NumOfGenes_2</t>
  </si>
  <si>
    <t>2290-YCL001W</t>
  </si>
  <si>
    <t>2292-YCL001W-B</t>
  </si>
  <si>
    <t>2293-YCL002C</t>
  </si>
  <si>
    <t>2294-YCL004W</t>
  </si>
  <si>
    <t>2295-YCL005W</t>
  </si>
  <si>
    <t>2296-YCL005W-A_NumOfGenes_2</t>
  </si>
  <si>
    <t>2297-YCL008C_NumOfGenes_2</t>
  </si>
  <si>
    <t>2298-YCL009C_NumOfGenes_2</t>
  </si>
  <si>
    <t>2305-YCL018W</t>
  </si>
  <si>
    <t>2306-YCL021W-A_NumOfGenes_2</t>
  </si>
  <si>
    <t>2307-YCL022C_NumOfGenes_2</t>
  </si>
  <si>
    <t>2326-YCL041C</t>
  </si>
  <si>
    <t>2327-YCL042W</t>
  </si>
  <si>
    <t>2351-YCR002C</t>
  </si>
  <si>
    <t>2352-YCR003W</t>
  </si>
  <si>
    <t>2353-YCR004C</t>
  </si>
  <si>
    <t>2354-YCR005C</t>
  </si>
  <si>
    <t>2355-YCR006C</t>
  </si>
  <si>
    <t>2357-YCR008W</t>
  </si>
  <si>
    <t>2358-YCR009C</t>
  </si>
  <si>
    <t>2359-YCR010C</t>
  </si>
  <si>
    <t>2391-YCR040W_NumOfGenes_2</t>
  </si>
  <si>
    <t>2392-YCR041W_NumOfGenes_2</t>
  </si>
  <si>
    <t>2396-YCR045W-A_NumOfGenes_2</t>
  </si>
  <si>
    <t>2406-YCR060W_NumOfGenes_2</t>
  </si>
  <si>
    <t>2416-YCR072C</t>
  </si>
  <si>
    <t>2417-YCR073C</t>
  </si>
  <si>
    <t>2418-YCR073W-A</t>
  </si>
  <si>
    <t>2422-YCR077C</t>
  </si>
  <si>
    <t>2441-YCR097W-A</t>
  </si>
  <si>
    <t>2442-YCR098C_NumOfGenes_2</t>
  </si>
  <si>
    <t>2443-YCR099C</t>
  </si>
  <si>
    <t>2444-YCR100C</t>
  </si>
  <si>
    <t>2445-YCR101C</t>
  </si>
  <si>
    <t>2446-YCR102C_NumOfGenes_2</t>
  </si>
  <si>
    <t>2448-YCR105W</t>
  </si>
  <si>
    <t>2449-YCR106W</t>
  </si>
  <si>
    <t>2450-YCR107W_NumOfGenes_4</t>
  </si>
  <si>
    <t>2451-YCR108C_NumOfGenes_2</t>
  </si>
  <si>
    <t>2458-YDL007C-A</t>
  </si>
  <si>
    <t>2459-YDL007W</t>
  </si>
  <si>
    <t>2460-YDL008W</t>
  </si>
  <si>
    <t>2461-YDL009C</t>
  </si>
  <si>
    <t>2462-YDL010W_NumOfGenes_2</t>
  </si>
  <si>
    <t>2463-YDL012C</t>
  </si>
  <si>
    <t>2464-YDL013W</t>
  </si>
  <si>
    <t>2483-YDL032W</t>
  </si>
  <si>
    <t>2497-YDL048C</t>
  </si>
  <si>
    <t>2498-YDL049C</t>
  </si>
  <si>
    <t>2499-YDL051W_NumOfGenes_2</t>
  </si>
  <si>
    <t>2509-YDL061C</t>
  </si>
  <si>
    <t>2510-YDL062W</t>
  </si>
  <si>
    <t>2519-YDL072C</t>
  </si>
  <si>
    <t>2520-YDL073W</t>
  </si>
  <si>
    <t>2602-YDL157C</t>
  </si>
  <si>
    <t>2603-YDL158C</t>
  </si>
  <si>
    <t>2606-YDL160C</t>
  </si>
  <si>
    <t>2607-YDL160C-A</t>
  </si>
  <si>
    <t>2608-YDL161W</t>
  </si>
  <si>
    <t>2609-YDL162C</t>
  </si>
  <si>
    <t>2610-YDL164C_NumOfGenes_2</t>
  </si>
  <si>
    <t>2611-YDL165W</t>
  </si>
  <si>
    <t>2612-YDL166C</t>
  </si>
  <si>
    <t>2613-YDL167C</t>
  </si>
  <si>
    <t>2632-YDL187C</t>
  </si>
  <si>
    <t>2666-YDL221W</t>
  </si>
  <si>
    <t>2671-YDL226C</t>
  </si>
  <si>
    <t>2672-YDL227C</t>
  </si>
  <si>
    <t>2679-YDL235C</t>
  </si>
  <si>
    <t>2680-YDL236W</t>
  </si>
  <si>
    <t>2681-YDL237W</t>
  </si>
  <si>
    <t>2682-YDL238C</t>
  </si>
  <si>
    <t>2683-YDL239C</t>
  </si>
  <si>
    <t>2685-YDL240W</t>
  </si>
  <si>
    <t>2688-YDL243C</t>
  </si>
  <si>
    <t>2689-YDL247W_NumOfGenes_2</t>
  </si>
  <si>
    <t>2690-YDL247W-A</t>
  </si>
  <si>
    <t>2696-YDR005C</t>
  </si>
  <si>
    <t>2697-YDR006C</t>
  </si>
  <si>
    <t>2698-YDR007W_NumOfGenes_2</t>
  </si>
  <si>
    <t>2699-YDR009W</t>
  </si>
  <si>
    <t>2701-YDR011W</t>
  </si>
  <si>
    <t>2724-YDR034C</t>
  </si>
  <si>
    <t>2736-YDR046C_NumOfGenes_2</t>
  </si>
  <si>
    <t>2738-YDR048C</t>
  </si>
  <si>
    <t>2741-YDR051C</t>
  </si>
  <si>
    <t>2742-YDR052C_NumOfGenes_2</t>
  </si>
  <si>
    <t>2743-YDR054C</t>
  </si>
  <si>
    <t>2744-YDR055W</t>
  </si>
  <si>
    <t>2745-YDR056C</t>
  </si>
  <si>
    <t>2746-YDR057W</t>
  </si>
  <si>
    <t>2747-YDR058C</t>
  </si>
  <si>
    <t>2748-YDR059C</t>
  </si>
  <si>
    <t>2789-YDR100W</t>
  </si>
  <si>
    <t>2790-YDR101C</t>
  </si>
  <si>
    <t>2792-YDR103W</t>
  </si>
  <si>
    <t>2793-YDR104C</t>
  </si>
  <si>
    <t>2801-YDR112W</t>
  </si>
  <si>
    <t>2808-YDR118W-A</t>
  </si>
  <si>
    <t>2824-YDR133C</t>
  </si>
  <si>
    <t>2825-YDR134C</t>
  </si>
  <si>
    <t>2844-YDR154C</t>
  </si>
  <si>
    <t>2845-YDR155C</t>
  </si>
  <si>
    <t>2881-YDR187C</t>
  </si>
  <si>
    <t>2893-YDR199W</t>
  </si>
  <si>
    <t>2899-YDR206W</t>
  </si>
  <si>
    <t>2900-YDR207C</t>
  </si>
  <si>
    <t>2904-YDR212W</t>
  </si>
  <si>
    <t>2905-YDR213W</t>
  </si>
  <si>
    <t>2914-YDR222W</t>
  </si>
  <si>
    <t>2915-YDR223W</t>
  </si>
  <si>
    <t>2918-YDR226W</t>
  </si>
  <si>
    <t>2919-YDR227W</t>
  </si>
  <si>
    <t>2941-YDR249C</t>
  </si>
  <si>
    <t>2943-YDR251W</t>
  </si>
  <si>
    <t>2949-YDR257C</t>
  </si>
  <si>
    <t>2950-YDR258C</t>
  </si>
  <si>
    <t>2951-YDR259C</t>
  </si>
  <si>
    <t>2952-YDR260C</t>
  </si>
  <si>
    <t>2953-YDR261C</t>
  </si>
  <si>
    <t>2954-YDR262W</t>
  </si>
  <si>
    <t>2955-YDR263C</t>
  </si>
  <si>
    <t>2980-YDR290W</t>
  </si>
  <si>
    <t>3002-YDR312W</t>
  </si>
  <si>
    <t>3020-YDR327W</t>
  </si>
  <si>
    <t>3027-YDR334W</t>
  </si>
  <si>
    <t>3028-YDR335W</t>
  </si>
  <si>
    <t>3029-YDR336W</t>
  </si>
  <si>
    <t>3030-YDR337W</t>
  </si>
  <si>
    <t>3031-YDR338C</t>
  </si>
  <si>
    <t>3032-YDR339C</t>
  </si>
  <si>
    <t>3034-YDR341C</t>
  </si>
  <si>
    <t>3035-YDR342C_NumOfGenes_2</t>
  </si>
  <si>
    <t>3037-YDR345C_NumOfGenes_2</t>
  </si>
  <si>
    <t>3038-YDR346C</t>
  </si>
  <si>
    <t>3039-YDR347W</t>
  </si>
  <si>
    <t>3040-YDR348C</t>
  </si>
  <si>
    <t>3051-YDR360W</t>
  </si>
  <si>
    <t>3083-YDR389W</t>
  </si>
  <si>
    <t>3084-YDR390C</t>
  </si>
  <si>
    <t>3085-YDR391C</t>
  </si>
  <si>
    <t>3086-YDR392W</t>
  </si>
  <si>
    <t>3087-YDR393W</t>
  </si>
  <si>
    <t>3091-YDR398W</t>
  </si>
  <si>
    <t>3092-YDR399W</t>
  </si>
  <si>
    <t>3093-YDR400W</t>
  </si>
  <si>
    <t>3094-YDR402C_NumOfGenes_2</t>
  </si>
  <si>
    <t>3129-YDR440W</t>
  </si>
  <si>
    <t>3130-YDR441C</t>
  </si>
  <si>
    <t>3143-YDR455C</t>
  </si>
  <si>
    <t>3149-YDR461C-A</t>
  </si>
  <si>
    <t>3156-YDR467C</t>
  </si>
  <si>
    <t>3192-YDR504C</t>
  </si>
  <si>
    <t>3197-YDR509W</t>
  </si>
  <si>
    <t>3199-YDR510W_NumOfGenes_2</t>
  </si>
  <si>
    <t>3200-YDR511W_NumOfGenes_3</t>
  </si>
  <si>
    <t>3201-YDR512C_NumOfGenes_2</t>
  </si>
  <si>
    <t>3206-YDR517W</t>
  </si>
  <si>
    <t>3207-YDR518W</t>
  </si>
  <si>
    <t>3208-YDR519W</t>
  </si>
  <si>
    <t>3209-YDR520C_NumOfGenes_2</t>
  </si>
  <si>
    <t>3210-YDR522C</t>
  </si>
  <si>
    <t>3211-YDR523C</t>
  </si>
  <si>
    <t>3212-YDR524C</t>
  </si>
  <si>
    <t>3213-YDR524C-A</t>
  </si>
  <si>
    <t>3214-YDR524C-B</t>
  </si>
  <si>
    <t>3218-YDR527W_NumOfGenes_2</t>
  </si>
  <si>
    <t>3219-YDR528W</t>
  </si>
  <si>
    <t>3220-YDR529C</t>
  </si>
  <si>
    <t>3221-YDR530C</t>
  </si>
  <si>
    <t>3222-YDR531W</t>
  </si>
  <si>
    <t>3223-YDR532C</t>
  </si>
  <si>
    <t>3224-YDR533C_NumOfGenes_2</t>
  </si>
  <si>
    <t>3225-YDR534C_NumOfGenes_2</t>
  </si>
  <si>
    <t>3227-YDR536W</t>
  </si>
  <si>
    <t>3228-YDR538W_NumOfGenes_2</t>
  </si>
  <si>
    <t>3229-YDR539W</t>
  </si>
  <si>
    <t>3256-YEL021W</t>
  </si>
  <si>
    <t>3268-YEL033W</t>
  </si>
  <si>
    <t>3285-YEL050W-A</t>
  </si>
  <si>
    <t>3298-YEL062W</t>
  </si>
  <si>
    <t>3299-YEL063C</t>
  </si>
  <si>
    <t>3300-YEL064C</t>
  </si>
  <si>
    <t>3301-YEL065W</t>
  </si>
  <si>
    <t>3302-YEL066W</t>
  </si>
  <si>
    <t>3303-YEL067C</t>
  </si>
  <si>
    <t>3305-YEL071W</t>
  </si>
  <si>
    <t>3307-YEL073C</t>
  </si>
  <si>
    <t>3315-YER006C-A</t>
  </si>
  <si>
    <t>3319-YER008C</t>
  </si>
  <si>
    <t>3321-YER010C_NumOfGenes_2</t>
  </si>
  <si>
    <t>3322-YER011W_NumOfGenes_2</t>
  </si>
  <si>
    <t>3325-YER014C-A</t>
  </si>
  <si>
    <t>3329-YER017C</t>
  </si>
  <si>
    <t>3362-YER046W-A</t>
  </si>
  <si>
    <t>3374-YER056C</t>
  </si>
  <si>
    <t>3378-YER059W</t>
  </si>
  <si>
    <t>3380-YER060W-A</t>
  </si>
  <si>
    <t>3381-YER061C_NumOfGenes_2</t>
  </si>
  <si>
    <t>3382-YER062C_NumOfGenes_2</t>
  </si>
  <si>
    <t>3383-YER063W</t>
  </si>
  <si>
    <t>3384-YER064C</t>
  </si>
  <si>
    <t>3385-YER065C</t>
  </si>
  <si>
    <t>3386-YER066C-A</t>
  </si>
  <si>
    <t>3387-YER066W</t>
  </si>
  <si>
    <t>3388-YER067W_NumOfGenes_2</t>
  </si>
  <si>
    <t>3389-YER068C-A</t>
  </si>
  <si>
    <t>3395-YER073W</t>
  </si>
  <si>
    <t>3399-YER076C</t>
  </si>
  <si>
    <t>3464-YER134C_NumOfGenes_2</t>
  </si>
  <si>
    <t>3489-YER161C_NumOfGenes_2</t>
  </si>
  <si>
    <t>3490-YER162C</t>
  </si>
  <si>
    <t>3491-YER163C</t>
  </si>
  <si>
    <t>3492-YER164W</t>
  </si>
  <si>
    <t>3493-YER165C-A</t>
  </si>
  <si>
    <t>3497-YER168C</t>
  </si>
  <si>
    <t>3498-YER169W</t>
  </si>
  <si>
    <t>3500-YER171W</t>
  </si>
  <si>
    <t>3501-YER172C</t>
  </si>
  <si>
    <t>3510-YER180C</t>
  </si>
  <si>
    <t>3511-YER180C-A</t>
  </si>
  <si>
    <t>3512-YER181C</t>
  </si>
  <si>
    <t>3513-YER182W</t>
  </si>
  <si>
    <t>3514-YER183C</t>
  </si>
  <si>
    <t>3515-YER184C</t>
  </si>
  <si>
    <t>3516-YER185W</t>
  </si>
  <si>
    <t>3519-YER188C-A_NumOfGenes_9</t>
  </si>
  <si>
    <t>3520-YER188W_NumOfGenes_2</t>
  </si>
  <si>
    <t>3527-YFL008W</t>
  </si>
  <si>
    <t>3528-YFL009W</t>
  </si>
  <si>
    <t>3529-YFL010C</t>
  </si>
  <si>
    <t>3530-YFL010W-A</t>
  </si>
  <si>
    <t>3531-YFL011W_NumOfGenes_2</t>
  </si>
  <si>
    <t>3533-YFL012W-A</t>
  </si>
  <si>
    <t>3534-YFL013C_NumOfGenes_2</t>
  </si>
  <si>
    <t>3536-YFL015W-A_NumOfGenes_2</t>
  </si>
  <si>
    <t>3537-YFL016C</t>
  </si>
  <si>
    <t>3538-YFL017C</t>
  </si>
  <si>
    <t>3539-YFL017W-A</t>
  </si>
  <si>
    <t>3540-YFL018C</t>
  </si>
  <si>
    <t>3543-YFL021W_NumOfGenes_2</t>
  </si>
  <si>
    <t>3544-YFL022C</t>
  </si>
  <si>
    <t>3555-YFL033C_NumOfGenes_2</t>
  </si>
  <si>
    <t>3573-YFL050C</t>
  </si>
  <si>
    <t>3574-YFL051C_NumOfGenes_2</t>
  </si>
  <si>
    <t>3575-YFL052W_NumOfGenes_2</t>
  </si>
  <si>
    <t>3576-YFL053W_NumOfGenes_2</t>
  </si>
  <si>
    <t>3577-YFL054C_NumOfGenes_2</t>
  </si>
  <si>
    <t>3578-YFL055W_NumOfGenes_2</t>
  </si>
  <si>
    <t>3579-YFL056C</t>
  </si>
  <si>
    <t>3581-YFL059W_NumOfGenes_3</t>
  </si>
  <si>
    <t>3582-YFL061W_NumOfGenes_3</t>
  </si>
  <si>
    <t>3592-YFR009W_NumOfGenes_2</t>
  </si>
  <si>
    <t>3599-YFR015C</t>
  </si>
  <si>
    <t>3611-YFR027W</t>
  </si>
  <si>
    <t>3621-YFR034W-A</t>
  </si>
  <si>
    <t>3622-YFR035C</t>
  </si>
  <si>
    <t>3636-YFR049W</t>
  </si>
  <si>
    <t>3637-YFR050C</t>
  </si>
  <si>
    <t>3638-YFR051C</t>
  </si>
  <si>
    <t>3640-YFR052W</t>
  </si>
  <si>
    <t>3641-YFR053C</t>
  </si>
  <si>
    <t>3643-YFR055W</t>
  </si>
  <si>
    <t>3644-YFR056C</t>
  </si>
  <si>
    <t>3653-YGL007C-A</t>
  </si>
  <si>
    <t>3666-YGL019W_NumOfGenes_2</t>
  </si>
  <si>
    <t>3667-YGL020C_NumOfGenes_2</t>
  </si>
  <si>
    <t>3668-YGL021W</t>
  </si>
  <si>
    <t>3669-YGL022W</t>
  </si>
  <si>
    <t>3671-YGL024W</t>
  </si>
  <si>
    <t>3683-YGL036W</t>
  </si>
  <si>
    <t>3684-YGL037C</t>
  </si>
  <si>
    <t>3685-YGL038C</t>
  </si>
  <si>
    <t>3686-YGL039W</t>
  </si>
  <si>
    <t>3687-YGL040C</t>
  </si>
  <si>
    <t>3688-YGL041C-B</t>
  </si>
  <si>
    <t>3689-YGL041W-A_NumOfGenes_2</t>
  </si>
  <si>
    <t>3690-YGL042C</t>
  </si>
  <si>
    <t>3691-YGL043W</t>
  </si>
  <si>
    <t>3696-YGL049C</t>
  </si>
  <si>
    <t>3697-YGL050W</t>
  </si>
  <si>
    <t>3698-YGL051W_NumOfGenes_2</t>
  </si>
  <si>
    <t>3699-YGL052W</t>
  </si>
  <si>
    <t>3700-YGL053W</t>
  </si>
  <si>
    <t>3701-YGL054C</t>
  </si>
  <si>
    <t>3718-YGL072C</t>
  </si>
  <si>
    <t>3741-YGL096W_NumOfGenes_2</t>
  </si>
  <si>
    <t>3742-YGL097W</t>
  </si>
  <si>
    <t>3753-YGL109W</t>
  </si>
  <si>
    <t>3790-YGL147C</t>
  </si>
  <si>
    <t>3808-YGL166W</t>
  </si>
  <si>
    <t>3829-YGL188C</t>
  </si>
  <si>
    <t>3845-YGL203C</t>
  </si>
  <si>
    <t>3875-YGL236C_NumOfGenes_2</t>
  </si>
  <si>
    <t>3876-YGL237C</t>
  </si>
  <si>
    <t>3878-YGL239C</t>
  </si>
  <si>
    <t>3893-YGL254W</t>
  </si>
  <si>
    <t>3894-YGL255W</t>
  </si>
  <si>
    <t>3896-YGL257C_NumOfGenes_2</t>
  </si>
  <si>
    <t>3897-YGL258W_NumOfGenes_2</t>
  </si>
  <si>
    <t>3900-YGL262W</t>
  </si>
  <si>
    <t>3912-YGR011W</t>
  </si>
  <si>
    <t>3948-YGR048W</t>
  </si>
  <si>
    <t>3963-YGR063C</t>
  </si>
  <si>
    <t>3964-YGR064W</t>
  </si>
  <si>
    <t>3973-YGR073C</t>
  </si>
  <si>
    <t>3974-YGR074W</t>
  </si>
  <si>
    <t>4006-YGR107W</t>
  </si>
  <si>
    <t>4007-YGR108W</t>
  </si>
  <si>
    <t>4008-YGR109C</t>
  </si>
  <si>
    <t>4013-YGR114C</t>
  </si>
  <si>
    <t>4022-YGR123C</t>
  </si>
  <si>
    <t>4036-YGR137W</t>
  </si>
  <si>
    <t>4038-YGR139W</t>
  </si>
  <si>
    <t>4083-YGR182C</t>
  </si>
  <si>
    <t>4090-YGR189C</t>
  </si>
  <si>
    <t>4091-YGR190C</t>
  </si>
  <si>
    <t>4134-YGR235C</t>
  </si>
  <si>
    <t>4135-YGR236C</t>
  </si>
  <si>
    <t>4136-YGR237C</t>
  </si>
  <si>
    <t>4137-YGR238C</t>
  </si>
  <si>
    <t>4154-YGR254W</t>
  </si>
  <si>
    <t>4185-YGR286C_NumOfGenes_2</t>
  </si>
  <si>
    <t>4186-YGR287C_NumOfGenes_2</t>
  </si>
  <si>
    <t>4187-YGR288W</t>
  </si>
  <si>
    <t>4188-YGR289C</t>
  </si>
  <si>
    <t>4191-YGR292W_NumOfGenes_2</t>
  </si>
  <si>
    <t>4199-YHL006W-A</t>
  </si>
  <si>
    <t>4200-YHL007C</t>
  </si>
  <si>
    <t>4201-YHL008C</t>
  </si>
  <si>
    <t>4202-YHL009C</t>
  </si>
  <si>
    <t>4203-YHL010C</t>
  </si>
  <si>
    <t>4204-YHL011C</t>
  </si>
  <si>
    <t>4205-YHL012W</t>
  </si>
  <si>
    <t>4206-YHL013C</t>
  </si>
  <si>
    <t>4207-YHL014C</t>
  </si>
  <si>
    <t>4211-YHL017W_NumOfGenes_2</t>
  </si>
  <si>
    <t>4212-YHL018W_NumOfGenes_2</t>
  </si>
  <si>
    <t>4213-YHL019C_NumOfGenes_3</t>
  </si>
  <si>
    <t>4214-YHL020C_NumOfGenes_2</t>
  </si>
  <si>
    <t>4223-YHL029C</t>
  </si>
  <si>
    <t>4240-YHL046W-A</t>
  </si>
  <si>
    <t>4241-YHL047C_NumOfGenes_2</t>
  </si>
  <si>
    <t>4243-YHL048W</t>
  </si>
  <si>
    <t>4246-YHR002W</t>
  </si>
  <si>
    <t>4247-YHR003C</t>
  </si>
  <si>
    <t>4254-YHR008C</t>
  </si>
  <si>
    <t>4277-YHR028W-A</t>
  </si>
  <si>
    <t>4284-YHR034C</t>
  </si>
  <si>
    <t>4294-YHR043C</t>
  </si>
  <si>
    <t>4295-YHR044C</t>
  </si>
  <si>
    <t>4308-YHR057C</t>
  </si>
  <si>
    <t>4323-YHR071C-A</t>
  </si>
  <si>
    <t>4347-YHR091C</t>
  </si>
  <si>
    <t>4348-YHR092C_NumOfGenes_2</t>
  </si>
  <si>
    <t>4349-YHR093W</t>
  </si>
  <si>
    <t>4350-YHR094C</t>
  </si>
  <si>
    <t>4351-YHR095W</t>
  </si>
  <si>
    <t>4352-YHR096C_NumOfGenes_2</t>
  </si>
  <si>
    <t>4353-YHR097C_NumOfGenes_2</t>
  </si>
  <si>
    <t>4354-YHR098C</t>
  </si>
  <si>
    <t>4385-YHR129C</t>
  </si>
  <si>
    <t>4387-YHR131C</t>
  </si>
  <si>
    <t>4388-YHR131W-A</t>
  </si>
  <si>
    <t>4433-YHR174W</t>
  </si>
  <si>
    <t>4434-YHR175W</t>
  </si>
  <si>
    <t>4436-YHR176W</t>
  </si>
  <si>
    <t>4439-YHR179W</t>
  </si>
  <si>
    <t>4443-YHR182W</t>
  </si>
  <si>
    <t>4468-YHR207C</t>
  </si>
  <si>
    <t>4469-YHR208W</t>
  </si>
  <si>
    <t>4470-YHR209W</t>
  </si>
  <si>
    <t>4471-YHR210C</t>
  </si>
  <si>
    <t>4472-YHR211W_NumOfGenes_3</t>
  </si>
  <si>
    <t>4473-YHR213W_NumOfGenes_5</t>
  </si>
  <si>
    <t>4474-YHR213W-A</t>
  </si>
  <si>
    <t>4475-YHR213W-B_NumOfGenes_2</t>
  </si>
  <si>
    <t>4476-YHR214C-D_NumOfGenes_2</t>
  </si>
  <si>
    <t>4477-YHR215W_NumOfGenes_2</t>
  </si>
  <si>
    <t>4478-YHR216W_NumOfGenes_6</t>
  </si>
  <si>
    <t>4491-YIL010W</t>
  </si>
  <si>
    <t>4492-YIL011W</t>
  </si>
  <si>
    <t>4493-YIL012W</t>
  </si>
  <si>
    <t>4494-YIL013C</t>
  </si>
  <si>
    <t>4496-YIL014W</t>
  </si>
  <si>
    <t>4503-YIL020C-A</t>
  </si>
  <si>
    <t>4512-YIL029C</t>
  </si>
  <si>
    <t>4513-YIL029W-A</t>
  </si>
  <si>
    <t>4515-YIL030W-A</t>
  </si>
  <si>
    <t>4531-YIL046W</t>
  </si>
  <si>
    <t>4532-YIL047C_NumOfGenes_2</t>
  </si>
  <si>
    <t>4535-YIL050W</t>
  </si>
  <si>
    <t>4536-YIL051C</t>
  </si>
  <si>
    <t>4557-YIL074C</t>
  </si>
  <si>
    <t>4580-YIL100W_NumOfGenes_2</t>
  </si>
  <si>
    <t>4600-YIL119C_NumOfGenes_2</t>
  </si>
  <si>
    <t>4601-YIL120W</t>
  </si>
  <si>
    <t>4603-YIL122W</t>
  </si>
  <si>
    <t>4627-YIL144W</t>
  </si>
  <si>
    <t>4637-YIL155C_NumOfGenes_2</t>
  </si>
  <si>
    <t>4638-YIL156W_NumOfGenes_2</t>
  </si>
  <si>
    <t>4639-YIL156W-A</t>
  </si>
  <si>
    <t>4640-YIL156W-B_NumOfGenes_2</t>
  </si>
  <si>
    <t>4643-YIL159W</t>
  </si>
  <si>
    <t>4644-YIL160C</t>
  </si>
  <si>
    <t>4645-YIL161W</t>
  </si>
  <si>
    <t>4646-YIL162W</t>
  </si>
  <si>
    <t>4647-YIL163C</t>
  </si>
  <si>
    <t>4648-YIL164C</t>
  </si>
  <si>
    <t>4649-YIL165C</t>
  </si>
  <si>
    <t>4650-YIL166C</t>
  </si>
  <si>
    <t>4651-YIL167W</t>
  </si>
  <si>
    <t>4652-YIL169C_NumOfGenes_2</t>
  </si>
  <si>
    <t>4653-YIL171W</t>
  </si>
  <si>
    <t>4654-YIL172C_NumOfGenes_6</t>
  </si>
  <si>
    <t>4665-YIR011C</t>
  </si>
  <si>
    <t>4666-YIR012W</t>
  </si>
  <si>
    <t>4667-YIR013C</t>
  </si>
  <si>
    <t>4668-YIR014W</t>
  </si>
  <si>
    <t>4669-YIR015W</t>
  </si>
  <si>
    <t>4670-YIR016W</t>
  </si>
  <si>
    <t>4671-YIR017C_NumOfGenes_2</t>
  </si>
  <si>
    <t>4673-YIR018W</t>
  </si>
  <si>
    <t>4676-YIR020W-A</t>
  </si>
  <si>
    <t>4688-YIR030W-A</t>
  </si>
  <si>
    <t>4692-YIR034C</t>
  </si>
  <si>
    <t>4698-YIR039C</t>
  </si>
  <si>
    <t>4699-YIR042C</t>
  </si>
  <si>
    <t>4700-YIR043C</t>
  </si>
  <si>
    <t>4709-YJL009W</t>
  </si>
  <si>
    <t>4715-YJL015C</t>
  </si>
  <si>
    <t>4716-YJL016W</t>
  </si>
  <si>
    <t>4759-YJL062W-A</t>
  </si>
  <si>
    <t>4779-YJL084C</t>
  </si>
  <si>
    <t>4780-YJL085W</t>
  </si>
  <si>
    <t>4782-YJL087C</t>
  </si>
  <si>
    <t>4783-YJL088W</t>
  </si>
  <si>
    <t>4784-YJL089W</t>
  </si>
  <si>
    <t>4785-YJL090C</t>
  </si>
  <si>
    <t>4837-YJL142C</t>
  </si>
  <si>
    <t>4838-YJL143W</t>
  </si>
  <si>
    <t>4847-YJL152W</t>
  </si>
  <si>
    <t>4851-YJL156C</t>
  </si>
  <si>
    <t>4853-YJL157C</t>
  </si>
  <si>
    <t>4855-YJL159W_NumOfGenes_2</t>
  </si>
  <si>
    <t>4861-YJL165C</t>
  </si>
  <si>
    <t>4862-YJL166W</t>
  </si>
  <si>
    <t>4863-YJL167W</t>
  </si>
  <si>
    <t>4864-YJL168C</t>
  </si>
  <si>
    <t>4865-YJL169W</t>
  </si>
  <si>
    <t>4866-YJL170C</t>
  </si>
  <si>
    <t>4867-YJL171C</t>
  </si>
  <si>
    <t>4868-YJL172W</t>
  </si>
  <si>
    <t>4870-YJL174W</t>
  </si>
  <si>
    <t>4895-YJL202C</t>
  </si>
  <si>
    <t>4903-YJL210W</t>
  </si>
  <si>
    <t>4904-YJL211C</t>
  </si>
  <si>
    <t>4905-YJL212C</t>
  </si>
  <si>
    <t>4906-YJL213W_NumOfGenes_2</t>
  </si>
  <si>
    <t>4907-YJL214W_NumOfGenes_3</t>
  </si>
  <si>
    <t>4909-YJL216C</t>
  </si>
  <si>
    <t>4910-YJL217W</t>
  </si>
  <si>
    <t>4911-YJL218W_NumOfGenes_2</t>
  </si>
  <si>
    <t>4913-YJL222W-B_NumOfGenes_2</t>
  </si>
  <si>
    <t>4931-YJR017C</t>
  </si>
  <si>
    <t>4932-YJR018W</t>
  </si>
  <si>
    <t>4966-YJR059W</t>
  </si>
  <si>
    <t>4978-YJR071W</t>
  </si>
  <si>
    <t>4992-YJR087W</t>
  </si>
  <si>
    <t>5027-YJR121W</t>
  </si>
  <si>
    <t>5028-YJR122W</t>
  </si>
  <si>
    <t>5030-YJR124C</t>
  </si>
  <si>
    <t>5031-YJR125C</t>
  </si>
  <si>
    <t>5033-YJR127C</t>
  </si>
  <si>
    <t>5034-YJR128W</t>
  </si>
  <si>
    <t>5035-YJR129C</t>
  </si>
  <si>
    <t>5036-YJR130C</t>
  </si>
  <si>
    <t>5037-YJR131W</t>
  </si>
  <si>
    <t>5050-YJR143C</t>
  </si>
  <si>
    <t>5051-YJR144W</t>
  </si>
  <si>
    <t>5054-YJR147W</t>
  </si>
  <si>
    <t>5055-YJR148W</t>
  </si>
  <si>
    <t>5056-YJR149W</t>
  </si>
  <si>
    <t>5057-YJR150C</t>
  </si>
  <si>
    <t>5058-YJR151C_NumOfGenes_2</t>
  </si>
  <si>
    <t>5060-YJR152W</t>
  </si>
  <si>
    <t>5061-YJR153W_NumOfGenes_2</t>
  </si>
  <si>
    <t>5062-YJR154W_NumOfGenes_2</t>
  </si>
  <si>
    <t>5063-YJR155W_NumOfGenes_2</t>
  </si>
  <si>
    <t>5065-YJR158W_NumOfGenes_2</t>
  </si>
  <si>
    <t>5066-YJR159W_NumOfGenes_2</t>
  </si>
  <si>
    <t>5099-YKL030W</t>
  </si>
  <si>
    <t>5106-YKL036C</t>
  </si>
  <si>
    <t>5107-YKL037W</t>
  </si>
  <si>
    <t>5124-YKL053W</t>
  </si>
  <si>
    <t>5142-YKL069W_NumOfGenes_2</t>
  </si>
  <si>
    <t>5143-YKL070W</t>
  </si>
  <si>
    <t>5144-YKL071W_NumOfGenes_2</t>
  </si>
  <si>
    <t>5149-YKL076C</t>
  </si>
  <si>
    <t>5158-YKL086W</t>
  </si>
  <si>
    <t>5166-YKL094W</t>
  </si>
  <si>
    <t>5167-YKL095W</t>
  </si>
  <si>
    <t>5169-YKL096W</t>
  </si>
  <si>
    <t>5170-YKL096W-A</t>
  </si>
  <si>
    <t>5200-YKL127W</t>
  </si>
  <si>
    <t>5201-YKL128C</t>
  </si>
  <si>
    <t>5204-YKL131W</t>
  </si>
  <si>
    <t>5220-YKL147C</t>
  </si>
  <si>
    <t>5257-YKL185W</t>
  </si>
  <si>
    <t>5288-YKL219W_NumOfGenes_2</t>
  </si>
  <si>
    <t>5289-YKL220C</t>
  </si>
  <si>
    <t>5290-YKL221W_NumOfGenes_2</t>
  </si>
  <si>
    <t>5291-YKL222C</t>
  </si>
  <si>
    <t>5293-YKL225W</t>
  </si>
  <si>
    <t>5330-YKR038C_NumOfGenes_2</t>
  </si>
  <si>
    <t>5331-YKR039W_NumOfGenes_2</t>
  </si>
  <si>
    <t>5332-YKR040C</t>
  </si>
  <si>
    <t>5333-YKR041W</t>
  </si>
  <si>
    <t>5334-YKR042W</t>
  </si>
  <si>
    <t>5335-YKR043C</t>
  </si>
  <si>
    <t>5336-YKR044W</t>
  </si>
  <si>
    <t>5337-YKR045C</t>
  </si>
  <si>
    <t>5338-YKR046C</t>
  </si>
  <si>
    <t>5339-YKR047W</t>
  </si>
  <si>
    <t>5356-YKR064W</t>
  </si>
  <si>
    <t>5357-YKR065C</t>
  </si>
  <si>
    <t>5358-YKR066C</t>
  </si>
  <si>
    <t>5359-YKR067W</t>
  </si>
  <si>
    <t>5360-YKR068C</t>
  </si>
  <si>
    <t>5361-YKR069W</t>
  </si>
  <si>
    <t>5362-YKR070W</t>
  </si>
  <si>
    <t>5363-YKR071C</t>
  </si>
  <si>
    <t>5364-YKR072C</t>
  </si>
  <si>
    <t>5365-YKR073C</t>
  </si>
  <si>
    <t>5366-YKR074W</t>
  </si>
  <si>
    <t>5367-YKR075C_NumOfGenes_2</t>
  </si>
  <si>
    <t>5368-YKR076W</t>
  </si>
  <si>
    <t>5369-YKR077W</t>
  </si>
  <si>
    <t>5370-YKR078W</t>
  </si>
  <si>
    <t>5395-YKR102W</t>
  </si>
  <si>
    <t>5396-YKR103W</t>
  </si>
  <si>
    <t>5397-YKR104W</t>
  </si>
  <si>
    <t>5398-YKR105C_NumOfGenes_2</t>
  </si>
  <si>
    <t>5399-YKR106W_NumOfGenes_2</t>
  </si>
  <si>
    <t>5417-YLL017W_NumOfGenes_2</t>
  </si>
  <si>
    <t>5421-YLL020C</t>
  </si>
  <si>
    <t>5425-YLL025W</t>
  </si>
  <si>
    <t>5439-YLL039C</t>
  </si>
  <si>
    <t>5445-YLL048C</t>
  </si>
  <si>
    <t>5446-YLL049W</t>
  </si>
  <si>
    <t>5447-YLL050C</t>
  </si>
  <si>
    <t>5448-YLL051C</t>
  </si>
  <si>
    <t>5449-YLL052C</t>
  </si>
  <si>
    <t>5450-YLL053C</t>
  </si>
  <si>
    <t>5451-YLL054C</t>
  </si>
  <si>
    <t>5452-YLL055W</t>
  </si>
  <si>
    <t>5453-YLL056C</t>
  </si>
  <si>
    <t>5454-YLL057C</t>
  </si>
  <si>
    <t>5457-YLL060C</t>
  </si>
  <si>
    <t>5458-YLL061W</t>
  </si>
  <si>
    <t>5502-YLR041W</t>
  </si>
  <si>
    <t>5537-YLR078C_NumOfGenes_2</t>
  </si>
  <si>
    <t>5538-YLR079W</t>
  </si>
  <si>
    <t>5539-YLR080W</t>
  </si>
  <si>
    <t>5540-YLR081W</t>
  </si>
  <si>
    <t>5541-YLR082C_NumOfGenes_2</t>
  </si>
  <si>
    <t>5542-YLR083C</t>
  </si>
  <si>
    <t>5543-YLR084C</t>
  </si>
  <si>
    <t>5544-YLR085C</t>
  </si>
  <si>
    <t>5561-YLR101C</t>
  </si>
  <si>
    <t>5568-YLR108C</t>
  </si>
  <si>
    <t>5578-YLR118C</t>
  </si>
  <si>
    <t>5579-YLR119W</t>
  </si>
  <si>
    <t>5582-YLR121C</t>
  </si>
  <si>
    <t>5586-YLR126C</t>
  </si>
  <si>
    <t>5587-YLR127C</t>
  </si>
  <si>
    <t>5590-YLR130C</t>
  </si>
  <si>
    <t>5592-YLR132C</t>
  </si>
  <si>
    <t>5593-YLR133W</t>
  </si>
  <si>
    <t>5594-YLR134W</t>
  </si>
  <si>
    <t>5595-YLR135W</t>
  </si>
  <si>
    <t>5596-YLR136C</t>
  </si>
  <si>
    <t>5597-YLR137W</t>
  </si>
  <si>
    <t>5598-YLR138W</t>
  </si>
  <si>
    <t>5599-YLR139C</t>
  </si>
  <si>
    <t>5600-YLR140W</t>
  </si>
  <si>
    <t>5601-YLR141W</t>
  </si>
  <si>
    <t>5602-YLR142W</t>
  </si>
  <si>
    <t>5603-YLR143W</t>
  </si>
  <si>
    <t>5604-YLR144C</t>
  </si>
  <si>
    <t>5605-YLR145W</t>
  </si>
  <si>
    <t>5606-YLR146C</t>
  </si>
  <si>
    <t>5607-YLR146W-A</t>
  </si>
  <si>
    <t>5608-YLR147C</t>
  </si>
  <si>
    <t>5609-YLR148W</t>
  </si>
  <si>
    <t>5610-YLR149C</t>
  </si>
  <si>
    <t>5613-YLR151C</t>
  </si>
  <si>
    <t>5614-YLR152C</t>
  </si>
  <si>
    <t>5615-YLR153C</t>
  </si>
  <si>
    <t>5616-YLR154C</t>
  </si>
  <si>
    <t>5623-YLR163C_NumOfGenes_2</t>
  </si>
  <si>
    <t>5624-YLR164W</t>
  </si>
  <si>
    <t>5625-YLR165C</t>
  </si>
  <si>
    <t>5626-YLR166C</t>
  </si>
  <si>
    <t>5627-YLR167W</t>
  </si>
  <si>
    <t>5628-YLR168C</t>
  </si>
  <si>
    <t>5630-YLR170C_NumOfGenes_2</t>
  </si>
  <si>
    <t>5631-YLR172C</t>
  </si>
  <si>
    <t>5632-YLR173W</t>
  </si>
  <si>
    <t>5633-YLR174W</t>
  </si>
  <si>
    <t>5634-YLR175W</t>
  </si>
  <si>
    <t>5635-YLR176C</t>
  </si>
  <si>
    <t>5636-YLR177W</t>
  </si>
  <si>
    <t>5637-YLR178C</t>
  </si>
  <si>
    <t>5638-YLR179C</t>
  </si>
  <si>
    <t>5639-YLR180W</t>
  </si>
  <si>
    <t>5640-YLR181C</t>
  </si>
  <si>
    <t>5641-YLR182W</t>
  </si>
  <si>
    <t>5642-YLR183C</t>
  </si>
  <si>
    <t>5644-YLR185W</t>
  </si>
  <si>
    <t>5645-YLR186W</t>
  </si>
  <si>
    <t>5646-YLR187W</t>
  </si>
  <si>
    <t>5647-YLR188W</t>
  </si>
  <si>
    <t>5648-YLR189C</t>
  </si>
  <si>
    <t>5649-YLR190W</t>
  </si>
  <si>
    <t>5650-YLR191W</t>
  </si>
  <si>
    <t>5651-YLR192C</t>
  </si>
  <si>
    <t>5652-YLR193C</t>
  </si>
  <si>
    <t>5653-YLR194C</t>
  </si>
  <si>
    <t>5654-YLR195C</t>
  </si>
  <si>
    <t>5655-YLR196W</t>
  </si>
  <si>
    <t>5659-YLR201C</t>
  </si>
  <si>
    <t>5661-YLR203C</t>
  </si>
  <si>
    <t>5663-YLR205C</t>
  </si>
  <si>
    <t>5667-YLR209C</t>
  </si>
  <si>
    <t>5688-YLR230W</t>
  </si>
  <si>
    <t>5692-YLR235C</t>
  </si>
  <si>
    <t>5693-YLR236C</t>
  </si>
  <si>
    <t>5714-YLR257W</t>
  </si>
  <si>
    <t>5715-YLR258W</t>
  </si>
  <si>
    <t>5737-YLR279W</t>
  </si>
  <si>
    <t>5739-YLR282C</t>
  </si>
  <si>
    <t>5761-YLR302C</t>
  </si>
  <si>
    <t>5762-YLR303W</t>
  </si>
  <si>
    <t>5806-YLR349W</t>
  </si>
  <si>
    <t>5836-YLR379W</t>
  </si>
  <si>
    <t>5844-YLR387C_NumOfGenes_2</t>
  </si>
  <si>
    <t>5896-YLR438C-A</t>
  </si>
  <si>
    <t>5909-YLR451W</t>
  </si>
  <si>
    <t>5910-YLR452C</t>
  </si>
  <si>
    <t>5911-YLR453C</t>
  </si>
  <si>
    <t>5912-YLR454W</t>
  </si>
  <si>
    <t>5913-YLR455W</t>
  </si>
  <si>
    <t>5914-YLR456W</t>
  </si>
  <si>
    <t>5915-YLR457C_NumOfGenes_2</t>
  </si>
  <si>
    <t>5916-YLR459W</t>
  </si>
  <si>
    <t>5917-YLR460C_NumOfGenes_2</t>
  </si>
  <si>
    <t>5923-YML004C</t>
  </si>
  <si>
    <t>5924-YML005W</t>
  </si>
  <si>
    <t>5952-YML031C-A</t>
  </si>
  <si>
    <t>5965-YML047W-A</t>
  </si>
  <si>
    <t>5976-YML057C-A</t>
  </si>
  <si>
    <t>6002-YML081C-A</t>
  </si>
  <si>
    <t>6004-YML082W</t>
  </si>
  <si>
    <t>6005-YML083C</t>
  </si>
  <si>
    <t>6006-YML084W</t>
  </si>
  <si>
    <t>6008-YML086C</t>
  </si>
  <si>
    <t>6022-YML099W-A</t>
  </si>
  <si>
    <t>6041-YML116W-A</t>
  </si>
  <si>
    <t>6065-YMR008C</t>
  </si>
  <si>
    <t>6089-YMR030W-A</t>
  </si>
  <si>
    <t>6092-YMR032W</t>
  </si>
  <si>
    <t>6093-YMR033W</t>
  </si>
  <si>
    <t>6094-YMR034C</t>
  </si>
  <si>
    <t>6095-YMR035W</t>
  </si>
  <si>
    <t>6096-YMR036C</t>
  </si>
  <si>
    <t>6097-YMR037C</t>
  </si>
  <si>
    <t>6098-YMR038C_NumOfGenes_2</t>
  </si>
  <si>
    <t>6099-YMR039C</t>
  </si>
  <si>
    <t>6100-YMR040W</t>
  </si>
  <si>
    <t>6101-YMR041C</t>
  </si>
  <si>
    <t>6103-YMR043W</t>
  </si>
  <si>
    <t>6108-YMR052C-A</t>
  </si>
  <si>
    <t>6163-YMR105C</t>
  </si>
  <si>
    <t>6165-YMR106C</t>
  </si>
  <si>
    <t>6179-YMR119W-A</t>
  </si>
  <si>
    <t>6181-YMR121C</t>
  </si>
  <si>
    <t>6184-YMR123W</t>
  </si>
  <si>
    <t>6185-YMR124W</t>
  </si>
  <si>
    <t>6193-YMR132C</t>
  </si>
  <si>
    <t>6228-YMR165C</t>
  </si>
  <si>
    <t>6232-YMR169C</t>
  </si>
  <si>
    <t>6233-YMR170C</t>
  </si>
  <si>
    <t>6236-YMR173W_NumOfGenes_3</t>
  </si>
  <si>
    <t>6240-YMR176W</t>
  </si>
  <si>
    <t>6241-YMR177W</t>
  </si>
  <si>
    <t>6242-YMR178W</t>
  </si>
  <si>
    <t>6243-YMR179W</t>
  </si>
  <si>
    <t>6244-YMR180C</t>
  </si>
  <si>
    <t>6245-YMR181C</t>
  </si>
  <si>
    <t>6246-YMR182C</t>
  </si>
  <si>
    <t>6247-YMR182W-A</t>
  </si>
  <si>
    <t>6251-YMR186W_NumOfGenes_2</t>
  </si>
  <si>
    <t>6282-YMR215W</t>
  </si>
  <si>
    <t>6283-YMR216C</t>
  </si>
  <si>
    <t>6335-YMR266W</t>
  </si>
  <si>
    <t>6361-YMR290W-A</t>
  </si>
  <si>
    <t>6374-YMR303C</t>
  </si>
  <si>
    <t>6375-YMR304C-A</t>
  </si>
  <si>
    <t>6379-YMR307W_NumOfGenes_2</t>
  </si>
  <si>
    <t>6396-YMR326C_NumOfGenes_2</t>
  </si>
  <si>
    <t>6533-YNL142W</t>
  </si>
  <si>
    <t>6541-YNL149C</t>
  </si>
  <si>
    <t>6542-YNL150W</t>
  </si>
  <si>
    <t>6564-YNL171C</t>
  </si>
  <si>
    <t>6571-YNL179C</t>
  </si>
  <si>
    <t>6596-YNL205C</t>
  </si>
  <si>
    <t>6610-YNL220W</t>
  </si>
  <si>
    <t>6616-YNL226W</t>
  </si>
  <si>
    <t>6624-YNL235C</t>
  </si>
  <si>
    <t>6643-YNL254C</t>
  </si>
  <si>
    <t>6645-YNL256W_NumOfGenes_2</t>
  </si>
  <si>
    <t>6646-YNL257C</t>
  </si>
  <si>
    <t>6651-YNL263C</t>
  </si>
  <si>
    <t>6652-YNL264C</t>
  </si>
  <si>
    <t>6653-YNL265C_NumOfGenes_2</t>
  </si>
  <si>
    <t>6654-YNL267W</t>
  </si>
  <si>
    <t>6655-YNL268W_NumOfGenes_2</t>
  </si>
  <si>
    <t>6657-YNL270C_NumOfGenes_2</t>
  </si>
  <si>
    <t>6716-YNL334C_NumOfGenes_2</t>
  </si>
  <si>
    <t>6717-YNL336W_NumOfGenes_11</t>
  </si>
  <si>
    <t>6743-YNR025C</t>
  </si>
  <si>
    <t>6778-YNR059W</t>
  </si>
  <si>
    <t>6779-YNR060W</t>
  </si>
  <si>
    <t>6780-YNR061C</t>
  </si>
  <si>
    <t>6781-YNR062C</t>
  </si>
  <si>
    <t>6782-YNR063W</t>
  </si>
  <si>
    <t>6783-YNR064C</t>
  </si>
  <si>
    <t>6785-YNR066C</t>
  </si>
  <si>
    <t>6786-YNR067C_NumOfGenes_2</t>
  </si>
  <si>
    <t>6787-YNR068C_NumOfGenes_2</t>
  </si>
  <si>
    <t>6788-YNR069C_NumOfGenes_2</t>
  </si>
  <si>
    <t>6789-YNR070W_NumOfGenes_2</t>
  </si>
  <si>
    <t>6790-YNR071C</t>
  </si>
  <si>
    <t>6791-YNR072W_NumOfGenes_4</t>
  </si>
  <si>
    <t>6792-YNR073C_NumOfGenes_3</t>
  </si>
  <si>
    <t>6793-YNR074C</t>
  </si>
  <si>
    <t>6794-YNR075C-A_NumOfGenes_4</t>
  </si>
  <si>
    <t>6795-YNR075W</t>
  </si>
  <si>
    <t>6796-YNR077C_NumOfGenes_2</t>
  </si>
  <si>
    <t>6817-YOL019W</t>
  </si>
  <si>
    <t>6818-YOL019W-A</t>
  </si>
  <si>
    <t>6878-YOL082W_NumOfGenes_2</t>
  </si>
  <si>
    <t>6879-YOL083W_NumOfGenes_2</t>
  </si>
  <si>
    <t>6880-YOL084W</t>
  </si>
  <si>
    <t>6895-YOL097C</t>
  </si>
  <si>
    <t>6897-YOL098C</t>
  </si>
  <si>
    <t>6898-YOL100W_NumOfGenes_2</t>
  </si>
  <si>
    <t>6920-YOL122C</t>
  </si>
  <si>
    <t>6921-YOL123W</t>
  </si>
  <si>
    <t>6927-YOL129W</t>
  </si>
  <si>
    <t>6931-YOL133W_NumOfGenes_2</t>
  </si>
  <si>
    <t>6932-YOL134C</t>
  </si>
  <si>
    <t>6934-YOL136C</t>
  </si>
  <si>
    <t>6938-YOL140W</t>
  </si>
  <si>
    <t>6944-YOL146W</t>
  </si>
  <si>
    <t>6945-YOL147C</t>
  </si>
  <si>
    <t>6946-YOL148C</t>
  </si>
  <si>
    <t>6947-YOL149W</t>
  </si>
  <si>
    <t>6948-YOL151W_NumOfGenes_2</t>
  </si>
  <si>
    <t>6949-YOL152W</t>
  </si>
  <si>
    <t>6950-YOL153C</t>
  </si>
  <si>
    <t>6951-YOL154W</t>
  </si>
  <si>
    <t>6952-YOL155C_NumOfGenes_3</t>
  </si>
  <si>
    <t>6955-YOL158C</t>
  </si>
  <si>
    <t>6956-YOL159C_NumOfGenes_2</t>
  </si>
  <si>
    <t>6957-YOL159C-A</t>
  </si>
  <si>
    <t>6975-YOR009W_NumOfGenes_2</t>
  </si>
  <si>
    <t>6976-YOR010C</t>
  </si>
  <si>
    <t>6980-YOR013W</t>
  </si>
  <si>
    <t>6997-YOR029W</t>
  </si>
  <si>
    <t>7049-YOR081C</t>
  </si>
  <si>
    <t>7052-YOR084W</t>
  </si>
  <si>
    <t>7053-YOR085W</t>
  </si>
  <si>
    <t>7054-YOR086C</t>
  </si>
  <si>
    <t>7098-YOR135C</t>
  </si>
  <si>
    <t>7102-YOR140W_NumOfGenes_2</t>
  </si>
  <si>
    <t>7122-YOR161C_NumOfGenes_3</t>
  </si>
  <si>
    <t>7124-YOR162C</t>
  </si>
  <si>
    <t>7125-YOR163W</t>
  </si>
  <si>
    <t>7126-YOR164C</t>
  </si>
  <si>
    <t>7131-YOR170W</t>
  </si>
  <si>
    <t>7220-YOR263C</t>
  </si>
  <si>
    <t>7268-YOR309C</t>
  </si>
  <si>
    <t>7300-YOR341W</t>
  </si>
  <si>
    <t>7301-YOR342C</t>
  </si>
  <si>
    <t>7302-YOR343C</t>
  </si>
  <si>
    <t>7303-YOR344C</t>
  </si>
  <si>
    <t>7327-YOR371C</t>
  </si>
  <si>
    <t>7335-YOR378W_NumOfGenes_2</t>
  </si>
  <si>
    <t>7336-YOR380W</t>
  </si>
  <si>
    <t>7337-YOR381W</t>
  </si>
  <si>
    <t>7339-YOR382W</t>
  </si>
  <si>
    <t>7340-YOR383C_NumOfGenes_2</t>
  </si>
  <si>
    <t>7341-YOR384W</t>
  </si>
  <si>
    <t>7342-YOR385W_NumOfGenes_2</t>
  </si>
  <si>
    <t>7343-YOR386W_NumOfGenes_2</t>
  </si>
  <si>
    <t>7344-YOR387C_NumOfGenes_4</t>
  </si>
  <si>
    <t>7349-YOR394W_NumOfGenes_7</t>
  </si>
  <si>
    <t>7379-YPL030W</t>
  </si>
  <si>
    <t>7380-YPL031C</t>
  </si>
  <si>
    <t>7384-YPL035C</t>
  </si>
  <si>
    <t>7405-YPL056C</t>
  </si>
  <si>
    <t>7438-YPL090C</t>
  </si>
  <si>
    <t>7530-YPL182C</t>
  </si>
  <si>
    <t>7587-YPL240C</t>
  </si>
  <si>
    <t>7623-YPL280W_NumOfGenes_3</t>
  </si>
  <si>
    <t>7624-YPL281C_NumOfGenes_3</t>
  </si>
  <si>
    <t>7629-YPR005C</t>
  </si>
  <si>
    <t>7665-YPR038W</t>
  </si>
  <si>
    <t>7666-YPR039W</t>
  </si>
  <si>
    <t>7677-YPR052C</t>
  </si>
  <si>
    <t>7695-YPR071W</t>
  </si>
  <si>
    <t>7725-YPR105C</t>
  </si>
  <si>
    <t>7726-YPR106W</t>
  </si>
  <si>
    <t>7727-YPR107C</t>
  </si>
  <si>
    <t>7728-YPR108W</t>
  </si>
  <si>
    <t>7730-YPR109W</t>
  </si>
  <si>
    <t>7742-YPR121W</t>
  </si>
  <si>
    <t>7762-YPR144C</t>
  </si>
  <si>
    <t>7763-YPR145C-A</t>
  </si>
  <si>
    <t>7764-YPR145W</t>
  </si>
  <si>
    <t>7766-YPR147C</t>
  </si>
  <si>
    <t>7767-YPR148C</t>
  </si>
  <si>
    <t>7768-YPR149W</t>
  </si>
  <si>
    <t>7769-YPR151C_NumOfGenes_2</t>
  </si>
  <si>
    <t>7770-YPR152C</t>
  </si>
  <si>
    <t>7771-YPR153W</t>
  </si>
  <si>
    <t>7772-YPR154W</t>
  </si>
  <si>
    <t>7773-YPR155C</t>
  </si>
  <si>
    <t>7810-YPR192W</t>
  </si>
  <si>
    <t>7813-YPR195C</t>
  </si>
  <si>
    <t>7814-YPR196W</t>
  </si>
  <si>
    <t>7815-YPR198W_NumOfGenes_2</t>
  </si>
  <si>
    <t>7817-YPR200C_NumOfGenes_2</t>
  </si>
  <si>
    <t>1-EC1118_1F14_0012g</t>
  </si>
  <si>
    <t>2-EC1118_1F14_0023g</t>
  </si>
  <si>
    <t>3-EC1118_1F14_0034g</t>
  </si>
  <si>
    <t>4-EC1118_1F14_0045g</t>
  </si>
  <si>
    <t>5-EC1118_1F14_0056g</t>
  </si>
  <si>
    <t>6-EC1118_1F14_0078g</t>
  </si>
  <si>
    <t>7-EC1118_1F14_0089g</t>
  </si>
  <si>
    <t>8-EC1118_1F14_0100g</t>
  </si>
  <si>
    <t>9-EC1118_1F14_0111g</t>
  </si>
  <si>
    <t>10-EC1118_1F14_0133g</t>
  </si>
  <si>
    <t>11-EC1118_1F14_0144g</t>
  </si>
  <si>
    <t>12-EC1118_1F14_0155g</t>
  </si>
  <si>
    <t>13-EC1118_1N26_0012g</t>
  </si>
  <si>
    <t>14-EC1118_1N26_0023g</t>
  </si>
  <si>
    <t>15-EC1118_1N26_0034g</t>
  </si>
  <si>
    <t>16-EC1118_1N26_0045g</t>
  </si>
  <si>
    <t>17-EC1118_1N26_0056g</t>
  </si>
  <si>
    <t>18-EC1118_1O4_6480g</t>
  </si>
  <si>
    <t>19-EC1118_1O4_6491g</t>
  </si>
  <si>
    <t>20-EC1118_1O4_6502g_NumOfGenes_2</t>
  </si>
  <si>
    <t>21-EC1118_1O4_6524g</t>
  </si>
  <si>
    <t>22-EC1118_1O4_6535g</t>
  </si>
  <si>
    <t>23-EC1118_1O4_6546g</t>
  </si>
  <si>
    <t>24-EC1118_1O4_6557g</t>
  </si>
  <si>
    <t>25-EC1118_1O4_6568g</t>
  </si>
  <si>
    <t>26-EC1118_1O4_6579g</t>
  </si>
  <si>
    <t>27-EC1118_1O4_6612g</t>
  </si>
  <si>
    <t>28-EC1118_1O4_6623g</t>
  </si>
  <si>
    <t>29-EC1118_1O4_6634g</t>
  </si>
  <si>
    <t>30-EC1118_1O4_6645g</t>
  </si>
  <si>
    <t>31-EC1118_1O4_6656g</t>
  </si>
  <si>
    <t>71-augustus_masked-11626-ASB_2</t>
  </si>
  <si>
    <t>72-augustus_masked-1166-YCM</t>
  </si>
  <si>
    <t>74-augustus_masked-11951-BDM_5</t>
  </si>
  <si>
    <t>75-augustus_masked-11951-BDM_5</t>
  </si>
  <si>
    <t>76-augustus_masked-11960-BDM_5</t>
  </si>
  <si>
    <t>81-augustus_masked-1220-ANM_2</t>
  </si>
  <si>
    <t>83-augustus_masked-12212-ALI_5</t>
  </si>
  <si>
    <t>84-augustus_masked-12212-ALI_5</t>
  </si>
  <si>
    <t>149-augustus_masked-2075-ARN_6</t>
  </si>
  <si>
    <t>150-augustus_masked-2075-ARN_6</t>
  </si>
  <si>
    <t>151-augustus_masked-2075-ARN_6</t>
  </si>
  <si>
    <t>152-augustus_masked-2075-ARN_6</t>
  </si>
  <si>
    <t>153-augustus_masked-2075-ARN_6</t>
  </si>
  <si>
    <t>154-augustus_masked-2075-ARN_6</t>
  </si>
  <si>
    <t>155-augustus_masked-2075-ARN_6</t>
  </si>
  <si>
    <t>161-augustus_masked-2311-AKE_3</t>
  </si>
  <si>
    <t>162-augustus_masked-2356-ARB_2</t>
  </si>
  <si>
    <t>163-augustus_masked-2357-ARB_2</t>
  </si>
  <si>
    <t>164-augustus_masked-2357-ARB_2</t>
  </si>
  <si>
    <t>165-augustus_masked-2358-ARB_2</t>
  </si>
  <si>
    <t>166-augustus_masked-2358-ARB_2</t>
  </si>
  <si>
    <t>191-augustus_masked-2848-CPI_4</t>
  </si>
  <si>
    <t>215-augustus_masked-3286-BHG_2</t>
  </si>
  <si>
    <t>244-augustus_masked-4896-BLT_2</t>
  </si>
  <si>
    <t>245-augustus_masked-4896-BLT_2</t>
  </si>
  <si>
    <t>246-augustus_masked-4896-BLT_2</t>
  </si>
  <si>
    <t>247-augustus_masked-4896-BLT_2</t>
  </si>
  <si>
    <t>248-augustus_masked-4896-BLT_2</t>
  </si>
  <si>
    <t>249-augustus_masked-4896-BLT_2</t>
  </si>
  <si>
    <t>250-augustus_masked-4896-BLT_2</t>
  </si>
  <si>
    <t>297-augustus_masked-7012-CFC_2</t>
  </si>
  <si>
    <t>298-augustus_masked-7012-CFC_2</t>
  </si>
  <si>
    <t>299-augustus_masked-7012-CFC_2</t>
  </si>
  <si>
    <t>300-augustus_masked-7012-CFC_2</t>
  </si>
  <si>
    <t>301-augustus_masked-7012-CFC_2</t>
  </si>
  <si>
    <t>302-augustus_masked-7012-CFC_2</t>
  </si>
  <si>
    <t>303-augustus_masked-7012-CFC_2</t>
  </si>
  <si>
    <t>304-augustus_masked-7012-CFC_2</t>
  </si>
  <si>
    <t>305-augustus_masked-7012-CFC_2</t>
  </si>
  <si>
    <t>306-augustus_masked-7012-CFC_2</t>
  </si>
  <si>
    <t>307-augustus_masked-7012-CFC_2</t>
  </si>
  <si>
    <t>308-augustus_masked-7012-CFC_2</t>
  </si>
  <si>
    <t>309-augustus_masked-7012-CFC_2</t>
  </si>
  <si>
    <t>342-augustus_masked-770-BSG_4</t>
  </si>
  <si>
    <t>354-augustus_masked-7951-AMM_4</t>
  </si>
  <si>
    <t>369-augustus_masked-8850-CQS_4</t>
  </si>
  <si>
    <t>434-maker-11951-BDM_5</t>
  </si>
  <si>
    <t>435-maker-11951-BDM_5</t>
  </si>
  <si>
    <t>436-maker-11951-BDM_5</t>
  </si>
  <si>
    <t>462-maker-2208-ABD_5</t>
  </si>
  <si>
    <t>465-maker-2357-ARB_2</t>
  </si>
  <si>
    <t>466-maker-2357-ARB_2</t>
  </si>
  <si>
    <t>504-maker-4896-BLT_2</t>
  </si>
  <si>
    <t>528-maker-861-BGT_2</t>
  </si>
  <si>
    <t>566-snap_masked-11626-ASB_2</t>
  </si>
  <si>
    <t>569-snap_masked-11951-BDM_5</t>
  </si>
  <si>
    <t>573-snap_masked-1220-ANM_2</t>
  </si>
  <si>
    <t>598-snap_masked-277-BFM_3</t>
  </si>
  <si>
    <t>608-snap_masked-2960-AEE_3</t>
  </si>
  <si>
    <t>623-snap_masked-3817-CBB_4</t>
  </si>
  <si>
    <t>624-snap_masked-3893-ATH_3</t>
  </si>
  <si>
    <t>625-snap_masked-3893-ATH_3</t>
  </si>
  <si>
    <t>627-snap_masked-4168-BEK_7</t>
  </si>
  <si>
    <t>641-snap_masked-4866-BCP_8</t>
  </si>
  <si>
    <t>644-snap_masked-4896-BLT_2</t>
  </si>
  <si>
    <t>645-snap_masked-4896-BLT_2</t>
  </si>
  <si>
    <t>646-snap_masked-4896-BLT_2</t>
  </si>
  <si>
    <t>651-snap_masked-5418-YCY</t>
  </si>
  <si>
    <t>671-snap_masked-7012-CFC_2</t>
  </si>
  <si>
    <t>672-snap_masked-7012-CFC_2</t>
  </si>
  <si>
    <t>682-snap_masked-779-BSG_4</t>
  </si>
  <si>
    <t>688-snap_masked-9264-AVR_6</t>
  </si>
  <si>
    <t>703-augustus_masked-CFC_2-43056</t>
  </si>
  <si>
    <t>704-augustus_masked-CFC_2-43056</t>
  </si>
  <si>
    <t>705-augustus_masked-CFC_2-43056</t>
  </si>
  <si>
    <t>706-augustus_masked-CFC_2-43056</t>
  </si>
  <si>
    <t>707-augustus_masked-CFC_2-43056</t>
  </si>
  <si>
    <t>708-augustus_masked-CFC_2-43056</t>
  </si>
  <si>
    <t>709-augustus_masked-CFC_2-43056</t>
  </si>
  <si>
    <t>710-augustus_masked-CFC_2-43056</t>
  </si>
  <si>
    <t>711-augustus_masked-CFC_2-43056</t>
  </si>
  <si>
    <t>712-augustus_masked-CFC_2-43056</t>
  </si>
  <si>
    <t>713-augustus_masked-CFC_2-43056</t>
  </si>
  <si>
    <t>714-augustus_masked-CFC_2-43056</t>
  </si>
  <si>
    <t>715-augustus_masked-CFC_2-43056</t>
  </si>
  <si>
    <t>716-augustus_masked-CFC_2-43056</t>
  </si>
  <si>
    <t>717-augustus_masked-CFC_2-43056</t>
  </si>
  <si>
    <t>718-augustus_masked-CFC_2-43056</t>
  </si>
  <si>
    <t>719-augustus_masked-CFC_2-43056</t>
  </si>
  <si>
    <t>720-augustus_masked-CFC_2-43056</t>
  </si>
  <si>
    <t>721-augustus_masked-CFC_2-43056</t>
  </si>
  <si>
    <t>722-augustus_masked-CFC_2-43056</t>
  </si>
  <si>
    <t>723-augustus_masked-CFC_2-43056</t>
  </si>
  <si>
    <t>724-augustus_masked-CFC_2-43056</t>
  </si>
  <si>
    <t>771-augustus_masked-AKG_3-6639</t>
  </si>
  <si>
    <t>904-augustus_masked-BIL_3-4712</t>
  </si>
  <si>
    <t>917-augustus_masked-BPP_4-5588</t>
  </si>
  <si>
    <t>940-augustus_masked-BDG_5-19334</t>
  </si>
  <si>
    <t>941-augustus_masked-BDG_5-19334</t>
  </si>
  <si>
    <t>942-augustus_masked-BDG_5-19334</t>
  </si>
  <si>
    <t>943-augustus_masked-BDG_5-19334</t>
  </si>
  <si>
    <t>944-augustus_masked-BDG_5-19334</t>
  </si>
  <si>
    <t>945-augustus_masked-BDG_5-19334</t>
  </si>
  <si>
    <t>946-augustus_masked-BDG_5-19334</t>
  </si>
  <si>
    <t>1003-augustus_masked-YCM-7680</t>
  </si>
  <si>
    <t>1022-augustus_masked-AHG_3-5017</t>
  </si>
  <si>
    <t>1023-augustus_masked-AHG_3-5017</t>
  </si>
  <si>
    <t>1024-augustus_masked-AHG_3-5017</t>
  </si>
  <si>
    <t>1060-augustus_masked-ASN_8-20595</t>
  </si>
  <si>
    <t>1075-augustus_masked-AEL_3-25454</t>
  </si>
  <si>
    <t>1128-augustus_masked-CPA_4-16961</t>
  </si>
  <si>
    <t>1201-augustus_masked-AHF_3-9612</t>
  </si>
  <si>
    <t>1203-augustus_masked-AHF_3-9612</t>
  </si>
  <si>
    <t>1240-augustus_masked-ALI_5-15225</t>
  </si>
  <si>
    <t>1241-augustus_masked-ALI_5-15225</t>
  </si>
  <si>
    <t>1242-augustus_masked-ALI_5-15225</t>
  </si>
  <si>
    <t>1248-augustus_masked-CCR_1-6225</t>
  </si>
  <si>
    <t>1250-augustus_masked-BDM_5-23139</t>
  </si>
  <si>
    <t>1251-augustus_masked-BDM_5-23139</t>
  </si>
  <si>
    <t>1283-augustus_masked-BDM_5-23139</t>
  </si>
  <si>
    <t>1296-augustus_masked-YCB-8071</t>
  </si>
  <si>
    <t>1297-augustus_masked-ASB_2-40163</t>
  </si>
  <si>
    <t>1318-augustus_masked-BDM_5-22999</t>
  </si>
  <si>
    <t>1319-augustus_masked-BDM_5-22999</t>
  </si>
  <si>
    <t>1320-augustus_masked-BDM_5-22999</t>
  </si>
  <si>
    <t>1321-augustus_masked-BDM_5-22999</t>
  </si>
  <si>
    <t>1435-maker-CFC_2-43056</t>
  </si>
  <si>
    <t>1457-maker-CCH_4-6793</t>
  </si>
  <si>
    <t>1468-maker-BDG_5-19334</t>
  </si>
  <si>
    <t>1487-maker-AEL_3-25454</t>
  </si>
  <si>
    <t>1488-maker-AEL_3-25454</t>
  </si>
  <si>
    <t>1491-maker-BPL_2-7584</t>
  </si>
  <si>
    <t>1525-maker-CQS_4-6365</t>
  </si>
  <si>
    <t>1529-maker-ALI_5-15225</t>
  </si>
  <si>
    <t>1532-maker-CCR_1-6225</t>
  </si>
  <si>
    <t>1534-maker-BDM_5-23139</t>
  </si>
  <si>
    <t>1535-maker-BDM_5-23139</t>
  </si>
  <si>
    <t>1536-maker-BDM_5-23139</t>
  </si>
  <si>
    <t>1571-snap_masked-CFC_2-43056</t>
  </si>
  <si>
    <t>1572-snap_masked-CFC_2-43056</t>
  </si>
  <si>
    <t>1602-snap_masked-CCH_4-6793</t>
  </si>
  <si>
    <t>1651-snap_masked-AHG_3-5017</t>
  </si>
  <si>
    <t>1652-snap_masked-AHG_3-5017</t>
  </si>
  <si>
    <t>1653-snap_masked-AHG_3-5017</t>
  </si>
  <si>
    <t>1706-snap_masked-BDM_5-23139</t>
  </si>
  <si>
    <t>1707-snap_masked-BDM_5-23139</t>
  </si>
  <si>
    <t>1714-snap_masked-ASB_2-40163</t>
  </si>
  <si>
    <t>1723-snap_masked-BDM_5-22999</t>
  </si>
  <si>
    <t>1724-snap_masked-BDM_5-22999</t>
  </si>
  <si>
    <t>1735-snap_masked-BAQ_7-7673</t>
  </si>
  <si>
    <t>1751-snap_masked-BSL_4-12345</t>
  </si>
  <si>
    <t>5619-YLR157C_NumOfGenes_4</t>
  </si>
  <si>
    <t>6961-YOL164W</t>
  </si>
  <si>
    <t>58-augustus_masked-11091-BAF_6</t>
  </si>
  <si>
    <t>60-augustus_masked-11172-CPM_4</t>
  </si>
  <si>
    <t>61-augustus_masked-11216-CPN_4</t>
  </si>
  <si>
    <t>62-augustus_masked-11537-CPG_1</t>
  </si>
  <si>
    <t>63-augustus_masked-11538-CPG_1</t>
  </si>
  <si>
    <t>64-augustus_masked-11538-CPG_1</t>
  </si>
  <si>
    <t>65-augustus_masked-11538-CPG_1</t>
  </si>
  <si>
    <t>66-augustus_masked-11538-CPG_1</t>
  </si>
  <si>
    <t>80-augustus_masked-12142-CPK_4</t>
  </si>
  <si>
    <t>85-augustus_masked-12217-ALI_5</t>
  </si>
  <si>
    <t>91-augustus_masked-1266-AHB_2</t>
  </si>
  <si>
    <t>92-augustus_masked-1266-AHB_2</t>
  </si>
  <si>
    <t>93-augustus_masked-1266-AHB_2</t>
  </si>
  <si>
    <t>95-augustus_masked-1364-CFF_4</t>
  </si>
  <si>
    <t>96-augustus_masked-1372-CFF_4</t>
  </si>
  <si>
    <t>97-augustus_masked-1375-CFF_4</t>
  </si>
  <si>
    <t>98-augustus_masked-1375-CFF_4</t>
  </si>
  <si>
    <t>99-augustus_masked-1375-CFF_4</t>
  </si>
  <si>
    <t>100-augustus_masked-1375-CFF_4</t>
  </si>
  <si>
    <t>101-augustus_masked-1375-CFF_4</t>
  </si>
  <si>
    <t>102-augustus_masked-1433-AAT_3</t>
  </si>
  <si>
    <t>108-augustus_masked-1649-AIE_1</t>
  </si>
  <si>
    <t>109-augustus_masked-1649-AIE_1</t>
  </si>
  <si>
    <t>110-augustus_masked-1649-AIE_1</t>
  </si>
  <si>
    <t>111-augustus_masked-1649-AIE_1</t>
  </si>
  <si>
    <t>112-augustus_masked-1649-AIE_1</t>
  </si>
  <si>
    <t>113-augustus_masked-1649-AIE_1</t>
  </si>
  <si>
    <t>114-augustus_masked-1654-AIE_1</t>
  </si>
  <si>
    <t>115-augustus_masked-1654-AIE_1</t>
  </si>
  <si>
    <t>116-augustus_masked-1659-AIE_1</t>
  </si>
  <si>
    <t>117-augustus_masked-1659-AIE_1</t>
  </si>
  <si>
    <t>118-augustus_masked-1661-AIE_1</t>
  </si>
  <si>
    <t>119-augustus_masked-1663-AIE_1</t>
  </si>
  <si>
    <t>120-augustus_masked-1671-AIE_1</t>
  </si>
  <si>
    <t>121-augustus_masked-1683-AIE_1</t>
  </si>
  <si>
    <t>122-augustus_masked-1684-AIE_1</t>
  </si>
  <si>
    <t>123-augustus_masked-1685-AIE_1</t>
  </si>
  <si>
    <t>124-augustus_masked-1688-AIE_1</t>
  </si>
  <si>
    <t>125-augustus_masked-1689-AIE_1</t>
  </si>
  <si>
    <t>126-augustus_masked-1689-AIE_1</t>
  </si>
  <si>
    <t>127-augustus_masked-1689-AIE_1</t>
  </si>
  <si>
    <t>128-augustus_masked-1697-AIE_1</t>
  </si>
  <si>
    <t>129-augustus_masked-1697-AIE_1</t>
  </si>
  <si>
    <t>130-augustus_masked-1697-AIE_1</t>
  </si>
  <si>
    <t>131-augustus_masked-1697-AIE_1</t>
  </si>
  <si>
    <t>132-augustus_masked-1697-AIE_1</t>
  </si>
  <si>
    <t>133-augustus_masked-1698-AIE_1</t>
  </si>
  <si>
    <t>134-augustus_masked-1700-AIE_1</t>
  </si>
  <si>
    <t>135-augustus_masked-1700-AIE_1</t>
  </si>
  <si>
    <t>136-augustus_masked-1700-AIE_1</t>
  </si>
  <si>
    <t>137-augustus_masked-1700-AIE_1</t>
  </si>
  <si>
    <t>138-augustus_masked-1700-AIE_1</t>
  </si>
  <si>
    <t>139-augustus_masked-1700-AIE_1</t>
  </si>
  <si>
    <t>140-augustus_masked-1700-AIE_1</t>
  </si>
  <si>
    <t>141-augustus_masked-1706-AIE_1</t>
  </si>
  <si>
    <t>147-augustus_masked-1985-AID_2</t>
  </si>
  <si>
    <t>156-augustus_masked-2151-BRV_4</t>
  </si>
  <si>
    <t>157-augustus_masked-2154-BRV_4</t>
  </si>
  <si>
    <t>158-augustus_masked-2154-BRV_4</t>
  </si>
  <si>
    <t>169-augustus_masked-2392-BTV_5</t>
  </si>
  <si>
    <t>170-augustus_masked-2392-BTV_5</t>
  </si>
  <si>
    <t>176-augustus_masked-2799-CPI_4</t>
  </si>
  <si>
    <t>177-augustus_masked-2802-CPI_4</t>
  </si>
  <si>
    <t>178-augustus_masked-2804-CPI_4</t>
  </si>
  <si>
    <t>179-augustus_masked-2806-CPI_4</t>
  </si>
  <si>
    <t>180-augustus_masked-2809-CPI_4</t>
  </si>
  <si>
    <t>181-augustus_masked-2810-CPI_4</t>
  </si>
  <si>
    <t>182-augustus_masked-2811-CPI_4</t>
  </si>
  <si>
    <t>183-augustus_masked-2811-CPI_4</t>
  </si>
  <si>
    <t>184-augustus_masked-2814-CPI_4</t>
  </si>
  <si>
    <t>185-augustus_masked-2814-CPI_4</t>
  </si>
  <si>
    <t>186-augustus_masked-2814-CPI_4</t>
  </si>
  <si>
    <t>187-augustus_masked-2814-CPI_4</t>
  </si>
  <si>
    <t>188-augustus_masked-2814-CPI_4</t>
  </si>
  <si>
    <t>189-augustus_masked-2814-CPI_4</t>
  </si>
  <si>
    <t>192-augustus_masked-2854-CPI_4</t>
  </si>
  <si>
    <t>193-augustus_masked-2860-CPI_4</t>
  </si>
  <si>
    <t>194-augustus_masked-2860-CPI_4</t>
  </si>
  <si>
    <t>195-augustus_masked-2861-CPI_4</t>
  </si>
  <si>
    <t>196-augustus_masked-2861-CPI_4</t>
  </si>
  <si>
    <t>197-augustus_masked-2861-CPI_4</t>
  </si>
  <si>
    <t>198-augustus_masked-2861-CPI_4</t>
  </si>
  <si>
    <t>199-augustus_masked-2861-CPI_4</t>
  </si>
  <si>
    <t>200-augustus_masked-2861-CPI_4</t>
  </si>
  <si>
    <t>202-augustus_masked-2866-CPI_4</t>
  </si>
  <si>
    <t>206-augustus_masked-3085-AHL_3</t>
  </si>
  <si>
    <t>207-augustus_masked-3085-AHL_3</t>
  </si>
  <si>
    <t>208-augustus_masked-3088-AHL_3</t>
  </si>
  <si>
    <t>209-augustus_masked-310-ALB_3</t>
  </si>
  <si>
    <t>210-augustus_masked-3103-AHL_3</t>
  </si>
  <si>
    <t>211-augustus_masked-3105-AHL_3</t>
  </si>
  <si>
    <t>212-augustus_masked-3105-AHL_3</t>
  </si>
  <si>
    <t>224-augustus_masked-365-YDJ</t>
  </si>
  <si>
    <t>225-augustus_masked-3859-CMG_6</t>
  </si>
  <si>
    <t>226-augustus_masked-3859-CMG_6</t>
  </si>
  <si>
    <t>227-augustus_masked-3919-CCQ_1</t>
  </si>
  <si>
    <t>233-augustus_masked-4747-CNV_4</t>
  </si>
  <si>
    <t>234-augustus_masked-4747-CNV_4</t>
  </si>
  <si>
    <t>235-augustus_masked-4747-CNV_4</t>
  </si>
  <si>
    <t>236-augustus_masked-4748-CNV_4</t>
  </si>
  <si>
    <t>241-augustus_masked-4866-BCP_8</t>
  </si>
  <si>
    <t>243-augustus_masked-4867-BCP_8</t>
  </si>
  <si>
    <t>253-augustus_masked-5248-CIL_2</t>
  </si>
  <si>
    <t>254-augustus_masked-5425-CDT_2</t>
  </si>
  <si>
    <t>255-augustus_masked-5427-CDT_2</t>
  </si>
  <si>
    <t>256-augustus_masked-5427-CDT_2</t>
  </si>
  <si>
    <t>257-augustus_masked-5427-CDT_2</t>
  </si>
  <si>
    <t>258-augustus_masked-5430-CDT_2</t>
  </si>
  <si>
    <t>259-augustus_masked-5430-CDT_2</t>
  </si>
  <si>
    <t>261-augustus_masked-5430-CDT_2</t>
  </si>
  <si>
    <t>262-augustus_masked-5430-CDT_2</t>
  </si>
  <si>
    <t>263-augustus_masked-5432-CDT_2</t>
  </si>
  <si>
    <t>264-augustus_masked-5482-AQA_4</t>
  </si>
  <si>
    <t>265-augustus_masked-5486-AQA_4</t>
  </si>
  <si>
    <t>268-augustus_masked-5488-AQA_4</t>
  </si>
  <si>
    <t>269-augustus_masked-5488-AQA_4</t>
  </si>
  <si>
    <t>270-augustus_masked-5489-AQA_4</t>
  </si>
  <si>
    <t>271-augustus_masked-5495-AQA_4</t>
  </si>
  <si>
    <t>272-augustus_masked-5495-AQA_4</t>
  </si>
  <si>
    <t>273-augustus_masked-5495-AQA_4</t>
  </si>
  <si>
    <t>274-augustus_masked-5497-AQA_4</t>
  </si>
  <si>
    <t>280-augustus_masked-6407-CDN_4</t>
  </si>
  <si>
    <t>286-augustus_masked-6649-CPA_4</t>
  </si>
  <si>
    <t>287-augustus_masked-6649-CPA_4</t>
  </si>
  <si>
    <t>289-augustus_masked-6667-CPA_4</t>
  </si>
  <si>
    <t>290-augustus_masked-6668-CPA_4</t>
  </si>
  <si>
    <t>291-augustus_masked-6738-ATQ_7</t>
  </si>
  <si>
    <t>292-augustus_masked-6738-ATQ_7</t>
  </si>
  <si>
    <t>293-augustus_masked-6738-ATQ_7</t>
  </si>
  <si>
    <t>294-augustus_masked-6739-ATQ_7</t>
  </si>
  <si>
    <t>313-augustus_masked-752-BKQ_2</t>
  </si>
  <si>
    <t>316-augustus_masked-7604-CPQ_4</t>
  </si>
  <si>
    <t>318-augustus_masked-7605-CPQ_4</t>
  </si>
  <si>
    <t>319-augustus_masked-7606-CPQ_4</t>
  </si>
  <si>
    <t>320-augustus_masked-7607-CPQ_4</t>
  </si>
  <si>
    <t>321-augustus_masked-7608-CPQ_4</t>
  </si>
  <si>
    <t>322-augustus_masked-7610-CPQ_4</t>
  </si>
  <si>
    <t>323-augustus_masked-7610-CPQ_4</t>
  </si>
  <si>
    <t>324-augustus_masked-7614-CPQ_4</t>
  </si>
  <si>
    <t>325-augustus_masked-7614-CPQ_4</t>
  </si>
  <si>
    <t>326-augustus_masked-7614-CPQ_4</t>
  </si>
  <si>
    <t>327-augustus_masked-7614-CPQ_4</t>
  </si>
  <si>
    <t>328-augustus_masked-7614-CPQ_4</t>
  </si>
  <si>
    <t>329-augustus_masked-7614-CPQ_4</t>
  </si>
  <si>
    <t>330-augustus_masked-7614-CPQ_4</t>
  </si>
  <si>
    <t>331-augustus_masked-7614-CPQ_4</t>
  </si>
  <si>
    <t>332-augustus_masked-7614-CPQ_4</t>
  </si>
  <si>
    <t>333-augustus_masked-7614-CPQ_4</t>
  </si>
  <si>
    <t>334-augustus_masked-7615-CPQ_4</t>
  </si>
  <si>
    <t>336-augustus_masked-7617-CPQ_4</t>
  </si>
  <si>
    <t>337-augustus_masked-7617-CPQ_4</t>
  </si>
  <si>
    <t>338-augustus_masked-7617-CPQ_4</t>
  </si>
  <si>
    <t>339-augustus_masked-7617-CPQ_4</t>
  </si>
  <si>
    <t>340-augustus_masked-7617-CPQ_4</t>
  </si>
  <si>
    <t>341-augustus_masked-7617-CPQ_4</t>
  </si>
  <si>
    <t>343-augustus_masked-772-BSG_4</t>
  </si>
  <si>
    <t>346-augustus_masked-779-BSG_4</t>
  </si>
  <si>
    <t>358-augustus_masked-8488-AQD_4</t>
  </si>
  <si>
    <t>359-augustus_masked-8489-AQD_4</t>
  </si>
  <si>
    <t>365-augustus_masked-8812-CQS_4</t>
  </si>
  <si>
    <t>368-augustus_masked-8846-CQS_4</t>
  </si>
  <si>
    <t>381-augustus_masked-9671-CGD_5</t>
  </si>
  <si>
    <t>382-augustus_masked-969-AFD_4</t>
  </si>
  <si>
    <t>383-augustus_masked-969-AFD_4</t>
  </si>
  <si>
    <t>384-augustus_masked-986-AFD_4</t>
  </si>
  <si>
    <t>385-augustus_masked-9880-CPR_4</t>
  </si>
  <si>
    <t>387-augustus_masked-9885-CPR_4</t>
  </si>
  <si>
    <t>388-augustus_masked-9889-CPR_4</t>
  </si>
  <si>
    <t>389-augustus_masked-9889-CPR_4</t>
  </si>
  <si>
    <t>390-augustus_masked-9892-CPR_4</t>
  </si>
  <si>
    <t>391-augustus_masked-9892-CPR_4</t>
  </si>
  <si>
    <t>392-augustus_masked-9892-CPR_4</t>
  </si>
  <si>
    <t>393-augustus_masked-9892-CPR_4</t>
  </si>
  <si>
    <t>394-augustus_masked-9892-CPR_4</t>
  </si>
  <si>
    <t>395-augustus_masked-9892-CPR_4</t>
  </si>
  <si>
    <t>396-augustus_masked-9894-CPR_4</t>
  </si>
  <si>
    <t>397-augustus_masked-9894-CPR_4</t>
  </si>
  <si>
    <t>398-augustus_masked-990-AFD_4</t>
  </si>
  <si>
    <t>399-augustus_masked-990-AFD_4</t>
  </si>
  <si>
    <t>400-augustus_masked-990-AFD_4</t>
  </si>
  <si>
    <t>401-augustus_masked-9901-CPR_4</t>
  </si>
  <si>
    <t>402-augustus_masked-9901-CPR_4</t>
  </si>
  <si>
    <t>403-augustus_masked-9901-CPR_4</t>
  </si>
  <si>
    <t>404-augustus_masked-9902-CPR_4</t>
  </si>
  <si>
    <t>405-augustus_masked-9902-CPR_4</t>
  </si>
  <si>
    <t>406-augustus_masked-9902-CPR_4</t>
  </si>
  <si>
    <t>407-augustus_masked-9902-CPR_4</t>
  </si>
  <si>
    <t>408-augustus_masked-9905-CPR_4</t>
  </si>
  <si>
    <t>409-augustus_masked-9905-CPR_4</t>
  </si>
  <si>
    <t>410-augustus_masked-9906-CPR_4</t>
  </si>
  <si>
    <t>411-augustus_masked-9907-CPR_4</t>
  </si>
  <si>
    <t>412-augustus_masked-9907-CPR_4</t>
  </si>
  <si>
    <t>413-augustus_masked-9908-CPR_4</t>
  </si>
  <si>
    <t>414-augustus_masked-9908-CPR_4</t>
  </si>
  <si>
    <t>416-augustus_masked-9908-CPR_4</t>
  </si>
  <si>
    <t>417-augustus_masked-9909-CPR_4</t>
  </si>
  <si>
    <t>418-augustus_masked-9909-CPR_4</t>
  </si>
  <si>
    <t>419-augustus_masked-9909-CPR_4</t>
  </si>
  <si>
    <t>420-augustus_masked-9909-CPR_4</t>
  </si>
  <si>
    <t>421-augustus_masked-9909-CPR_4</t>
  </si>
  <si>
    <t>441-maker-12217-ALI_5</t>
  </si>
  <si>
    <t>446-maker-1364-CFF_4</t>
  </si>
  <si>
    <t>451-maker-1652-AIE_1</t>
  </si>
  <si>
    <t>454-maker-1706-AIE_1</t>
  </si>
  <si>
    <t>472-maker-2796-CPI_4</t>
  </si>
  <si>
    <t>473-maker-2803-CPI_4</t>
  </si>
  <si>
    <t>474-maker-2815-CPI_4</t>
  </si>
  <si>
    <t>475-maker-2817-CPI_4</t>
  </si>
  <si>
    <t>476-maker-2831-CPI_4</t>
  </si>
  <si>
    <t>477-maker-2859-CPI_4</t>
  </si>
  <si>
    <t>478-maker-2861-CPI_4</t>
  </si>
  <si>
    <t>496-maker-378-YDJ</t>
  </si>
  <si>
    <t>510-maker-5430-CDT_2</t>
  </si>
  <si>
    <t>511-maker-5486-AQA_4</t>
  </si>
  <si>
    <t>516-maker-6413-CDN_4</t>
  </si>
  <si>
    <t>517-maker-6533-ADE_2</t>
  </si>
  <si>
    <t>519-maker-6662-CPA_4</t>
  </si>
  <si>
    <t>522-maker-7605-CPQ_4</t>
  </si>
  <si>
    <t>530-maker-8850-CQS_4</t>
  </si>
  <si>
    <t>534-maker-963-AFD_4</t>
  </si>
  <si>
    <t>535-maker-969-AFD_4</t>
  </si>
  <si>
    <t>536-maker-970-AFD_4</t>
  </si>
  <si>
    <t>538-maker-988-AFD_4</t>
  </si>
  <si>
    <t>539-maker-9892-CPR_4</t>
  </si>
  <si>
    <t>540-maker-9894-CPR_4</t>
  </si>
  <si>
    <t>541-maker-9901-CPR_4</t>
  </si>
  <si>
    <t>542-maker-9908-CPR_4</t>
  </si>
  <si>
    <t>543-maker-9909-CPR_4</t>
  </si>
  <si>
    <t>563-snap_masked-11216-CPN_4</t>
  </si>
  <si>
    <t>564-snap_masked-11538-CPG_1</t>
  </si>
  <si>
    <t>572-snap_masked-12142-CPK_4</t>
  </si>
  <si>
    <t>580-snap_masked-1649-AIE_1</t>
  </si>
  <si>
    <t>581-snap_masked-1653-AIE_1</t>
  </si>
  <si>
    <t>582-snap_masked-1665-AIE_1</t>
  </si>
  <si>
    <t>583-snap_masked-1698-AIE_1</t>
  </si>
  <si>
    <t>585-snap_masked-1700-AIE_1</t>
  </si>
  <si>
    <t>599-snap_masked-2798-CPI_4</t>
  </si>
  <si>
    <t>601-snap_masked-2806-CPI_4</t>
  </si>
  <si>
    <t>602-snap_masked-2816-CPI_4</t>
  </si>
  <si>
    <t>606-snap_masked-2851-CPI_4</t>
  </si>
  <si>
    <t>613-snap_masked-3084-AHL_3</t>
  </si>
  <si>
    <t>614-snap_masked-3088-AHL_3</t>
  </si>
  <si>
    <t>622-snap_masked-3685-BTA_5</t>
  </si>
  <si>
    <t>628-snap_masked-4220-BCN_8</t>
  </si>
  <si>
    <t>631-snap_masked-4255-BCN_8</t>
  </si>
  <si>
    <t>632-snap_masked-4255-BCN_8</t>
  </si>
  <si>
    <t>652-snap_masked-5425-CDT_2</t>
  </si>
  <si>
    <t>654-snap_masked-5487-AQA_4</t>
  </si>
  <si>
    <t>655-snap_masked-5495-AQA_4</t>
  </si>
  <si>
    <t>656-snap_masked-5627-CKN_4</t>
  </si>
  <si>
    <t>661-snap_masked-6415-CDN_4</t>
  </si>
  <si>
    <t>663-snap_masked-6649-CPA_4</t>
  </si>
  <si>
    <t>666-snap_masked-6650-CPA_4</t>
  </si>
  <si>
    <t>667-snap_masked-6650-CPA_4</t>
  </si>
  <si>
    <t>678-snap_masked-7599-CPQ_4</t>
  </si>
  <si>
    <t>679-snap_masked-7614-CPQ_4</t>
  </si>
  <si>
    <t>690-snap_masked-963-AFD_4</t>
  </si>
  <si>
    <t>692-snap_masked-971-AFD_4</t>
  </si>
  <si>
    <t>693-snap_masked-9884-CPR_4</t>
  </si>
  <si>
    <t>694-snap_masked-9885-CPR_4</t>
  </si>
  <si>
    <t>695-snap_masked-9891-CPR_4</t>
  </si>
  <si>
    <t>696-snap_masked-9892-CPR_4</t>
  </si>
  <si>
    <t>697-snap_masked-9894-CPR_4</t>
  </si>
  <si>
    <t>698-snap_masked-9901-CPR_4</t>
  </si>
  <si>
    <t>699-snap_masked-9902-CPR_4</t>
  </si>
  <si>
    <t>700-snap_masked-9906-CPR_4</t>
  </si>
  <si>
    <t>701-snap_masked-9909-CPR_4</t>
  </si>
  <si>
    <t>725-augustus_masked-CPQ_4-15294</t>
  </si>
  <si>
    <t>726-augustus_masked-CPQ_4-15294</t>
  </si>
  <si>
    <t>727-augustus_masked-CPQ_4-15294</t>
  </si>
  <si>
    <t>728-augustus_masked-CPK_4-16846</t>
  </si>
  <si>
    <t>730-augustus_masked-CPN_4-15569</t>
  </si>
  <si>
    <t>731-augustus_masked-CPI_4-15898</t>
  </si>
  <si>
    <t>733-augustus_masked-CPK_4-16846</t>
  </si>
  <si>
    <t>734-augustus_masked-AIE_1-5050</t>
  </si>
  <si>
    <t>735-augustus_masked-AIE_1-5050</t>
  </si>
  <si>
    <t>736-augustus_masked-AIE_1-5050</t>
  </si>
  <si>
    <t>737-augustus_masked-AIE_1-5050</t>
  </si>
  <si>
    <t>738-augustus_masked-AIE_1-5050</t>
  </si>
  <si>
    <t>739-augustus_masked-AIE_1-5050</t>
  </si>
  <si>
    <t>740-augustus_masked-AIE_1-5050</t>
  </si>
  <si>
    <t>742-augustus_masked-YBR-7232</t>
  </si>
  <si>
    <t>743-augustus_masked-AQA_4-7171</t>
  </si>
  <si>
    <t>744-augustus_masked-CPR_4-17586</t>
  </si>
  <si>
    <t>745-augustus_masked-YBR-7232</t>
  </si>
  <si>
    <t>746-augustus_masked-YBR-7232</t>
  </si>
  <si>
    <t>747-augustus_masked-CQS_4-6447</t>
  </si>
  <si>
    <t>749-augustus_masked-YDM-5142</t>
  </si>
  <si>
    <t>750-augustus_masked-YDM-5142</t>
  </si>
  <si>
    <t>752-augustus_masked-BKC_1-8603</t>
  </si>
  <si>
    <t>754-augustus_masked-AHM_1-7103</t>
  </si>
  <si>
    <t>755-augustus_masked-AHM_1-7103</t>
  </si>
  <si>
    <t>756-augustus_masked-AHM_1-7103</t>
  </si>
  <si>
    <t>757-augustus_masked-AHM_1-7103</t>
  </si>
  <si>
    <t>758-augustus_masked-CPN_4-15699</t>
  </si>
  <si>
    <t>759-augustus_masked-CPN_4-15699</t>
  </si>
  <si>
    <t>760-augustus_masked-CPN_4-15699</t>
  </si>
  <si>
    <t>761-augustus_masked-CPN_4-15699</t>
  </si>
  <si>
    <t>762-augustus_masked-CPN_4-15699</t>
  </si>
  <si>
    <t>763-augustus_masked-CDT_2-5331</t>
  </si>
  <si>
    <t>764-augustus_masked-CDT_2-5331</t>
  </si>
  <si>
    <t>765-augustus_masked-CDT_2-5331</t>
  </si>
  <si>
    <t>766-augustus_masked-CDT_2-5331</t>
  </si>
  <si>
    <t>767-augustus_masked-CDT_2-5331</t>
  </si>
  <si>
    <t>772-augustus_masked-AHA_2-9651</t>
  </si>
  <si>
    <t>773-augustus_masked-CPB_4_C4VAEACXX.IND41b-15669</t>
  </si>
  <si>
    <t>778-augustus_masked-CPQ_4-15250</t>
  </si>
  <si>
    <t>779-augustus_masked-CPQ_4-15250</t>
  </si>
  <si>
    <t>780-augustus_masked-CPQ_4-15250</t>
  </si>
  <si>
    <t>781-augustus_masked-BBM_6-7237</t>
  </si>
  <si>
    <t>782-augustus_masked-BBM_6-7237</t>
  </si>
  <si>
    <t>783-augustus_masked-BBM_6-7237</t>
  </si>
  <si>
    <t>784-augustus_masked-CPM_4-14712</t>
  </si>
  <si>
    <t>786-augustus_masked-AQA_4-7230</t>
  </si>
  <si>
    <t>789-augustus_masked-CPM_4-14662</t>
  </si>
  <si>
    <t>792-augustus_masked-AVB_8-8054</t>
  </si>
  <si>
    <t>793-augustus_masked-CPI_4-15676</t>
  </si>
  <si>
    <t>794-augustus_masked-CPA_4-16604</t>
  </si>
  <si>
    <t>795-augustus_masked-YAE-4456</t>
  </si>
  <si>
    <t>796-augustus_masked-YAE-4456</t>
  </si>
  <si>
    <t>797-augustus_masked-YAE-4456</t>
  </si>
  <si>
    <t>799-augustus_masked-AQD_4-6774</t>
  </si>
  <si>
    <t>802-augustus_masked-CPA_4-16362</t>
  </si>
  <si>
    <t>803-augustus_masked-ATQ_7-5187</t>
  </si>
  <si>
    <t>804-augustus_masked-ATQ_7-5187</t>
  </si>
  <si>
    <t>805-augustus_masked-ATQ_7-5187</t>
  </si>
  <si>
    <t>806-augustus_masked-ATQ_7-5187</t>
  </si>
  <si>
    <t>807-augustus_masked-ATQ_7-5187</t>
  </si>
  <si>
    <t>808-augustus_masked-ATQ_7-5187</t>
  </si>
  <si>
    <t>809-augustus_masked-ATQ_7-5187</t>
  </si>
  <si>
    <t>810-augustus_masked-CQS_4-6444</t>
  </si>
  <si>
    <t>812-augustus_masked-ABM_5-4619</t>
  </si>
  <si>
    <t>813-augustus_masked-ABM_5-4619</t>
  </si>
  <si>
    <t>814-augustus_masked-ABM_5-4619</t>
  </si>
  <si>
    <t>815-augustus_masked-CPR_4-17880</t>
  </si>
  <si>
    <t>816-augustus_masked-CPR_4-17880</t>
  </si>
  <si>
    <t>817-augustus_masked-CPR_4-17880</t>
  </si>
  <si>
    <t>818-augustus_masked-CPR_4-17880</t>
  </si>
  <si>
    <t>819-augustus_masked-CPR_4-17880</t>
  </si>
  <si>
    <t>820-augustus_masked-CPR_4-17880</t>
  </si>
  <si>
    <t>821-augustus_masked-CPR_4-17880</t>
  </si>
  <si>
    <t>822-augustus_masked-CPR_4-17880</t>
  </si>
  <si>
    <t>823-augustus_masked-CPR_4-17880</t>
  </si>
  <si>
    <t>824-augustus_masked-CPR_4-17880</t>
  </si>
  <si>
    <t>825-augustus_masked-YCL-7822</t>
  </si>
  <si>
    <t>826-augustus_masked-YCL-7822</t>
  </si>
  <si>
    <t>827-augustus_masked-YCL-7822</t>
  </si>
  <si>
    <t>828-augustus_masked-YCL-7822</t>
  </si>
  <si>
    <t>829-augustus_masked-YCL-7822</t>
  </si>
  <si>
    <t>830-augustus_masked-BBM_6-7257</t>
  </si>
  <si>
    <t>832-augustus_masked-BBM_6-7257</t>
  </si>
  <si>
    <t>834-augustus_masked-CPL_4-15597</t>
  </si>
  <si>
    <t>835-augustus_masked-CPL_4-15597</t>
  </si>
  <si>
    <t>837-augustus_masked-AMA_5-10173</t>
  </si>
  <si>
    <t>840-augustus_masked-CPM_4-14459</t>
  </si>
  <si>
    <t>841-augustus_masked-BBM_6-7255</t>
  </si>
  <si>
    <t>842-augustus_masked-BBM_6-7255</t>
  </si>
  <si>
    <t>843-augustus_masked-BBM_6-7255</t>
  </si>
  <si>
    <t>844-augustus_masked-BBM_6-7255</t>
  </si>
  <si>
    <t>845-augustus_masked-BBM_6-7255</t>
  </si>
  <si>
    <t>846-augustus_masked-BBM_6-7255</t>
  </si>
  <si>
    <t>848-augustus_masked-CCQ_1-5470</t>
  </si>
  <si>
    <t>849-augustus_masked-CCQ_1-5470</t>
  </si>
  <si>
    <t>851-augustus_masked-CGD_5-5430</t>
  </si>
  <si>
    <t>852-augustus_masked-CGD_5-5430</t>
  </si>
  <si>
    <t>853-augustus_masked-CGD_5-5430</t>
  </si>
  <si>
    <t>854-augustus_masked-CGD_5-5430</t>
  </si>
  <si>
    <t>855-augustus_masked-CGD_5-5430</t>
  </si>
  <si>
    <t>856-augustus_masked-CPA_4-16966</t>
  </si>
  <si>
    <t>858-augustus_masked-CPN_4-15612</t>
  </si>
  <si>
    <t>859-augustus_masked-CPN_4-15612</t>
  </si>
  <si>
    <t>860-augustus_masked-CPN_4-15612</t>
  </si>
  <si>
    <t>861-augustus_masked-CPN_4-15612</t>
  </si>
  <si>
    <t>862-augustus_masked-CPN_4-15612</t>
  </si>
  <si>
    <t>863-augustus_masked-CPN_4-15612</t>
  </si>
  <si>
    <t>864-augustus_masked-CPN_4-15612</t>
  </si>
  <si>
    <t>865-augustus_masked-CPN_4-15612</t>
  </si>
  <si>
    <t>866-augustus_masked-CPN_4-15612</t>
  </si>
  <si>
    <t>867-augustus_masked-CPN_4-15612</t>
  </si>
  <si>
    <t>868-augustus_masked-CPN_4-15612</t>
  </si>
  <si>
    <t>869-augustus_masked-CPN_4-15612</t>
  </si>
  <si>
    <t>870-augustus_masked-CPN_4-15612</t>
  </si>
  <si>
    <t>871-augustus_masked-CPN_4-15612</t>
  </si>
  <si>
    <t>872-augustus_masked-CGE_5-5752</t>
  </si>
  <si>
    <t>873-augustus_masked-YCC-11519</t>
  </si>
  <si>
    <t>874-augustus_masked-YCC-11519</t>
  </si>
  <si>
    <t>875-augustus_masked-YCC-11519</t>
  </si>
  <si>
    <t>876-augustus_masked-YCC-11519</t>
  </si>
  <si>
    <t>877-augustus_masked-YCC-11519</t>
  </si>
  <si>
    <t>878-augustus_masked-AVB_8-7811</t>
  </si>
  <si>
    <t>879-augustus_masked-AVB_8-7811</t>
  </si>
  <si>
    <t>880-augustus_masked-AVB_8-7811</t>
  </si>
  <si>
    <t>881-augustus_masked-AVB_8-7811</t>
  </si>
  <si>
    <t>888-augustus_masked-AVB_8-8057</t>
  </si>
  <si>
    <t>889-augustus_masked-CPM_4-14876</t>
  </si>
  <si>
    <t>890-augustus_masked-CPM_4-14876</t>
  </si>
  <si>
    <t>891-augustus_masked-CPM_4-14876</t>
  </si>
  <si>
    <t>892-augustus_masked-AIE_1-5069</t>
  </si>
  <si>
    <t>893-augustus_masked-AIE_1-5069</t>
  </si>
  <si>
    <t>894-augustus_masked-AIE_1-5069</t>
  </si>
  <si>
    <t>895-augustus_masked-AIE_1-5069</t>
  </si>
  <si>
    <t>896-augustus_masked-AIE_1-5069</t>
  </si>
  <si>
    <t>898-augustus_masked-CPN_4-15085</t>
  </si>
  <si>
    <t>899-augustus_masked-CPN_4-15085</t>
  </si>
  <si>
    <t>900-augustus_masked-CPN_4-15553</t>
  </si>
  <si>
    <t>901-augustus_masked-CPN_4-15553</t>
  </si>
  <si>
    <t>909-augustus_masked-AHL_3-7778</t>
  </si>
  <si>
    <t>910-augustus_masked-YDM-5301</t>
  </si>
  <si>
    <t>911-augustus_masked-CPN_4-15139</t>
  </si>
  <si>
    <t>915-augustus_masked-AQA_4-7308</t>
  </si>
  <si>
    <t>919-augustus_masked-AHL_3-7762</t>
  </si>
  <si>
    <t>920-augustus_masked-AHL_3-7762</t>
  </si>
  <si>
    <t>921-augustus_masked-AHL_3-7762</t>
  </si>
  <si>
    <t>922-augustus_masked-AHL_3-7762</t>
  </si>
  <si>
    <t>923-augustus_masked-AHL_3-7762</t>
  </si>
  <si>
    <t>925-augustus_masked-AHM_1-7114</t>
  </si>
  <si>
    <t>926-augustus_masked-AHM_1-7114</t>
  </si>
  <si>
    <t>927-augustus_masked-AHM_1-7114</t>
  </si>
  <si>
    <t>928-augustus_masked-YDM-5008</t>
  </si>
  <si>
    <t>929-augustus_masked-YDM-5008</t>
  </si>
  <si>
    <t>931-augustus_masked-CQS_4-6447</t>
  </si>
  <si>
    <t>932-augustus_masked-BAP_7-7168</t>
  </si>
  <si>
    <t>939-augustus_masked-AQD_4-6616</t>
  </si>
  <si>
    <t>948-augustus_masked-AID_2-6456</t>
  </si>
  <si>
    <t>949-augustus_masked-AID_2-6456</t>
  </si>
  <si>
    <t>950-augustus_masked-AID_2-6456</t>
  </si>
  <si>
    <t>952-augustus_masked-APG_4-6739</t>
  </si>
  <si>
    <t>954-augustus_masked-AID_2-6449</t>
  </si>
  <si>
    <t>955-augustus_masked-AID_2-6449</t>
  </si>
  <si>
    <t>956-augustus_masked-AID_2-6449</t>
  </si>
  <si>
    <t>957-augustus_masked-CGE_5-5798</t>
  </si>
  <si>
    <t>958-augustus_masked-CGE_5-5798</t>
  </si>
  <si>
    <t>959-augustus_masked-ABM_5-4457</t>
  </si>
  <si>
    <t>960-augustus_masked-ABM_5-4457</t>
  </si>
  <si>
    <t>961-augustus_masked-ABM_5-4457</t>
  </si>
  <si>
    <t>962-augustus_masked-ABM_5-4457</t>
  </si>
  <si>
    <t>963-augustus_masked-ABM_5-4457</t>
  </si>
  <si>
    <t>964-augustus_masked-ABM_5-4457</t>
  </si>
  <si>
    <t>965-augustus_masked-ABM_5-4457</t>
  </si>
  <si>
    <t>967-augustus_masked-BBM_6-7211</t>
  </si>
  <si>
    <t>968-augustus_masked-BBM_6-7211</t>
  </si>
  <si>
    <t>969-augustus_masked-BBM_6-7237</t>
  </si>
  <si>
    <t>971-augustus_masked-BBM_6-6977</t>
  </si>
  <si>
    <t>972-augustus_masked-BBM_6-6977</t>
  </si>
  <si>
    <t>974-augustus_masked-YBR-7258</t>
  </si>
  <si>
    <t>975-augustus_masked-YBR-7258</t>
  </si>
  <si>
    <t>980-augustus_masked-BCD_8-12448</t>
  </si>
  <si>
    <t>983-augustus_masked-BCD_8-12448</t>
  </si>
  <si>
    <t>984-augustus_masked-CPA_4-16622</t>
  </si>
  <si>
    <t>988-augustus_masked-CPR_4-17842</t>
  </si>
  <si>
    <t>989-augustus_masked-BQN_4-5641</t>
  </si>
  <si>
    <t>990-augustus_masked-BQN_4-5641</t>
  </si>
  <si>
    <t>991-augustus_masked-BQN_4-5641</t>
  </si>
  <si>
    <t>992-augustus_masked-ABM_5-4637</t>
  </si>
  <si>
    <t>993-augustus_masked-AIE_1-5046</t>
  </si>
  <si>
    <t>994-augustus_masked-AIE_1-5046</t>
  </si>
  <si>
    <t>995-augustus_masked-AIE_1-5046</t>
  </si>
  <si>
    <t>996-augustus_masked-AIE_1-5046</t>
  </si>
  <si>
    <t>997-augustus_masked-AIE_1-5046</t>
  </si>
  <si>
    <t>998-augustus_masked-BBM_6-7272</t>
  </si>
  <si>
    <t>1000-augustus_masked-CGE_5-5812</t>
  </si>
  <si>
    <t>1001-augustus_masked-CGE_5-5812</t>
  </si>
  <si>
    <t>1002-augustus_masked-CGE_5-5812</t>
  </si>
  <si>
    <t>1008-augustus_masked-AID_2-6438</t>
  </si>
  <si>
    <t>1009-augustus_masked-AID_2-6438</t>
  </si>
  <si>
    <t>1010-augustus_masked-AID_2-6438</t>
  </si>
  <si>
    <t>1013-augustus_masked-AID_2-6438</t>
  </si>
  <si>
    <t>1014-augustus_masked-AID_2-6438</t>
  </si>
  <si>
    <t>1015-augustus_masked-AID_2-6438</t>
  </si>
  <si>
    <t>1016-augustus_masked-AID_2-6438</t>
  </si>
  <si>
    <t>1017-augustus_masked-AID_2-6438</t>
  </si>
  <si>
    <t>1018-augustus_masked-AID_2-6438</t>
  </si>
  <si>
    <t>1025-augustus_masked-CPQ_4-15294</t>
  </si>
  <si>
    <t>1026-augustus_masked-CPQ_4-15294</t>
  </si>
  <si>
    <t>1027-augustus_masked-CPQ_4-15294</t>
  </si>
  <si>
    <t>1028-augustus_masked-CPQ_4-15294</t>
  </si>
  <si>
    <t>1029-augustus_masked-CPQ_4-15294</t>
  </si>
  <si>
    <t>1030-augustus_masked-CPQ_4-15294</t>
  </si>
  <si>
    <t>1031-augustus_masked-CPQ_4-15294</t>
  </si>
  <si>
    <t>1034-augustus_masked-CPM_4-14876</t>
  </si>
  <si>
    <t>1036-augustus_masked-CNP_1-20000</t>
  </si>
  <si>
    <t>1037-augustus_masked-CNP_1-20000</t>
  </si>
  <si>
    <t>1038-augustus_masked-CNP_1-20000</t>
  </si>
  <si>
    <t>1039-augustus_masked-CNP_1-20000</t>
  </si>
  <si>
    <t>1041-augustus_masked-AQD_4-6895</t>
  </si>
  <si>
    <t>1042-augustus_masked-AQD_4-6895</t>
  </si>
  <si>
    <t>1043-augustus_masked-AQD_4-6895</t>
  </si>
  <si>
    <t>1044-augustus_masked-AQD_4-6895</t>
  </si>
  <si>
    <t>1045-augustus_masked-AQD_4-6895</t>
  </si>
  <si>
    <t>1046-augustus_masked-AQD_4-6895</t>
  </si>
  <si>
    <t>1047-augustus_masked-AQD_4-6895</t>
  </si>
  <si>
    <t>1048-augustus_masked-CQS_4-6442</t>
  </si>
  <si>
    <t>1049-augustus_masked-CQS_4-6442</t>
  </si>
  <si>
    <t>1050-augustus_masked-CQS_4-6442</t>
  </si>
  <si>
    <t>1051-augustus_masked-CQS_4-6442</t>
  </si>
  <si>
    <t>1052-augustus_masked-CQS_4-6442</t>
  </si>
  <si>
    <t>1053-augustus_masked-CQS_4-6442</t>
  </si>
  <si>
    <t>1054-augustus_masked-BRK_4-4772</t>
  </si>
  <si>
    <t>1055-augustus_masked-BRK_4-4772</t>
  </si>
  <si>
    <t>1056-augustus_masked-BRK_4-4772</t>
  </si>
  <si>
    <t>1057-augustus_masked-BRK_4-4772</t>
  </si>
  <si>
    <t>1058-augustus_masked-AHF_3-9619</t>
  </si>
  <si>
    <t>1059-augustus_masked-AHF_3-9619</t>
  </si>
  <si>
    <t>1064-augustus_masked-CMG_6-37743</t>
  </si>
  <si>
    <t>1065-augustus_masked-CMG_6-37743</t>
  </si>
  <si>
    <t>1067-augustus_masked-CMG_6-37743</t>
  </si>
  <si>
    <t>1072-augustus_masked-CPA_4-16548</t>
  </si>
  <si>
    <t>1074-augustus_masked-BMV_2-11488</t>
  </si>
  <si>
    <t>1076-augustus_masked-AHL_3-7997</t>
  </si>
  <si>
    <t>1077-augustus_masked-AHL_3-7997</t>
  </si>
  <si>
    <t>1078-augustus_masked-AHL_3-7997</t>
  </si>
  <si>
    <t>1079-augustus_masked-AHL_3-7997</t>
  </si>
  <si>
    <t>1080-augustus_masked-AHL_3-7997</t>
  </si>
  <si>
    <t>1081-augustus_masked-ALI_5-15120</t>
  </si>
  <si>
    <t>1082-augustus_masked-ALI_5-15120</t>
  </si>
  <si>
    <t>1084-augustus_masked-BEE_6-12017</t>
  </si>
  <si>
    <t>1087-augustus_masked-CDT_2-5278</t>
  </si>
  <si>
    <t>1088-augustus_masked-CDT_2-5278</t>
  </si>
  <si>
    <t>1089-augustus_masked-CDT_2-5278</t>
  </si>
  <si>
    <t>1090-augustus_masked-CDT_2-5278</t>
  </si>
  <si>
    <t>1091-augustus_masked-AIE_1-5054</t>
  </si>
  <si>
    <t>1092-augustus_masked-AIE_1-5054</t>
  </si>
  <si>
    <t>1093-augustus_masked-AIE_1-5054</t>
  </si>
  <si>
    <t>1094-augustus_masked-AIE_1-5054</t>
  </si>
  <si>
    <t>1096-augustus_masked-AQA_4-7086</t>
  </si>
  <si>
    <t>1097-augustus_masked-AQA_4-7086</t>
  </si>
  <si>
    <t>1098-augustus_masked-CQS_4-6414</t>
  </si>
  <si>
    <t>1099-augustus_masked-CQS_4-6414</t>
  </si>
  <si>
    <t>1101-augustus_masked-CQS_4-6414</t>
  </si>
  <si>
    <t>1106-augustus_masked-CPL_4-15634</t>
  </si>
  <si>
    <t>1107-augustus_masked-AFA_4-7928</t>
  </si>
  <si>
    <t>1108-augustus_masked-CPN_4-15722</t>
  </si>
  <si>
    <t>1110-augustus_masked-YAE-4724</t>
  </si>
  <si>
    <t>1113-augustus_masked-CPN_4-15722</t>
  </si>
  <si>
    <t>1114-augustus_masked-CPN_4-15722</t>
  </si>
  <si>
    <t>1115-augustus_masked-CPN_4-15722</t>
  </si>
  <si>
    <t>1117-augustus_masked-CPR_4-17369</t>
  </si>
  <si>
    <t>1118-augustus_masked-CPR_4-17369</t>
  </si>
  <si>
    <t>1119-augustus_masked-CPN_4-15176</t>
  </si>
  <si>
    <t>1120-augustus_masked-CPN_4-15176</t>
  </si>
  <si>
    <t>1121-augustus_masked-CPN_4-15176</t>
  </si>
  <si>
    <t>1122-augustus_masked-CPN_4-15176</t>
  </si>
  <si>
    <t>1123-augustus_masked-CPR_4-17651</t>
  </si>
  <si>
    <t>1124-augustus_masked-CPI_4-15424</t>
  </si>
  <si>
    <t>1125-augustus_masked-BBM_6-7238</t>
  </si>
  <si>
    <t>1131-augustus_masked-CPA_4-16706</t>
  </si>
  <si>
    <t>1133-augustus_masked-CGE_5-5798</t>
  </si>
  <si>
    <t>1134-augustus_masked-CGE_5-5798</t>
  </si>
  <si>
    <t>1135-augustus_masked-CGE_5-5798</t>
  </si>
  <si>
    <t>1137-augustus_masked-CQS_4-6376</t>
  </si>
  <si>
    <t>1138-augustus_masked-CPL_4-15430</t>
  </si>
  <si>
    <t>1139-augustus_masked-CPL_4-15430</t>
  </si>
  <si>
    <t>1140-augustus_masked-CPL_4-15430</t>
  </si>
  <si>
    <t>1141-augustus_masked-AVB_8-8060</t>
  </si>
  <si>
    <t>1142-augustus_masked-AVB_8-8060</t>
  </si>
  <si>
    <t>1143-augustus_masked-AVB_8-8060</t>
  </si>
  <si>
    <t>1145-augustus_masked-ASV_1-19156</t>
  </si>
  <si>
    <t>1150-augustus_masked-AHM_1-7118</t>
  </si>
  <si>
    <t>1151-augustus_masked-AHM_1-7118</t>
  </si>
  <si>
    <t>1152-augustus_masked-AHM_1-7118</t>
  </si>
  <si>
    <t>1153-augustus_masked-CQS_4-6133</t>
  </si>
  <si>
    <t>1155-augustus_masked-CGD_5-5436</t>
  </si>
  <si>
    <t>1156-augustus_masked-CGD_5-5436</t>
  </si>
  <si>
    <t>1157-augustus_masked-ABP_6-5400</t>
  </si>
  <si>
    <t>1158-augustus_masked-ABP_6-5400</t>
  </si>
  <si>
    <t>1159-augustus_masked-ABP_6-5400</t>
  </si>
  <si>
    <t>1160-augustus_masked-ABP_6-5400</t>
  </si>
  <si>
    <t>1161-augustus_masked-ABP_6-5400</t>
  </si>
  <si>
    <t>1162-augustus_masked-YAW-6840</t>
  </si>
  <si>
    <t>1163-augustus_masked-YAW-6840</t>
  </si>
  <si>
    <t>1164-augustus_masked-YAW-6840</t>
  </si>
  <si>
    <t>1165-augustus_masked-YAW-6840</t>
  </si>
  <si>
    <t>1167-augustus_masked-CQS_4-6124</t>
  </si>
  <si>
    <t>1168-augustus_masked-CQS_4-6124</t>
  </si>
  <si>
    <t>1169-augustus_masked-CPR_4-17889</t>
  </si>
  <si>
    <t>1170-augustus_masked-CPR_4-17889</t>
  </si>
  <si>
    <t>1171-augustus_masked-CPR_4-17889</t>
  </si>
  <si>
    <t>1172-augustus_masked-CPR_4-17889</t>
  </si>
  <si>
    <t>1173-augustus_masked-CPR_4-17889</t>
  </si>
  <si>
    <t>1174-augustus_masked-CPR_4-17889</t>
  </si>
  <si>
    <t>1175-augustus_masked-CPR_4-17889</t>
  </si>
  <si>
    <t>1176-augustus_masked-CPR_4-17889</t>
  </si>
  <si>
    <t>1177-augustus_masked-AVB_8-7958</t>
  </si>
  <si>
    <t>1178-augustus_masked-AVB_8-7958</t>
  </si>
  <si>
    <t>1179-augustus_masked-AVB_8-7958</t>
  </si>
  <si>
    <t>1180-augustus_masked-AQA_4-7249</t>
  </si>
  <si>
    <t>1182-augustus_masked-ALI_5-15258</t>
  </si>
  <si>
    <t>1183-augustus_masked-ALI_5-15258</t>
  </si>
  <si>
    <t>1184-augustus_masked-ALI_5-15258</t>
  </si>
  <si>
    <t>1188-augustus_masked-AHF_3-9612</t>
  </si>
  <si>
    <t>1189-augustus_masked-AHF_3-9612</t>
  </si>
  <si>
    <t>1190-augustus_masked-AHL_3-8001</t>
  </si>
  <si>
    <t>1192-augustus_masked-CPI_4-15732</t>
  </si>
  <si>
    <t>1193-augustus_masked-CPI_4-15732</t>
  </si>
  <si>
    <t>1196-augustus_masked-AVB_8-8059</t>
  </si>
  <si>
    <t>1197-augustus_masked-AVB_8-8059</t>
  </si>
  <si>
    <t>1198-augustus_masked-BTG_3-6441</t>
  </si>
  <si>
    <t>1202-augustus_masked-AHF_3-9612</t>
  </si>
  <si>
    <t>1204-augustus_masked-CPA_4-16639</t>
  </si>
  <si>
    <t>1207-augustus_masked-BIF_1-6636</t>
  </si>
  <si>
    <t>1208-augustus_masked-BIF_1-6636</t>
  </si>
  <si>
    <t>1213-augustus_masked-BRK_4-4809</t>
  </si>
  <si>
    <t>1216-augustus_masked-BRK_4-4809</t>
  </si>
  <si>
    <t>1217-augustus_masked-BRK_4-4809</t>
  </si>
  <si>
    <t>1219-augustus_masked-YBR-7284</t>
  </si>
  <si>
    <t>1220-augustus_masked-YBR-7284</t>
  </si>
  <si>
    <t>1221-augustus_masked-AQA_4-6966</t>
  </si>
  <si>
    <t>1222-augustus_masked-AQA_4-6966</t>
  </si>
  <si>
    <t>1223-augustus_masked-AQA_4-6966</t>
  </si>
  <si>
    <t>1224-augustus_masked-AQA_4-6966</t>
  </si>
  <si>
    <t>1225-augustus_masked-AQA_4-6966</t>
  </si>
  <si>
    <t>1226-augustus_masked-AQA_4-6966</t>
  </si>
  <si>
    <t>1227-augustus_masked-CPM_4-14363</t>
  </si>
  <si>
    <t>1228-augustus_masked-CPM_4-14363</t>
  </si>
  <si>
    <t>1229-augustus_masked-CPM_4-14363</t>
  </si>
  <si>
    <t>1231-augustus_masked-AHL_3-7961</t>
  </si>
  <si>
    <t>1232-augustus_masked-AHL_3-7961</t>
  </si>
  <si>
    <t>1233-augustus_masked-CGD_5-5439</t>
  </si>
  <si>
    <t>1234-augustus_masked-CGD_5-5439</t>
  </si>
  <si>
    <t>1236-augustus_masked-CDE_2-5632</t>
  </si>
  <si>
    <t>1239-augustus_masked-CPA_4-16664</t>
  </si>
  <si>
    <t>1244-augustus_masked-CGD_5-5416</t>
  </si>
  <si>
    <t>1245-augustus_masked-CGD_5-5416</t>
  </si>
  <si>
    <t>1246-augustus_masked-CGD_5-5416</t>
  </si>
  <si>
    <t>1247-augustus_masked-CGD_5-5416</t>
  </si>
  <si>
    <t>1249-augustus_masked-CPN_4-15474</t>
  </si>
  <si>
    <t>1252-augustus_masked-CDT_2-5272</t>
  </si>
  <si>
    <t>1253-augustus_masked-CDT_2-5272</t>
  </si>
  <si>
    <t>1254-augustus_masked-CGD_5-5246</t>
  </si>
  <si>
    <t>1255-augustus_masked-CGD_5-5246</t>
  </si>
  <si>
    <t>1256-augustus_masked-CGD_5-5246</t>
  </si>
  <si>
    <t>1257-augustus_masked-CGD_5-5246</t>
  </si>
  <si>
    <t>1258-augustus_masked-CPQ_4-15021</t>
  </si>
  <si>
    <t>1259-augustus_masked-CPQ_4-15021</t>
  </si>
  <si>
    <t>1260-augustus_masked-CPQ_4-15021</t>
  </si>
  <si>
    <t>1261-augustus_masked-CPQ_4-15021</t>
  </si>
  <si>
    <t>1262-augustus_masked-CPQ_4-15021</t>
  </si>
  <si>
    <t>1263-augustus_masked-CPQ_4-15021</t>
  </si>
  <si>
    <t>1264-augustus_masked-AID_2-6415</t>
  </si>
  <si>
    <t>1265-augustus_masked-AID_2-6415</t>
  </si>
  <si>
    <t>1266-augustus_masked-AID_2-6415</t>
  </si>
  <si>
    <t>1267-augustus_masked-CPN_4-15474</t>
  </si>
  <si>
    <t>1268-augustus_masked-CPN_4-15474</t>
  </si>
  <si>
    <t>1270-augustus_masked-AHL_3-7774</t>
  </si>
  <si>
    <t>1271-augustus_masked-AHL_3-7774</t>
  </si>
  <si>
    <t>1272-augustus_masked-CPG_1-7611</t>
  </si>
  <si>
    <t>1273-augustus_masked-CPG_1-7611</t>
  </si>
  <si>
    <t>1274-augustus_masked-AIE_1-4858</t>
  </si>
  <si>
    <t>1276-augustus_masked-CPR_4-17794</t>
  </si>
  <si>
    <t>1277-augustus_masked-CPR_4-17794</t>
  </si>
  <si>
    <t>1278-augustus_masked-CPR_4-17794</t>
  </si>
  <si>
    <t>1279-augustus_masked-CPR_4-17794</t>
  </si>
  <si>
    <t>1280-augustus_masked-BBM_6-7272</t>
  </si>
  <si>
    <t>1281-augustus_masked-BBM_6-7272</t>
  </si>
  <si>
    <t>1282-augustus_masked-BBM_6-7272</t>
  </si>
  <si>
    <t>1287-augustus_masked-CPQ_4-15165</t>
  </si>
  <si>
    <t>1288-augustus_masked-CPQ_4-15165</t>
  </si>
  <si>
    <t>1289-augustus_masked-CPQ_4-15165</t>
  </si>
  <si>
    <t>1290-augustus_masked-CPQ_4-15165</t>
  </si>
  <si>
    <t>1291-augustus_masked-CPQ_4-15165</t>
  </si>
  <si>
    <t>1292-augustus_masked-CPQ_4-15165</t>
  </si>
  <si>
    <t>1293-augustus_masked-AVB_8-8023</t>
  </si>
  <si>
    <t>1294-augustus_masked-AVB_8-8023</t>
  </si>
  <si>
    <t>1298-augustus_masked-AQA_4-7348</t>
  </si>
  <si>
    <t>1299-augustus_masked-AQA_4-7348</t>
  </si>
  <si>
    <t>1301-augustus_masked-CQS_4-6075</t>
  </si>
  <si>
    <t>1302-augustus_masked-CQS_4-6075</t>
  </si>
  <si>
    <t>1307-augustus_masked-AHL_3-8025</t>
  </si>
  <si>
    <t>1308-augustus_masked-AHL_3-8025</t>
  </si>
  <si>
    <t>1311-augustus_masked-CPL_4-15232</t>
  </si>
  <si>
    <t>1312-augustus_masked-CPR_4-17189</t>
  </si>
  <si>
    <t>1313-augustus_masked-CPR_4-17852</t>
  </si>
  <si>
    <t>1315-augustus_masked-CPA_4-16589</t>
  </si>
  <si>
    <t>1316-augustus_masked-CPA_4-16589</t>
  </si>
  <si>
    <t>1317-augustus_masked-YBK-6315</t>
  </si>
  <si>
    <t>1322-augustus_masked-CPR_4-17852</t>
  </si>
  <si>
    <t>1323-augustus_masked-CPR_4-17852</t>
  </si>
  <si>
    <t>1324-augustus_masked-AHM_1-6883</t>
  </si>
  <si>
    <t>1326-augustus_masked-AID_2-6383</t>
  </si>
  <si>
    <t>1328-augustus_masked-AVB_8-7945</t>
  </si>
  <si>
    <t>1329-augustus_masked-CPI_4-15337</t>
  </si>
  <si>
    <t>1330-augustus_masked-CPI_4-15337</t>
  </si>
  <si>
    <t>1331-augustus_masked-CPG_1-7609</t>
  </si>
  <si>
    <t>1332-augustus_masked-CPG_1-7609</t>
  </si>
  <si>
    <t>1333-augustus_masked-CPG_1-7609</t>
  </si>
  <si>
    <t>1334-augustus_masked-CPG_1-7609</t>
  </si>
  <si>
    <t>1335-augustus_masked-CPG_1-7609</t>
  </si>
  <si>
    <t>1336-augustus_masked-CPQ_4-14811</t>
  </si>
  <si>
    <t>1337-augustus_masked-CPQ_4-14811</t>
  </si>
  <si>
    <t>1338-augustus_masked-CPK_4-16409</t>
  </si>
  <si>
    <t>1339-augustus_masked-CPK_4-16409</t>
  </si>
  <si>
    <t>1340-augustus_masked-AVB_8-7811</t>
  </si>
  <si>
    <t>1342-augustus_masked-CDT_2-5098</t>
  </si>
  <si>
    <t>1343-augustus_masked-AVB_8-7935</t>
  </si>
  <si>
    <t>1345-augustus_masked-CPQ_4-15150</t>
  </si>
  <si>
    <t>1346-augustus_masked-CPQ_4-15150</t>
  </si>
  <si>
    <t>1347-augustus_masked-CPM_4-14657</t>
  </si>
  <si>
    <t>1348-augustus_masked-CPM_4-14657</t>
  </si>
  <si>
    <t>1349-augustus_masked-BBM_6-7257</t>
  </si>
  <si>
    <t>1351-augustus_masked-BBM_6-7257</t>
  </si>
  <si>
    <t>1354-augustus_masked-CPK_4-16612</t>
  </si>
  <si>
    <t>1355-augustus_masked-CPK_4-16612</t>
  </si>
  <si>
    <t>1356-augustus_masked-CPK_4-16612</t>
  </si>
  <si>
    <t>1357-augustus_masked-CPQ_4-15250</t>
  </si>
  <si>
    <t>1358-augustus_masked-CPQ_4-15250</t>
  </si>
  <si>
    <t>1359-augustus_masked-CPQ_4-15250</t>
  </si>
  <si>
    <t>1360-augustus_masked-CPQ_4-15250</t>
  </si>
  <si>
    <t>1361-augustus_masked-CPQ_4-15250</t>
  </si>
  <si>
    <t>1363-augustus_masked-CDT_2-5317</t>
  </si>
  <si>
    <t>1364-augustus_masked-CDT_2-5317</t>
  </si>
  <si>
    <t>1365-augustus_masked-CQS_4-6444</t>
  </si>
  <si>
    <t>1366-augustus_masked-CQS_4-6444</t>
  </si>
  <si>
    <t>1368-augustus_masked-YDM-4987</t>
  </si>
  <si>
    <t>1376-augustus_masked-BNB_4-11356</t>
  </si>
  <si>
    <t>1377-augustus_masked-CDT_2-5315</t>
  </si>
  <si>
    <t>1378-augustus_masked-YDM-5288</t>
  </si>
  <si>
    <t>1379-augustus_masked-AQA_4-7239</t>
  </si>
  <si>
    <t>1380-augustus_masked-AQA_4-7239</t>
  </si>
  <si>
    <t>1381-augustus_masked-AQA_4-7239</t>
  </si>
  <si>
    <t>1382-augustus_masked-AQA_4-7239</t>
  </si>
  <si>
    <t>1383-augustus_masked-AQA_4-7239</t>
  </si>
  <si>
    <t>1384-augustus_masked-CDT_2-5272</t>
  </si>
  <si>
    <t>1385-augustus_masked-CDT_2-5272</t>
  </si>
  <si>
    <t>1386-augustus_masked-CPN_4-15370</t>
  </si>
  <si>
    <t>1387-augustus_masked-CPN_4-15370</t>
  </si>
  <si>
    <t>1392-augustus_masked-CGD_5-5418</t>
  </si>
  <si>
    <t>1393-augustus_masked-CGD_5-5418</t>
  </si>
  <si>
    <t>1402-augustus_masked-BBM_6-7261</t>
  </si>
  <si>
    <t>1404-augustus_masked-AID_2-6352</t>
  </si>
  <si>
    <t>1405-augustus_masked-CQS_4-6442</t>
  </si>
  <si>
    <t>1406-augustus_masked-AQA_4-7358</t>
  </si>
  <si>
    <t>1407-augustus_masked-CGD_5-5424</t>
  </si>
  <si>
    <t>1409-augustus_masked-CPN_4-15749</t>
  </si>
  <si>
    <t>1410-augustus_masked-CPN_4-15749</t>
  </si>
  <si>
    <t>1412-augustus_masked-CPN_4-15749</t>
  </si>
  <si>
    <t>1413-augustus_masked-AID_2-6220</t>
  </si>
  <si>
    <t>1414-augustus_masked-AID_2-6220</t>
  </si>
  <si>
    <t>1415-augustus_masked-BBM_6-6977</t>
  </si>
  <si>
    <t>1416-augustus_masked-BBM_6-6977</t>
  </si>
  <si>
    <t>1417-augustus_masked-CPG_1-7550</t>
  </si>
  <si>
    <t>1418-augustus_masked-CPG_1-7550</t>
  </si>
  <si>
    <t>1419-augustus_masked-CPG_1-7550</t>
  </si>
  <si>
    <t>1421-augustus_masked-CPQ_4-15088</t>
  </si>
  <si>
    <t>1422-augustus_masked-CPR_4-17889</t>
  </si>
  <si>
    <t>1423-augustus_masked-CPR_4-17889</t>
  </si>
  <si>
    <t>1424-augustus_masked-CPR_4-17889</t>
  </si>
  <si>
    <t>1426-augustus_masked-AHL_3-8012</t>
  </si>
  <si>
    <t>1427-augustus_masked-AHL_3-8012</t>
  </si>
  <si>
    <t>1428-augustus_masked-AHL_3-8012</t>
  </si>
  <si>
    <t>1429-augustus_masked-AHL_3-8012</t>
  </si>
  <si>
    <t>1430-augustus_masked-CPQ_4-15272</t>
  </si>
  <si>
    <t>1431-augustus_masked-CPQ_4-15272</t>
  </si>
  <si>
    <t>1432-augustus_masked-CPQ_4-15272</t>
  </si>
  <si>
    <t>1433-augustus_masked-CPQ_4-15272</t>
  </si>
  <si>
    <t>1434-augustus_masked-CPQ_4-15272</t>
  </si>
  <si>
    <t>1438-maker-YBR-7232</t>
  </si>
  <si>
    <t>1439-maker-AHM_1-7103</t>
  </si>
  <si>
    <t>1440-maker-AHM_1-7103</t>
  </si>
  <si>
    <t>1446-maker-CDM_4-7429</t>
  </si>
  <si>
    <t>1447-maker-CPQ_4-15250</t>
  </si>
  <si>
    <t>1448-maker-BBM_6-7237</t>
  </si>
  <si>
    <t>1456-maker-ATQ_7-5187</t>
  </si>
  <si>
    <t>1458-maker-CPL_4-15597</t>
  </si>
  <si>
    <t>1459-maker-AMA_5-10173</t>
  </si>
  <si>
    <t>1460-maker-AMA_5-10173</t>
  </si>
  <si>
    <t>1461-maker-AMA_5-10173</t>
  </si>
  <si>
    <t>1462-maker-CPM_4-14876</t>
  </si>
  <si>
    <t>1467-maker-ABM_5-4633</t>
  </si>
  <si>
    <t>1471-maker-CGE_5-5798</t>
  </si>
  <si>
    <t>1475-maker-AIE_1-5046</t>
  </si>
  <si>
    <t>1476-maker-AID_2-6438</t>
  </si>
  <si>
    <t>1480-maker-CPQ_4-15294</t>
  </si>
  <si>
    <t>1482-maker-BRK_4-4772</t>
  </si>
  <si>
    <t>1484-maker-CMG_6-37743</t>
  </si>
  <si>
    <t>1492-maker-BEE_6-12017</t>
  </si>
  <si>
    <t>1494-maker-BEE_6-12017</t>
  </si>
  <si>
    <t>1497-maker-CDN_4-6216</t>
  </si>
  <si>
    <t>1498-maker-CDN_4-6216</t>
  </si>
  <si>
    <t>1508-maker-AVB_8-8060</t>
  </si>
  <si>
    <t>1511-maker-ABP_6-5400</t>
  </si>
  <si>
    <t>1512-maker-ABP_6-5400</t>
  </si>
  <si>
    <t>1513-maker-ABP_6-5400</t>
  </si>
  <si>
    <t>1515-maker-CPR_4-17889</t>
  </si>
  <si>
    <t>1531-maker-CGD_5-5416</t>
  </si>
  <si>
    <t>1546-maker-CPG_1-7609</t>
  </si>
  <si>
    <t>1548-maker-CPL_4-15494</t>
  </si>
  <si>
    <t>1549-maker-CDT_2-5317</t>
  </si>
  <si>
    <t>1552-maker-AQA_4-7239</t>
  </si>
  <si>
    <t>1553-maker-CGD_5-5418</t>
  </si>
  <si>
    <t>1556-maker-AVB_8-8045</t>
  </si>
  <si>
    <t>1565-maker-AQA_4-7358</t>
  </si>
  <si>
    <t>1566-maker-AQD_4-6575</t>
  </si>
  <si>
    <t>1568-maker-AHL_3-8012</t>
  </si>
  <si>
    <t>1570-maker-CPQ_4-15272</t>
  </si>
  <si>
    <t>1573-snap_masked-CPK_4-16846</t>
  </si>
  <si>
    <t>1574-snap_masked-AIE_1-5050</t>
  </si>
  <si>
    <t>1575-snap_masked-BBM_6-7010</t>
  </si>
  <si>
    <t>1576-snap_masked-BBM_6-7010</t>
  </si>
  <si>
    <t>1578-snap_masked-CQS_4-6447</t>
  </si>
  <si>
    <t>1580-snap_masked-CDT_2-5211</t>
  </si>
  <si>
    <t>1581-snap_masked-CDT_2-5211</t>
  </si>
  <si>
    <t>1582-snap_masked-CDT_2-5331</t>
  </si>
  <si>
    <t>1589-snap_masked-BVG_4-25625</t>
  </si>
  <si>
    <t>1590-snap_masked-CPQ_4-15250</t>
  </si>
  <si>
    <t>1592-snap_masked-YCL-7822</t>
  </si>
  <si>
    <t>1596-snap_masked-CPM_4-14907</t>
  </si>
  <si>
    <t>1597-snap_masked-ATQ_7-5187</t>
  </si>
  <si>
    <t>1598-snap_masked-AVB_8-8024</t>
  </si>
  <si>
    <t>1605-snap_masked-CPL_4-15597</t>
  </si>
  <si>
    <t>1608-snap_masked-AIE_1-5035</t>
  </si>
  <si>
    <t>1609-snap_masked-CPG_1-7486</t>
  </si>
  <si>
    <t>1611-snap_masked-CCQ_1-5470</t>
  </si>
  <si>
    <t>1612-snap_masked-CCQ_1-5470</t>
  </si>
  <si>
    <t>1613-snap_masked-CPA_4-16966</t>
  </si>
  <si>
    <t>1615-snap_masked-CPN_4-15612</t>
  </si>
  <si>
    <t>1617-snap_masked-AVB_8-7764</t>
  </si>
  <si>
    <t>1624-snap_masked-AHL_3-7762</t>
  </si>
  <si>
    <t>1625-snap_masked-AHL_3-7762</t>
  </si>
  <si>
    <t>1626-snap_masked-AHL_3-7762</t>
  </si>
  <si>
    <t>1627-snap_masked-AQD_4-6879</t>
  </si>
  <si>
    <t>1630-snap_masked-BBM_6-7046</t>
  </si>
  <si>
    <t>1632-snap_masked-AID_2-6456</t>
  </si>
  <si>
    <t>1633-snap_masked-AID_2-6456</t>
  </si>
  <si>
    <t>1634-snap_masked-AID_2-6456</t>
  </si>
  <si>
    <t>1635-snap_masked-CPL_4-15567</t>
  </si>
  <si>
    <t>1636-snap_masked-AID_2-6449</t>
  </si>
  <si>
    <t>1637-snap_masked-ABM_5-4457</t>
  </si>
  <si>
    <t>1638-snap_masked-ABM_5-4457</t>
  </si>
  <si>
    <t>1641-snap_masked-YBR-7258</t>
  </si>
  <si>
    <t>1642-snap_masked-BCD_8-12448</t>
  </si>
  <si>
    <t>1644-snap_masked-BQN_4-5641</t>
  </si>
  <si>
    <t>1645-snap_masked-CPK_4-16853</t>
  </si>
  <si>
    <t>1646-snap_masked-AIE_1-5046</t>
  </si>
  <si>
    <t>1648-snap_masked-CGE_5-5812</t>
  </si>
  <si>
    <t>1658-snap_masked-CNP_1-20000</t>
  </si>
  <si>
    <t>1660-snap_masked-BCB_3-14860</t>
  </si>
  <si>
    <t>1661-snap_masked-CMG_6-37743</t>
  </si>
  <si>
    <t>1662-snap_masked-CMG_6-37743</t>
  </si>
  <si>
    <t>1673-snap_masked-AQA_4-7086</t>
  </si>
  <si>
    <t>1675-snap_masked-AQD_4-6814</t>
  </si>
  <si>
    <t>1679-snap_masked-CPI_4-15424</t>
  </si>
  <si>
    <t>1683-snap_masked-CPL_4-15430</t>
  </si>
  <si>
    <t>1686-snap_masked-ABP_6-5400</t>
  </si>
  <si>
    <t>1687-snap_masked-ABP_6-5400</t>
  </si>
  <si>
    <t>1689-snap_masked-AVB_8-7958</t>
  </si>
  <si>
    <t>1690-snap_masked-AVB_8-7958</t>
  </si>
  <si>
    <t>1691-snap_masked-ALI_5-15258</t>
  </si>
  <si>
    <t>1696-snap_masked-BIF_1-6636</t>
  </si>
  <si>
    <t>1700-snap_masked-CGD_5-5439</t>
  </si>
  <si>
    <t>1704-snap_masked-CPD_4-13463</t>
  </si>
  <si>
    <t>1710-snap_masked-AHL_3-7774</t>
  </si>
  <si>
    <t>1711-snap_masked-AIE_1-4858</t>
  </si>
  <si>
    <t>1712-snap_masked-BBM_6-7272</t>
  </si>
  <si>
    <t>1713-snap_masked-CPQ_4-15165</t>
  </si>
  <si>
    <t>1719-snap_masked-CPR_4-17494</t>
  </si>
  <si>
    <t>1720-snap_masked-CPL_4-15232</t>
  </si>
  <si>
    <t>1726-snap_masked-AVB_8-7945</t>
  </si>
  <si>
    <t>1728-snap_masked-CPG_1-7609</t>
  </si>
  <si>
    <t>1732-snap_masked-BRK_4-4801</t>
  </si>
  <si>
    <t>1733-snap_masked-CPK_4-16409</t>
  </si>
  <si>
    <t>1737-snap_masked-AVB_8-7935</t>
  </si>
  <si>
    <t>1743-snap_masked-CPA_4-16842</t>
  </si>
  <si>
    <t>1744-snap_masked-CGD_5-5433</t>
  </si>
  <si>
    <t>1747-snap_masked-BNB_4-11356</t>
  </si>
  <si>
    <t>1748-snap_masked-CDT_2-5315</t>
  </si>
  <si>
    <t>1750-snap_masked-CPN_4-15370</t>
  </si>
  <si>
    <t>1753-snap_masked-CPN_4-15564</t>
  </si>
  <si>
    <t>1754-snap_masked-CGD_5-5418</t>
  </si>
  <si>
    <t>1758-snap_masked-BBM_6-7261</t>
  </si>
  <si>
    <t>1759-snap_masked-CQS_4-6442</t>
  </si>
  <si>
    <t>1761-snap_masked-CGD_5-5424</t>
  </si>
  <si>
    <t>1763-snap_masked-CPN_4-15749</t>
  </si>
  <si>
    <t>1764-snap_masked-CPG_1-7550</t>
  </si>
  <si>
    <t>1765-snap_masked-CPQ_4-15088</t>
  </si>
  <si>
    <t>1863-YAR047C</t>
  </si>
  <si>
    <t>1993-YBR012C</t>
  </si>
  <si>
    <t>2728-YDR036C</t>
  </si>
  <si>
    <t>2729-YDR037W</t>
  </si>
  <si>
    <t>2730-YDR038C_NumOfGenes_3</t>
  </si>
  <si>
    <t>3215-YDR524W-C</t>
  </si>
  <si>
    <t>3230-YDR540C</t>
  </si>
  <si>
    <t>3231-YDR541C</t>
  </si>
  <si>
    <t>3250-YEL017C-A</t>
  </si>
  <si>
    <t>3306-YEL072W</t>
  </si>
  <si>
    <t>3309-YEL075W-A_NumOfGenes_2</t>
  </si>
  <si>
    <t>3517-YER186C_NumOfGenes_2</t>
  </si>
  <si>
    <t>3518-YER187W</t>
  </si>
  <si>
    <t>4077-YGR176W</t>
  </si>
  <si>
    <t>4440-YHR180W</t>
  </si>
  <si>
    <t>4442-YHR181W</t>
  </si>
  <si>
    <t>5459-YLL062C</t>
  </si>
  <si>
    <t>5460-YLL063C</t>
  </si>
  <si>
    <t>5611-YLR149C-A</t>
  </si>
  <si>
    <t>5919-YLR467W_NumOfGenes_63</t>
  </si>
  <si>
    <t>6715-YNL331C_NumOfGenes_2</t>
  </si>
  <si>
    <t>6883-YOL086C</t>
  </si>
  <si>
    <t>7143-YOR182C</t>
  </si>
  <si>
    <t>7816-YPR199C_NumOfGenes_2</t>
  </si>
  <si>
    <t>7818-YPR201W_NumOfGenes_2</t>
  </si>
  <si>
    <t>7819-Q0010</t>
  </si>
  <si>
    <t>7820-Q0017</t>
  </si>
  <si>
    <t>7821-Q0045_NumOfGenes_9</t>
  </si>
  <si>
    <t>7822-Q0080</t>
  </si>
  <si>
    <t>7823-Q0085</t>
  </si>
  <si>
    <t>7824-Q0092</t>
  </si>
  <si>
    <t>7825-Q0105_NumOfGenes_4</t>
  </si>
  <si>
    <t>7826-Q0130_NumOfGenes_2</t>
  </si>
  <si>
    <t>7827-Q0140</t>
  </si>
  <si>
    <t>7828-Q0142</t>
  </si>
  <si>
    <t>7829-Q0143</t>
  </si>
  <si>
    <t>7830-Q0144</t>
  </si>
  <si>
    <t>7831-Q0160</t>
  </si>
  <si>
    <t>7832-Q0182</t>
  </si>
  <si>
    <t>7833-Q0250</t>
  </si>
  <si>
    <t>7834-Q0255</t>
  </si>
  <si>
    <t>7835-Q0275</t>
  </si>
  <si>
    <t>7836-Q0297</t>
  </si>
  <si>
    <t>32-augustus_masked-1-AMHPLA_TAIW</t>
  </si>
  <si>
    <t>33-augustus_masked-1-AMHPLA_TAIW</t>
  </si>
  <si>
    <t>34-augustus_masked-1-AMHPLA_TAIW</t>
  </si>
  <si>
    <t>35-augustus_masked-1-AMHPLA_TAIW</t>
  </si>
  <si>
    <t>36-augustus_masked-2-CGIPLA_MA</t>
  </si>
  <si>
    <t>37-augustus_masked-2-CGIPLA_MA</t>
  </si>
  <si>
    <t>38-augustus_masked-2-CGIPLA_MA</t>
  </si>
  <si>
    <t>39-augustus_masked-2-CGIPLA_MA</t>
  </si>
  <si>
    <t>40-augustus_masked-3-ALIPLA_SA</t>
  </si>
  <si>
    <t>41-augustus_masked-3-ALIPLA_SA</t>
  </si>
  <si>
    <t>42-augustus_masked-3-ALIPLA_SA</t>
  </si>
  <si>
    <t>43-snap_masked-3-ALIPLA_SA</t>
  </si>
  <si>
    <t>7837-R0010W_NumOfGenes_2</t>
  </si>
  <si>
    <t>7838-R0020C</t>
  </si>
  <si>
    <t>7839-R0030W_NumOfGenes_2</t>
  </si>
  <si>
    <t>7840-R0040C_NumOfGenes_2</t>
  </si>
  <si>
    <t>46-PUT_LAC_TRASP-R.14850-</t>
  </si>
  <si>
    <t>105-augustus_masked-1454-AAT_3</t>
  </si>
  <si>
    <t>167-augustus_masked-237-BFM_3</t>
  </si>
  <si>
    <t>374-augustus_masked-9019-CEI_2</t>
  </si>
  <si>
    <t>432-maker-11651-CDK_4</t>
  </si>
  <si>
    <t>440-maker-12217-ALI_5</t>
  </si>
  <si>
    <t>442-maker-12305-CGP_5</t>
  </si>
  <si>
    <t>452-maker-1692-AIE_1</t>
  </si>
  <si>
    <t>460-maker-2154-BRV_4</t>
  </si>
  <si>
    <t>464-maker-2210-ABD_5</t>
  </si>
  <si>
    <t>485-maker-3212-CEH_4</t>
  </si>
  <si>
    <t>562-snap_masked-1121-BNL_4</t>
  </si>
  <si>
    <t>578-snap_masked-1455-AAT_3</t>
  </si>
  <si>
    <t>621-snap_masked-3624-CNG_4</t>
  </si>
  <si>
    <t>626-snap_masked-3911-CCQ_1</t>
  </si>
  <si>
    <t>634-snap_masked-429-CHR_4</t>
  </si>
  <si>
    <t>1061-augustus_masked-BCB_3-14860</t>
  </si>
  <si>
    <t>1095-augustus_masked-AQA_4-7086</t>
  </si>
  <si>
    <t>1104-augustus_masked-YAC-7642</t>
  </si>
  <si>
    <t>1490-maker-BNB_4-11386</t>
  </si>
  <si>
    <t>1503-maker-CEQ_4-7370</t>
  </si>
  <si>
    <t>1510-maker-YCJ-7201</t>
  </si>
  <si>
    <t>1517-maker-ALI_5-15258</t>
  </si>
  <si>
    <t>1518-maker-ALI_5-15258</t>
  </si>
  <si>
    <t>1521-maker-BAG_6-6327</t>
  </si>
  <si>
    <t>1527-maker-CDE_2-5632</t>
  </si>
  <si>
    <t>1528-maker-CNT_4-21642</t>
  </si>
  <si>
    <t>1539-maker-CIL_2-24097</t>
  </si>
  <si>
    <t>1547-maker-YCY-8126</t>
  </si>
  <si>
    <t>1600-snap_masked-CPR_4-17880</t>
  </si>
  <si>
    <t>1655-snap_masked-BBM_6-7233</t>
  </si>
  <si>
    <t>1669-snap_masked-BEE_6-12017</t>
  </si>
  <si>
    <t>1676-snap_masked-AIE_1-5054</t>
  </si>
  <si>
    <t>1698-snap_masked-BRK_4-4809</t>
  </si>
  <si>
    <t>1981-YBL109W</t>
  </si>
  <si>
    <t>2440-YCR097W</t>
  </si>
  <si>
    <t>2725-YDR034C-A</t>
  </si>
  <si>
    <t>3033-YDR340W</t>
  </si>
  <si>
    <t>3133-YDR445C</t>
  </si>
  <si>
    <t>3232-YDR544C</t>
  </si>
  <si>
    <t>3308-YEL074W</t>
  </si>
  <si>
    <t>3400-YER076W-A</t>
  </si>
  <si>
    <t>3583-YFL067W</t>
  </si>
  <si>
    <t>4441-YHR180W-A_NumOfGenes_2</t>
  </si>
  <si>
    <t>4479-YHR217C</t>
  </si>
  <si>
    <t>4674-YIR019C_NumOfGenes_5</t>
  </si>
  <si>
    <t>4718-YJL020C_NumOfGenes_2</t>
  </si>
  <si>
    <t>4854-YJL158C</t>
  </si>
  <si>
    <t>4912-YJL222W_NumOfGenes_5</t>
  </si>
  <si>
    <t>5461-YLL066W-B</t>
  </si>
  <si>
    <t>5621-YLR162W</t>
  </si>
  <si>
    <t>5660-YLR202C</t>
  </si>
  <si>
    <t>5918-YLR466C-B</t>
  </si>
  <si>
    <t>6718-YNL338W</t>
  </si>
  <si>
    <t>6784-YNR065C</t>
  </si>
  <si>
    <t>6954-YOL156W_NumOfGenes_4</t>
  </si>
  <si>
    <t>7050-YOR082C</t>
  </si>
  <si>
    <t>7051-YOR083W</t>
  </si>
  <si>
    <t>7184-YOR225W</t>
  </si>
  <si>
    <t>7729-YPR108W-A</t>
  </si>
  <si>
    <t>7760-YPR142C</t>
  </si>
  <si>
    <t>7761-YPR143W</t>
  </si>
  <si>
    <t>7776-YPR159C-A</t>
  </si>
  <si>
    <t>7844-YMRCTy1-4_NumOfGenes_31_NumOfGenes_68</t>
  </si>
  <si>
    <t>7846-YGRWTy3-1_NumOfGenes_6</t>
  </si>
  <si>
    <t>7847-YHLWTy4-1_NumOfGenes_3_NumOfGenes_6</t>
  </si>
  <si>
    <t>7848-YCLWTy5-1_NumOfGenes_4</t>
  </si>
  <si>
    <t>674-snap_masked-7473-CCL_1</t>
  </si>
  <si>
    <t>1538-maker-YCY-8051</t>
  </si>
  <si>
    <t>1980-YBL108W</t>
  </si>
  <si>
    <t>3901-YGL263W</t>
  </si>
  <si>
    <t>443-maker-1251-ANM_2</t>
  </si>
  <si>
    <t>361-augustus_masked-863-BGT_2</t>
  </si>
  <si>
    <t>458-maker-2144-BRV_4</t>
  </si>
  <si>
    <t>459-maker-2148-BRV_4</t>
  </si>
  <si>
    <t>506-maker-5092-CGI_4</t>
  </si>
  <si>
    <t>526-maker-837-YDL</t>
  </si>
  <si>
    <t>1033-augustus_masked-BCH_5-11150</t>
  </si>
  <si>
    <t>1470-maker-BGL_1-18155</t>
  </si>
  <si>
    <t>1695-snap_masked-YAN-14482</t>
  </si>
  <si>
    <t>5235-YKL163W</t>
  </si>
  <si>
    <t>47-RTM1-R.14851-</t>
  </si>
  <si>
    <t>70-augustus_masked-11626-ASB_2</t>
  </si>
  <si>
    <t>73-augustus_masked-1166-YCM</t>
  </si>
  <si>
    <t>77-augustus_masked-11963-BDM_5</t>
  </si>
  <si>
    <t>82-augustus_masked-12212-ALI_5</t>
  </si>
  <si>
    <t>142-augustus_masked-1731-ATP_4</t>
  </si>
  <si>
    <t>143-augustus_masked-175-YCE</t>
  </si>
  <si>
    <t>144-augustus_masked-182-ABQ_6</t>
  </si>
  <si>
    <t>159-augustus_masked-2209-ABD_5</t>
  </si>
  <si>
    <t>160-augustus_masked-223-BFM_3</t>
  </si>
  <si>
    <t>172-augustus_masked-253-BFM_3</t>
  </si>
  <si>
    <t>173-augustus_masked-2546-BAD_8</t>
  </si>
  <si>
    <t>190-augustus_masked-2843-CPI_4</t>
  </si>
  <si>
    <t>230-augustus_masked-4431-BFP_3</t>
  </si>
  <si>
    <t>237-augustus_masked-4776-BCQ_8</t>
  </si>
  <si>
    <t>238-augustus_masked-4776-BCQ_8</t>
  </si>
  <si>
    <t>251-augustus_masked-515-ADN_4</t>
  </si>
  <si>
    <t>252-augustus_masked-516-ADN_4</t>
  </si>
  <si>
    <t>314-augustus_masked-758-BKQ_2</t>
  </si>
  <si>
    <t>350-augustus_masked-779-BSG_4</t>
  </si>
  <si>
    <t>353-augustus_masked-7951-AMM_4</t>
  </si>
  <si>
    <t>355-augustus_masked-7976-AMM_4</t>
  </si>
  <si>
    <t>360-augustus_masked-858-BGT_2</t>
  </si>
  <si>
    <t>370-augustus_masked-8850-CQS_4</t>
  </si>
  <si>
    <t>426-maker-115-YCE</t>
  </si>
  <si>
    <t>431-maker-11536-CPG_1</t>
  </si>
  <si>
    <t>433-maker-1190-YCM</t>
  </si>
  <si>
    <t>457-maker-208-BFM_3</t>
  </si>
  <si>
    <t>463-maker-2208-ABD_5</t>
  </si>
  <si>
    <t>467-maker-2381-BTV_5</t>
  </si>
  <si>
    <t>468-maker-2392-BTV_5</t>
  </si>
  <si>
    <t>469-maker-2392-BTV_5</t>
  </si>
  <si>
    <t>470-maker-253-BFM_3</t>
  </si>
  <si>
    <t>471-maker-266-BFM_3</t>
  </si>
  <si>
    <t>481-maker-2926-CDB_2</t>
  </si>
  <si>
    <t>484-maker-3105-AHL_3</t>
  </si>
  <si>
    <t>487-maker-3418-ADG_4</t>
  </si>
  <si>
    <t>488-maker-3439-YAX</t>
  </si>
  <si>
    <t>489-maker-348-ALB_3</t>
  </si>
  <si>
    <t>490-maker-348-ALB_3</t>
  </si>
  <si>
    <t>491-maker-348-ALB_3</t>
  </si>
  <si>
    <t>492-maker-348-ALB_3</t>
  </si>
  <si>
    <t>494-maker-370-YDJ</t>
  </si>
  <si>
    <t>495-maker-3715-BPA_4</t>
  </si>
  <si>
    <t>507-maker-520-ADN_4</t>
  </si>
  <si>
    <t>509-maker-5314-AAQ_3</t>
  </si>
  <si>
    <t>523-maker-7978-AMM_4</t>
  </si>
  <si>
    <t>531-maker-904-BDN_5</t>
  </si>
  <si>
    <t>537-maker-9712-ASM_8</t>
  </si>
  <si>
    <t>544-maker-9974-YCF</t>
  </si>
  <si>
    <t>559-snap_masked-10743-CDF_1</t>
  </si>
  <si>
    <t>567-snap_masked-1163-YCM</t>
  </si>
  <si>
    <t>568-snap_masked-11855-BEF_7</t>
  </si>
  <si>
    <t>570-snap_masked-1208-YCM</t>
  </si>
  <si>
    <t>575-snap_masked-125-YCE</t>
  </si>
  <si>
    <t>577-snap_masked-1450-AAT_3</t>
  </si>
  <si>
    <t>587-snap_masked-1768-ATP_4</t>
  </si>
  <si>
    <t>588-snap_masked-1963-YCU</t>
  </si>
  <si>
    <t>590-snap_masked-207-BFM_3</t>
  </si>
  <si>
    <t>592-snap_masked-2208-ABD_5</t>
  </si>
  <si>
    <t>593-snap_masked-2218-BDE_8</t>
  </si>
  <si>
    <t>594-snap_masked-2218-BDE_8</t>
  </si>
  <si>
    <t>595-snap_masked-2218-BDE_8</t>
  </si>
  <si>
    <t>596-snap_masked-2357-ARB_2</t>
  </si>
  <si>
    <t>597-snap_masked-2392-BTV_5</t>
  </si>
  <si>
    <t>609-snap_masked-297-ALB_3</t>
  </si>
  <si>
    <t>612-snap_masked-3053-YCS</t>
  </si>
  <si>
    <t>616-snap_masked-3224-CEH_4</t>
  </si>
  <si>
    <t>618-snap_masked-3423-YAX</t>
  </si>
  <si>
    <t>619-snap_masked-348-ALB_3</t>
  </si>
  <si>
    <t>635-snap_masked-4313-BND_3</t>
  </si>
  <si>
    <t>637-snap_masked-4547-CCV_1</t>
  </si>
  <si>
    <t>639-snap_masked-4776-BCQ_8</t>
  </si>
  <si>
    <t>649-snap_masked-5079-CKG_4</t>
  </si>
  <si>
    <t>659-snap_masked-630-CHM_4</t>
  </si>
  <si>
    <t>669-snap_masked-6882-YCR</t>
  </si>
  <si>
    <t>684-snap_masked-859-BGT_2</t>
  </si>
  <si>
    <t>691-snap_masked-9702-ASM_8</t>
  </si>
  <si>
    <t>788-augustus_masked-YCM-7981</t>
  </si>
  <si>
    <t>798-augustus_masked-ALI_5-14966</t>
  </si>
  <si>
    <t>833-augustus_masked-CCH_4-6793</t>
  </si>
  <si>
    <t>850-augustus_masked-YDE-5670</t>
  </si>
  <si>
    <t>897-augustus_masked-ABD_5-6706</t>
  </si>
  <si>
    <t>906-augustus_masked-BIL_3-4712</t>
  </si>
  <si>
    <t>908-augustus_masked-ABL_5-5136</t>
  </si>
  <si>
    <t>913-augustus_masked-CET_4-8395</t>
  </si>
  <si>
    <t>930-augustus_masked-ADV_4-6333</t>
  </si>
  <si>
    <t>966-augustus_masked-CPS_4-19273</t>
  </si>
  <si>
    <t>979-augustus_masked-BCD_8-12448</t>
  </si>
  <si>
    <t>981-augustus_masked-BCD_8-12448</t>
  </si>
  <si>
    <t>1004-augustus_masked-YCM-7680</t>
  </si>
  <si>
    <t>1005-augustus_masked-YCM-7680</t>
  </si>
  <si>
    <t>1006-augustus_masked-YCM-7680</t>
  </si>
  <si>
    <t>1007-augustus_masked-YCM-7680</t>
  </si>
  <si>
    <t>1032-augustus_masked-BCH_5-11150</t>
  </si>
  <si>
    <t>1063-augustus_masked-CMG_6-37743</t>
  </si>
  <si>
    <t>1085-augustus_masked-BEE_6-12017</t>
  </si>
  <si>
    <t>1086-augustus_masked-BEE_6-12017</t>
  </si>
  <si>
    <t>1126-augustus_masked-APS_4-8484</t>
  </si>
  <si>
    <t>1166-augustus_masked-CLL_4-5918</t>
  </si>
  <si>
    <t>1181-augustus_masked-AMM_4-6867</t>
  </si>
  <si>
    <t>1186-augustus_masked-CNI_4-19788</t>
  </si>
  <si>
    <t>1187-augustus_masked-AHF_3-9612</t>
  </si>
  <si>
    <t>1210-augustus_masked-BTE_3-67763</t>
  </si>
  <si>
    <t>1212-augustus_masked-BCG_8-12612</t>
  </si>
  <si>
    <t>1218-augustus_masked-CCQ_1-5816</t>
  </si>
  <si>
    <t>1230-augustus_masked-ANA_5-7847</t>
  </si>
  <si>
    <t>1284-augustus_masked-APC_4-8186</t>
  </si>
  <si>
    <t>1300-augustus_masked-AKE_3-7154</t>
  </si>
  <si>
    <t>1390-augustus_masked-CEG_4-7331</t>
  </si>
  <si>
    <t>1395-augustus_masked-ATH_3-9260</t>
  </si>
  <si>
    <t>1397-augustus_masked-ACL_7-7535</t>
  </si>
  <si>
    <t>1398-augustus_masked-ACL_7-7535</t>
  </si>
  <si>
    <t>1399-augustus_masked-ACL_7-7535</t>
  </si>
  <si>
    <t>1401-augustus_masked-CQS_4-6420</t>
  </si>
  <si>
    <t>1442-maker-CDK_4-10433</t>
  </si>
  <si>
    <t>1445-maker-AMD_5-6572</t>
  </si>
  <si>
    <t>1455-maker-BTT_3-19676</t>
  </si>
  <si>
    <t>1466-maker-ACQ_8-4774</t>
  </si>
  <si>
    <t>1477-maker-CGH_5-16559</t>
  </si>
  <si>
    <t>1479-maker-AHG_3-5017</t>
  </si>
  <si>
    <t>1483-maker-AHF_3-9619</t>
  </si>
  <si>
    <t>1485-maker-CMG_6-37743</t>
  </si>
  <si>
    <t>1499-maker-BVC_6-19502</t>
  </si>
  <si>
    <t>1501-maker-YDB-17846</t>
  </si>
  <si>
    <t>1506-maker-AMH_5-6583</t>
  </si>
  <si>
    <t>1507-maker-APS_4-8484</t>
  </si>
  <si>
    <t>1524-maker-ARH_5-11102</t>
  </si>
  <si>
    <t>1526-maker-CQS_4-6365</t>
  </si>
  <si>
    <t>1537-maker-YCY-8051</t>
  </si>
  <si>
    <t>1544-maker-BAP_7-6884</t>
  </si>
  <si>
    <t>1545-maker-AMH_5-6251</t>
  </si>
  <si>
    <t>1554-maker-CMQ_8-5693</t>
  </si>
  <si>
    <t>1555-maker-CMQ_8-5693</t>
  </si>
  <si>
    <t>1559-maker-ACL_7-7535</t>
  </si>
  <si>
    <t>1560-maker-ACL_7-7535</t>
  </si>
  <si>
    <t>1561-maker-ACL_7-7535</t>
  </si>
  <si>
    <t>1562-maker-ACL_7-7535</t>
  </si>
  <si>
    <t>1583-snap_masked-ABB_5-4847</t>
  </si>
  <si>
    <t>1593-snap_masked-CNH_4-20281</t>
  </si>
  <si>
    <t>1603-snap_masked-CCH_4-6793</t>
  </si>
  <si>
    <t>1604-snap_masked-BAH_6-7523</t>
  </si>
  <si>
    <t>1618-snap_masked-ABD_5-6706</t>
  </si>
  <si>
    <t>1619-snap_masked-ABD_5-6706</t>
  </si>
  <si>
    <t>1620-snap_masked-ABD_5-6706</t>
  </si>
  <si>
    <t>1621-snap_masked-ABL_5-5136</t>
  </si>
  <si>
    <t>1631-snap_masked-BDG_5-19334</t>
  </si>
  <si>
    <t>1654-snap_masked-AHG_3-5017</t>
  </si>
  <si>
    <t>1656-snap_masked-BGR_1-19009</t>
  </si>
  <si>
    <t>1657-snap_masked-AMC_5-5099</t>
  </si>
  <si>
    <t>1663-snap_masked-CMG_6-37743</t>
  </si>
  <si>
    <t>1664-snap_masked-CMG_6-37743</t>
  </si>
  <si>
    <t>1668-snap_masked-AEL_3-25454</t>
  </si>
  <si>
    <t>1670-snap_masked-BEE_6-12017</t>
  </si>
  <si>
    <t>1671-snap_masked-CQG_6-13109</t>
  </si>
  <si>
    <t>1677-snap_masked-AFA_4-7928</t>
  </si>
  <si>
    <t>1680-snap_masked-APS_4-8484</t>
  </si>
  <si>
    <t>1708-snap_masked-BAN_7-6753</t>
  </si>
  <si>
    <t>1742-snap_masked-CPA_4-16842</t>
  </si>
  <si>
    <t>1755-snap_masked-ACL_7-7535</t>
  </si>
  <si>
    <t>1757-snap_masked-CQS_4-6420</t>
  </si>
  <si>
    <t>1767-snap_masked-BCA_3-8244</t>
  </si>
  <si>
    <t>1781-YAL016C-A</t>
  </si>
  <si>
    <t>1782-YAL016C-B</t>
  </si>
  <si>
    <t>1809-YAL037C-A</t>
  </si>
  <si>
    <t>1835-YAL063C-A</t>
  </si>
  <si>
    <t>1837-YAL064W</t>
  </si>
  <si>
    <t>1840-YAL066W</t>
  </si>
  <si>
    <t>1858-YAR030C</t>
  </si>
  <si>
    <t>1860-YAR035C-A</t>
  </si>
  <si>
    <t>1865-YAR053W</t>
  </si>
  <si>
    <t>1920-YBL048W</t>
  </si>
  <si>
    <t>2052-YBR072C-A</t>
  </si>
  <si>
    <t>2056-YBR076C-A</t>
  </si>
  <si>
    <t>2136-YBR152W</t>
  </si>
  <si>
    <t>2173-YBR188C</t>
  </si>
  <si>
    <t>2287-YBR296C-A</t>
  </si>
  <si>
    <t>2291-YCL001W-A</t>
  </si>
  <si>
    <t>2350-YCR001W</t>
  </si>
  <si>
    <t>2447-YCR102W-A</t>
  </si>
  <si>
    <t>2477-YDL026W</t>
  </si>
  <si>
    <t>2686-YDL241W</t>
  </si>
  <si>
    <t>2687-YDL242W_NumOfGenes_2</t>
  </si>
  <si>
    <t>2700-YDR010C</t>
  </si>
  <si>
    <t>2791-YDR102C</t>
  </si>
  <si>
    <t>2860-YDR169C-A</t>
  </si>
  <si>
    <t>3036-YDR344C</t>
  </si>
  <si>
    <t>3099-YDR406W-A</t>
  </si>
  <si>
    <t>3198-YDR510C-A</t>
  </si>
  <si>
    <t>3226-YDR535C</t>
  </si>
  <si>
    <t>3242-YEL009C-A</t>
  </si>
  <si>
    <t>3243-YEL010W</t>
  </si>
  <si>
    <t>3304-YEL068C</t>
  </si>
  <si>
    <t>3465-YER135C</t>
  </si>
  <si>
    <t>3532-YFL012W</t>
  </si>
  <si>
    <t>3541-YFL019C</t>
  </si>
  <si>
    <t>3554-YFL032W</t>
  </si>
  <si>
    <t>3610-YFR026C</t>
  </si>
  <si>
    <t>3642-YFR054C</t>
  </si>
  <si>
    <t>3645-YFR057W</t>
  </si>
  <si>
    <t>3652-YGL006W-A</t>
  </si>
  <si>
    <t>3807-YGL165C</t>
  </si>
  <si>
    <t>3846-YGL204C</t>
  </si>
  <si>
    <t>3898-YGL258W-A_NumOfGenes_2</t>
  </si>
  <si>
    <t>3899-YGL259W</t>
  </si>
  <si>
    <t>3969-YGR069W</t>
  </si>
  <si>
    <t>4075-YGR174W-A</t>
  </si>
  <si>
    <t>4189-YGR290W</t>
  </si>
  <si>
    <t>4190-YGR291C_NumOfGenes_2</t>
  </si>
  <si>
    <t>4209-YHL015W-A</t>
  </si>
  <si>
    <t>4238-YHL044W</t>
  </si>
  <si>
    <t>4239-YHL045W</t>
  </si>
  <si>
    <t>4281-YHR032C-A_NumOfGenes_2</t>
  </si>
  <si>
    <t>4321-YHR070C-A</t>
  </si>
  <si>
    <t>4381-YHR125W</t>
  </si>
  <si>
    <t>4386-YHR130C</t>
  </si>
  <si>
    <t>4435-YHR175W-A</t>
  </si>
  <si>
    <t>4495-YIL014C-A</t>
  </si>
  <si>
    <t>4511-YIL028W</t>
  </si>
  <si>
    <t>4543-YIL058W</t>
  </si>
  <si>
    <t>4672-YIR018C-A</t>
  </si>
  <si>
    <t>4695-YIR036W-A</t>
  </si>
  <si>
    <t>4781-YJL086C</t>
  </si>
  <si>
    <t>4908-YJL215C_NumOfGenes_2</t>
  </si>
  <si>
    <t>5059-YJR151W-A</t>
  </si>
  <si>
    <t>5064-YJR157W</t>
  </si>
  <si>
    <t>5168-YKL096C-B</t>
  </si>
  <si>
    <t>5254-YKL183C-A</t>
  </si>
  <si>
    <t>5498-YLR037C</t>
  </si>
  <si>
    <t>5581-YLR120W-A</t>
  </si>
  <si>
    <t>5583-YLR122C_NumOfGenes_2</t>
  </si>
  <si>
    <t>5584-YLR124W_NumOfGenes_2</t>
  </si>
  <si>
    <t>5585-YLR125W_NumOfGenes_2</t>
  </si>
  <si>
    <t>5620-YLR161W_NumOfGenes_5</t>
  </si>
  <si>
    <t>5622-YLR162W-A</t>
  </si>
  <si>
    <t>5643-YLR184W</t>
  </si>
  <si>
    <t>5864-YLR406C-A</t>
  </si>
  <si>
    <t>5930-YML009C-A</t>
  </si>
  <si>
    <t>6164-YMR105W-A</t>
  </si>
  <si>
    <t>6182-YMR122C</t>
  </si>
  <si>
    <t>6394-YMR320W</t>
  </si>
  <si>
    <t>6395-YMR324C</t>
  </si>
  <si>
    <t>6656-YNL269W</t>
  </si>
  <si>
    <t>6835-YOL038C-A</t>
  </si>
  <si>
    <t>6882-YOL085W-A</t>
  </si>
  <si>
    <t>6896-YOL097W-A</t>
  </si>
  <si>
    <t>6953-YOL155W-A</t>
  </si>
  <si>
    <t>6958-YOL160W</t>
  </si>
  <si>
    <t>6959-YOL162W</t>
  </si>
  <si>
    <t>6960-YOL163W</t>
  </si>
  <si>
    <t>6962-YOL164W-A</t>
  </si>
  <si>
    <t>6963-YOL166C</t>
  </si>
  <si>
    <t>6964-YOL166W-A</t>
  </si>
  <si>
    <t>6973-YOR008C-A</t>
  </si>
  <si>
    <t>7040-YOR072W-B</t>
  </si>
  <si>
    <t>7123-YOR161C-C</t>
  </si>
  <si>
    <t>7249-YOR293C-A</t>
  </si>
  <si>
    <t>7338-YOR381W-A</t>
  </si>
  <si>
    <t>7347-YOR392W</t>
  </si>
  <si>
    <t>7348-YOR394C-A</t>
  </si>
  <si>
    <t>7381-YPL032C</t>
  </si>
  <si>
    <t>7388-YPL038W-A</t>
  </si>
  <si>
    <t>7604-YPL257W</t>
  </si>
  <si>
    <t>7845-YDRWTy2-3_NumOfGenes_13_NumOfGenes_28</t>
  </si>
  <si>
    <t>UNKNOWN SOURCE</t>
  </si>
  <si>
    <t>Ashbya gossypii</t>
  </si>
  <si>
    <t>ftp://ftp.ensemblgenomes.org/pub/fungi/release-29/fasta/ashbya_gossypii/pep</t>
  </si>
  <si>
    <t>Brettanomyces bruxellensis</t>
  </si>
  <si>
    <t>ftp://ftp.ensemblgenomes.org/pub/fungi/release-29/fasta/fungi_ascomycota1_collection/brettanomyces_bruxellensis_awri1499/pep/</t>
  </si>
  <si>
    <t>Candida albicans</t>
  </si>
  <si>
    <t>ftp://ftp.ensemblgenomes.org/pub/fungi/release-29/fasta/fungi_ascomycota2_collection/candida_albicans_12c/pep/</t>
  </si>
  <si>
    <t>Candida dubliniensis</t>
  </si>
  <si>
    <t>ftp://ftp.ensemblgenomes.org/pub/fungi/release-29/fasta/fungi_ascomycota1_collection/candida_dubliniensis_cd36/pep/</t>
  </si>
  <si>
    <t>Candida glabrata</t>
  </si>
  <si>
    <t>ftp://ftp.ensemblgenomes.org/pub/fungi/release-29/fasta/fungi_ascomycota1_collection/candida_glabrata/pep/</t>
  </si>
  <si>
    <t>Candida orthopsilosis</t>
  </si>
  <si>
    <t>ftp://ftp.ensemblgenomes.org/pub/fungi/release-29/fasta/fungi_ascomycota1_collection/candida_orthopsilosis_co_90_125/pep</t>
  </si>
  <si>
    <t>Candida tenuis</t>
  </si>
  <si>
    <t>ftp://ftp.ensemblgenomes.org/pub/fungi/release-29/fasta/fungi_ascomycota1_collection/candida_tenuis_atcc_10573/pep/</t>
  </si>
  <si>
    <t>Candida tropicalis</t>
  </si>
  <si>
    <t>ftp://ftp.ensemblgenomes.org/pub/fungi/release-29/fasta/fungi_ascomycota1_collection/candida_tropicalis_mya_3404/pep</t>
  </si>
  <si>
    <t>Candida lusitaniae</t>
  </si>
  <si>
    <t>ftp://ftp.ensemblgenomes.org/pub/fungi/release-29/fasta/fungi_ascomycota1_collection/clavispora_lusitaniae_atcc_42720/pep</t>
  </si>
  <si>
    <t>Debaryomyces hansenii</t>
  </si>
  <si>
    <t>ftp://ftp.ensemblgenomes.org/pub/fungi/release-29/fasta/fungi_ascomycota1_collection/eremothecium_cymbalariae_dbvpg_7215/pep/</t>
  </si>
  <si>
    <t>Eremothecium cymbalariae</t>
  </si>
  <si>
    <t>Hanseniaspora uvarum</t>
  </si>
  <si>
    <t>ftp://ftp.ensemblgenomes.org/pub/fungi/release-29/fasta/fungi_ascomycota2_collection/hanseniaspora_uvarum_dsm_2768/pep</t>
  </si>
  <si>
    <t>Kazachstania africana</t>
  </si>
  <si>
    <t>ftp://ftp.ensemblgenomes.org/pub/fungi/release-29/fasta/fungi_ascomycota1_collection/kazachstania_africana_cbs_2517/pep</t>
  </si>
  <si>
    <t>Kazachstania naganishii</t>
  </si>
  <si>
    <t>ftp://ftp.ensemblgenomes.org/pub/fungi/release-29/fasta/fungi_ascomycota1_collection/kazachstania_naganishii_cbs_8797/pep/</t>
  </si>
  <si>
    <t>Kluyveromyces lactis</t>
  </si>
  <si>
    <t>ftp://ftp.ensemblgenomes.org/pub/fungi/release-29/fasta/fungi_ascomycota1_collection/kluyveromyces_lactis/pep</t>
  </si>
  <si>
    <t>Komagataella pastoris</t>
  </si>
  <si>
    <t>ftp://ftp.ensemblgenomes.org/pub/fungi/release-29/fasta/komagataella_pastoris/pep</t>
  </si>
  <si>
    <t>Kuraishia. capsulata</t>
  </si>
  <si>
    <t>ftp://ftp.ensemblgenomes.org/pub/fungi/release-29/fasta/fungi_ascomycota1_collection/kuraishia_capsulata_cbs_1993/pep</t>
  </si>
  <si>
    <t>Lachancea lanzarotensis</t>
  </si>
  <si>
    <t>ftp://ftp.ensemblgenomes.org/pub/fungi/release-29/fasta/fungi_ascomycota2_collection/lachancea_lanzarotensis/pep</t>
  </si>
  <si>
    <t>Lachancea thermotolerans</t>
  </si>
  <si>
    <t>ftp://ftp.ensemblgenomes.org/pub/fungi/release-29/fasta/fungi_ascomycota1_collection/lachancea_thermotolerans_cbs_6340/pep</t>
  </si>
  <si>
    <t>Lodderomyces elongisporus</t>
  </si>
  <si>
    <t>ftp://ftp.ensemblgenomes.org/pub/fungi/release-29/fasta/fungi_ascomycota1_collection/lodderomyces_elongisporus_nrrl_yb_4239/pep</t>
  </si>
  <si>
    <t>Meyerozyma guilliermondii</t>
  </si>
  <si>
    <t>ftp://ftp.ensemblgenomes.org/pub/fungi/release-29/fasta/fungi_ascomycota1_collection/meyerozyma_guilliermondii_atcc_6260/pep</t>
  </si>
  <si>
    <t>Naumovozyma castellii</t>
  </si>
  <si>
    <t>ftp://ftp.ensemblgenomes.org/pub/fungi/release-29/fasta/fungi_ascomycota1_collection/naumovozyma_castellii_cbs_4309/pep</t>
  </si>
  <si>
    <t>Naumovozyma dairenensis</t>
  </si>
  <si>
    <t>ftp://ftp.ensemblgenomes.org/pub/fungi/release-29/fasta/fungi_ascomycota1_collection/naumovozyma_dairenensis_cbs_421/pep</t>
  </si>
  <si>
    <t>Ogataea parapolymorpha</t>
  </si>
  <si>
    <t>ftp://ftp.ensemblgenomes.org/pub/fungi/release-29/fasta/fungi_ascomycota1_collection/ogataea_parapolymorpha_dl_1/pep/</t>
  </si>
  <si>
    <t>Pichia kudriavzevii</t>
  </si>
  <si>
    <t>ftp://ftp.ensemblgenomes.org/pub/fungi/release-29/fasta/fungi_ascomycota1_collection/pichia_kudriavzevii/pep/</t>
  </si>
  <si>
    <t>Schizosaccharomyces pombe</t>
  </si>
  <si>
    <t>ftp://ftp.ensemblgenomes.org/pub/fungi/release-29/fasta/schizosaccharomyces_pombe/pep</t>
  </si>
  <si>
    <t>Scheffersomyces stipitis</t>
  </si>
  <si>
    <t>ftp://ftp.ensemblgenomes.org/pub/fungi/release-29/fasta/fungi_ascomycota1_collection/scheffersomyces_stipitis_cbs_6054/pep</t>
  </si>
  <si>
    <t>Spathaspora passalidarum</t>
  </si>
  <si>
    <t>ftp://ftp.ensemblgenomes.org/pub/fungi/release-29/fasta/fungi_ascomycota1_collection/spathaspora_passalidarum_nrrl_y_27907/pep/</t>
  </si>
  <si>
    <t>Tetrapisispora blattae</t>
  </si>
  <si>
    <t>ftp://ftp.ensemblgenomes.org/pub/fungi/release-29/fasta/fungi_ascomycota1_collection/tetrapisispora_blattae_cbs_6284/pep/</t>
  </si>
  <si>
    <t>Tetrapisispora phaffii</t>
  </si>
  <si>
    <t>ftp://ftp.ensemblgenomes.org/pub/fungi/release-29/fasta/fungi_ascomycota1_collection/tetrapisispora_phaffii_cbs_4417/pep</t>
  </si>
  <si>
    <t>ftp://ftp.ensemblgenomes.org/pub/fungi/release-29/fasta/fungi_ascomycota1_collection/torulaspora_delbrueckii/pep</t>
  </si>
  <si>
    <t>Vanderwaltozyma polyspora</t>
  </si>
  <si>
    <t>ftp://ftp.ensemblgenomes.org/pub/fungi/release-29/fasta/fungi_ascomycota1_collection/vanderwaltozyma_polyspora_dsm_70294/pep</t>
  </si>
  <si>
    <t>Wickerhamomyces ciferrii</t>
  </si>
  <si>
    <t>ftp://ftp.ensemblgenomes.org/pub/fungi/release-29/fasta/fungi_ascomycota1_collection/wickerhamomyces_ciferrii/dna/</t>
  </si>
  <si>
    <t>Yarrowia lipolytica</t>
  </si>
  <si>
    <t>ftp://ftp.ensemblgenomes.org/pub/fungi/release-29/fasta/yarrowia_lipolytica/pep</t>
  </si>
  <si>
    <t>Zygosaccharomyces rouxii</t>
  </si>
  <si>
    <t>ftp://ftp.ensemblgenomes.org/pub/fungi/release-29/fasta/fungi_ascomycota1_collection/zygosaccharomyces_rouxii/pep</t>
  </si>
  <si>
    <t>Ascoidea rubescens</t>
  </si>
  <si>
    <t>http://genome.jgi.doe.gov/Ascru1/Ascru1.download.html</t>
  </si>
  <si>
    <t>Riley et al. (2016) PNAS</t>
  </si>
  <si>
    <t>Babjeviella inositovora</t>
  </si>
  <si>
    <t>http://genome.jgi.doe.gov/Babin1/Babin1.download.html</t>
  </si>
  <si>
    <t>Sympodiomyces  attinorum</t>
  </si>
  <si>
    <t>http://genome.jgi.doe.gov/Symat1/Symat1.download.html</t>
  </si>
  <si>
    <t>Trichomonascus petasosporus</t>
  </si>
  <si>
    <t>http://genome.jgi.doe.gov/Tripe1/Tripe1.download.html</t>
  </si>
  <si>
    <t>Candida tanzawaensis</t>
  </si>
  <si>
    <t>http://genome.jgi.doe.gov/Canta1/Canta1.download.html</t>
  </si>
  <si>
    <t>Cephaloascus albidus</t>
  </si>
  <si>
    <t>http://genome.jgi.doe.gov/Cepal1_1/Cepal1_1.download.html</t>
  </si>
  <si>
    <t>Cephaloascus fragrans</t>
  </si>
  <si>
    <t>Phaff 12-1022</t>
  </si>
  <si>
    <t>http://genome.jgi.doe.gov/Cepfr1_1/Cepfr1_1.download.html</t>
  </si>
  <si>
    <t>Hanseniaspora valbyensis</t>
  </si>
  <si>
    <t>http://genome.jgi.doe.gov/Hanva1_1/Hanva1_1.download.html</t>
  </si>
  <si>
    <t>Hyphopichia burtonii</t>
  </si>
  <si>
    <t>http://genome.jgi.doe.gov/Hypbu1/Hypbu1.download.html</t>
  </si>
  <si>
    <t>Lipomyces starkeyi</t>
  </si>
  <si>
    <t>http://genome.jgi.doe.gov/Lipst1_1/Lipst1_1.download.html</t>
  </si>
  <si>
    <t>Metschnikowia bicuspidata</t>
  </si>
  <si>
    <t>http://genome.jgi.doe.gov/Metbi1/Metbi1.download.html</t>
  </si>
  <si>
    <t>Nadsonia fulvescens</t>
  </si>
  <si>
    <t>http://genome.jgi.doe.gov/Nadfu1/Nadfu1.download.html</t>
  </si>
  <si>
    <t>Candida arabinofermentans</t>
  </si>
  <si>
    <t>http://genome.jgi.doe.gov/Canar1/Canar1.download.html</t>
  </si>
  <si>
    <t>Pichia membranifaciens</t>
  </si>
  <si>
    <t>http://genome.jgi.doe.gov/Picme2/Picme2.download.html</t>
  </si>
  <si>
    <t>Tortispora caseinolytica</t>
  </si>
  <si>
    <t>http://genome.jgi.doe.gov/Canca1/Canca1.download.html</t>
  </si>
  <si>
    <t>Saccharomyces arboricolus</t>
  </si>
  <si>
    <t>Saccharomyces cerevisiae</t>
  </si>
  <si>
    <t>Saccharomyces eubayanus</t>
  </si>
  <si>
    <t>Saccharomyces kudriavzevii</t>
  </si>
  <si>
    <t>Saccharomyces mikatae</t>
  </si>
  <si>
    <t>Saccharomyces paradoxus</t>
  </si>
  <si>
    <t>Saccharomyces uvarum</t>
  </si>
  <si>
    <t>YPD 6AU 600 µg/ml</t>
  </si>
  <si>
    <t>YPD anisomycin 10 µg/ml</t>
  </si>
  <si>
    <t>YPD anisomycin 20 µg/ml</t>
  </si>
  <si>
    <t>YPD anisomycin 50 µg/ml</t>
  </si>
  <si>
    <t>YPD CHX 0.5 µg/ml</t>
  </si>
  <si>
    <t>YPD CHX 1 µg/ml</t>
  </si>
  <si>
    <t>YPD fluconazole 20 µg/ml</t>
  </si>
  <si>
    <t>YPD hydroxyurea 30 mg/ml</t>
  </si>
  <si>
    <t>YPD Mv 20 mM</t>
  </si>
  <si>
    <t>YPD nystatin 10 µg/ml</t>
  </si>
  <si>
    <t>YPD sodium metaarsenite 2.5 mM</t>
  </si>
  <si>
    <t>YPD caffeine 40 mM</t>
  </si>
  <si>
    <t>YPD caffeine 50 mM</t>
  </si>
  <si>
    <t>YPD NaCl 1.5 M</t>
  </si>
  <si>
    <t>YPD CuSO4 10 mM</t>
  </si>
  <si>
    <t>YPD LiCl 250 mM</t>
  </si>
  <si>
    <t>YPD KCl 2 M</t>
  </si>
  <si>
    <t>Kruglyak Laboratory</t>
  </si>
  <si>
    <t>Schacherer Laboratory</t>
  </si>
  <si>
    <t>CBS collection (Nguyen H.V.)</t>
  </si>
  <si>
    <t>FIMA_3</t>
  </si>
  <si>
    <t>AGME_5I</t>
  </si>
  <si>
    <t>MTA (no distribution)</t>
  </si>
  <si>
    <t>Aneuploid strains are described as follow in the Aneuploidies column: "aneu;+/-X*Y" with +/- the gain or loss of chromosome, X the number of supernumerary copies and Y the concerned chromosome</t>
  </si>
  <si>
    <r>
      <t xml:space="preserve">Table S1: Overview of the </t>
    </r>
    <r>
      <rPr>
        <b/>
        <i/>
        <sz val="12"/>
        <color indexed="8"/>
        <rFont val="Calibri"/>
      </rPr>
      <t>S. cerevisiae</t>
    </r>
    <r>
      <rPr>
        <b/>
        <sz val="12"/>
        <color indexed="8"/>
        <rFont val="Calibri"/>
        <family val="2"/>
      </rPr>
      <t xml:space="preserve"> collection</t>
    </r>
  </si>
  <si>
    <t>Table S11: Genetic diversity metrics for subpopulations with 10 isolates or more</t>
  </si>
  <si>
    <t>Ortholog in the Pangenome</t>
  </si>
  <si>
    <t xml:space="preserve">Occurrences </t>
  </si>
  <si>
    <r>
      <t>S. paradoxus</t>
    </r>
    <r>
      <rPr>
        <b/>
        <sz val="12"/>
        <color indexed="8"/>
        <rFont val="Calibri"/>
        <family val="2"/>
      </rPr>
      <t xml:space="preserve"> clade</t>
    </r>
  </si>
  <si>
    <t>Notes</t>
  </si>
  <si>
    <t>Verified</t>
  </si>
  <si>
    <t>There are clues for this ORFs to be part of an ancient introgression from unknown species</t>
  </si>
  <si>
    <t>Unknown species in Taiwanese clade</t>
  </si>
  <si>
    <t>YAL034W-A</t>
  </si>
  <si>
    <t>YBR060C</t>
  </si>
  <si>
    <t>YDR398W</t>
  </si>
  <si>
    <t>YER172C</t>
  </si>
  <si>
    <t>YFR027W</t>
  </si>
  <si>
    <t>YGR074W</t>
  </si>
  <si>
    <t>YJL156C</t>
  </si>
  <si>
    <t>YJL174W</t>
  </si>
  <si>
    <t>YJR017C</t>
  </si>
  <si>
    <t>YLR132C</t>
  </si>
  <si>
    <t>YLR141W</t>
  </si>
  <si>
    <t>YLR145W</t>
  </si>
  <si>
    <t>YLR147C</t>
  </si>
  <si>
    <t>YLR163C</t>
  </si>
  <si>
    <t>YLR166C</t>
  </si>
  <si>
    <t>YLR167W</t>
  </si>
  <si>
    <t>YLR175W</t>
  </si>
  <si>
    <t>YLR186W</t>
  </si>
  <si>
    <t>YLR195C</t>
  </si>
  <si>
    <t>YLR196W</t>
  </si>
  <si>
    <t>YLR438C-A</t>
  </si>
  <si>
    <t>YNL149C</t>
  </si>
  <si>
    <t>YOL133W</t>
  </si>
  <si>
    <t>YOR182C</t>
  </si>
  <si>
    <t>YPR105C</t>
  </si>
  <si>
    <t>YPR107C</t>
  </si>
  <si>
    <t>YAL034C-B</t>
  </si>
  <si>
    <t>Dubious</t>
  </si>
  <si>
    <t>YBL077W</t>
  </si>
  <si>
    <t>YBR190W</t>
  </si>
  <si>
    <t>YCL041C</t>
  </si>
  <si>
    <t>YDL221W</t>
  </si>
  <si>
    <t>YDR187C</t>
  </si>
  <si>
    <t>YDR327W</t>
  </si>
  <si>
    <t>YGL239C</t>
  </si>
  <si>
    <t>YGR073C</t>
  </si>
  <si>
    <t>YGR114C</t>
  </si>
  <si>
    <t>YGR190C</t>
  </si>
  <si>
    <t>YJL009W</t>
  </si>
  <si>
    <t>YJL015C</t>
  </si>
  <si>
    <t>YJL086C</t>
  </si>
  <si>
    <t>YJL202C</t>
  </si>
  <si>
    <t>YKL036C</t>
  </si>
  <si>
    <t>YLR101C</t>
  </si>
  <si>
    <t>YLR140W</t>
  </si>
  <si>
    <t>YLR230W</t>
  </si>
  <si>
    <t>YLR379W</t>
  </si>
  <si>
    <t>YMR290W-A</t>
  </si>
  <si>
    <t>YNL150W</t>
  </si>
  <si>
    <t>YOL134C</t>
  </si>
  <si>
    <t>YPR142C</t>
  </si>
  <si>
    <t>Orf classification</t>
  </si>
  <si>
    <t>Recombinant</t>
  </si>
  <si>
    <t>Variability in essential genes defined in S228C</t>
  </si>
  <si>
    <t>Megablast through NCBI blast server hit</t>
  </si>
  <si>
    <t>Zygosaccharomyces parabailii ATCC60483 chr2</t>
  </si>
  <si>
    <t>Torulaspora microellipsoides FYBL01000004</t>
  </si>
  <si>
    <t xml:space="preserve">Lachancea thermotolerans CBS 6340 chr C </t>
  </si>
  <si>
    <t>Lachancea thermotolerans CBS 6340 chr C</t>
  </si>
  <si>
    <t>Torulaspora delbrueckii CBS 1146 chr3</t>
  </si>
  <si>
    <t>/</t>
  </si>
  <si>
    <t>Zygosaccharomyces rouxii CBS732 chr B</t>
  </si>
  <si>
    <t xml:space="preserve">Vanderwaltozyma polyspora </t>
  </si>
  <si>
    <t>Tetrapisispora phaffi CBS 4417 chr 13</t>
  </si>
  <si>
    <t>Zygosaccharomyces rouxii CBS732 chr G</t>
  </si>
  <si>
    <t>Zygosaccharomyces parabailii chr2</t>
  </si>
  <si>
    <t>Torulaspora delbrueckii CBS 1146 chr4/Zygosaccharomyse rouxii CBS732  chrC/ Z. parabailli chr2</t>
  </si>
  <si>
    <t>99%/98/99</t>
  </si>
  <si>
    <t>73%/72/71</t>
  </si>
  <si>
    <t>Zygosaccharomyse rouxii CBS732  chrB, Candida tenuis / Wickerhamomyces anomalus/…</t>
  </si>
  <si>
    <t>92%/78/75</t>
  </si>
  <si>
    <t>71%/65/65</t>
  </si>
  <si>
    <t>Kluyveromyces lactis strain GG799 chrC/Zygosaccharomyce rouxii CBS732 chrG/Torulaspora delbrueckii CBS1146 chr4/Z. Parabailii chr2</t>
  </si>
  <si>
    <t>74%/73/71/71</t>
  </si>
  <si>
    <t>Torulaspora microellipsoides/Torulaspora delbruekii CBS1146 chr8/Zygosaccharomyces rouxii chrA</t>
  </si>
  <si>
    <t>Torulaspora delbrueckii CBS 1146 chr8</t>
  </si>
  <si>
    <t>S.paradoxus</t>
  </si>
  <si>
    <t>Torulaspora delbrueckii CBS 1146 chr7</t>
  </si>
  <si>
    <t>Lachancea termotolerans / Kluyveromyces lactis</t>
  </si>
  <si>
    <t>Xylona heveae /Talaromyces atroroseus</t>
  </si>
  <si>
    <t>68%/54</t>
  </si>
  <si>
    <t>68%/69</t>
  </si>
  <si>
    <t>Torulaspora delbrueckii NRRL Y-50541 chr4/Vanderwaltozyma polyspora</t>
  </si>
  <si>
    <t>79%/79</t>
  </si>
  <si>
    <t>77%/77</t>
  </si>
  <si>
    <t>Naumovozyma castelli/ candida glabrata / S. eubayanus/Vanderwaltozyma polyspora / Z. rouxii / T. delbrueckii</t>
  </si>
  <si>
    <t>Naumovozyma dairenensis CBS 421 chromosome 11</t>
  </si>
  <si>
    <t>Torulaspora delbrueckii NRRL Y-50541 chr3</t>
  </si>
  <si>
    <t xml:space="preserve">Torulaspora delbrueckii  CBS 1146 chr 7 / S, paradoxus </t>
  </si>
  <si>
    <t>94%/92</t>
  </si>
  <si>
    <t>69%/70</t>
  </si>
  <si>
    <t xml:space="preserve">Wickerhamomyces ciferrii </t>
  </si>
  <si>
    <t>Lachancea thermotolerans CBS 6340 chr B</t>
  </si>
  <si>
    <t>Zygosaccharomyces parabailii chrs 1 and 2</t>
  </si>
  <si>
    <t>Zygosaccharomyces bailii /parabailii</t>
  </si>
  <si>
    <t>Zygosaccharomyces parabailii chr16</t>
  </si>
  <si>
    <t>Lachancea thermotolerans CBS 6340 chr G</t>
  </si>
  <si>
    <t>query coverage</t>
  </si>
  <si>
    <t>identity percentage</t>
  </si>
  <si>
    <t>Torulaspora delbrueckii  NRRL Y-50541 chr 4</t>
  </si>
  <si>
    <t>Naumovozyma dairenensis (HE580272.1)</t>
  </si>
  <si>
    <t>Torulaspora delbrueckii  CBS 1146 chr 5</t>
  </si>
  <si>
    <t>Kazachstania africana CBS 2517 chr 3</t>
  </si>
  <si>
    <t>S.paradoxus/Candida glabrata</t>
  </si>
  <si>
    <t>98%/41</t>
  </si>
  <si>
    <t>Meyerozyma guilliermondii / Pichia membrafaciens</t>
  </si>
  <si>
    <t>81%/92</t>
  </si>
  <si>
    <t>78%/76</t>
  </si>
  <si>
    <t>Zygosaccharomyces rouxii CBS732 chr E</t>
  </si>
  <si>
    <t xml:space="preserve">Kazachstania africana CBS 2517 </t>
  </si>
  <si>
    <t>Candida tenuis ATCC 10573</t>
  </si>
  <si>
    <t>M28 Killer toxin mRNA from S.paradoxus</t>
  </si>
  <si>
    <t>Torulaspora delbrueckii  CBS 1146 chr 7 / Tetrapisispora blattae</t>
  </si>
  <si>
    <t>74%/61</t>
  </si>
  <si>
    <t>65%/66</t>
  </si>
  <si>
    <t>Candida glabrata mitochondrion / Lachancea kluyveri mitochondria</t>
  </si>
  <si>
    <t>85%/82</t>
  </si>
  <si>
    <t>73%/75</t>
  </si>
  <si>
    <t xml:space="preserve">Agrobacterium tumefaciens S33 </t>
  </si>
  <si>
    <t>Kazachstania africana CBS 2517 chr 3 / Z.rouxii/ parabailii</t>
  </si>
  <si>
    <t>92% / 98/84</t>
  </si>
  <si>
    <t>70%/68/69%</t>
  </si>
  <si>
    <t>Torulaspora delbrueckii  CBS 1146 chr 7</t>
  </si>
  <si>
    <t>Torulaspora delbrueckii  CBS 1146 chr 2</t>
  </si>
  <si>
    <t>S. eubayanus/ kudriavzevii / paradoxus</t>
  </si>
  <si>
    <t>100/99/94</t>
  </si>
  <si>
    <t>79%/79/78</t>
  </si>
  <si>
    <t>S. eubayanus mitochondrion / Lacahncea mitochondrion/ Torulaspora mitochondrion</t>
  </si>
  <si>
    <t>98%/77/75</t>
  </si>
  <si>
    <t>S.mikatae / kudriavzevii / paradoxus</t>
  </si>
  <si>
    <t>89/89/89</t>
  </si>
  <si>
    <t xml:space="preserve">Pichia membrafaciens/Meyerozyma guilliermondii </t>
  </si>
  <si>
    <t>95%/73</t>
  </si>
  <si>
    <t>77%/74</t>
  </si>
  <si>
    <t>Kluyveromyces lactis mitochondrion</t>
  </si>
  <si>
    <t>S.paradoxus mitochondrion /S. eubayanus/ T. delbrueckii mithocondrion</t>
  </si>
  <si>
    <t>62/93/61</t>
  </si>
  <si>
    <t>99%/85/84%</t>
  </si>
  <si>
    <t xml:space="preserve">S. eubayanus mitochondrion </t>
  </si>
  <si>
    <t>74%/69</t>
  </si>
  <si>
    <t>83%/83/82</t>
  </si>
  <si>
    <t>75%/78/75/77</t>
  </si>
  <si>
    <t>97%/95/78</t>
  </si>
  <si>
    <t>84%/75/68</t>
  </si>
  <si>
    <t>65%/67</t>
  </si>
  <si>
    <t>85%/65</t>
  </si>
  <si>
    <t>100%/98/99/99/100</t>
  </si>
  <si>
    <t>80%/80/78/78/78</t>
  </si>
  <si>
    <r>
      <t xml:space="preserve">1. Schacherer, J., Shapiro, J.A., Ruderfer, D.M. &amp; Kruglyak, L. Comprehensive polymorphism survey elucidates population structure of Saccharomyces cerevisiae. </t>
    </r>
    <r>
      <rPr>
        <i/>
        <sz val="12"/>
        <color indexed="8"/>
        <rFont val="Calibri"/>
      </rPr>
      <t>Nature</t>
    </r>
    <r>
      <rPr>
        <sz val="12"/>
        <color theme="1"/>
        <rFont val="Calibri"/>
        <family val="2"/>
        <scheme val="minor"/>
      </rPr>
      <t xml:space="preserve"> </t>
    </r>
    <r>
      <rPr>
        <b/>
        <sz val="12"/>
        <color indexed="8"/>
        <rFont val="Calibri"/>
        <family val="2"/>
      </rPr>
      <t>458</t>
    </r>
    <r>
      <rPr>
        <sz val="12"/>
        <color theme="1"/>
        <rFont val="Calibri"/>
        <family val="2"/>
        <scheme val="minor"/>
      </rPr>
      <t>, 342–45 (2009).</t>
    </r>
  </si>
  <si>
    <r>
      <t xml:space="preserve">2. Strope, P.K. et al. The 100-genomes strains, an S. cerevisiae resource that illuminates its natural phenotypic and genotypic variation and emergence as an opportunistic pathogen. </t>
    </r>
    <r>
      <rPr>
        <i/>
        <sz val="12"/>
        <color indexed="8"/>
        <rFont val="Calibri"/>
      </rPr>
      <t>Genome Research</t>
    </r>
    <r>
      <rPr>
        <sz val="12"/>
        <color theme="1"/>
        <rFont val="Calibri"/>
        <family val="2"/>
        <scheme val="minor"/>
      </rPr>
      <t xml:space="preserve"> </t>
    </r>
    <r>
      <rPr>
        <b/>
        <sz val="12"/>
        <color indexed="8"/>
        <rFont val="Calibri"/>
        <family val="2"/>
      </rPr>
      <t>25</t>
    </r>
    <r>
      <rPr>
        <sz val="12"/>
        <color theme="1"/>
        <rFont val="Calibri"/>
        <family val="2"/>
        <scheme val="minor"/>
      </rPr>
      <t>, 762–74 (2015).</t>
    </r>
  </si>
  <si>
    <r>
      <t xml:space="preserve">3. Stringini, M., Comitini, F., Taccari, M. &amp; Ciani, M. Yeast diversity during tapping and fermentation of palm wine from Cameroon. </t>
    </r>
    <r>
      <rPr>
        <i/>
        <sz val="12"/>
        <color indexed="8"/>
        <rFont val="Calibri"/>
      </rPr>
      <t>Food Microbiology</t>
    </r>
    <r>
      <rPr>
        <sz val="12"/>
        <color theme="1"/>
        <rFont val="Calibri"/>
        <family val="2"/>
        <scheme val="minor"/>
      </rPr>
      <t xml:space="preserve"> </t>
    </r>
    <r>
      <rPr>
        <b/>
        <sz val="12"/>
        <color indexed="8"/>
        <rFont val="Calibri"/>
        <family val="2"/>
      </rPr>
      <t>26</t>
    </r>
    <r>
      <rPr>
        <sz val="12"/>
        <color theme="1"/>
        <rFont val="Calibri"/>
        <family val="2"/>
        <scheme val="minor"/>
      </rPr>
      <t>, 415–20 (2009)</t>
    </r>
  </si>
  <si>
    <r>
      <t xml:space="preserve">4. Ciani, M., Mannazzu, I., Marinangeli, P., Clementi, F. &amp; Martini, A. Contribution of winery-resident Saccharomyces cerevisiae strains to spontaneous grape must fermentation. </t>
    </r>
    <r>
      <rPr>
        <i/>
        <sz val="12"/>
        <color indexed="8"/>
        <rFont val="Calibri"/>
      </rPr>
      <t>Antonie van Leeuwenhoek</t>
    </r>
    <r>
      <rPr>
        <sz val="12"/>
        <color theme="1"/>
        <rFont val="Calibri"/>
        <family val="2"/>
        <scheme val="minor"/>
      </rPr>
      <t xml:space="preserve"> </t>
    </r>
    <r>
      <rPr>
        <b/>
        <sz val="12"/>
        <color indexed="8"/>
        <rFont val="Calibri"/>
        <family val="2"/>
      </rPr>
      <t>85</t>
    </r>
    <r>
      <rPr>
        <sz val="12"/>
        <color theme="1"/>
        <rFont val="Calibri"/>
        <family val="2"/>
        <scheme val="minor"/>
      </rPr>
      <t>, 159–64 (2004).</t>
    </r>
  </si>
  <si>
    <r>
      <t xml:space="preserve">5. Fay, J.C. &amp; Benavides, J.A. Evidence for domesticated and wild populations of Saccharomyces cerevisiae. </t>
    </r>
    <r>
      <rPr>
        <i/>
        <sz val="12"/>
        <color indexed="8"/>
        <rFont val="Calibri"/>
      </rPr>
      <t>PLoS Genetics</t>
    </r>
    <r>
      <rPr>
        <sz val="12"/>
        <color theme="1"/>
        <rFont val="Calibri"/>
        <family val="2"/>
        <scheme val="minor"/>
      </rPr>
      <t xml:space="preserve"> </t>
    </r>
    <r>
      <rPr>
        <b/>
        <sz val="12"/>
        <color indexed="8"/>
        <rFont val="Calibri"/>
        <family val="2"/>
      </rPr>
      <t>1</t>
    </r>
    <r>
      <rPr>
        <sz val="12"/>
        <color theme="1"/>
        <rFont val="Calibri"/>
        <family val="2"/>
        <scheme val="minor"/>
      </rPr>
      <t>, 66-71 (2005).</t>
    </r>
  </si>
  <si>
    <r>
      <t xml:space="preserve">6. Bergström, A. et al. A High-Definition view of functional genetic variation from natural yeast genomes. </t>
    </r>
    <r>
      <rPr>
        <i/>
        <sz val="12"/>
        <color indexed="8"/>
        <rFont val="Calibri"/>
      </rPr>
      <t>Molecular Biology and Evolution</t>
    </r>
    <r>
      <rPr>
        <sz val="12"/>
        <color theme="1"/>
        <rFont val="Calibri"/>
        <family val="2"/>
        <scheme val="minor"/>
      </rPr>
      <t xml:space="preserve"> </t>
    </r>
    <r>
      <rPr>
        <b/>
        <sz val="12"/>
        <color indexed="8"/>
        <rFont val="Calibri"/>
        <family val="2"/>
      </rPr>
      <t>31</t>
    </r>
    <r>
      <rPr>
        <sz val="12"/>
        <color theme="1"/>
        <rFont val="Calibri"/>
        <family val="2"/>
        <scheme val="minor"/>
      </rPr>
      <t>, 872–88 (2014).</t>
    </r>
  </si>
  <si>
    <r>
      <t xml:space="preserve">7. Capece, A., Siesto, G., Poeta, C., Pietrafesa, R. &amp; Romano, P. Indigenous yeast population from Georgian aged wines produced by traditional “Kakhetian” method. </t>
    </r>
    <r>
      <rPr>
        <i/>
        <sz val="12"/>
        <color indexed="8"/>
        <rFont val="Calibri"/>
      </rPr>
      <t>Food Microbiology</t>
    </r>
    <r>
      <rPr>
        <sz val="12"/>
        <color theme="1"/>
        <rFont val="Calibri"/>
        <family val="2"/>
        <scheme val="minor"/>
      </rPr>
      <t xml:space="preserve"> </t>
    </r>
    <r>
      <rPr>
        <b/>
        <sz val="12"/>
        <color indexed="8"/>
        <rFont val="Calibri"/>
        <family val="2"/>
      </rPr>
      <t>36</t>
    </r>
    <r>
      <rPr>
        <sz val="12"/>
        <color theme="1"/>
        <rFont val="Calibri"/>
        <family val="2"/>
        <scheme val="minor"/>
      </rPr>
      <t>, 447–55 (2013).</t>
    </r>
  </si>
  <si>
    <r>
      <t>8. Stefanini, I., Dapporto, L., et al. Saocial wasp are a Saccharomyces mating nest.</t>
    </r>
    <r>
      <rPr>
        <i/>
        <sz val="12"/>
        <color indexed="8"/>
        <rFont val="Calibri"/>
      </rPr>
      <t xml:space="preserve"> PNAS</t>
    </r>
    <r>
      <rPr>
        <sz val="12"/>
        <color theme="1"/>
        <rFont val="Calibri"/>
        <family val="2"/>
        <scheme val="minor"/>
      </rPr>
      <t xml:space="preserve"> </t>
    </r>
    <r>
      <rPr>
        <b/>
        <sz val="12"/>
        <color indexed="8"/>
        <rFont val="Calibri"/>
        <family val="2"/>
      </rPr>
      <t>113</t>
    </r>
    <r>
      <rPr>
        <sz val="12"/>
        <color theme="1"/>
        <rFont val="Calibri"/>
        <family val="2"/>
        <scheme val="minor"/>
      </rPr>
      <t>, 2247-51 (2016)</t>
    </r>
  </si>
  <si>
    <r>
      <t xml:space="preserve">9. Naumov, G.I., Serpova, E.V. &amp; Naumova, E.S. A genetically isolated population of Saccharomyces cerevisiae in Malaysia. </t>
    </r>
    <r>
      <rPr>
        <i/>
        <sz val="12"/>
        <color indexed="8"/>
        <rFont val="Calibri"/>
      </rPr>
      <t>Microbiology</t>
    </r>
    <r>
      <rPr>
        <sz val="12"/>
        <color theme="1"/>
        <rFont val="Calibri"/>
        <family val="2"/>
        <scheme val="minor"/>
      </rPr>
      <t xml:space="preserve"> </t>
    </r>
    <r>
      <rPr>
        <b/>
        <sz val="12"/>
        <color indexed="8"/>
        <rFont val="Calibri"/>
        <family val="2"/>
      </rPr>
      <t>75</t>
    </r>
    <r>
      <rPr>
        <sz val="12"/>
        <color theme="1"/>
        <rFont val="Calibri"/>
        <family val="2"/>
        <scheme val="minor"/>
      </rPr>
      <t>, 201–05 (2006).</t>
    </r>
  </si>
  <si>
    <t>10. McCullough, M.J., Clemons, K.V., Farina, C., McCusker, J.H., Stevens, D.A. Epidemiological investigation of vaginal Saccharomyces cerevisiae isolates by a genotypic method. Journal of Clin. Microbiol. 36, 557-62 (1998).</t>
  </si>
  <si>
    <r>
      <t xml:space="preserve">11. Cubillos, F. A., Vã¡squez, C., Faugeron, S., Ganga, A.L. &amp; Martã­nez, C. Self-fertilization is the main sexual reproduction mechanism in native wine yeast populations. </t>
    </r>
    <r>
      <rPr>
        <i/>
        <sz val="12"/>
        <color indexed="8"/>
        <rFont val="Calibri"/>
      </rPr>
      <t>FEMS Microbiology Ecology</t>
    </r>
    <r>
      <rPr>
        <sz val="12"/>
        <color theme="1"/>
        <rFont val="Calibri"/>
        <family val="2"/>
        <scheme val="minor"/>
      </rPr>
      <t xml:space="preserve"> </t>
    </r>
    <r>
      <rPr>
        <b/>
        <sz val="12"/>
        <color indexed="8"/>
        <rFont val="Calibri"/>
        <family val="2"/>
      </rPr>
      <t>67</t>
    </r>
    <r>
      <rPr>
        <sz val="12"/>
        <color theme="1"/>
        <rFont val="Calibri"/>
        <family val="2"/>
        <scheme val="minor"/>
      </rPr>
      <t>, 162–70 (2009).</t>
    </r>
  </si>
  <si>
    <r>
      <t xml:space="preserve">12. Cocolin, L., Pepe, V., Comitini, F., Comi, G. &amp; Ciani, M. Enological and genetic traits of isolated from former and modern wineries. </t>
    </r>
    <r>
      <rPr>
        <i/>
        <sz val="12"/>
        <color indexed="8"/>
        <rFont val="Calibri"/>
      </rPr>
      <t>FEMS Yeast Research</t>
    </r>
    <r>
      <rPr>
        <sz val="12"/>
        <color theme="1"/>
        <rFont val="Calibri"/>
        <family val="2"/>
        <scheme val="minor"/>
      </rPr>
      <t xml:space="preserve"> </t>
    </r>
    <r>
      <rPr>
        <b/>
        <sz val="12"/>
        <color indexed="8"/>
        <rFont val="Calibri"/>
        <family val="2"/>
      </rPr>
      <t>5</t>
    </r>
    <r>
      <rPr>
        <sz val="12"/>
        <color theme="1"/>
        <rFont val="Calibri"/>
        <family val="2"/>
        <scheme val="minor"/>
      </rPr>
      <t>, 237–45 (2004).</t>
    </r>
  </si>
  <si>
    <r>
      <t xml:space="preserve">13. Antonangelo, A.T.B.F., Alonso, D.P., Ribolla, P.E.M. &amp; Colombi, D. , Microsatellite marker-based assessment of the biodiversity of native bioethanol yeast strains.  </t>
    </r>
    <r>
      <rPr>
        <i/>
        <sz val="12"/>
        <color indexed="8"/>
        <rFont val="Calibri"/>
      </rPr>
      <t>Yeast</t>
    </r>
    <r>
      <rPr>
        <sz val="12"/>
        <color theme="1"/>
        <rFont val="Calibri"/>
        <family val="2"/>
        <scheme val="minor"/>
      </rPr>
      <t xml:space="preserve"> </t>
    </r>
    <r>
      <rPr>
        <b/>
        <sz val="12"/>
        <color indexed="8"/>
        <rFont val="Calibri"/>
        <family val="2"/>
      </rPr>
      <t>30</t>
    </r>
    <r>
      <rPr>
        <sz val="12"/>
        <color theme="1"/>
        <rFont val="Calibri"/>
        <family val="2"/>
        <scheme val="minor"/>
      </rPr>
      <t>, 307–17 (2013).</t>
    </r>
  </si>
  <si>
    <t>14. van der Aa Kühle, A., Jesperen, L., Glover, R. L., Diawara, B. &amp; Jakobsen, M. Identification and characterization of Saccharomyces cerevisiae strains isolated from West African sorghum beer. Yeast 18, 1069–79 (2001).</t>
  </si>
  <si>
    <r>
      <t xml:space="preserve">15. Al Safadi, R., Weiss-Gayet, M., Briolay, J., Aigle, M. A polyploid population of Saccharomyces cerevisiae with separate sexes (dioecy). </t>
    </r>
    <r>
      <rPr>
        <i/>
        <sz val="12"/>
        <color indexed="8"/>
        <rFont val="Calibri"/>
      </rPr>
      <t>FEMS Yeast Res.</t>
    </r>
    <r>
      <rPr>
        <sz val="12"/>
        <color theme="1"/>
        <rFont val="Calibri"/>
        <family val="2"/>
        <scheme val="minor"/>
      </rPr>
      <t xml:space="preserve"> </t>
    </r>
    <r>
      <rPr>
        <b/>
        <sz val="12"/>
        <color indexed="8"/>
        <rFont val="Calibri"/>
        <family val="2"/>
      </rPr>
      <t>10</t>
    </r>
    <r>
      <rPr>
        <sz val="12"/>
        <color theme="1"/>
        <rFont val="Calibri"/>
        <family val="2"/>
        <scheme val="minor"/>
      </rPr>
      <t>, 757-68 (2010)</t>
    </r>
  </si>
  <si>
    <r>
      <t xml:space="preserve">16. Ezov, T.K. et al. Molecular-genetic biodiversity in a natural population of the yeast Saccharomyces cerevisiae from “Evolution Canyon”: Microsatellite Polymorphism, Ploidy and Controversial Sexual Status. </t>
    </r>
    <r>
      <rPr>
        <i/>
        <sz val="12"/>
        <color indexed="8"/>
        <rFont val="Calibri"/>
      </rPr>
      <t>Genetics</t>
    </r>
    <r>
      <rPr>
        <b/>
        <sz val="12"/>
        <color indexed="8"/>
        <rFont val="Calibri"/>
        <family val="2"/>
      </rPr>
      <t xml:space="preserve"> 174</t>
    </r>
    <r>
      <rPr>
        <sz val="12"/>
        <color theme="1"/>
        <rFont val="Calibri"/>
        <family val="2"/>
        <scheme val="minor"/>
      </rPr>
      <t>, 1455–68 (2006)</t>
    </r>
  </si>
  <si>
    <r>
      <t xml:space="preserve">17. Skelly, D. A. et al. Integrative phenomics reveals insight into the structure of phenotypic diversity in budding yeast. </t>
    </r>
    <r>
      <rPr>
        <i/>
        <sz val="12"/>
        <color indexed="8"/>
        <rFont val="Calibri"/>
      </rPr>
      <t>Genome Research</t>
    </r>
    <r>
      <rPr>
        <b/>
        <sz val="12"/>
        <color indexed="8"/>
        <rFont val="Calibri"/>
        <family val="2"/>
      </rPr>
      <t xml:space="preserve"> 23</t>
    </r>
    <r>
      <rPr>
        <sz val="12"/>
        <color theme="1"/>
        <rFont val="Calibri"/>
        <family val="2"/>
        <scheme val="minor"/>
      </rPr>
      <t>, 1496–504 (2013).</t>
    </r>
  </si>
  <si>
    <r>
      <t>18. Bell, P., Higgins, V. &amp; Attfield, P. Comparison of fermentative capacities of industrial baking and wild-type yeasts of the species Saccharomyces cerevisiae in different sugar media. </t>
    </r>
    <r>
      <rPr>
        <i/>
        <sz val="12"/>
        <color indexed="8"/>
        <rFont val="Calibri"/>
      </rPr>
      <t>Letters in Applied Microbiology</t>
    </r>
    <r>
      <rPr>
        <sz val="12"/>
        <color theme="1"/>
        <rFont val="Calibri"/>
        <family val="2"/>
        <scheme val="minor"/>
      </rPr>
      <t> </t>
    </r>
    <r>
      <rPr>
        <b/>
        <sz val="12"/>
        <color indexed="8"/>
        <rFont val="Calibri"/>
        <family val="2"/>
      </rPr>
      <t>32</t>
    </r>
    <r>
      <rPr>
        <sz val="12"/>
        <color theme="1"/>
        <rFont val="Calibri"/>
        <family val="2"/>
        <scheme val="minor"/>
      </rPr>
      <t>, 224–29 (2001).</t>
    </r>
  </si>
  <si>
    <t>19. Hernández, A. A.O., Taillandier, P., Pérez, D.R., Zapata, J.A.N. &amp; Corona, C.P.L. The effect of hexose ratios on metabolite production in Saccharomyces cerevisiae strains obtained from the spontaneous fermentation of mezcal. Antonie van Leeuwenhoek 103, 833–43 (2012).</t>
  </si>
  <si>
    <r>
      <t xml:space="preserve">20. Angebault, C.C.A. et al., Candida albicans Is Not Always the Preferential Yeast Colonizing Humans: A Study in Wayampi Amerindians. </t>
    </r>
    <r>
      <rPr>
        <i/>
        <sz val="12"/>
        <color indexed="8"/>
        <rFont val="Calibri"/>
      </rPr>
      <t xml:space="preserve">Journal of Infectious Diseases </t>
    </r>
    <r>
      <rPr>
        <b/>
        <sz val="12"/>
        <color indexed="8"/>
        <rFont val="Calibri"/>
        <family val="2"/>
      </rPr>
      <t>208</t>
    </r>
    <r>
      <rPr>
        <sz val="12"/>
        <color theme="1"/>
        <rFont val="Calibri"/>
        <family val="2"/>
        <scheme val="minor"/>
      </rPr>
      <t>, 1705–16 (2013).</t>
    </r>
  </si>
  <si>
    <r>
      <t>21. Jespersen, L., Nielsen, D., Honholt, S. &amp; Jakobsen, M. Occurrence and diversity of yeasts involved in fermentation of West African cocoa beans.</t>
    </r>
    <r>
      <rPr>
        <i/>
        <sz val="12"/>
        <color indexed="8"/>
        <rFont val="Calibri"/>
      </rPr>
      <t xml:space="preserve"> FEMS Yeast Research</t>
    </r>
    <r>
      <rPr>
        <sz val="12"/>
        <color theme="1"/>
        <rFont val="Calibri"/>
        <family val="2"/>
        <scheme val="minor"/>
      </rPr>
      <t xml:space="preserve"> </t>
    </r>
    <r>
      <rPr>
        <b/>
        <sz val="12"/>
        <color indexed="8"/>
        <rFont val="Calibri"/>
        <family val="2"/>
      </rPr>
      <t>5</t>
    </r>
    <r>
      <rPr>
        <sz val="12"/>
        <color theme="1"/>
        <rFont val="Calibri"/>
        <family val="2"/>
        <scheme val="minor"/>
      </rPr>
      <t>, 441–53 (2005).</t>
    </r>
  </si>
  <si>
    <r>
      <t xml:space="preserve">22. Tapsoba, F.C.A., Legras, J-L., Savadogo, A., Dequin, S. &amp; Traore, A.S. Diversity of Saccharomyces cerevisiae strains isolated from Borassus akeassii palm wines from Burkina Faso in comparison to other African beverages. </t>
    </r>
    <r>
      <rPr>
        <i/>
        <sz val="12"/>
        <color indexed="8"/>
        <rFont val="Calibri"/>
      </rPr>
      <t>International Journal of Food Microbiology</t>
    </r>
    <r>
      <rPr>
        <sz val="12"/>
        <color theme="1"/>
        <rFont val="Calibri"/>
        <family val="2"/>
        <scheme val="minor"/>
      </rPr>
      <t xml:space="preserve"> </t>
    </r>
    <r>
      <rPr>
        <b/>
        <sz val="12"/>
        <color indexed="8"/>
        <rFont val="Calibri"/>
        <family val="2"/>
      </rPr>
      <t>211</t>
    </r>
    <r>
      <rPr>
        <sz val="12"/>
        <color theme="1"/>
        <rFont val="Calibri"/>
        <family val="2"/>
        <scheme val="minor"/>
      </rPr>
      <t>, 128–33 (2015).</t>
    </r>
  </si>
  <si>
    <r>
      <t>23. Ezeronye, O. &amp; Legras, J-L. Genetic analysis of Saccharomyces cerevisiae strains isolated from palm wine in eastern Nigeria. Comparison with other African strains.</t>
    </r>
    <r>
      <rPr>
        <i/>
        <sz val="12"/>
        <color indexed="8"/>
        <rFont val="Calibri"/>
      </rPr>
      <t xml:space="preserve"> Journal of Applied Microbiology</t>
    </r>
    <r>
      <rPr>
        <sz val="12"/>
        <color theme="1"/>
        <rFont val="Calibri"/>
        <family val="2"/>
        <scheme val="minor"/>
      </rPr>
      <t xml:space="preserve"> </t>
    </r>
    <r>
      <rPr>
        <b/>
        <sz val="12"/>
        <color indexed="8"/>
        <rFont val="Calibri"/>
        <family val="2"/>
      </rPr>
      <t>106</t>
    </r>
    <r>
      <rPr>
        <sz val="12"/>
        <color theme="1"/>
        <rFont val="Calibri"/>
        <family val="2"/>
        <scheme val="minor"/>
      </rPr>
      <t>, 1569–78 (2009).</t>
    </r>
  </si>
  <si>
    <r>
      <t xml:space="preserve">24. Wang, Q-M., Liu, W-Q., Liti, G., Wang, S-A. &amp; Bai, F-Y. Surprisingly diverged populations of Saccharomyces cerevisiaein natural environments remote from human activity. </t>
    </r>
    <r>
      <rPr>
        <i/>
        <sz val="12"/>
        <color indexed="8"/>
        <rFont val="Calibri"/>
      </rPr>
      <t>Molecular Ecology</t>
    </r>
    <r>
      <rPr>
        <sz val="12"/>
        <color theme="1"/>
        <rFont val="Calibri"/>
        <family val="2"/>
        <scheme val="minor"/>
      </rPr>
      <t xml:space="preserve"> </t>
    </r>
    <r>
      <rPr>
        <b/>
        <sz val="12"/>
        <color indexed="8"/>
        <rFont val="Calibri"/>
        <family val="2"/>
      </rPr>
      <t>21</t>
    </r>
    <r>
      <rPr>
        <sz val="12"/>
        <color theme="1"/>
        <rFont val="Calibri"/>
        <family val="2"/>
        <scheme val="minor"/>
      </rPr>
      <t>, 5404–17 (2012).</t>
    </r>
  </si>
  <si>
    <r>
      <t xml:space="preserve">25. Naumov, G.I., Lee, C-F. &amp; Naumova, E.S. Molecular genetic diversity of the Saccharomyces yeasts in Taiwan: Saccharomyces arboricola, Saccharomyces cerevisiae and Saccharomyces kudriavzevii. </t>
    </r>
    <r>
      <rPr>
        <i/>
        <sz val="12"/>
        <color indexed="8"/>
        <rFont val="Calibri"/>
      </rPr>
      <t xml:space="preserve">Antonie van Leeuwenhoek </t>
    </r>
    <r>
      <rPr>
        <b/>
        <sz val="12"/>
        <color indexed="8"/>
        <rFont val="Calibri"/>
        <family val="2"/>
      </rPr>
      <t>103</t>
    </r>
    <r>
      <rPr>
        <sz val="12"/>
        <color theme="1"/>
        <rFont val="Calibri"/>
        <family val="2"/>
        <scheme val="minor"/>
      </rPr>
      <t>, 217–28 (2012).</t>
    </r>
  </si>
  <si>
    <t>26. Nguyen, N.H., Suh, S-O. &amp; Blackwell, M. Five novel Candida species in insect-associated yeast clades isolated from Neuroptera and other insects. Mycologia 99, 842–58 (2007).</t>
  </si>
  <si>
    <r>
      <t>27. Sniegowski, P., Dombrowski, P. &amp; Fingerman, E. Saccharomyces cerevisiae and Saccharomyces paradoxus coexist in a natural woodland site in North America and display different levels of reproductive isolation from European conspecifics.</t>
    </r>
    <r>
      <rPr>
        <i/>
        <sz val="12"/>
        <color indexed="8"/>
        <rFont val="Calibri"/>
      </rPr>
      <t xml:space="preserve"> FEMS Yeast Research</t>
    </r>
    <r>
      <rPr>
        <sz val="12"/>
        <color theme="1"/>
        <rFont val="Calibri"/>
        <family val="2"/>
        <scheme val="minor"/>
      </rPr>
      <t xml:space="preserve"> </t>
    </r>
    <r>
      <rPr>
        <b/>
        <sz val="12"/>
        <color indexed="8"/>
        <rFont val="Calibri"/>
        <family val="2"/>
      </rPr>
      <t>1</t>
    </r>
    <r>
      <rPr>
        <sz val="12"/>
        <color theme="1"/>
        <rFont val="Calibri"/>
        <family val="2"/>
        <scheme val="minor"/>
      </rPr>
      <t>, 299–306 (2002).</t>
    </r>
  </si>
  <si>
    <t>References</t>
  </si>
  <si>
    <t>6) Odds ratio: the odds ratio calculted by the Fisher's exact test.</t>
  </si>
  <si>
    <t>7) 95% CI lower bound: the upper bound of the 95% confidence interval (CI) calculated by the Fisher's exact test.</t>
  </si>
  <si>
    <t>8) 95% CI upper bound: the upper bound of the 95% confidence interval (CI) calculated by the Fisher's exact test.</t>
  </si>
  <si>
    <t>Odds ratio</t>
  </si>
  <si>
    <t>95% CI lower bound</t>
  </si>
  <si>
    <t>95% CI upper bound</t>
  </si>
  <si>
    <t>Infinity</t>
  </si>
  <si>
    <t xml:space="preserve">Infinity </t>
  </si>
  <si>
    <t>5) P-value: the raw Fisher's exact test (one-side) p-value before FDR correction</t>
  </si>
  <si>
    <t>9) # Test: number of ORFs associated with this GO term in the test set.</t>
  </si>
  <si>
    <t>10) # Ref: number of ORFs associated with this GO term in the reference set.</t>
  </si>
  <si>
    <t>11) #notAnnotTest: number of ORFs not associated with this GO in the test set.</t>
  </si>
  <si>
    <t>12) #notAnnotTest: number of ORFs not associated with this GO in the reference set.</t>
  </si>
  <si>
    <t>QTN allele frequency</t>
  </si>
  <si>
    <t>MAF</t>
  </si>
  <si>
    <t>The PCA was performed on 971 independent isolates</t>
  </si>
  <si>
    <t xml:space="preserve">Table S4: Functional enrichment for 1,116 variable ORFs </t>
  </si>
  <si>
    <t xml:space="preserve">Table S5: Essential genes and core genome </t>
  </si>
  <si>
    <t>Table S6: Overview of the 6 major HGT Regions</t>
  </si>
  <si>
    <t>Table S7: overview of LOH regions among the heterozygous diploid isolates</t>
  </si>
  <si>
    <t>Table S8: Isolates heterozygosity among heterozygous regions</t>
  </si>
  <si>
    <r>
      <rPr>
        <b/>
        <sz val="12"/>
        <color indexed="8"/>
        <rFont val="Calibri"/>
        <family val="2"/>
      </rPr>
      <t>Table S9:</t>
    </r>
    <r>
      <rPr>
        <b/>
        <sz val="12"/>
        <color indexed="8"/>
        <rFont val="Calibri"/>
        <family val="2"/>
      </rPr>
      <t xml:space="preserve"> Median distance between clades based on SNPs data</t>
    </r>
  </si>
  <si>
    <r>
      <rPr>
        <b/>
        <sz val="12"/>
        <color indexed="8"/>
        <rFont val="Calibri"/>
        <family val="2"/>
      </rPr>
      <t>Table S10:</t>
    </r>
    <r>
      <rPr>
        <b/>
        <sz val="12"/>
        <color indexed="8"/>
        <rFont val="Calibri"/>
        <family val="2"/>
      </rPr>
      <t xml:space="preserve"> Median distance between clades based on ORFs data</t>
    </r>
  </si>
  <si>
    <t xml:space="preserve">Table S18: Median number of CNV for strain for clade </t>
  </si>
  <si>
    <t>Table S19: Species and strains included in the CDS database</t>
  </si>
  <si>
    <r>
      <rPr>
        <b/>
        <sz val="12"/>
        <color indexed="8"/>
        <rFont val="Calibri"/>
        <family val="2"/>
      </rPr>
      <t>Table S20:</t>
    </r>
    <r>
      <rPr>
        <b/>
        <sz val="12"/>
        <color indexed="8"/>
        <rFont val="Calibri"/>
        <family val="2"/>
      </rPr>
      <t xml:space="preserve"> Number of ORFs having CN significantly (p&lt;0.05) different distribution between a specific clade and the rest of the collection </t>
    </r>
  </si>
  <si>
    <t>n. introgression</t>
  </si>
  <si>
    <t>n. HGT</t>
  </si>
  <si>
    <t>Plot elements</t>
  </si>
  <si>
    <t>Confidence interval</t>
  </si>
  <si>
    <t>Median Ty1</t>
  </si>
  <si>
    <t>Confidence interval Ty1</t>
  </si>
  <si>
    <t>Median Ty2</t>
  </si>
  <si>
    <t>Confidence interval Ty2</t>
  </si>
  <si>
    <t>Median Ty3</t>
  </si>
  <si>
    <t>Confidence interval Ty3</t>
  </si>
  <si>
    <t>Median Ty4</t>
  </si>
  <si>
    <t>Confidence interval Ty4</t>
  </si>
  <si>
    <t>Median Ty5</t>
  </si>
  <si>
    <t>Confidence interval Ty5</t>
  </si>
  <si>
    <t>01.Wine_European</t>
  </si>
  <si>
    <t>M1.Mosaic_Region_1</t>
  </si>
  <si>
    <t>Unclustered</t>
  </si>
  <si>
    <t>04.Mediterranean_oak</t>
  </si>
  <si>
    <t>06.African_beer</t>
  </si>
  <si>
    <t>M2.Mosaic_Region_2</t>
  </si>
  <si>
    <t>M3.Mosaic_Region_3</t>
  </si>
  <si>
    <t>Fitness</t>
  </si>
  <si>
    <t>aneuploid</t>
  </si>
  <si>
    <t>LOH cumulative size</t>
  </si>
  <si>
    <t>Pearson's correlation</t>
  </si>
  <si>
    <t>p-value</t>
  </si>
  <si>
    <t>&lt; 2.2e-16</t>
  </si>
  <si>
    <t>Number of LOH</t>
  </si>
  <si>
    <t>Differences Wild - Domesticated</t>
  </si>
  <si>
    <t>Inter wild clades SNV distance</t>
  </si>
  <si>
    <t>Wild hemizygous ORFs</t>
  </si>
  <si>
    <t>Inter domesticated clades SNV distance</t>
  </si>
  <si>
    <t>Domesticate hemizygousORFs</t>
  </si>
  <si>
    <t>Inter wild clades genomic content distance</t>
  </si>
  <si>
    <t xml:space="preserve">Wild multiallelic ORFs </t>
  </si>
  <si>
    <t>Inter domesticated clades genomic content distance</t>
  </si>
  <si>
    <t xml:space="preserve">Domesticated multiallelic ORFs </t>
  </si>
  <si>
    <t>Wild CNVs</t>
  </si>
  <si>
    <t>Domesticate CNVs</t>
  </si>
  <si>
    <t>Number of isolate having a Loss-of-function for a specific core ORF</t>
  </si>
  <si>
    <t>Number of isolate having a Loss-of-function for a specific variable ORF</t>
  </si>
  <si>
    <t>dS/dN for core ORFs</t>
  </si>
  <si>
    <t>dS/dN for dispensable ORFs</t>
  </si>
  <si>
    <t>Plasmid Copy numbers</t>
  </si>
  <si>
    <t>Class A</t>
  </si>
  <si>
    <t>Class B</t>
  </si>
  <si>
    <t>Class B*</t>
  </si>
  <si>
    <t>Class C</t>
  </si>
  <si>
    <t>Table S21: Confidence intervals at 95% (unless otherwise specified )</t>
  </si>
  <si>
    <t xml:space="preserve"> Figure S17</t>
  </si>
  <si>
    <t>Figure S28</t>
  </si>
  <si>
    <t>Figure S19</t>
  </si>
  <si>
    <t>Figure 3b</t>
  </si>
  <si>
    <t>Figure 3d</t>
  </si>
  <si>
    <t>Figure S26a</t>
  </si>
  <si>
    <t>Figure S26b</t>
  </si>
  <si>
    <t>Figure S27a</t>
  </si>
  <si>
    <t>Figure S27b</t>
  </si>
  <si>
    <t>Figure 4b</t>
  </si>
  <si>
    <t>Figure S14b</t>
  </si>
  <si>
    <t>Figure S9</t>
  </si>
  <si>
    <r>
      <t>Class P</t>
    </r>
    <r>
      <rPr>
        <b/>
        <sz val="12"/>
        <color indexed="8"/>
        <rFont val="Calibri"/>
        <family val="2"/>
      </rPr>
      <t xml:space="preserve"> (75 percent confidence interval)</t>
    </r>
  </si>
  <si>
    <r>
      <t xml:space="preserve">Class D </t>
    </r>
    <r>
      <rPr>
        <b/>
        <sz val="12"/>
        <color indexed="8"/>
        <rFont val="Calibri"/>
        <family val="2"/>
      </rPr>
      <t>(75 percent confidence interval)</t>
    </r>
  </si>
  <si>
    <r>
      <t>14.CHNIII</t>
    </r>
    <r>
      <rPr>
        <b/>
        <sz val="12"/>
        <color indexed="8"/>
        <rFont val="Calibri"/>
        <family val="2"/>
      </rPr>
      <t xml:space="preserve"> (50 percent confidence interval)</t>
    </r>
  </si>
  <si>
    <r>
      <t xml:space="preserve">15.CHNII </t>
    </r>
    <r>
      <rPr>
        <b/>
        <sz val="12"/>
        <color indexed="8"/>
        <rFont val="Calibri"/>
        <family val="2"/>
      </rPr>
      <t>(50 percent confidence interval)</t>
    </r>
  </si>
  <si>
    <r>
      <t>17.Taiwanese</t>
    </r>
    <r>
      <rPr>
        <b/>
        <sz val="12"/>
        <color indexed="8"/>
        <rFont val="Calibri"/>
        <family val="2"/>
      </rPr>
      <t xml:space="preserve"> (75 percent confidence interval)</t>
    </r>
  </si>
  <si>
    <r>
      <t>20.CHNV</t>
    </r>
    <r>
      <rPr>
        <b/>
        <sz val="12"/>
        <color indexed="8"/>
        <rFont val="Calibri"/>
        <family val="2"/>
      </rPr>
      <t xml:space="preserve"> (50 percent confidence interval)</t>
    </r>
  </si>
  <si>
    <t>YES</t>
  </si>
  <si>
    <t>S288c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</si>
</sst>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quot;-&quot;??\ _€_-;_-@_-"/>
    <numFmt numFmtId="165" formatCode="0.0"/>
    <numFmt numFmtId="166" formatCode="0.000"/>
    <numFmt numFmtId="167" formatCode="0.0000"/>
  </numFmts>
  <fonts count="38">
    <font>
      <sz val="12"/>
      <color theme="1"/>
      <name val="Calibri"/>
      <family val="2"/>
      <scheme val="minor"/>
    </font>
    <font>
      <b/>
      <sz val="11"/>
      <color indexed="56"/>
      <name val="Calibri"/>
      <family val="2"/>
    </font>
    <font>
      <b/>
      <sz val="10"/>
      <name val="Verdana"/>
    </font>
    <font>
      <sz val="12"/>
      <name val="Calibri"/>
    </font>
    <font>
      <sz val="10"/>
      <name val="Verdana"/>
    </font>
    <font>
      <b/>
      <sz val="11"/>
      <color indexed="8"/>
      <name val="Arial"/>
    </font>
    <font>
      <i/>
      <sz val="10"/>
      <name val="Verdana"/>
    </font>
    <font>
      <sz val="11"/>
      <color indexed="8"/>
      <name val="Arial"/>
    </font>
    <font>
      <sz val="10"/>
      <name val="Arial"/>
      <family val="2"/>
    </font>
    <font>
      <b/>
      <sz val="11"/>
      <name val="Arial"/>
    </font>
    <font>
      <b/>
      <sz val="9"/>
      <color indexed="81"/>
      <name val="Verdana"/>
    </font>
    <font>
      <sz val="9"/>
      <color indexed="81"/>
      <name val="Verdana"/>
    </font>
    <font>
      <i/>
      <sz val="10"/>
      <name val="Arial"/>
      <family val="2"/>
    </font>
    <font>
      <b/>
      <sz val="12"/>
      <color indexed="8"/>
      <name val="Calibri"/>
      <family val="2"/>
    </font>
    <font>
      <sz val="12"/>
      <color indexed="17"/>
      <name val="Calibri"/>
      <family val="2"/>
    </font>
    <font>
      <b/>
      <i/>
      <sz val="12"/>
      <color indexed="8"/>
      <name val="Calibri"/>
    </font>
    <font>
      <i/>
      <sz val="12"/>
      <color indexed="8"/>
      <name val="Calibri"/>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2"/>
      <color rgb="FF000000"/>
      <name val="Calibri"/>
      <family val="2"/>
    </font>
    <font>
      <b/>
      <sz val="12"/>
      <name val="Calibri"/>
      <scheme val="minor"/>
    </font>
    <font>
      <sz val="12"/>
      <name val="Calibri"/>
      <scheme val="minor"/>
    </font>
    <font>
      <i/>
      <sz val="12"/>
      <name val="Calibri"/>
      <scheme val="minor"/>
    </font>
    <font>
      <sz val="12"/>
      <color rgb="FF000000"/>
      <name val="Calibri"/>
      <family val="2"/>
      <scheme val="minor"/>
    </font>
    <font>
      <b/>
      <sz val="12"/>
      <color rgb="FF000000"/>
      <name val="Calibri"/>
      <family val="2"/>
      <scheme val="minor"/>
    </font>
    <font>
      <sz val="12"/>
      <color rgb="FF3366FF"/>
      <name val="Calibri"/>
      <scheme val="minor"/>
    </font>
    <font>
      <sz val="12"/>
      <color rgb="FF008000"/>
      <name val="Calibri"/>
      <family val="2"/>
      <scheme val="minor"/>
    </font>
    <font>
      <b/>
      <sz val="11"/>
      <color theme="1"/>
      <name val="Calibri"/>
      <family val="2"/>
      <scheme val="minor"/>
    </font>
    <font>
      <b/>
      <sz val="11"/>
      <color rgb="FF000000"/>
      <name val="Arial"/>
    </font>
    <font>
      <sz val="12"/>
      <color rgb="FF222222"/>
      <name val="Calibri"/>
      <scheme val="minor"/>
    </font>
    <font>
      <i/>
      <sz val="12"/>
      <color rgb="FF000000"/>
      <name val="Calibri"/>
      <scheme val="minor"/>
    </font>
    <font>
      <i/>
      <sz val="12"/>
      <color theme="1"/>
      <name val="Calibri"/>
      <family val="2"/>
      <scheme val="minor"/>
    </font>
    <font>
      <sz val="11"/>
      <color rgb="FF000000"/>
      <name val="Arial"/>
    </font>
    <font>
      <b/>
      <i/>
      <sz val="12"/>
      <color rgb="FF000000"/>
      <name val="Calibri"/>
      <scheme val="minor"/>
    </font>
    <font>
      <sz val="10"/>
      <color theme="1"/>
      <name val="Arial"/>
      <family val="2"/>
    </font>
    <font>
      <sz val="10"/>
      <color rgb="FF000000"/>
      <name val="Arial"/>
      <family val="2"/>
    </font>
  </fonts>
  <fills count="6">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rgb="FFCCFFCC"/>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s>
  <cellStyleXfs count="3">
    <xf numFmtId="0" fontId="0" fillId="0" borderId="0"/>
    <xf numFmtId="164" fontId="17" fillId="0" borderId="0" applyFont="0" applyFill="0" applyBorder="0" applyAlignment="0" applyProtection="0"/>
    <xf numFmtId="0" fontId="18" fillId="0" borderId="0" applyNumberFormat="0" applyFill="0" applyBorder="0" applyAlignment="0" applyProtection="0"/>
  </cellStyleXfs>
  <cellXfs count="170">
    <xf numFmtId="0" fontId="0" fillId="0" borderId="0" xfId="0"/>
    <xf numFmtId="0" fontId="0" fillId="0" borderId="1" xfId="0" applyFont="1" applyFill="1" applyBorder="1" applyAlignment="1"/>
    <xf numFmtId="0" fontId="0" fillId="0" borderId="1" xfId="0" applyFont="1" applyFill="1" applyBorder="1" applyAlignment="1">
      <alignment horizontal="left"/>
    </xf>
    <xf numFmtId="0" fontId="0" fillId="0" borderId="1" xfId="0" applyNumberFormat="1" applyFont="1" applyFill="1" applyBorder="1" applyAlignment="1"/>
    <xf numFmtId="0" fontId="0" fillId="2" borderId="1" xfId="0" applyFont="1" applyFill="1" applyBorder="1" applyAlignment="1"/>
    <xf numFmtId="0" fontId="4" fillId="2" borderId="1" xfId="0" applyFont="1" applyFill="1" applyBorder="1" applyAlignment="1">
      <alignment horizontal="center"/>
    </xf>
    <xf numFmtId="0" fontId="0" fillId="2" borderId="1" xfId="0" applyFont="1" applyFill="1" applyBorder="1" applyAlignment="1">
      <alignment horizontal="center"/>
    </xf>
    <xf numFmtId="0" fontId="6" fillId="0" borderId="1" xfId="0" applyFont="1" applyFill="1" applyBorder="1" applyAlignment="1"/>
    <xf numFmtId="0" fontId="0" fillId="0" borderId="1" xfId="0" applyNumberFormat="1" applyFont="1" applyFill="1" applyBorder="1" applyAlignment="1">
      <alignment horizontal="left"/>
    </xf>
    <xf numFmtId="49" fontId="0" fillId="0" borderId="1" xfId="0" applyNumberFormat="1" applyFont="1" applyFill="1" applyBorder="1" applyAlignment="1"/>
    <xf numFmtId="1" fontId="0" fillId="2" borderId="1" xfId="0" applyNumberFormat="1" applyFill="1" applyBorder="1" applyAlignment="1">
      <alignment horizontal="left"/>
    </xf>
    <xf numFmtId="3" fontId="3" fillId="0" borderId="1" xfId="0" applyNumberFormat="1" applyFont="1" applyFill="1" applyBorder="1" applyAlignment="1">
      <alignment horizontal="center"/>
    </xf>
    <xf numFmtId="3" fontId="0" fillId="0" borderId="0" xfId="0" applyNumberFormat="1"/>
    <xf numFmtId="3" fontId="21" fillId="2" borderId="1" xfId="0" applyNumberFormat="1" applyFont="1" applyFill="1" applyBorder="1" applyAlignment="1">
      <alignment horizontal="center"/>
    </xf>
    <xf numFmtId="165" fontId="21" fillId="2" borderId="1" xfId="0" applyNumberFormat="1" applyFont="1" applyFill="1" applyBorder="1" applyAlignment="1">
      <alignment horizontal="center"/>
    </xf>
    <xf numFmtId="165" fontId="0" fillId="0" borderId="0" xfId="0" applyNumberFormat="1"/>
    <xf numFmtId="0" fontId="19" fillId="0" borderId="0" xfId="0" applyFont="1"/>
    <xf numFmtId="0" fontId="19" fillId="0" borderId="0" xfId="0" applyFont="1" applyAlignment="1">
      <alignment horizontal="center" vertical="center" wrapText="1"/>
    </xf>
    <xf numFmtId="2" fontId="0" fillId="0" borderId="0" xfId="0" applyNumberFormat="1"/>
    <xf numFmtId="0" fontId="22" fillId="0" borderId="0" xfId="0" applyFont="1"/>
    <xf numFmtId="166" fontId="22" fillId="0" borderId="0" xfId="0" applyNumberFormat="1" applyFont="1"/>
    <xf numFmtId="0" fontId="23" fillId="0" borderId="0" xfId="0" applyFont="1"/>
    <xf numFmtId="0" fontId="24" fillId="0" borderId="0" xfId="0" applyFont="1"/>
    <xf numFmtId="166" fontId="23" fillId="0" borderId="0" xfId="0" applyNumberFormat="1" applyFont="1"/>
    <xf numFmtId="0" fontId="0" fillId="0" borderId="0" xfId="0" applyFont="1" applyFill="1" applyAlignment="1">
      <alignment vertical="top" wrapText="1"/>
    </xf>
    <xf numFmtId="0" fontId="0" fillId="0" borderId="0" xfId="0" applyFont="1" applyFill="1"/>
    <xf numFmtId="0" fontId="0" fillId="0" borderId="0" xfId="0" applyFont="1" applyFill="1" applyBorder="1" applyAlignment="1">
      <alignment vertical="top" wrapText="1"/>
    </xf>
    <xf numFmtId="1" fontId="23" fillId="0" borderId="0" xfId="0" applyNumberFormat="1" applyFont="1"/>
    <xf numFmtId="0" fontId="12" fillId="0" borderId="0" xfId="0" applyFont="1" applyFill="1" applyBorder="1" applyAlignment="1">
      <alignment vertical="top" wrapText="1"/>
    </xf>
    <xf numFmtId="0" fontId="23" fillId="0" borderId="0" xfId="0" applyFont="1" applyFill="1" applyBorder="1" applyAlignment="1">
      <alignment vertical="top" wrapText="1"/>
    </xf>
    <xf numFmtId="0" fontId="23" fillId="0" borderId="0" xfId="0" applyFont="1" applyFill="1" applyAlignment="1">
      <alignment vertical="top" wrapText="1"/>
    </xf>
    <xf numFmtId="0" fontId="23" fillId="0" borderId="0" xfId="0" applyFont="1" applyAlignment="1">
      <alignment vertical="center"/>
    </xf>
    <xf numFmtId="0" fontId="24" fillId="0" borderId="0" xfId="0" applyFont="1" applyAlignment="1">
      <alignment vertical="center"/>
    </xf>
    <xf numFmtId="166" fontId="23" fillId="0" borderId="0" xfId="0" applyNumberFormat="1" applyFont="1" applyAlignment="1">
      <alignment vertical="center"/>
    </xf>
    <xf numFmtId="0" fontId="0" fillId="0" borderId="1" xfId="0" applyBorder="1"/>
    <xf numFmtId="0" fontId="0" fillId="0" borderId="0" xfId="0" applyAlignment="1">
      <alignment horizontal="center" vertical="center" wrapText="1"/>
    </xf>
    <xf numFmtId="0" fontId="0" fillId="0" borderId="0" xfId="0" applyFont="1"/>
    <xf numFmtId="166" fontId="25" fillId="0" borderId="0" xfId="0" applyNumberFormat="1" applyFont="1"/>
    <xf numFmtId="0" fontId="26" fillId="0" borderId="0" xfId="0" applyFont="1"/>
    <xf numFmtId="0" fontId="26" fillId="0" borderId="0" xfId="0" applyFont="1" applyAlignment="1">
      <alignment horizontal="center"/>
    </xf>
    <xf numFmtId="0" fontId="0" fillId="0" borderId="0" xfId="0" applyAlignment="1">
      <alignment horizontal="center"/>
    </xf>
    <xf numFmtId="0" fontId="22" fillId="0" borderId="0" xfId="0" applyFont="1" applyAlignment="1">
      <alignment horizontal="center" vertical="center" wrapText="1"/>
    </xf>
    <xf numFmtId="0" fontId="0" fillId="0" borderId="0" xfId="0" applyAlignment="1">
      <alignment horizontal="right" vertical="center"/>
    </xf>
    <xf numFmtId="0" fontId="0" fillId="0" borderId="0" xfId="0" quotePrefix="1" applyNumberFormat="1" applyAlignment="1">
      <alignment horizontal="right" vertical="center"/>
    </xf>
    <xf numFmtId="167" fontId="0" fillId="0" borderId="0" xfId="0" applyNumberFormat="1" applyAlignment="1">
      <alignment horizontal="right" vertical="center"/>
    </xf>
    <xf numFmtId="3" fontId="0" fillId="0" borderId="0" xfId="0" applyNumberFormat="1" applyAlignment="1">
      <alignment horizontal="right" vertical="center"/>
    </xf>
    <xf numFmtId="3" fontId="23" fillId="0" borderId="0" xfId="0" applyNumberFormat="1" applyFont="1" applyAlignment="1">
      <alignment horizontal="right" vertical="center"/>
    </xf>
    <xf numFmtId="1" fontId="0" fillId="0" borderId="0" xfId="0" applyNumberFormat="1" applyAlignment="1">
      <alignment horizontal="right"/>
    </xf>
    <xf numFmtId="2" fontId="0" fillId="0" borderId="0" xfId="0" applyNumberFormat="1" applyAlignment="1">
      <alignment horizontal="right"/>
    </xf>
    <xf numFmtId="165" fontId="0" fillId="0" borderId="0" xfId="0" applyNumberFormat="1" applyAlignment="1">
      <alignment horizontal="right"/>
    </xf>
    <xf numFmtId="0" fontId="17" fillId="0" borderId="0" xfId="1" applyNumberFormat="1" applyFont="1" applyAlignment="1">
      <alignment horizontal="right"/>
    </xf>
    <xf numFmtId="0" fontId="0" fillId="0" borderId="0" xfId="0" quotePrefix="1" applyAlignment="1">
      <alignment horizontal="right" vertical="center"/>
    </xf>
    <xf numFmtId="0" fontId="25" fillId="0" borderId="1" xfId="0" applyFont="1" applyBorder="1"/>
    <xf numFmtId="0" fontId="25" fillId="0" borderId="2" xfId="0" applyFont="1" applyBorder="1"/>
    <xf numFmtId="2" fontId="25" fillId="0" borderId="3" xfId="0" applyNumberFormat="1" applyFont="1" applyBorder="1" applyAlignment="1">
      <alignment horizontal="center"/>
    </xf>
    <xf numFmtId="0" fontId="25" fillId="0" borderId="3" xfId="0" applyFont="1" applyBorder="1" applyAlignment="1">
      <alignment horizontal="center"/>
    </xf>
    <xf numFmtId="0" fontId="27" fillId="0" borderId="3" xfId="0" applyFont="1" applyBorder="1" applyAlignment="1">
      <alignment horizontal="center"/>
    </xf>
    <xf numFmtId="0" fontId="28" fillId="0" borderId="3" xfId="0" applyFont="1" applyBorder="1" applyAlignment="1">
      <alignment horizontal="center"/>
    </xf>
    <xf numFmtId="0" fontId="19" fillId="0" borderId="0" xfId="0" applyFont="1" applyFill="1"/>
    <xf numFmtId="0" fontId="29" fillId="0" borderId="1" xfId="0" applyFont="1" applyFill="1" applyBorder="1" applyAlignment="1">
      <alignment horizontal="center"/>
    </xf>
    <xf numFmtId="0" fontId="19" fillId="0" borderId="0" xfId="0" applyNumberFormat="1" applyFont="1" applyFill="1" applyBorder="1"/>
    <xf numFmtId="0" fontId="0" fillId="0" borderId="1" xfId="0" applyNumberFormat="1" applyBorder="1"/>
    <xf numFmtId="0" fontId="0" fillId="0" borderId="0" xfId="0" applyNumberFormat="1" applyBorder="1"/>
    <xf numFmtId="0" fontId="0" fillId="0" borderId="0" xfId="0" applyBorder="1"/>
    <xf numFmtId="2" fontId="0" fillId="0" borderId="1" xfId="0" applyNumberFormat="1" applyBorder="1"/>
    <xf numFmtId="0" fontId="19" fillId="0" borderId="1" xfId="0" applyFont="1" applyFill="1" applyBorder="1"/>
    <xf numFmtId="0" fontId="19" fillId="0" borderId="1" xfId="0" applyNumberFormat="1" applyFont="1" applyFill="1" applyBorder="1"/>
    <xf numFmtId="0" fontId="0" fillId="0" borderId="1" xfId="0" applyFill="1" applyBorder="1"/>
    <xf numFmtId="0" fontId="25" fillId="0" borderId="0" xfId="0" applyFont="1"/>
    <xf numFmtId="0" fontId="26" fillId="0" borderId="1" xfId="0" applyFont="1" applyBorder="1"/>
    <xf numFmtId="0" fontId="26" fillId="0" borderId="4" xfId="0" applyFont="1" applyBorder="1"/>
    <xf numFmtId="0" fontId="19" fillId="0" borderId="5" xfId="0" applyFont="1" applyBorder="1"/>
    <xf numFmtId="0" fontId="19" fillId="0" borderId="6" xfId="0" applyFont="1" applyBorder="1"/>
    <xf numFmtId="0" fontId="19" fillId="0" borderId="7" xfId="0" applyFont="1" applyBorder="1"/>
    <xf numFmtId="0" fontId="30" fillId="0" borderId="8" xfId="0" applyFont="1" applyBorder="1"/>
    <xf numFmtId="0" fontId="0" fillId="0" borderId="9" xfId="0" applyBorder="1"/>
    <xf numFmtId="0" fontId="0" fillId="0" borderId="10" xfId="0" applyBorder="1"/>
    <xf numFmtId="0" fontId="9" fillId="0" borderId="8" xfId="0" applyFont="1" applyBorder="1"/>
    <xf numFmtId="0" fontId="0" fillId="0" borderId="5" xfId="0" applyBorder="1"/>
    <xf numFmtId="0" fontId="0" fillId="0" borderId="6" xfId="0" applyBorder="1"/>
    <xf numFmtId="0" fontId="0" fillId="0" borderId="7" xfId="0" applyBorder="1"/>
    <xf numFmtId="11" fontId="0" fillId="0" borderId="0" xfId="0" applyNumberFormat="1" applyFont="1"/>
    <xf numFmtId="0" fontId="31" fillId="0" borderId="0" xfId="0" applyFont="1"/>
    <xf numFmtId="0" fontId="32" fillId="0" borderId="0" xfId="0" applyFont="1"/>
    <xf numFmtId="0" fontId="0" fillId="0" borderId="0" xfId="0" applyFill="1"/>
    <xf numFmtId="0" fontId="33" fillId="0" borderId="0" xfId="0" applyFont="1"/>
    <xf numFmtId="0" fontId="28" fillId="0" borderId="0" xfId="0" applyFont="1" applyFill="1" applyBorder="1"/>
    <xf numFmtId="0" fontId="27" fillId="0" borderId="0" xfId="0" applyFont="1" applyFill="1" applyBorder="1"/>
    <xf numFmtId="0" fontId="26" fillId="0" borderId="4" xfId="0" applyFont="1" applyBorder="1" applyAlignment="1">
      <alignment horizontal="center"/>
    </xf>
    <xf numFmtId="0" fontId="19" fillId="0" borderId="1" xfId="0" applyFont="1" applyBorder="1"/>
    <xf numFmtId="0" fontId="4" fillId="0" borderId="1" xfId="0" applyFont="1" applyFill="1" applyBorder="1" applyAlignment="1"/>
    <xf numFmtId="0" fontId="19" fillId="0" borderId="1" xfId="0" applyNumberFormat="1" applyFont="1" applyBorder="1"/>
    <xf numFmtId="3" fontId="0" fillId="0" borderId="1" xfId="0" applyNumberFormat="1" applyBorder="1"/>
    <xf numFmtId="3" fontId="0" fillId="0" borderId="1" xfId="0" applyNumberFormat="1" applyFill="1" applyBorder="1"/>
    <xf numFmtId="0" fontId="34" fillId="0" borderId="8" xfId="0" applyFont="1" applyBorder="1"/>
    <xf numFmtId="0" fontId="34" fillId="0" borderId="11" xfId="0" applyFont="1" applyBorder="1"/>
    <xf numFmtId="0" fontId="0" fillId="3" borderId="0" xfId="0" applyFill="1"/>
    <xf numFmtId="0" fontId="0" fillId="4" borderId="0" xfId="0" applyFill="1"/>
    <xf numFmtId="0" fontId="25" fillId="0" borderId="0" xfId="0" applyFont="1" applyFill="1" applyBorder="1"/>
    <xf numFmtId="0" fontId="25" fillId="0" borderId="0" xfId="0" applyFont="1" applyBorder="1"/>
    <xf numFmtId="0" fontId="0" fillId="0" borderId="0" xfId="0" applyFill="1" applyBorder="1"/>
    <xf numFmtId="0" fontId="35" fillId="0" borderId="0" xfId="0" applyFont="1"/>
    <xf numFmtId="0" fontId="19" fillId="0" borderId="0" xfId="0" applyFont="1" applyBorder="1"/>
    <xf numFmtId="3" fontId="19" fillId="0" borderId="0" xfId="0" applyNumberFormat="1" applyFont="1" applyBorder="1"/>
    <xf numFmtId="165" fontId="19" fillId="0" borderId="0" xfId="0" applyNumberFormat="1" applyFont="1" applyBorder="1"/>
    <xf numFmtId="0" fontId="0" fillId="0" borderId="1" xfId="0" applyBorder="1" applyAlignment="1">
      <alignment horizontal="left" vertical="center"/>
    </xf>
    <xf numFmtId="0" fontId="0" fillId="0" borderId="4" xfId="0" applyFont="1" applyFill="1" applyBorder="1" applyAlignment="1"/>
    <xf numFmtId="0" fontId="0" fillId="0" borderId="1" xfId="0" applyFont="1" applyFill="1" applyBorder="1" applyAlignment="1">
      <alignment horizontal="left" vertical="center"/>
    </xf>
    <xf numFmtId="49" fontId="2" fillId="0" borderId="1" xfId="0" applyNumberFormat="1" applyFont="1" applyFill="1" applyBorder="1" applyAlignment="1">
      <alignment horizontal="center" vertical="center"/>
    </xf>
    <xf numFmtId="0" fontId="2" fillId="0" borderId="1" xfId="0" applyFont="1" applyBorder="1" applyAlignment="1">
      <alignment horizontal="center" vertical="center"/>
    </xf>
    <xf numFmtId="0" fontId="2" fillId="0"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165" fontId="2" fillId="2" borderId="1" xfId="0" applyNumberFormat="1" applyFont="1" applyFill="1" applyBorder="1" applyAlignment="1">
      <alignment horizontal="center" vertical="center"/>
    </xf>
    <xf numFmtId="0" fontId="19" fillId="0" borderId="1" xfId="0" applyFont="1" applyFill="1" applyBorder="1" applyAlignment="1">
      <alignment horizontal="center" vertical="center"/>
    </xf>
    <xf numFmtId="0" fontId="0" fillId="0" borderId="1" xfId="0" applyBorder="1" applyAlignment="1"/>
    <xf numFmtId="1" fontId="0" fillId="0" borderId="1" xfId="0" applyNumberFormat="1" applyBorder="1" applyAlignment="1"/>
    <xf numFmtId="0" fontId="30" fillId="0" borderId="1" xfId="0" applyFont="1" applyBorder="1" applyAlignment="1"/>
    <xf numFmtId="0" fontId="25" fillId="0" borderId="1" xfId="0" applyFont="1" applyBorder="1" applyAlignment="1"/>
    <xf numFmtId="0" fontId="0" fillId="2" borderId="1" xfId="0" applyFill="1" applyBorder="1" applyAlignment="1"/>
    <xf numFmtId="0" fontId="8" fillId="0" borderId="1" xfId="0" applyFont="1" applyFill="1" applyBorder="1" applyAlignment="1"/>
    <xf numFmtId="0" fontId="9" fillId="0" borderId="1" xfId="0" applyFont="1" applyBorder="1" applyAlignment="1"/>
    <xf numFmtId="0" fontId="25" fillId="0" borderId="0" xfId="0" applyFont="1" applyFill="1"/>
    <xf numFmtId="9" fontId="32" fillId="0" borderId="0" xfId="0" applyNumberFormat="1" applyFont="1"/>
    <xf numFmtId="9" fontId="0" fillId="0" borderId="0" xfId="0" applyNumberFormat="1"/>
    <xf numFmtId="9" fontId="32" fillId="0" borderId="0" xfId="0" applyNumberFormat="1" applyFont="1" applyFill="1"/>
    <xf numFmtId="0" fontId="19" fillId="0" borderId="0" xfId="0" applyFont="1" applyBorder="1" applyAlignment="1">
      <alignment horizontal="center"/>
    </xf>
    <xf numFmtId="0" fontId="0" fillId="0" borderId="1" xfId="0" applyFont="1" applyFill="1" applyBorder="1" applyAlignment="1">
      <alignment horizontal="center"/>
    </xf>
    <xf numFmtId="0" fontId="0" fillId="0" borderId="1" xfId="0" applyBorder="1" applyAlignment="1">
      <alignment horizontal="center"/>
    </xf>
    <xf numFmtId="0" fontId="0" fillId="0" borderId="1" xfId="0" applyFont="1" applyFill="1" applyBorder="1" applyAlignment="1">
      <alignment horizontal="center" vertical="center"/>
    </xf>
    <xf numFmtId="0" fontId="36" fillId="0" borderId="1" xfId="0" applyFont="1" applyFill="1" applyBorder="1" applyAlignment="1">
      <alignment horizontal="center" vertical="center"/>
    </xf>
    <xf numFmtId="0" fontId="0" fillId="0" borderId="1" xfId="0" applyFill="1" applyBorder="1" applyAlignment="1">
      <alignment horizontal="center"/>
    </xf>
    <xf numFmtId="0" fontId="25" fillId="0" borderId="1" xfId="0" applyFont="1" applyFill="1" applyBorder="1" applyAlignment="1">
      <alignment horizontal="center" vertical="center"/>
    </xf>
    <xf numFmtId="0" fontId="23" fillId="0" borderId="1" xfId="2" applyFont="1" applyFill="1" applyBorder="1" applyAlignment="1">
      <alignment horizontal="center"/>
    </xf>
    <xf numFmtId="0" fontId="37" fillId="0" borderId="1" xfId="0" applyFont="1" applyFill="1" applyBorder="1" applyAlignment="1">
      <alignment horizontal="center" vertical="center"/>
    </xf>
    <xf numFmtId="0" fontId="25" fillId="0" borderId="1" xfId="0" applyFont="1" applyBorder="1" applyAlignment="1">
      <alignment horizontal="center"/>
    </xf>
    <xf numFmtId="0" fontId="20" fillId="0" borderId="0" xfId="0" applyFont="1"/>
    <xf numFmtId="11" fontId="0" fillId="0" borderId="0" xfId="0" applyNumberFormat="1" applyFont="1" applyFill="1" applyAlignment="1">
      <alignment horizontal="right"/>
    </xf>
    <xf numFmtId="0" fontId="23" fillId="0" borderId="0" xfId="0" applyFont="1" applyFill="1"/>
    <xf numFmtId="0" fontId="0" fillId="0" borderId="0" xfId="0" applyFont="1" applyFill="1" applyAlignment="1">
      <alignment horizontal="right"/>
    </xf>
    <xf numFmtId="2" fontId="0" fillId="0" borderId="0" xfId="0" applyNumberFormat="1" applyFont="1" applyFill="1" applyAlignment="1">
      <alignment horizontal="right"/>
    </xf>
    <xf numFmtId="0" fontId="23" fillId="0" borderId="0" xfId="0" applyFont="1" applyAlignment="1"/>
    <xf numFmtId="166" fontId="23" fillId="0" borderId="0" xfId="0" applyNumberFormat="1" applyFont="1" applyAlignment="1"/>
    <xf numFmtId="0" fontId="0" fillId="0" borderId="0" xfId="0" applyFont="1" applyFill="1" applyAlignment="1">
      <alignment vertical="top"/>
    </xf>
    <xf numFmtId="0" fontId="13" fillId="0" borderId="0" xfId="0" applyFont="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25" fillId="0" borderId="10" xfId="0" applyFont="1" applyBorder="1"/>
    <xf numFmtId="0" fontId="0" fillId="0" borderId="18" xfId="0" applyBorder="1"/>
    <xf numFmtId="0" fontId="0" fillId="0" borderId="19" xfId="0" applyBorder="1"/>
    <xf numFmtId="0" fontId="0" fillId="0" borderId="9" xfId="0" applyFill="1" applyBorder="1"/>
    <xf numFmtId="0" fontId="0" fillId="0" borderId="5" xfId="0" applyFill="1" applyBorder="1"/>
    <xf numFmtId="0" fontId="25" fillId="5" borderId="0" xfId="0" applyFont="1" applyFill="1"/>
    <xf numFmtId="0" fontId="32" fillId="5" borderId="0" xfId="0" applyFont="1" applyFill="1"/>
    <xf numFmtId="0" fontId="0" fillId="5" borderId="0" xfId="0" applyFill="1"/>
    <xf numFmtId="0" fontId="19" fillId="0" borderId="20" xfId="0" applyFont="1" applyBorder="1" applyAlignment="1">
      <alignment horizontal="center"/>
    </xf>
    <xf numFmtId="0" fontId="19" fillId="0" borderId="21" xfId="0" applyFont="1" applyBorder="1" applyAlignment="1">
      <alignment horizontal="center"/>
    </xf>
    <xf numFmtId="0" fontId="19" fillId="0" borderId="22" xfId="0" applyFont="1" applyBorder="1" applyAlignment="1">
      <alignment horizontal="center"/>
    </xf>
    <xf numFmtId="0" fontId="26" fillId="0" borderId="20" xfId="0" applyFont="1" applyBorder="1" applyAlignment="1">
      <alignment horizontal="center"/>
    </xf>
    <xf numFmtId="0" fontId="26" fillId="0" borderId="21" xfId="0" applyFont="1" applyBorder="1" applyAlignment="1">
      <alignment horizontal="center"/>
    </xf>
    <xf numFmtId="0" fontId="26" fillId="0" borderId="22" xfId="0" applyFont="1"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cellXfs>
  <cellStyles count="3">
    <cellStyle name="Comma" xfId="1" builtinId="3"/>
    <cellStyle name="Hyperlink" xfId="2"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342900</xdr:colOff>
      <xdr:row>44</xdr:row>
      <xdr:rowOff>114300</xdr:rowOff>
    </xdr:from>
    <xdr:to>
      <xdr:col>2</xdr:col>
      <xdr:colOff>495300</xdr:colOff>
      <xdr:row>44</xdr:row>
      <xdr:rowOff>127000</xdr:rowOff>
    </xdr:to>
    <xdr:pic>
      <xdr:nvPicPr>
        <xdr:cNvPr id="305301" name="Picture 1" descr="http://www.ncbi.nlm.nih.gov/corehtml/pmc/pmcents/x2003.gif">
          <a:extLst>
            <a:ext uri="{FF2B5EF4-FFF2-40B4-BE49-F238E27FC236}">
              <a16:creationId xmlns:a16="http://schemas.microsoft.com/office/drawing/2014/main" id="{0BD8658F-ECED-7F4D-981B-5A0BAD8240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0" y="101473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44</xdr:row>
      <xdr:rowOff>0</xdr:rowOff>
    </xdr:from>
    <xdr:to>
      <xdr:col>2</xdr:col>
      <xdr:colOff>101600</xdr:colOff>
      <xdr:row>44</xdr:row>
      <xdr:rowOff>12700</xdr:rowOff>
    </xdr:to>
    <xdr:pic>
      <xdr:nvPicPr>
        <xdr:cNvPr id="305302" name="Picture 2" descr="http://www.ncbi.nlm.nih.gov/corehtml/pmc/pmcents/x2002.gif">
          <a:extLst>
            <a:ext uri="{FF2B5EF4-FFF2-40B4-BE49-F238E27FC236}">
              <a16:creationId xmlns:a16="http://schemas.microsoft.com/office/drawing/2014/main" id="{D696E131-6E8C-4947-B749-55E7F7D4DAA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100330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206</xdr:row>
      <xdr:rowOff>0</xdr:rowOff>
    </xdr:from>
    <xdr:to>
      <xdr:col>2</xdr:col>
      <xdr:colOff>152400</xdr:colOff>
      <xdr:row>206</xdr:row>
      <xdr:rowOff>12700</xdr:rowOff>
    </xdr:to>
    <xdr:pic>
      <xdr:nvPicPr>
        <xdr:cNvPr id="305303" name="Picture 4" descr="http://www.ncbi.nlm.nih.gov/corehtml/pmc/pmcents/x2003.gif">
          <a:extLst>
            <a:ext uri="{FF2B5EF4-FFF2-40B4-BE49-F238E27FC236}">
              <a16:creationId xmlns:a16="http://schemas.microsoft.com/office/drawing/2014/main" id="{9620541B-67A3-3B43-96FF-18F1A8C31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066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xdr:row>
      <xdr:rowOff>0</xdr:rowOff>
    </xdr:from>
    <xdr:to>
      <xdr:col>2</xdr:col>
      <xdr:colOff>152400</xdr:colOff>
      <xdr:row>98</xdr:row>
      <xdr:rowOff>12700</xdr:rowOff>
    </xdr:to>
    <xdr:pic>
      <xdr:nvPicPr>
        <xdr:cNvPr id="305304" name="Picture 6" descr="http://www.ncbi.nlm.nih.gov/corehtml/pmc/pmcents/x2003.gif">
          <a:extLst>
            <a:ext uri="{FF2B5EF4-FFF2-40B4-BE49-F238E27FC236}">
              <a16:creationId xmlns:a16="http://schemas.microsoft.com/office/drawing/2014/main" id="{8FD420E5-DA02-354D-AC4A-39B11DFC5F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23774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xdr:row>
      <xdr:rowOff>0</xdr:rowOff>
    </xdr:from>
    <xdr:to>
      <xdr:col>2</xdr:col>
      <xdr:colOff>101600</xdr:colOff>
      <xdr:row>98</xdr:row>
      <xdr:rowOff>12700</xdr:rowOff>
    </xdr:to>
    <xdr:pic>
      <xdr:nvPicPr>
        <xdr:cNvPr id="305305" name="Picture 7" descr="http://www.ncbi.nlm.nih.gov/corehtml/pmc/pmcents/x2002.gif">
          <a:extLst>
            <a:ext uri="{FF2B5EF4-FFF2-40B4-BE49-F238E27FC236}">
              <a16:creationId xmlns:a16="http://schemas.microsoft.com/office/drawing/2014/main" id="{D6B52657-BB31-EE4B-990D-92592430666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223774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152400</xdr:colOff>
      <xdr:row>146</xdr:row>
      <xdr:rowOff>12700</xdr:rowOff>
    </xdr:to>
    <xdr:pic>
      <xdr:nvPicPr>
        <xdr:cNvPr id="305306" name="Picture 8" descr="http://www.ncbi.nlm.nih.gov/corehtml/pmc/pmcents/x2003.gif">
          <a:extLst>
            <a:ext uri="{FF2B5EF4-FFF2-40B4-BE49-F238E27FC236}">
              <a16:creationId xmlns:a16="http://schemas.microsoft.com/office/drawing/2014/main" id="{C3F10DB1-ED34-DD41-AC7A-86A35D7DBB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350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101600</xdr:colOff>
      <xdr:row>146</xdr:row>
      <xdr:rowOff>12700</xdr:rowOff>
    </xdr:to>
    <xdr:pic>
      <xdr:nvPicPr>
        <xdr:cNvPr id="305307" name="Picture 9" descr="http://www.ncbi.nlm.nih.gov/corehtml/pmc/pmcents/x2002.gif">
          <a:extLst>
            <a:ext uri="{FF2B5EF4-FFF2-40B4-BE49-F238E27FC236}">
              <a16:creationId xmlns:a16="http://schemas.microsoft.com/office/drawing/2014/main" id="{C6E60941-6129-C546-BE68-E10F48DCF22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333502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152400</xdr:colOff>
      <xdr:row>146</xdr:row>
      <xdr:rowOff>12700</xdr:rowOff>
    </xdr:to>
    <xdr:pic>
      <xdr:nvPicPr>
        <xdr:cNvPr id="305308" name="Picture 10" descr="http://www.ncbi.nlm.nih.gov/corehtml/pmc/pmcents/x2003.gif">
          <a:extLst>
            <a:ext uri="{FF2B5EF4-FFF2-40B4-BE49-F238E27FC236}">
              <a16:creationId xmlns:a16="http://schemas.microsoft.com/office/drawing/2014/main" id="{07669072-FD25-8E43-9D47-55A3FC1AAA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350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101600</xdr:colOff>
      <xdr:row>146</xdr:row>
      <xdr:rowOff>12700</xdr:rowOff>
    </xdr:to>
    <xdr:pic>
      <xdr:nvPicPr>
        <xdr:cNvPr id="305309" name="Picture 11" descr="http://www.ncbi.nlm.nih.gov/corehtml/pmc/pmcents/x2002.gif">
          <a:extLst>
            <a:ext uri="{FF2B5EF4-FFF2-40B4-BE49-F238E27FC236}">
              <a16:creationId xmlns:a16="http://schemas.microsoft.com/office/drawing/2014/main" id="{24563EEB-44B8-444D-8BA8-8A80378B76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333502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152400</xdr:colOff>
      <xdr:row>146</xdr:row>
      <xdr:rowOff>12700</xdr:rowOff>
    </xdr:to>
    <xdr:pic>
      <xdr:nvPicPr>
        <xdr:cNvPr id="305310" name="Picture 12" descr="http://www.ncbi.nlm.nih.gov/corehtml/pmc/pmcents/x2003.gif">
          <a:extLst>
            <a:ext uri="{FF2B5EF4-FFF2-40B4-BE49-F238E27FC236}">
              <a16:creationId xmlns:a16="http://schemas.microsoft.com/office/drawing/2014/main" id="{271C93A6-BF82-1E4A-90F3-E31F0D93D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350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101600</xdr:colOff>
      <xdr:row>146</xdr:row>
      <xdr:rowOff>12700</xdr:rowOff>
    </xdr:to>
    <xdr:pic>
      <xdr:nvPicPr>
        <xdr:cNvPr id="305311" name="Picture 13" descr="http://www.ncbi.nlm.nih.gov/corehtml/pmc/pmcents/x2002.gif">
          <a:extLst>
            <a:ext uri="{FF2B5EF4-FFF2-40B4-BE49-F238E27FC236}">
              <a16:creationId xmlns:a16="http://schemas.microsoft.com/office/drawing/2014/main" id="{CC26E35B-226A-CD4B-A482-B48D9967AE7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333502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152400</xdr:colOff>
      <xdr:row>146</xdr:row>
      <xdr:rowOff>12700</xdr:rowOff>
    </xdr:to>
    <xdr:pic>
      <xdr:nvPicPr>
        <xdr:cNvPr id="305312" name="Picture 14" descr="http://www.ncbi.nlm.nih.gov/corehtml/pmc/pmcents/x2003.gif">
          <a:extLst>
            <a:ext uri="{FF2B5EF4-FFF2-40B4-BE49-F238E27FC236}">
              <a16:creationId xmlns:a16="http://schemas.microsoft.com/office/drawing/2014/main" id="{195AED21-5DDE-5846-8F56-35570F9C8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350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101600</xdr:colOff>
      <xdr:row>146</xdr:row>
      <xdr:rowOff>12700</xdr:rowOff>
    </xdr:to>
    <xdr:pic>
      <xdr:nvPicPr>
        <xdr:cNvPr id="305313" name="Picture 15" descr="http://www.ncbi.nlm.nih.gov/corehtml/pmc/pmcents/x2002.gif">
          <a:extLst>
            <a:ext uri="{FF2B5EF4-FFF2-40B4-BE49-F238E27FC236}">
              <a16:creationId xmlns:a16="http://schemas.microsoft.com/office/drawing/2014/main" id="{18B75CC6-825C-2340-BB43-EB5560D0A1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333502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152400</xdr:colOff>
      <xdr:row>146</xdr:row>
      <xdr:rowOff>12700</xdr:rowOff>
    </xdr:to>
    <xdr:pic>
      <xdr:nvPicPr>
        <xdr:cNvPr id="305314" name="Picture 16" descr="http://www.ncbi.nlm.nih.gov/corehtml/pmc/pmcents/x2003.gif">
          <a:extLst>
            <a:ext uri="{FF2B5EF4-FFF2-40B4-BE49-F238E27FC236}">
              <a16:creationId xmlns:a16="http://schemas.microsoft.com/office/drawing/2014/main" id="{7964820B-1B07-CD49-9EBE-8505D5A5DB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350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101600</xdr:colOff>
      <xdr:row>146</xdr:row>
      <xdr:rowOff>12700</xdr:rowOff>
    </xdr:to>
    <xdr:pic>
      <xdr:nvPicPr>
        <xdr:cNvPr id="305315" name="Picture 17" descr="http://www.ncbi.nlm.nih.gov/corehtml/pmc/pmcents/x2002.gif">
          <a:extLst>
            <a:ext uri="{FF2B5EF4-FFF2-40B4-BE49-F238E27FC236}">
              <a16:creationId xmlns:a16="http://schemas.microsoft.com/office/drawing/2014/main" id="{990C6299-C408-484D-80DB-17B00CA55BB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333502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44</xdr:row>
      <xdr:rowOff>0</xdr:rowOff>
    </xdr:from>
    <xdr:to>
      <xdr:col>2</xdr:col>
      <xdr:colOff>152400</xdr:colOff>
      <xdr:row>44</xdr:row>
      <xdr:rowOff>12700</xdr:rowOff>
    </xdr:to>
    <xdr:pic>
      <xdr:nvPicPr>
        <xdr:cNvPr id="305316" name="Picture 18" descr="http://www.ncbi.nlm.nih.gov/corehtml/pmc/pmcents/x2003.gif">
          <a:extLst>
            <a:ext uri="{FF2B5EF4-FFF2-40B4-BE49-F238E27FC236}">
              <a16:creationId xmlns:a16="http://schemas.microsoft.com/office/drawing/2014/main" id="{03E488E9-3326-4843-9AEA-F5BC13330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10033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44</xdr:row>
      <xdr:rowOff>0</xdr:rowOff>
    </xdr:from>
    <xdr:to>
      <xdr:col>2</xdr:col>
      <xdr:colOff>101600</xdr:colOff>
      <xdr:row>44</xdr:row>
      <xdr:rowOff>12700</xdr:rowOff>
    </xdr:to>
    <xdr:pic>
      <xdr:nvPicPr>
        <xdr:cNvPr id="305317" name="Picture 19" descr="http://www.ncbi.nlm.nih.gov/corehtml/pmc/pmcents/x2002.gif">
          <a:extLst>
            <a:ext uri="{FF2B5EF4-FFF2-40B4-BE49-F238E27FC236}">
              <a16:creationId xmlns:a16="http://schemas.microsoft.com/office/drawing/2014/main" id="{8AE45371-85FC-F043-8E1A-151091DA9CA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100330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198</xdr:row>
      <xdr:rowOff>0</xdr:rowOff>
    </xdr:from>
    <xdr:to>
      <xdr:col>2</xdr:col>
      <xdr:colOff>152400</xdr:colOff>
      <xdr:row>198</xdr:row>
      <xdr:rowOff>0</xdr:rowOff>
    </xdr:to>
    <xdr:pic>
      <xdr:nvPicPr>
        <xdr:cNvPr id="305318" name="Picture 20" descr="http://www.ncbi.nlm.nih.gov/corehtml/pmc/pmcents/x2003.gif">
          <a:extLst>
            <a:ext uri="{FF2B5EF4-FFF2-40B4-BE49-F238E27FC236}">
              <a16:creationId xmlns:a16="http://schemas.microsoft.com/office/drawing/2014/main" id="{E947E1E4-CA0A-4741-B81A-691A5A742A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52374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19" name="Picture 21" descr="http://www.ncbi.nlm.nih.gov/corehtml/pmc/pmcents/x2003.gif">
          <a:extLst>
            <a:ext uri="{FF2B5EF4-FFF2-40B4-BE49-F238E27FC236}">
              <a16:creationId xmlns:a16="http://schemas.microsoft.com/office/drawing/2014/main" id="{69524442-A52E-B84B-B3F5-D825E1A18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xdr:row>
      <xdr:rowOff>0</xdr:rowOff>
    </xdr:from>
    <xdr:to>
      <xdr:col>2</xdr:col>
      <xdr:colOff>152400</xdr:colOff>
      <xdr:row>98</xdr:row>
      <xdr:rowOff>12700</xdr:rowOff>
    </xdr:to>
    <xdr:pic>
      <xdr:nvPicPr>
        <xdr:cNvPr id="305320" name="Picture 22" descr="http://www.ncbi.nlm.nih.gov/corehtml/pmc/pmcents/x2003.gif">
          <a:extLst>
            <a:ext uri="{FF2B5EF4-FFF2-40B4-BE49-F238E27FC236}">
              <a16:creationId xmlns:a16="http://schemas.microsoft.com/office/drawing/2014/main" id="{9CCFF6C0-C16D-A04B-A4BE-543F23C9C8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23774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302</xdr:row>
      <xdr:rowOff>0</xdr:rowOff>
    </xdr:from>
    <xdr:to>
      <xdr:col>2</xdr:col>
      <xdr:colOff>152400</xdr:colOff>
      <xdr:row>302</xdr:row>
      <xdr:rowOff>12700</xdr:rowOff>
    </xdr:to>
    <xdr:pic>
      <xdr:nvPicPr>
        <xdr:cNvPr id="305321" name="Picture 23" descr="http://www.ncbi.nlm.nih.gov/corehtml/pmc/pmcents/x2003.gif">
          <a:extLst>
            <a:ext uri="{FF2B5EF4-FFF2-40B4-BE49-F238E27FC236}">
              <a16:creationId xmlns:a16="http://schemas.microsoft.com/office/drawing/2014/main" id="{6464201D-9198-844E-BE12-08A6A4294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6901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152400</xdr:colOff>
      <xdr:row>146</xdr:row>
      <xdr:rowOff>12700</xdr:rowOff>
    </xdr:to>
    <xdr:pic>
      <xdr:nvPicPr>
        <xdr:cNvPr id="305322" name="Picture 24" descr="http://www.ncbi.nlm.nih.gov/corehtml/pmc/pmcents/x2003.gif">
          <a:extLst>
            <a:ext uri="{FF2B5EF4-FFF2-40B4-BE49-F238E27FC236}">
              <a16:creationId xmlns:a16="http://schemas.microsoft.com/office/drawing/2014/main" id="{A419E915-D754-EA4E-AAE6-9792F325F0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350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128</xdr:row>
      <xdr:rowOff>0</xdr:rowOff>
    </xdr:from>
    <xdr:to>
      <xdr:col>2</xdr:col>
      <xdr:colOff>152400</xdr:colOff>
      <xdr:row>128</xdr:row>
      <xdr:rowOff>12700</xdr:rowOff>
    </xdr:to>
    <xdr:pic>
      <xdr:nvPicPr>
        <xdr:cNvPr id="305323" name="Picture 25" descr="http://www.ncbi.nlm.nih.gov/corehtml/pmc/pmcents/x2003.gif">
          <a:extLst>
            <a:ext uri="{FF2B5EF4-FFF2-40B4-BE49-F238E27FC236}">
              <a16:creationId xmlns:a16="http://schemas.microsoft.com/office/drawing/2014/main" id="{F08FDEEF-B05A-0941-8729-07C960FD2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92354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43</xdr:row>
      <xdr:rowOff>0</xdr:rowOff>
    </xdr:from>
    <xdr:to>
      <xdr:col>2</xdr:col>
      <xdr:colOff>152400</xdr:colOff>
      <xdr:row>43</xdr:row>
      <xdr:rowOff>12700</xdr:rowOff>
    </xdr:to>
    <xdr:pic>
      <xdr:nvPicPr>
        <xdr:cNvPr id="305324" name="Picture 26" descr="http://www.ncbi.nlm.nih.gov/corehtml/pmc/pmcents/x2003.gif">
          <a:extLst>
            <a:ext uri="{FF2B5EF4-FFF2-40B4-BE49-F238E27FC236}">
              <a16:creationId xmlns:a16="http://schemas.microsoft.com/office/drawing/2014/main" id="{1E708A4B-B696-8243-8C97-92F3E8B486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98044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302</xdr:row>
      <xdr:rowOff>0</xdr:rowOff>
    </xdr:from>
    <xdr:to>
      <xdr:col>2</xdr:col>
      <xdr:colOff>152400</xdr:colOff>
      <xdr:row>302</xdr:row>
      <xdr:rowOff>12700</xdr:rowOff>
    </xdr:to>
    <xdr:pic>
      <xdr:nvPicPr>
        <xdr:cNvPr id="305325" name="Picture 27" descr="http://www.ncbi.nlm.nih.gov/corehtml/pmc/pmcents/x2003.gif">
          <a:extLst>
            <a:ext uri="{FF2B5EF4-FFF2-40B4-BE49-F238E27FC236}">
              <a16:creationId xmlns:a16="http://schemas.microsoft.com/office/drawing/2014/main" id="{61CB55A7-6FC9-8A44-8D3F-B00F05ECC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6901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90</xdr:row>
      <xdr:rowOff>0</xdr:rowOff>
    </xdr:from>
    <xdr:to>
      <xdr:col>2</xdr:col>
      <xdr:colOff>152400</xdr:colOff>
      <xdr:row>90</xdr:row>
      <xdr:rowOff>12700</xdr:rowOff>
    </xdr:to>
    <xdr:pic>
      <xdr:nvPicPr>
        <xdr:cNvPr id="305326" name="Picture 28" descr="http://www.ncbi.nlm.nih.gov/corehtml/pmc/pmcents/x2003.gif">
          <a:extLst>
            <a:ext uri="{FF2B5EF4-FFF2-40B4-BE49-F238E27FC236}">
              <a16:creationId xmlns:a16="http://schemas.microsoft.com/office/drawing/2014/main" id="{F16F8CBA-E2D9-8E41-A752-CA830A205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0548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44</xdr:row>
      <xdr:rowOff>0</xdr:rowOff>
    </xdr:from>
    <xdr:to>
      <xdr:col>2</xdr:col>
      <xdr:colOff>152400</xdr:colOff>
      <xdr:row>44</xdr:row>
      <xdr:rowOff>12700</xdr:rowOff>
    </xdr:to>
    <xdr:pic>
      <xdr:nvPicPr>
        <xdr:cNvPr id="305327" name="Picture 29" descr="http://www.ncbi.nlm.nih.gov/corehtml/pmc/pmcents/x2003.gif">
          <a:extLst>
            <a:ext uri="{FF2B5EF4-FFF2-40B4-BE49-F238E27FC236}">
              <a16:creationId xmlns:a16="http://schemas.microsoft.com/office/drawing/2014/main" id="{8DD3FCBD-875A-F240-B6C2-DEF276E40F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10033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28" name="Picture 30" descr="http://www.ncbi.nlm.nih.gov/corehtml/pmc/pmcents/x2003.gif">
          <a:extLst>
            <a:ext uri="{FF2B5EF4-FFF2-40B4-BE49-F238E27FC236}">
              <a16:creationId xmlns:a16="http://schemas.microsoft.com/office/drawing/2014/main" id="{7F3BBAE2-B198-AB4B-A62C-34E3AE018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116</xdr:row>
      <xdr:rowOff>0</xdr:rowOff>
    </xdr:from>
    <xdr:to>
      <xdr:col>2</xdr:col>
      <xdr:colOff>152400</xdr:colOff>
      <xdr:row>116</xdr:row>
      <xdr:rowOff>12700</xdr:rowOff>
    </xdr:to>
    <xdr:pic>
      <xdr:nvPicPr>
        <xdr:cNvPr id="305329" name="Picture 31" descr="http://www.ncbi.nlm.nih.gov/corehtml/pmc/pmcents/x2003.gif">
          <a:extLst>
            <a:ext uri="{FF2B5EF4-FFF2-40B4-BE49-F238E27FC236}">
              <a16:creationId xmlns:a16="http://schemas.microsoft.com/office/drawing/2014/main" id="{1EBCA6DD-F896-E247-ABCD-55A480166A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6492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128</xdr:row>
      <xdr:rowOff>0</xdr:rowOff>
    </xdr:from>
    <xdr:to>
      <xdr:col>2</xdr:col>
      <xdr:colOff>152400</xdr:colOff>
      <xdr:row>128</xdr:row>
      <xdr:rowOff>12700</xdr:rowOff>
    </xdr:to>
    <xdr:pic>
      <xdr:nvPicPr>
        <xdr:cNvPr id="305330" name="Picture 32" descr="http://www.ncbi.nlm.nih.gov/corehtml/pmc/pmcents/x2003.gif">
          <a:extLst>
            <a:ext uri="{FF2B5EF4-FFF2-40B4-BE49-F238E27FC236}">
              <a16:creationId xmlns:a16="http://schemas.microsoft.com/office/drawing/2014/main" id="{1C9F956E-C66A-A049-BDDB-CAA63BBB8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92354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302</xdr:row>
      <xdr:rowOff>0</xdr:rowOff>
    </xdr:from>
    <xdr:to>
      <xdr:col>2</xdr:col>
      <xdr:colOff>152400</xdr:colOff>
      <xdr:row>302</xdr:row>
      <xdr:rowOff>12700</xdr:rowOff>
    </xdr:to>
    <xdr:pic>
      <xdr:nvPicPr>
        <xdr:cNvPr id="305331" name="Picture 33" descr="http://www.ncbi.nlm.nih.gov/corehtml/pmc/pmcents/x2003.gif">
          <a:extLst>
            <a:ext uri="{FF2B5EF4-FFF2-40B4-BE49-F238E27FC236}">
              <a16:creationId xmlns:a16="http://schemas.microsoft.com/office/drawing/2014/main" id="{0AD38AEF-1EEA-A44A-9C96-3E265AA74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6901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90</xdr:row>
      <xdr:rowOff>0</xdr:rowOff>
    </xdr:from>
    <xdr:to>
      <xdr:col>2</xdr:col>
      <xdr:colOff>152400</xdr:colOff>
      <xdr:row>90</xdr:row>
      <xdr:rowOff>12700</xdr:rowOff>
    </xdr:to>
    <xdr:pic>
      <xdr:nvPicPr>
        <xdr:cNvPr id="305332" name="Picture 34" descr="http://www.ncbi.nlm.nih.gov/corehtml/pmc/pmcents/x2003.gif">
          <a:extLst>
            <a:ext uri="{FF2B5EF4-FFF2-40B4-BE49-F238E27FC236}">
              <a16:creationId xmlns:a16="http://schemas.microsoft.com/office/drawing/2014/main" id="{382258F8-E724-654F-B123-3B2DF65A6B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0548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147</xdr:row>
      <xdr:rowOff>0</xdr:rowOff>
    </xdr:from>
    <xdr:to>
      <xdr:col>2</xdr:col>
      <xdr:colOff>152400</xdr:colOff>
      <xdr:row>147</xdr:row>
      <xdr:rowOff>12700</xdr:rowOff>
    </xdr:to>
    <xdr:pic>
      <xdr:nvPicPr>
        <xdr:cNvPr id="305333" name="Picture 35" descr="http://www.ncbi.nlm.nih.gov/corehtml/pmc/pmcents/x2003.gif">
          <a:extLst>
            <a:ext uri="{FF2B5EF4-FFF2-40B4-BE49-F238E27FC236}">
              <a16:creationId xmlns:a16="http://schemas.microsoft.com/office/drawing/2014/main" id="{C67A2E3C-DF1B-CC4F-8E89-AC0D6ED2EF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578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147</xdr:row>
      <xdr:rowOff>0</xdr:rowOff>
    </xdr:from>
    <xdr:to>
      <xdr:col>2</xdr:col>
      <xdr:colOff>152400</xdr:colOff>
      <xdr:row>147</xdr:row>
      <xdr:rowOff>12700</xdr:rowOff>
    </xdr:to>
    <xdr:pic>
      <xdr:nvPicPr>
        <xdr:cNvPr id="305334" name="Picture 36" descr="http://www.ncbi.nlm.nih.gov/corehtml/pmc/pmcents/x2003.gif">
          <a:extLst>
            <a:ext uri="{FF2B5EF4-FFF2-40B4-BE49-F238E27FC236}">
              <a16:creationId xmlns:a16="http://schemas.microsoft.com/office/drawing/2014/main" id="{DA30314B-7D0A-3347-9D74-33215027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578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147</xdr:row>
      <xdr:rowOff>0</xdr:rowOff>
    </xdr:from>
    <xdr:to>
      <xdr:col>2</xdr:col>
      <xdr:colOff>152400</xdr:colOff>
      <xdr:row>147</xdr:row>
      <xdr:rowOff>12700</xdr:rowOff>
    </xdr:to>
    <xdr:pic>
      <xdr:nvPicPr>
        <xdr:cNvPr id="305335" name="Picture 37" descr="http://www.ncbi.nlm.nih.gov/corehtml/pmc/pmcents/x2003.gif">
          <a:extLst>
            <a:ext uri="{FF2B5EF4-FFF2-40B4-BE49-F238E27FC236}">
              <a16:creationId xmlns:a16="http://schemas.microsoft.com/office/drawing/2014/main" id="{C394F0CA-4F4C-D841-9626-22B3E582A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578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101</xdr:row>
      <xdr:rowOff>0</xdr:rowOff>
    </xdr:from>
    <xdr:to>
      <xdr:col>2</xdr:col>
      <xdr:colOff>152400</xdr:colOff>
      <xdr:row>101</xdr:row>
      <xdr:rowOff>12700</xdr:rowOff>
    </xdr:to>
    <xdr:pic>
      <xdr:nvPicPr>
        <xdr:cNvPr id="305336" name="Picture 38" descr="http://www.ncbi.nlm.nih.gov/corehtml/pmc/pmcents/x2003.gif">
          <a:extLst>
            <a:ext uri="{FF2B5EF4-FFF2-40B4-BE49-F238E27FC236}">
              <a16:creationId xmlns:a16="http://schemas.microsoft.com/office/drawing/2014/main" id="{AE719A57-C7FC-BB4B-A6A6-F3C5FDAFA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306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197</xdr:row>
      <xdr:rowOff>152400</xdr:rowOff>
    </xdr:from>
    <xdr:to>
      <xdr:col>2</xdr:col>
      <xdr:colOff>152400</xdr:colOff>
      <xdr:row>197</xdr:row>
      <xdr:rowOff>165100</xdr:rowOff>
    </xdr:to>
    <xdr:pic>
      <xdr:nvPicPr>
        <xdr:cNvPr id="305337" name="Picture 40" descr="http://www.ncbi.nlm.nih.gov/corehtml/pmc/pmcents/x2003.gif">
          <a:extLst>
            <a:ext uri="{FF2B5EF4-FFF2-40B4-BE49-F238E27FC236}">
              <a16:creationId xmlns:a16="http://schemas.microsoft.com/office/drawing/2014/main" id="{277D8984-4F2E-B841-8468-BE2DB2D9E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5161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147</xdr:row>
      <xdr:rowOff>0</xdr:rowOff>
    </xdr:from>
    <xdr:to>
      <xdr:col>2</xdr:col>
      <xdr:colOff>152400</xdr:colOff>
      <xdr:row>147</xdr:row>
      <xdr:rowOff>12700</xdr:rowOff>
    </xdr:to>
    <xdr:pic>
      <xdr:nvPicPr>
        <xdr:cNvPr id="305338" name="Picture 41" descr="http://www.ncbi.nlm.nih.gov/corehtml/pmc/pmcents/x2003.gif">
          <a:extLst>
            <a:ext uri="{FF2B5EF4-FFF2-40B4-BE49-F238E27FC236}">
              <a16:creationId xmlns:a16="http://schemas.microsoft.com/office/drawing/2014/main" id="{C6B45AE0-B176-D844-9A28-7CDD9941D2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578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147</xdr:row>
      <xdr:rowOff>0</xdr:rowOff>
    </xdr:from>
    <xdr:to>
      <xdr:col>2</xdr:col>
      <xdr:colOff>152400</xdr:colOff>
      <xdr:row>147</xdr:row>
      <xdr:rowOff>12700</xdr:rowOff>
    </xdr:to>
    <xdr:pic>
      <xdr:nvPicPr>
        <xdr:cNvPr id="305339" name="Picture 42" descr="http://www.ncbi.nlm.nih.gov/corehtml/pmc/pmcents/x2003.gif">
          <a:extLst>
            <a:ext uri="{FF2B5EF4-FFF2-40B4-BE49-F238E27FC236}">
              <a16:creationId xmlns:a16="http://schemas.microsoft.com/office/drawing/2014/main" id="{E51F1426-74AB-4C42-9B22-6BE2417606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578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147</xdr:row>
      <xdr:rowOff>0</xdr:rowOff>
    </xdr:from>
    <xdr:to>
      <xdr:col>2</xdr:col>
      <xdr:colOff>152400</xdr:colOff>
      <xdr:row>147</xdr:row>
      <xdr:rowOff>12700</xdr:rowOff>
    </xdr:to>
    <xdr:pic>
      <xdr:nvPicPr>
        <xdr:cNvPr id="305340" name="Picture 43" descr="http://www.ncbi.nlm.nih.gov/corehtml/pmc/pmcents/x2003.gif">
          <a:extLst>
            <a:ext uri="{FF2B5EF4-FFF2-40B4-BE49-F238E27FC236}">
              <a16:creationId xmlns:a16="http://schemas.microsoft.com/office/drawing/2014/main" id="{888D9623-31D6-424F-A288-990617495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578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101</xdr:row>
      <xdr:rowOff>0</xdr:rowOff>
    </xdr:from>
    <xdr:to>
      <xdr:col>2</xdr:col>
      <xdr:colOff>152400</xdr:colOff>
      <xdr:row>101</xdr:row>
      <xdr:rowOff>12700</xdr:rowOff>
    </xdr:to>
    <xdr:pic>
      <xdr:nvPicPr>
        <xdr:cNvPr id="305341" name="Picture 44" descr="http://www.ncbi.nlm.nih.gov/corehtml/pmc/pmcents/x2003.gif">
          <a:extLst>
            <a:ext uri="{FF2B5EF4-FFF2-40B4-BE49-F238E27FC236}">
              <a16:creationId xmlns:a16="http://schemas.microsoft.com/office/drawing/2014/main" id="{9F8927B8-582F-A24A-8E6A-0C3D22883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306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101</xdr:row>
      <xdr:rowOff>0</xdr:rowOff>
    </xdr:from>
    <xdr:to>
      <xdr:col>2</xdr:col>
      <xdr:colOff>152400</xdr:colOff>
      <xdr:row>101</xdr:row>
      <xdr:rowOff>12700</xdr:rowOff>
    </xdr:to>
    <xdr:pic>
      <xdr:nvPicPr>
        <xdr:cNvPr id="305342" name="Picture 45" descr="http://www.ncbi.nlm.nih.gov/corehtml/pmc/pmcents/x2003.gif">
          <a:extLst>
            <a:ext uri="{FF2B5EF4-FFF2-40B4-BE49-F238E27FC236}">
              <a16:creationId xmlns:a16="http://schemas.microsoft.com/office/drawing/2014/main" id="{8789CB0E-F1D1-F047-9A3B-A459A9AE55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306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147</xdr:row>
      <xdr:rowOff>0</xdr:rowOff>
    </xdr:from>
    <xdr:to>
      <xdr:col>2</xdr:col>
      <xdr:colOff>152400</xdr:colOff>
      <xdr:row>147</xdr:row>
      <xdr:rowOff>12700</xdr:rowOff>
    </xdr:to>
    <xdr:pic>
      <xdr:nvPicPr>
        <xdr:cNvPr id="305343" name="Picture 46" descr="http://www.ncbi.nlm.nih.gov/corehtml/pmc/pmcents/x2003.gif">
          <a:extLst>
            <a:ext uri="{FF2B5EF4-FFF2-40B4-BE49-F238E27FC236}">
              <a16:creationId xmlns:a16="http://schemas.microsoft.com/office/drawing/2014/main" id="{52559413-DBE5-B24F-A6BF-21B60D91E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578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152400</xdr:colOff>
      <xdr:row>146</xdr:row>
      <xdr:rowOff>12700</xdr:rowOff>
    </xdr:to>
    <xdr:pic>
      <xdr:nvPicPr>
        <xdr:cNvPr id="305344" name="Picture 47" descr="http://www.ncbi.nlm.nih.gov/corehtml/pmc/pmcents/x2003.gif">
          <a:extLst>
            <a:ext uri="{FF2B5EF4-FFF2-40B4-BE49-F238E27FC236}">
              <a16:creationId xmlns:a16="http://schemas.microsoft.com/office/drawing/2014/main" id="{7AB1BC08-3F05-894A-BC07-B28E37480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350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44</xdr:row>
      <xdr:rowOff>0</xdr:rowOff>
    </xdr:from>
    <xdr:to>
      <xdr:col>2</xdr:col>
      <xdr:colOff>152400</xdr:colOff>
      <xdr:row>44</xdr:row>
      <xdr:rowOff>12700</xdr:rowOff>
    </xdr:to>
    <xdr:pic>
      <xdr:nvPicPr>
        <xdr:cNvPr id="305345" name="Picture 48" descr="http://www.ncbi.nlm.nih.gov/corehtml/pmc/pmcents/x2003.gif">
          <a:extLst>
            <a:ext uri="{FF2B5EF4-FFF2-40B4-BE49-F238E27FC236}">
              <a16:creationId xmlns:a16="http://schemas.microsoft.com/office/drawing/2014/main" id="{709C0728-6C4C-F64D-B62C-0E66F7E4B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10033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342900</xdr:colOff>
      <xdr:row>43</xdr:row>
      <xdr:rowOff>114300</xdr:rowOff>
    </xdr:from>
    <xdr:to>
      <xdr:col>2</xdr:col>
      <xdr:colOff>495300</xdr:colOff>
      <xdr:row>43</xdr:row>
      <xdr:rowOff>127000</xdr:rowOff>
    </xdr:to>
    <xdr:pic>
      <xdr:nvPicPr>
        <xdr:cNvPr id="305346" name="Picture 101" descr="http://www.ncbi.nlm.nih.gov/corehtml/pmc/pmcents/x2003.gif">
          <a:extLst>
            <a:ext uri="{FF2B5EF4-FFF2-40B4-BE49-F238E27FC236}">
              <a16:creationId xmlns:a16="http://schemas.microsoft.com/office/drawing/2014/main" id="{E89D463D-3A88-FF4B-833A-34BA43AB8D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0" y="99187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43</xdr:row>
      <xdr:rowOff>0</xdr:rowOff>
    </xdr:from>
    <xdr:to>
      <xdr:col>2</xdr:col>
      <xdr:colOff>101600</xdr:colOff>
      <xdr:row>43</xdr:row>
      <xdr:rowOff>12700</xdr:rowOff>
    </xdr:to>
    <xdr:pic>
      <xdr:nvPicPr>
        <xdr:cNvPr id="305347" name="Picture 102" descr="http://www.ncbi.nlm.nih.gov/corehtml/pmc/pmcents/x2002.gif">
          <a:extLst>
            <a:ext uri="{FF2B5EF4-FFF2-40B4-BE49-F238E27FC236}">
              <a16:creationId xmlns:a16="http://schemas.microsoft.com/office/drawing/2014/main" id="{0001A4CE-2417-BD4E-A724-0AC318E932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98044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302</xdr:row>
      <xdr:rowOff>0</xdr:rowOff>
    </xdr:from>
    <xdr:to>
      <xdr:col>2</xdr:col>
      <xdr:colOff>152400</xdr:colOff>
      <xdr:row>302</xdr:row>
      <xdr:rowOff>12700</xdr:rowOff>
    </xdr:to>
    <xdr:pic>
      <xdr:nvPicPr>
        <xdr:cNvPr id="305348" name="Picture 103" descr="http://www.ncbi.nlm.nih.gov/corehtml/pmc/pmcents/x2003.gif">
          <a:extLst>
            <a:ext uri="{FF2B5EF4-FFF2-40B4-BE49-F238E27FC236}">
              <a16:creationId xmlns:a16="http://schemas.microsoft.com/office/drawing/2014/main" id="{3107A9BF-D863-E747-A54C-463C095083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6901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90</xdr:row>
      <xdr:rowOff>0</xdr:rowOff>
    </xdr:from>
    <xdr:to>
      <xdr:col>2</xdr:col>
      <xdr:colOff>152400</xdr:colOff>
      <xdr:row>90</xdr:row>
      <xdr:rowOff>12700</xdr:rowOff>
    </xdr:to>
    <xdr:pic>
      <xdr:nvPicPr>
        <xdr:cNvPr id="305349" name="Picture 104" descr="http://www.ncbi.nlm.nih.gov/corehtml/pmc/pmcents/x2003.gif">
          <a:extLst>
            <a:ext uri="{FF2B5EF4-FFF2-40B4-BE49-F238E27FC236}">
              <a16:creationId xmlns:a16="http://schemas.microsoft.com/office/drawing/2014/main" id="{E9B5DD01-C3E6-5E47-A8FF-92939E3491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0548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50" name="Picture 105" descr="http://www.ncbi.nlm.nih.gov/corehtml/pmc/pmcents/x2003.gif">
          <a:extLst>
            <a:ext uri="{FF2B5EF4-FFF2-40B4-BE49-F238E27FC236}">
              <a16:creationId xmlns:a16="http://schemas.microsoft.com/office/drawing/2014/main" id="{4C672BA6-B4AE-B943-BFDE-3E09DD3043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51" name="Picture 106" descr="http://www.ncbi.nlm.nih.gov/corehtml/pmc/pmcents/x2003.gif">
          <a:extLst>
            <a:ext uri="{FF2B5EF4-FFF2-40B4-BE49-F238E27FC236}">
              <a16:creationId xmlns:a16="http://schemas.microsoft.com/office/drawing/2014/main" id="{827F6D15-1676-9246-8277-9DF0011B54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52" name="Picture 107" descr="http://www.ncbi.nlm.nih.gov/corehtml/pmc/pmcents/x2003.gif">
          <a:extLst>
            <a:ext uri="{FF2B5EF4-FFF2-40B4-BE49-F238E27FC236}">
              <a16:creationId xmlns:a16="http://schemas.microsoft.com/office/drawing/2014/main" id="{363F55C3-39F0-9945-8B9A-FDEADAFF72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53" name="Picture 108" descr="http://www.ncbi.nlm.nih.gov/corehtml/pmc/pmcents/x2003.gif">
          <a:extLst>
            <a:ext uri="{FF2B5EF4-FFF2-40B4-BE49-F238E27FC236}">
              <a16:creationId xmlns:a16="http://schemas.microsoft.com/office/drawing/2014/main" id="{4A02E6EC-33B1-0346-AAB3-A3880289C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54" name="Picture 109" descr="http://www.ncbi.nlm.nih.gov/corehtml/pmc/pmcents/x2003.gif">
          <a:extLst>
            <a:ext uri="{FF2B5EF4-FFF2-40B4-BE49-F238E27FC236}">
              <a16:creationId xmlns:a16="http://schemas.microsoft.com/office/drawing/2014/main" id="{647E78DC-A49B-0B4E-AF79-0676AE299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55" name="Picture 110" descr="http://www.ncbi.nlm.nih.gov/corehtml/pmc/pmcents/x2003.gif">
          <a:extLst>
            <a:ext uri="{FF2B5EF4-FFF2-40B4-BE49-F238E27FC236}">
              <a16:creationId xmlns:a16="http://schemas.microsoft.com/office/drawing/2014/main" id="{C5F12E0F-C8F1-3C40-92EB-0426A7DC05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56" name="Picture 111" descr="http://www.ncbi.nlm.nih.gov/corehtml/pmc/pmcents/x2003.gif">
          <a:extLst>
            <a:ext uri="{FF2B5EF4-FFF2-40B4-BE49-F238E27FC236}">
              <a16:creationId xmlns:a16="http://schemas.microsoft.com/office/drawing/2014/main" id="{D11332E3-1D39-6742-8D03-0B971FCB6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57" name="Picture 112" descr="http://www.ncbi.nlm.nih.gov/corehtml/pmc/pmcents/x2003.gif">
          <a:extLst>
            <a:ext uri="{FF2B5EF4-FFF2-40B4-BE49-F238E27FC236}">
              <a16:creationId xmlns:a16="http://schemas.microsoft.com/office/drawing/2014/main" id="{838EB34A-607D-0D47-9CA4-739F8360E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58" name="Picture 113" descr="http://www.ncbi.nlm.nih.gov/corehtml/pmc/pmcents/x2003.gif">
          <a:extLst>
            <a:ext uri="{FF2B5EF4-FFF2-40B4-BE49-F238E27FC236}">
              <a16:creationId xmlns:a16="http://schemas.microsoft.com/office/drawing/2014/main" id="{B066F06A-93DB-3448-8795-1484C8A8F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59" name="Picture 114" descr="http://www.ncbi.nlm.nih.gov/corehtml/pmc/pmcents/x2003.gif">
          <a:extLst>
            <a:ext uri="{FF2B5EF4-FFF2-40B4-BE49-F238E27FC236}">
              <a16:creationId xmlns:a16="http://schemas.microsoft.com/office/drawing/2014/main" id="{B5D64CED-5392-F048-BAD3-BD6C6C79C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60" name="Picture 115" descr="http://www.ncbi.nlm.nih.gov/corehtml/pmc/pmcents/x2003.gif">
          <a:extLst>
            <a:ext uri="{FF2B5EF4-FFF2-40B4-BE49-F238E27FC236}">
              <a16:creationId xmlns:a16="http://schemas.microsoft.com/office/drawing/2014/main" id="{C7E2534B-7043-1D44-929C-98778F29C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61" name="Picture 116" descr="http://www.ncbi.nlm.nih.gov/corehtml/pmc/pmcents/x2003.gif">
          <a:extLst>
            <a:ext uri="{FF2B5EF4-FFF2-40B4-BE49-F238E27FC236}">
              <a16:creationId xmlns:a16="http://schemas.microsoft.com/office/drawing/2014/main" id="{638394F9-2F90-E84D-863B-056604A88A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62" name="Picture 117" descr="http://www.ncbi.nlm.nih.gov/corehtml/pmc/pmcents/x2003.gif">
          <a:extLst>
            <a:ext uri="{FF2B5EF4-FFF2-40B4-BE49-F238E27FC236}">
              <a16:creationId xmlns:a16="http://schemas.microsoft.com/office/drawing/2014/main" id="{C1EEA75F-8B17-5D4B-8241-B379C37322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63" name="Picture 118" descr="http://www.ncbi.nlm.nih.gov/corehtml/pmc/pmcents/x2003.gif">
          <a:extLst>
            <a:ext uri="{FF2B5EF4-FFF2-40B4-BE49-F238E27FC236}">
              <a16:creationId xmlns:a16="http://schemas.microsoft.com/office/drawing/2014/main" id="{ABE997BE-F8BE-7246-BC81-697D237C66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64" name="Picture 119" descr="http://www.ncbi.nlm.nih.gov/corehtml/pmc/pmcents/x2003.gif">
          <a:extLst>
            <a:ext uri="{FF2B5EF4-FFF2-40B4-BE49-F238E27FC236}">
              <a16:creationId xmlns:a16="http://schemas.microsoft.com/office/drawing/2014/main" id="{702B7B80-E12D-2048-BAC1-0CEE95C0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65" name="Picture 120" descr="http://www.ncbi.nlm.nih.gov/corehtml/pmc/pmcents/x2003.gif">
          <a:extLst>
            <a:ext uri="{FF2B5EF4-FFF2-40B4-BE49-F238E27FC236}">
              <a16:creationId xmlns:a16="http://schemas.microsoft.com/office/drawing/2014/main" id="{D9FE57F2-67CC-A04C-8C13-41AAF8DEA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66" name="Picture 121" descr="http://www.ncbi.nlm.nih.gov/corehtml/pmc/pmcents/x2003.gif">
          <a:extLst>
            <a:ext uri="{FF2B5EF4-FFF2-40B4-BE49-F238E27FC236}">
              <a16:creationId xmlns:a16="http://schemas.microsoft.com/office/drawing/2014/main" id="{44EE50C5-CE1C-2541-8B9A-02A7BA318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67" name="Picture 122" descr="http://www.ncbi.nlm.nih.gov/corehtml/pmc/pmcents/x2003.gif">
          <a:extLst>
            <a:ext uri="{FF2B5EF4-FFF2-40B4-BE49-F238E27FC236}">
              <a16:creationId xmlns:a16="http://schemas.microsoft.com/office/drawing/2014/main" id="{930F16AE-8BDC-F648-99D3-9CDD9DAEEB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68" name="Picture 123" descr="http://www.ncbi.nlm.nih.gov/corehtml/pmc/pmcents/x2003.gif">
          <a:extLst>
            <a:ext uri="{FF2B5EF4-FFF2-40B4-BE49-F238E27FC236}">
              <a16:creationId xmlns:a16="http://schemas.microsoft.com/office/drawing/2014/main" id="{424A8968-AAC5-CC4B-875E-D992EAC68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69" name="Picture 124" descr="http://www.ncbi.nlm.nih.gov/corehtml/pmc/pmcents/x2003.gif">
          <a:extLst>
            <a:ext uri="{FF2B5EF4-FFF2-40B4-BE49-F238E27FC236}">
              <a16:creationId xmlns:a16="http://schemas.microsoft.com/office/drawing/2014/main" id="{E3B4867A-D2FD-644F-8717-10AA73FA00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70" name="Picture 125" descr="http://www.ncbi.nlm.nih.gov/corehtml/pmc/pmcents/x2003.gif">
          <a:extLst>
            <a:ext uri="{FF2B5EF4-FFF2-40B4-BE49-F238E27FC236}">
              <a16:creationId xmlns:a16="http://schemas.microsoft.com/office/drawing/2014/main" id="{9A887FD4-5DD9-8948-A273-F0AD1CF45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101600</xdr:colOff>
      <xdr:row>207</xdr:row>
      <xdr:rowOff>12700</xdr:rowOff>
    </xdr:to>
    <xdr:pic>
      <xdr:nvPicPr>
        <xdr:cNvPr id="305371" name="Picture 126" descr="http://www.ncbi.nlm.nih.gov/corehtml/pmc/pmcents/x2002.gif">
          <a:extLst>
            <a:ext uri="{FF2B5EF4-FFF2-40B4-BE49-F238E27FC236}">
              <a16:creationId xmlns:a16="http://schemas.microsoft.com/office/drawing/2014/main" id="{E4CA7D3F-33DD-9144-965A-03C0A19E12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7294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72" name="Picture 127" descr="http://www.ncbi.nlm.nih.gov/corehtml/pmc/pmcents/x2003.gif">
          <a:extLst>
            <a:ext uri="{FF2B5EF4-FFF2-40B4-BE49-F238E27FC236}">
              <a16:creationId xmlns:a16="http://schemas.microsoft.com/office/drawing/2014/main" id="{04A0FCA4-E04E-6C4E-96F1-721C997F01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73" name="Picture 128" descr="http://www.ncbi.nlm.nih.gov/corehtml/pmc/pmcents/x2003.gif">
          <a:extLst>
            <a:ext uri="{FF2B5EF4-FFF2-40B4-BE49-F238E27FC236}">
              <a16:creationId xmlns:a16="http://schemas.microsoft.com/office/drawing/2014/main" id="{038948A7-7C7F-3B45-A20F-7980EAF03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74" name="Picture 129" descr="http://www.ncbi.nlm.nih.gov/corehtml/pmc/pmcents/x2003.gif">
          <a:extLst>
            <a:ext uri="{FF2B5EF4-FFF2-40B4-BE49-F238E27FC236}">
              <a16:creationId xmlns:a16="http://schemas.microsoft.com/office/drawing/2014/main" id="{6E644950-718B-2440-B1F1-76D80D9B59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75" name="Picture 130" descr="http://www.ncbi.nlm.nih.gov/corehtml/pmc/pmcents/x2003.gif">
          <a:extLst>
            <a:ext uri="{FF2B5EF4-FFF2-40B4-BE49-F238E27FC236}">
              <a16:creationId xmlns:a16="http://schemas.microsoft.com/office/drawing/2014/main" id="{4329F1DB-1DBA-2B40-809D-D4A0E97938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76" name="Picture 131" descr="http://www.ncbi.nlm.nih.gov/corehtml/pmc/pmcents/x2003.gif">
          <a:extLst>
            <a:ext uri="{FF2B5EF4-FFF2-40B4-BE49-F238E27FC236}">
              <a16:creationId xmlns:a16="http://schemas.microsoft.com/office/drawing/2014/main" id="{7DE1D406-AF33-0C49-9BEE-7BCF288E4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77" name="Picture 132" descr="http://www.ncbi.nlm.nih.gov/corehtml/pmc/pmcents/x2003.gif">
          <a:extLst>
            <a:ext uri="{FF2B5EF4-FFF2-40B4-BE49-F238E27FC236}">
              <a16:creationId xmlns:a16="http://schemas.microsoft.com/office/drawing/2014/main" id="{3704BC0B-0890-F044-84BE-A15AEB328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78" name="Picture 133" descr="http://www.ncbi.nlm.nih.gov/corehtml/pmc/pmcents/x2003.gif">
          <a:extLst>
            <a:ext uri="{FF2B5EF4-FFF2-40B4-BE49-F238E27FC236}">
              <a16:creationId xmlns:a16="http://schemas.microsoft.com/office/drawing/2014/main" id="{2F2451FD-4C5F-834B-93CB-97581C47DF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79" name="Picture 134" descr="http://www.ncbi.nlm.nih.gov/corehtml/pmc/pmcents/x2003.gif">
          <a:extLst>
            <a:ext uri="{FF2B5EF4-FFF2-40B4-BE49-F238E27FC236}">
              <a16:creationId xmlns:a16="http://schemas.microsoft.com/office/drawing/2014/main" id="{8211A445-828E-074E-A386-5E37DECBC5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80" name="Picture 135" descr="http://www.ncbi.nlm.nih.gov/corehtml/pmc/pmcents/x2003.gif">
          <a:extLst>
            <a:ext uri="{FF2B5EF4-FFF2-40B4-BE49-F238E27FC236}">
              <a16:creationId xmlns:a16="http://schemas.microsoft.com/office/drawing/2014/main" id="{76F8A57A-95F6-6F4F-A0C3-CFA4A89F3E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81" name="Picture 136" descr="http://www.ncbi.nlm.nih.gov/corehtml/pmc/pmcents/x2003.gif">
          <a:extLst>
            <a:ext uri="{FF2B5EF4-FFF2-40B4-BE49-F238E27FC236}">
              <a16:creationId xmlns:a16="http://schemas.microsoft.com/office/drawing/2014/main" id="{9915771B-6E61-9E49-B479-522905C288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82" name="Picture 137" descr="http://www.ncbi.nlm.nih.gov/corehtml/pmc/pmcents/x2003.gif">
          <a:extLst>
            <a:ext uri="{FF2B5EF4-FFF2-40B4-BE49-F238E27FC236}">
              <a16:creationId xmlns:a16="http://schemas.microsoft.com/office/drawing/2014/main" id="{76470287-3AF7-4A48-832A-6ECAEDCA17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83" name="Picture 138" descr="http://www.ncbi.nlm.nih.gov/corehtml/pmc/pmcents/x2003.gif">
          <a:extLst>
            <a:ext uri="{FF2B5EF4-FFF2-40B4-BE49-F238E27FC236}">
              <a16:creationId xmlns:a16="http://schemas.microsoft.com/office/drawing/2014/main" id="{13B0DBED-7895-B349-B55C-BDF78A9EC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84" name="Picture 139" descr="http://www.ncbi.nlm.nih.gov/corehtml/pmc/pmcents/x2003.gif">
          <a:extLst>
            <a:ext uri="{FF2B5EF4-FFF2-40B4-BE49-F238E27FC236}">
              <a16:creationId xmlns:a16="http://schemas.microsoft.com/office/drawing/2014/main" id="{8B1D05E7-02B6-EF45-A816-346D1AF4C6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85" name="Picture 140" descr="http://www.ncbi.nlm.nih.gov/corehtml/pmc/pmcents/x2003.gif">
          <a:extLst>
            <a:ext uri="{FF2B5EF4-FFF2-40B4-BE49-F238E27FC236}">
              <a16:creationId xmlns:a16="http://schemas.microsoft.com/office/drawing/2014/main" id="{A14DE26B-7C08-F543-A725-40A9BCE50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86" name="Picture 141" descr="http://www.ncbi.nlm.nih.gov/corehtml/pmc/pmcents/x2003.gif">
          <a:extLst>
            <a:ext uri="{FF2B5EF4-FFF2-40B4-BE49-F238E27FC236}">
              <a16:creationId xmlns:a16="http://schemas.microsoft.com/office/drawing/2014/main" id="{525DEB1E-6404-F04F-AE28-3774A620F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87" name="Picture 142" descr="http://www.ncbi.nlm.nih.gov/corehtml/pmc/pmcents/x2003.gif">
          <a:extLst>
            <a:ext uri="{FF2B5EF4-FFF2-40B4-BE49-F238E27FC236}">
              <a16:creationId xmlns:a16="http://schemas.microsoft.com/office/drawing/2014/main" id="{F64CD087-26CC-2549-A62D-9BF809CF3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88" name="Picture 143" descr="http://www.ncbi.nlm.nih.gov/corehtml/pmc/pmcents/x2003.gif">
          <a:extLst>
            <a:ext uri="{FF2B5EF4-FFF2-40B4-BE49-F238E27FC236}">
              <a16:creationId xmlns:a16="http://schemas.microsoft.com/office/drawing/2014/main" id="{ADDD2BD0-65A7-B54A-BD27-74E7D4164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89" name="Picture 144" descr="http://www.ncbi.nlm.nih.gov/corehtml/pmc/pmcents/x2003.gif">
          <a:extLst>
            <a:ext uri="{FF2B5EF4-FFF2-40B4-BE49-F238E27FC236}">
              <a16:creationId xmlns:a16="http://schemas.microsoft.com/office/drawing/2014/main" id="{428D7C57-701A-DC46-A678-189205193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90" name="Picture 145" descr="http://www.ncbi.nlm.nih.gov/corehtml/pmc/pmcents/x2003.gif">
          <a:extLst>
            <a:ext uri="{FF2B5EF4-FFF2-40B4-BE49-F238E27FC236}">
              <a16:creationId xmlns:a16="http://schemas.microsoft.com/office/drawing/2014/main" id="{5C00D374-38AF-4F4A-910A-812543168D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91" name="Picture 146" descr="http://www.ncbi.nlm.nih.gov/corehtml/pmc/pmcents/x2003.gif">
          <a:extLst>
            <a:ext uri="{FF2B5EF4-FFF2-40B4-BE49-F238E27FC236}">
              <a16:creationId xmlns:a16="http://schemas.microsoft.com/office/drawing/2014/main" id="{C2EAF854-AF86-254F-B17A-352FD9BD2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92" name="Picture 147" descr="http://www.ncbi.nlm.nih.gov/corehtml/pmc/pmcents/x2003.gif">
          <a:extLst>
            <a:ext uri="{FF2B5EF4-FFF2-40B4-BE49-F238E27FC236}">
              <a16:creationId xmlns:a16="http://schemas.microsoft.com/office/drawing/2014/main" id="{C462CA29-6147-9F46-990F-B58084B40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393" name="Picture 148" descr="http://www.ncbi.nlm.nih.gov/corehtml/pmc/pmcents/x2003.gif">
          <a:extLst>
            <a:ext uri="{FF2B5EF4-FFF2-40B4-BE49-F238E27FC236}">
              <a16:creationId xmlns:a16="http://schemas.microsoft.com/office/drawing/2014/main" id="{5AD9E095-C5A9-D74B-AD35-2B3398B46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xdr:row>
      <xdr:rowOff>0</xdr:rowOff>
    </xdr:from>
    <xdr:to>
      <xdr:col>2</xdr:col>
      <xdr:colOff>152400</xdr:colOff>
      <xdr:row>98</xdr:row>
      <xdr:rowOff>12700</xdr:rowOff>
    </xdr:to>
    <xdr:pic>
      <xdr:nvPicPr>
        <xdr:cNvPr id="305394" name="Picture 149" descr="http://www.ncbi.nlm.nih.gov/corehtml/pmc/pmcents/x2003.gif">
          <a:extLst>
            <a:ext uri="{FF2B5EF4-FFF2-40B4-BE49-F238E27FC236}">
              <a16:creationId xmlns:a16="http://schemas.microsoft.com/office/drawing/2014/main" id="{3240586C-2461-DC44-AC01-A2E8872AF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23774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116</xdr:row>
      <xdr:rowOff>0</xdr:rowOff>
    </xdr:from>
    <xdr:to>
      <xdr:col>2</xdr:col>
      <xdr:colOff>152400</xdr:colOff>
      <xdr:row>116</xdr:row>
      <xdr:rowOff>12700</xdr:rowOff>
    </xdr:to>
    <xdr:pic>
      <xdr:nvPicPr>
        <xdr:cNvPr id="305395" name="Picture 150" descr="http://www.ncbi.nlm.nih.gov/corehtml/pmc/pmcents/x2003.gif">
          <a:extLst>
            <a:ext uri="{FF2B5EF4-FFF2-40B4-BE49-F238E27FC236}">
              <a16:creationId xmlns:a16="http://schemas.microsoft.com/office/drawing/2014/main" id="{DDA8F9DB-4206-F440-B608-9E7888AE64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6492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396" name="Picture 154" descr="http://www.ncbi.nlm.nih.gov/corehtml/pmc/pmcents/x2003.gif">
          <a:extLst>
            <a:ext uri="{FF2B5EF4-FFF2-40B4-BE49-F238E27FC236}">
              <a16:creationId xmlns:a16="http://schemas.microsoft.com/office/drawing/2014/main" id="{355C6578-C1A0-044D-AB05-62FAEAFF5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101600</xdr:colOff>
      <xdr:row>202</xdr:row>
      <xdr:rowOff>12700</xdr:rowOff>
    </xdr:to>
    <xdr:pic>
      <xdr:nvPicPr>
        <xdr:cNvPr id="305397" name="Picture 155" descr="http://www.ncbi.nlm.nih.gov/corehtml/pmc/pmcents/x2002.gif">
          <a:extLst>
            <a:ext uri="{FF2B5EF4-FFF2-40B4-BE49-F238E27FC236}">
              <a16:creationId xmlns:a16="http://schemas.microsoft.com/office/drawing/2014/main" id="{56C52647-9236-6F4A-A685-A0204EBB4D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6151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152400</xdr:colOff>
      <xdr:row>146</xdr:row>
      <xdr:rowOff>12700</xdr:rowOff>
    </xdr:to>
    <xdr:pic>
      <xdr:nvPicPr>
        <xdr:cNvPr id="305398" name="Picture 156" descr="http://www.ncbi.nlm.nih.gov/corehtml/pmc/pmcents/x2003.gif">
          <a:extLst>
            <a:ext uri="{FF2B5EF4-FFF2-40B4-BE49-F238E27FC236}">
              <a16:creationId xmlns:a16="http://schemas.microsoft.com/office/drawing/2014/main" id="{A9C05835-D7FD-A641-8DF9-C70185767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350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101600</xdr:colOff>
      <xdr:row>146</xdr:row>
      <xdr:rowOff>12700</xdr:rowOff>
    </xdr:to>
    <xdr:pic>
      <xdr:nvPicPr>
        <xdr:cNvPr id="305399" name="Picture 157" descr="http://www.ncbi.nlm.nih.gov/corehtml/pmc/pmcents/x2002.gif">
          <a:extLst>
            <a:ext uri="{FF2B5EF4-FFF2-40B4-BE49-F238E27FC236}">
              <a16:creationId xmlns:a16="http://schemas.microsoft.com/office/drawing/2014/main" id="{4E8C0AA8-C6A0-CA48-A80B-5441FB27A9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333502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152400</xdr:colOff>
      <xdr:row>146</xdr:row>
      <xdr:rowOff>12700</xdr:rowOff>
    </xdr:to>
    <xdr:pic>
      <xdr:nvPicPr>
        <xdr:cNvPr id="305400" name="Picture 158" descr="http://www.ncbi.nlm.nih.gov/corehtml/pmc/pmcents/x2003.gif">
          <a:extLst>
            <a:ext uri="{FF2B5EF4-FFF2-40B4-BE49-F238E27FC236}">
              <a16:creationId xmlns:a16="http://schemas.microsoft.com/office/drawing/2014/main" id="{92165BDD-3703-3348-8F54-622A0392A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350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101600</xdr:colOff>
      <xdr:row>146</xdr:row>
      <xdr:rowOff>12700</xdr:rowOff>
    </xdr:to>
    <xdr:pic>
      <xdr:nvPicPr>
        <xdr:cNvPr id="305401" name="Picture 159" descr="http://www.ncbi.nlm.nih.gov/corehtml/pmc/pmcents/x2002.gif">
          <a:extLst>
            <a:ext uri="{FF2B5EF4-FFF2-40B4-BE49-F238E27FC236}">
              <a16:creationId xmlns:a16="http://schemas.microsoft.com/office/drawing/2014/main" id="{CBDBF792-7AA9-8A4C-B221-E865F8EDCC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333502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152400</xdr:colOff>
      <xdr:row>146</xdr:row>
      <xdr:rowOff>12700</xdr:rowOff>
    </xdr:to>
    <xdr:pic>
      <xdr:nvPicPr>
        <xdr:cNvPr id="305402" name="Picture 160" descr="http://www.ncbi.nlm.nih.gov/corehtml/pmc/pmcents/x2003.gif">
          <a:extLst>
            <a:ext uri="{FF2B5EF4-FFF2-40B4-BE49-F238E27FC236}">
              <a16:creationId xmlns:a16="http://schemas.microsoft.com/office/drawing/2014/main" id="{2623DC53-B53D-D144-9C1C-D8CA6A3A8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350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101600</xdr:colOff>
      <xdr:row>146</xdr:row>
      <xdr:rowOff>12700</xdr:rowOff>
    </xdr:to>
    <xdr:pic>
      <xdr:nvPicPr>
        <xdr:cNvPr id="305403" name="Picture 161" descr="http://www.ncbi.nlm.nih.gov/corehtml/pmc/pmcents/x2002.gif">
          <a:extLst>
            <a:ext uri="{FF2B5EF4-FFF2-40B4-BE49-F238E27FC236}">
              <a16:creationId xmlns:a16="http://schemas.microsoft.com/office/drawing/2014/main" id="{87D1C2D7-445E-3B4B-9098-F619E2AFEBC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333502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152400</xdr:colOff>
      <xdr:row>146</xdr:row>
      <xdr:rowOff>12700</xdr:rowOff>
    </xdr:to>
    <xdr:pic>
      <xdr:nvPicPr>
        <xdr:cNvPr id="305404" name="Picture 162" descr="http://www.ncbi.nlm.nih.gov/corehtml/pmc/pmcents/x2003.gif">
          <a:extLst>
            <a:ext uri="{FF2B5EF4-FFF2-40B4-BE49-F238E27FC236}">
              <a16:creationId xmlns:a16="http://schemas.microsoft.com/office/drawing/2014/main" id="{8E885630-BC72-4E45-8C51-2357376F6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350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101600</xdr:colOff>
      <xdr:row>146</xdr:row>
      <xdr:rowOff>12700</xdr:rowOff>
    </xdr:to>
    <xdr:pic>
      <xdr:nvPicPr>
        <xdr:cNvPr id="305405" name="Picture 163" descr="http://www.ncbi.nlm.nih.gov/corehtml/pmc/pmcents/x2002.gif">
          <a:extLst>
            <a:ext uri="{FF2B5EF4-FFF2-40B4-BE49-F238E27FC236}">
              <a16:creationId xmlns:a16="http://schemas.microsoft.com/office/drawing/2014/main" id="{8AFEE931-5B8B-4044-A65E-15E6DDB72A6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333502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152400</xdr:colOff>
      <xdr:row>146</xdr:row>
      <xdr:rowOff>12700</xdr:rowOff>
    </xdr:to>
    <xdr:pic>
      <xdr:nvPicPr>
        <xdr:cNvPr id="305406" name="Picture 164" descr="http://www.ncbi.nlm.nih.gov/corehtml/pmc/pmcents/x2003.gif">
          <a:extLst>
            <a:ext uri="{FF2B5EF4-FFF2-40B4-BE49-F238E27FC236}">
              <a16:creationId xmlns:a16="http://schemas.microsoft.com/office/drawing/2014/main" id="{7C3381A0-3BB6-C745-BBDF-C18F7669E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350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101600</xdr:colOff>
      <xdr:row>146</xdr:row>
      <xdr:rowOff>12700</xdr:rowOff>
    </xdr:to>
    <xdr:pic>
      <xdr:nvPicPr>
        <xdr:cNvPr id="305407" name="Picture 165" descr="http://www.ncbi.nlm.nih.gov/corehtml/pmc/pmcents/x2002.gif">
          <a:extLst>
            <a:ext uri="{FF2B5EF4-FFF2-40B4-BE49-F238E27FC236}">
              <a16:creationId xmlns:a16="http://schemas.microsoft.com/office/drawing/2014/main" id="{53BF20BA-6E21-EF40-80CC-67188FE36F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333502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44</xdr:row>
      <xdr:rowOff>0</xdr:rowOff>
    </xdr:from>
    <xdr:to>
      <xdr:col>2</xdr:col>
      <xdr:colOff>152400</xdr:colOff>
      <xdr:row>44</xdr:row>
      <xdr:rowOff>12700</xdr:rowOff>
    </xdr:to>
    <xdr:pic>
      <xdr:nvPicPr>
        <xdr:cNvPr id="305408" name="Picture 166" descr="http://www.ncbi.nlm.nih.gov/corehtml/pmc/pmcents/x2003.gif">
          <a:extLst>
            <a:ext uri="{FF2B5EF4-FFF2-40B4-BE49-F238E27FC236}">
              <a16:creationId xmlns:a16="http://schemas.microsoft.com/office/drawing/2014/main" id="{3834E70F-B1E0-114D-B90F-E5D15FFE9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10033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44</xdr:row>
      <xdr:rowOff>0</xdr:rowOff>
    </xdr:from>
    <xdr:to>
      <xdr:col>2</xdr:col>
      <xdr:colOff>101600</xdr:colOff>
      <xdr:row>44</xdr:row>
      <xdr:rowOff>12700</xdr:rowOff>
    </xdr:to>
    <xdr:pic>
      <xdr:nvPicPr>
        <xdr:cNvPr id="305409" name="Picture 167" descr="http://www.ncbi.nlm.nih.gov/corehtml/pmc/pmcents/x2002.gif">
          <a:extLst>
            <a:ext uri="{FF2B5EF4-FFF2-40B4-BE49-F238E27FC236}">
              <a16:creationId xmlns:a16="http://schemas.microsoft.com/office/drawing/2014/main" id="{8B5FA4A0-CCED-0048-9404-1A892B17AE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100330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10" name="Picture 169" descr="http://www.ncbi.nlm.nih.gov/corehtml/pmc/pmcents/x2003.gif">
          <a:extLst>
            <a:ext uri="{FF2B5EF4-FFF2-40B4-BE49-F238E27FC236}">
              <a16:creationId xmlns:a16="http://schemas.microsoft.com/office/drawing/2014/main" id="{3621E42C-8B2F-2948-803B-D7930CB33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206</xdr:row>
      <xdr:rowOff>0</xdr:rowOff>
    </xdr:from>
    <xdr:to>
      <xdr:col>2</xdr:col>
      <xdr:colOff>152400</xdr:colOff>
      <xdr:row>206</xdr:row>
      <xdr:rowOff>12700</xdr:rowOff>
    </xdr:to>
    <xdr:pic>
      <xdr:nvPicPr>
        <xdr:cNvPr id="305411" name="Picture 170" descr="http://www.ncbi.nlm.nih.gov/corehtml/pmc/pmcents/x2003.gif">
          <a:extLst>
            <a:ext uri="{FF2B5EF4-FFF2-40B4-BE49-F238E27FC236}">
              <a16:creationId xmlns:a16="http://schemas.microsoft.com/office/drawing/2014/main" id="{8730D2DF-8FC4-3E40-B8BD-F35416EEEA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066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128</xdr:row>
      <xdr:rowOff>0</xdr:rowOff>
    </xdr:from>
    <xdr:to>
      <xdr:col>2</xdr:col>
      <xdr:colOff>152400</xdr:colOff>
      <xdr:row>128</xdr:row>
      <xdr:rowOff>12700</xdr:rowOff>
    </xdr:to>
    <xdr:pic>
      <xdr:nvPicPr>
        <xdr:cNvPr id="305412" name="Picture 171" descr="http://www.ncbi.nlm.nih.gov/corehtml/pmc/pmcents/x2003.gif">
          <a:extLst>
            <a:ext uri="{FF2B5EF4-FFF2-40B4-BE49-F238E27FC236}">
              <a16:creationId xmlns:a16="http://schemas.microsoft.com/office/drawing/2014/main" id="{A5527979-BEFA-BA44-824E-E59BD0D7E0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92354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43</xdr:row>
      <xdr:rowOff>0</xdr:rowOff>
    </xdr:from>
    <xdr:to>
      <xdr:col>2</xdr:col>
      <xdr:colOff>152400</xdr:colOff>
      <xdr:row>43</xdr:row>
      <xdr:rowOff>12700</xdr:rowOff>
    </xdr:to>
    <xdr:pic>
      <xdr:nvPicPr>
        <xdr:cNvPr id="305413" name="Picture 172" descr="http://www.ncbi.nlm.nih.gov/corehtml/pmc/pmcents/x2003.gif">
          <a:extLst>
            <a:ext uri="{FF2B5EF4-FFF2-40B4-BE49-F238E27FC236}">
              <a16:creationId xmlns:a16="http://schemas.microsoft.com/office/drawing/2014/main" id="{5AEABDCF-395C-E54A-986B-F9329F4FA1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98044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302</xdr:row>
      <xdr:rowOff>0</xdr:rowOff>
    </xdr:from>
    <xdr:to>
      <xdr:col>2</xdr:col>
      <xdr:colOff>152400</xdr:colOff>
      <xdr:row>302</xdr:row>
      <xdr:rowOff>12700</xdr:rowOff>
    </xdr:to>
    <xdr:pic>
      <xdr:nvPicPr>
        <xdr:cNvPr id="305414" name="Picture 173" descr="http://www.ncbi.nlm.nih.gov/corehtml/pmc/pmcents/x2003.gif">
          <a:extLst>
            <a:ext uri="{FF2B5EF4-FFF2-40B4-BE49-F238E27FC236}">
              <a16:creationId xmlns:a16="http://schemas.microsoft.com/office/drawing/2014/main" id="{5F279853-99BC-CA4E-BEFD-0A22D3DF0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6901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90</xdr:row>
      <xdr:rowOff>0</xdr:rowOff>
    </xdr:from>
    <xdr:to>
      <xdr:col>2</xdr:col>
      <xdr:colOff>152400</xdr:colOff>
      <xdr:row>90</xdr:row>
      <xdr:rowOff>12700</xdr:rowOff>
    </xdr:to>
    <xdr:pic>
      <xdr:nvPicPr>
        <xdr:cNvPr id="305415" name="Picture 174" descr="http://www.ncbi.nlm.nih.gov/corehtml/pmc/pmcents/x2003.gif">
          <a:extLst>
            <a:ext uri="{FF2B5EF4-FFF2-40B4-BE49-F238E27FC236}">
              <a16:creationId xmlns:a16="http://schemas.microsoft.com/office/drawing/2014/main" id="{AB361B29-1EB3-9B47-ABF1-68C25B20F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0548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152400</xdr:colOff>
      <xdr:row>146</xdr:row>
      <xdr:rowOff>12700</xdr:rowOff>
    </xdr:to>
    <xdr:pic>
      <xdr:nvPicPr>
        <xdr:cNvPr id="305416" name="Picture 175" descr="http://www.ncbi.nlm.nih.gov/corehtml/pmc/pmcents/x2003.gif">
          <a:extLst>
            <a:ext uri="{FF2B5EF4-FFF2-40B4-BE49-F238E27FC236}">
              <a16:creationId xmlns:a16="http://schemas.microsoft.com/office/drawing/2014/main" id="{88D232C3-C27B-5046-BDB2-5454618563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350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147</xdr:row>
      <xdr:rowOff>0</xdr:rowOff>
    </xdr:from>
    <xdr:to>
      <xdr:col>2</xdr:col>
      <xdr:colOff>152400</xdr:colOff>
      <xdr:row>147</xdr:row>
      <xdr:rowOff>12700</xdr:rowOff>
    </xdr:to>
    <xdr:pic>
      <xdr:nvPicPr>
        <xdr:cNvPr id="305417" name="Picture 176" descr="http://www.ncbi.nlm.nih.gov/corehtml/pmc/pmcents/x2003.gif">
          <a:extLst>
            <a:ext uri="{FF2B5EF4-FFF2-40B4-BE49-F238E27FC236}">
              <a16:creationId xmlns:a16="http://schemas.microsoft.com/office/drawing/2014/main" id="{CEB78E3C-4812-5A4A-81F3-0EF161FCC2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578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101</xdr:row>
      <xdr:rowOff>0</xdr:rowOff>
    </xdr:from>
    <xdr:to>
      <xdr:col>2</xdr:col>
      <xdr:colOff>152400</xdr:colOff>
      <xdr:row>101</xdr:row>
      <xdr:rowOff>12700</xdr:rowOff>
    </xdr:to>
    <xdr:pic>
      <xdr:nvPicPr>
        <xdr:cNvPr id="305418" name="Picture 177" descr="http://www.ncbi.nlm.nih.gov/corehtml/pmc/pmcents/x2003.gif">
          <a:extLst>
            <a:ext uri="{FF2B5EF4-FFF2-40B4-BE49-F238E27FC236}">
              <a16:creationId xmlns:a16="http://schemas.microsoft.com/office/drawing/2014/main" id="{689190D3-5059-0C41-A5C1-2A8D3F1D1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306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44</xdr:row>
      <xdr:rowOff>0</xdr:rowOff>
    </xdr:from>
    <xdr:to>
      <xdr:col>2</xdr:col>
      <xdr:colOff>152400</xdr:colOff>
      <xdr:row>44</xdr:row>
      <xdr:rowOff>12700</xdr:rowOff>
    </xdr:to>
    <xdr:pic>
      <xdr:nvPicPr>
        <xdr:cNvPr id="305419" name="Picture 178" descr="http://www.ncbi.nlm.nih.gov/corehtml/pmc/pmcents/x2003.gif">
          <a:extLst>
            <a:ext uri="{FF2B5EF4-FFF2-40B4-BE49-F238E27FC236}">
              <a16:creationId xmlns:a16="http://schemas.microsoft.com/office/drawing/2014/main" id="{C33FDCB3-A220-5742-B8B9-31B3C52B2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10033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128</xdr:row>
      <xdr:rowOff>0</xdr:rowOff>
    </xdr:from>
    <xdr:to>
      <xdr:col>2</xdr:col>
      <xdr:colOff>152400</xdr:colOff>
      <xdr:row>128</xdr:row>
      <xdr:rowOff>12700</xdr:rowOff>
    </xdr:to>
    <xdr:pic>
      <xdr:nvPicPr>
        <xdr:cNvPr id="305420" name="Picture 179" descr="http://www.ncbi.nlm.nih.gov/corehtml/pmc/pmcents/x2003.gif">
          <a:extLst>
            <a:ext uri="{FF2B5EF4-FFF2-40B4-BE49-F238E27FC236}">
              <a16:creationId xmlns:a16="http://schemas.microsoft.com/office/drawing/2014/main" id="{5A6E3E08-026C-6F47-A49C-D02B966AC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92354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44</xdr:row>
      <xdr:rowOff>0</xdr:rowOff>
    </xdr:from>
    <xdr:to>
      <xdr:col>2</xdr:col>
      <xdr:colOff>152400</xdr:colOff>
      <xdr:row>44</xdr:row>
      <xdr:rowOff>12700</xdr:rowOff>
    </xdr:to>
    <xdr:pic>
      <xdr:nvPicPr>
        <xdr:cNvPr id="305421" name="Picture 180" descr="http://www.ncbi.nlm.nih.gov/corehtml/pmc/pmcents/x2003.gif">
          <a:extLst>
            <a:ext uri="{FF2B5EF4-FFF2-40B4-BE49-F238E27FC236}">
              <a16:creationId xmlns:a16="http://schemas.microsoft.com/office/drawing/2014/main" id="{F5F82112-E03D-5540-A9DE-CECA122297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10033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44</xdr:row>
      <xdr:rowOff>0</xdr:rowOff>
    </xdr:from>
    <xdr:to>
      <xdr:col>2</xdr:col>
      <xdr:colOff>152400</xdr:colOff>
      <xdr:row>44</xdr:row>
      <xdr:rowOff>12700</xdr:rowOff>
    </xdr:to>
    <xdr:pic>
      <xdr:nvPicPr>
        <xdr:cNvPr id="305422" name="Picture 181" descr="http://www.ncbi.nlm.nih.gov/corehtml/pmc/pmcents/x2003.gif">
          <a:extLst>
            <a:ext uri="{FF2B5EF4-FFF2-40B4-BE49-F238E27FC236}">
              <a16:creationId xmlns:a16="http://schemas.microsoft.com/office/drawing/2014/main" id="{8007F454-9DA0-3F4D-85E4-D8EFDD55E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10033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206</xdr:row>
      <xdr:rowOff>0</xdr:rowOff>
    </xdr:from>
    <xdr:to>
      <xdr:col>2</xdr:col>
      <xdr:colOff>152400</xdr:colOff>
      <xdr:row>206</xdr:row>
      <xdr:rowOff>12700</xdr:rowOff>
    </xdr:to>
    <xdr:pic>
      <xdr:nvPicPr>
        <xdr:cNvPr id="305423" name="Picture 182" descr="http://www.ncbi.nlm.nih.gov/corehtml/pmc/pmcents/x2003.gif">
          <a:extLst>
            <a:ext uri="{FF2B5EF4-FFF2-40B4-BE49-F238E27FC236}">
              <a16:creationId xmlns:a16="http://schemas.microsoft.com/office/drawing/2014/main" id="{DCAEB78E-2A20-E540-AC59-958264541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066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207</xdr:row>
      <xdr:rowOff>0</xdr:rowOff>
    </xdr:from>
    <xdr:to>
      <xdr:col>2</xdr:col>
      <xdr:colOff>152400</xdr:colOff>
      <xdr:row>207</xdr:row>
      <xdr:rowOff>12700</xdr:rowOff>
    </xdr:to>
    <xdr:pic>
      <xdr:nvPicPr>
        <xdr:cNvPr id="305424" name="Picture 183" descr="http://www.ncbi.nlm.nih.gov/corehtml/pmc/pmcents/x2003.gif">
          <a:extLst>
            <a:ext uri="{FF2B5EF4-FFF2-40B4-BE49-F238E27FC236}">
              <a16:creationId xmlns:a16="http://schemas.microsoft.com/office/drawing/2014/main" id="{9325E687-9368-7E4D-A93B-4382ADA9D5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729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xdr:row>
      <xdr:rowOff>0</xdr:rowOff>
    </xdr:from>
    <xdr:to>
      <xdr:col>2</xdr:col>
      <xdr:colOff>152400</xdr:colOff>
      <xdr:row>98</xdr:row>
      <xdr:rowOff>12700</xdr:rowOff>
    </xdr:to>
    <xdr:pic>
      <xdr:nvPicPr>
        <xdr:cNvPr id="305425" name="Picture 184" descr="http://www.ncbi.nlm.nih.gov/corehtml/pmc/pmcents/x2003.gif">
          <a:extLst>
            <a:ext uri="{FF2B5EF4-FFF2-40B4-BE49-F238E27FC236}">
              <a16:creationId xmlns:a16="http://schemas.microsoft.com/office/drawing/2014/main" id="{B887CCFB-66C4-0D48-8AF8-3747D4411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23774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116</xdr:row>
      <xdr:rowOff>0</xdr:rowOff>
    </xdr:from>
    <xdr:to>
      <xdr:col>2</xdr:col>
      <xdr:colOff>152400</xdr:colOff>
      <xdr:row>116</xdr:row>
      <xdr:rowOff>12700</xdr:rowOff>
    </xdr:to>
    <xdr:pic>
      <xdr:nvPicPr>
        <xdr:cNvPr id="305426" name="Picture 185" descr="http://www.ncbi.nlm.nih.gov/corehtml/pmc/pmcents/x2003.gif">
          <a:extLst>
            <a:ext uri="{FF2B5EF4-FFF2-40B4-BE49-F238E27FC236}">
              <a16:creationId xmlns:a16="http://schemas.microsoft.com/office/drawing/2014/main" id="{D311FBD6-D424-224F-B637-63C449930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6492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128</xdr:row>
      <xdr:rowOff>0</xdr:rowOff>
    </xdr:from>
    <xdr:to>
      <xdr:col>2</xdr:col>
      <xdr:colOff>152400</xdr:colOff>
      <xdr:row>128</xdr:row>
      <xdr:rowOff>12700</xdr:rowOff>
    </xdr:to>
    <xdr:pic>
      <xdr:nvPicPr>
        <xdr:cNvPr id="305427" name="Picture 186" descr="http://www.ncbi.nlm.nih.gov/corehtml/pmc/pmcents/x2003.gif">
          <a:extLst>
            <a:ext uri="{FF2B5EF4-FFF2-40B4-BE49-F238E27FC236}">
              <a16:creationId xmlns:a16="http://schemas.microsoft.com/office/drawing/2014/main" id="{A6843F2A-D591-314A-A35A-882BBC318A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92354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147</xdr:row>
      <xdr:rowOff>0</xdr:rowOff>
    </xdr:from>
    <xdr:to>
      <xdr:col>2</xdr:col>
      <xdr:colOff>152400</xdr:colOff>
      <xdr:row>147</xdr:row>
      <xdr:rowOff>12700</xdr:rowOff>
    </xdr:to>
    <xdr:pic>
      <xdr:nvPicPr>
        <xdr:cNvPr id="305428" name="Picture 187" descr="http://www.ncbi.nlm.nih.gov/corehtml/pmc/pmcents/x2003.gif">
          <a:extLst>
            <a:ext uri="{FF2B5EF4-FFF2-40B4-BE49-F238E27FC236}">
              <a16:creationId xmlns:a16="http://schemas.microsoft.com/office/drawing/2014/main" id="{50C4707E-808C-084F-8134-A19E80BEAA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578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147</xdr:row>
      <xdr:rowOff>0</xdr:rowOff>
    </xdr:from>
    <xdr:to>
      <xdr:col>2</xdr:col>
      <xdr:colOff>152400</xdr:colOff>
      <xdr:row>147</xdr:row>
      <xdr:rowOff>12700</xdr:rowOff>
    </xdr:to>
    <xdr:pic>
      <xdr:nvPicPr>
        <xdr:cNvPr id="305429" name="Picture 188" descr="http://www.ncbi.nlm.nih.gov/corehtml/pmc/pmcents/x2003.gif">
          <a:extLst>
            <a:ext uri="{FF2B5EF4-FFF2-40B4-BE49-F238E27FC236}">
              <a16:creationId xmlns:a16="http://schemas.microsoft.com/office/drawing/2014/main" id="{6908F43E-E32A-DD4F-807A-0A7F247BC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578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147</xdr:row>
      <xdr:rowOff>0</xdr:rowOff>
    </xdr:from>
    <xdr:to>
      <xdr:col>2</xdr:col>
      <xdr:colOff>152400</xdr:colOff>
      <xdr:row>147</xdr:row>
      <xdr:rowOff>12700</xdr:rowOff>
    </xdr:to>
    <xdr:pic>
      <xdr:nvPicPr>
        <xdr:cNvPr id="305430" name="Picture 189" descr="http://www.ncbi.nlm.nih.gov/corehtml/pmc/pmcents/x2003.gif">
          <a:extLst>
            <a:ext uri="{FF2B5EF4-FFF2-40B4-BE49-F238E27FC236}">
              <a16:creationId xmlns:a16="http://schemas.microsoft.com/office/drawing/2014/main" id="{BD65CEC9-CED6-FF4F-9440-F4B58306FA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578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101</xdr:row>
      <xdr:rowOff>0</xdr:rowOff>
    </xdr:from>
    <xdr:to>
      <xdr:col>2</xdr:col>
      <xdr:colOff>152400</xdr:colOff>
      <xdr:row>101</xdr:row>
      <xdr:rowOff>12700</xdr:rowOff>
    </xdr:to>
    <xdr:pic>
      <xdr:nvPicPr>
        <xdr:cNvPr id="305431" name="Picture 190" descr="http://www.ncbi.nlm.nih.gov/corehtml/pmc/pmcents/x2003.gif">
          <a:extLst>
            <a:ext uri="{FF2B5EF4-FFF2-40B4-BE49-F238E27FC236}">
              <a16:creationId xmlns:a16="http://schemas.microsoft.com/office/drawing/2014/main" id="{E4AE397D-FDC2-C94C-ADE2-B0A2FFB2E7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306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32" name="Picture 191" descr="http://www.ncbi.nlm.nih.gov/corehtml/pmc/pmcents/x2003.gif">
          <a:extLst>
            <a:ext uri="{FF2B5EF4-FFF2-40B4-BE49-F238E27FC236}">
              <a16:creationId xmlns:a16="http://schemas.microsoft.com/office/drawing/2014/main" id="{27CF9114-311B-374C-B95D-4793616DA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33" name="Picture 192" descr="http://www.ncbi.nlm.nih.gov/corehtml/pmc/pmcents/x2003.gif">
          <a:extLst>
            <a:ext uri="{FF2B5EF4-FFF2-40B4-BE49-F238E27FC236}">
              <a16:creationId xmlns:a16="http://schemas.microsoft.com/office/drawing/2014/main" id="{73CAAEF4-4845-3646-B194-52105DF1C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302</xdr:row>
      <xdr:rowOff>0</xdr:rowOff>
    </xdr:from>
    <xdr:to>
      <xdr:col>2</xdr:col>
      <xdr:colOff>152400</xdr:colOff>
      <xdr:row>302</xdr:row>
      <xdr:rowOff>12700</xdr:rowOff>
    </xdr:to>
    <xdr:pic>
      <xdr:nvPicPr>
        <xdr:cNvPr id="305434" name="Picture 193" descr="http://www.ncbi.nlm.nih.gov/corehtml/pmc/pmcents/x2003.gif">
          <a:extLst>
            <a:ext uri="{FF2B5EF4-FFF2-40B4-BE49-F238E27FC236}">
              <a16:creationId xmlns:a16="http://schemas.microsoft.com/office/drawing/2014/main" id="{8F9ADB54-89DC-A74A-A330-11977B0B4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6901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302</xdr:row>
      <xdr:rowOff>0</xdr:rowOff>
    </xdr:from>
    <xdr:to>
      <xdr:col>2</xdr:col>
      <xdr:colOff>152400</xdr:colOff>
      <xdr:row>302</xdr:row>
      <xdr:rowOff>12700</xdr:rowOff>
    </xdr:to>
    <xdr:pic>
      <xdr:nvPicPr>
        <xdr:cNvPr id="305435" name="Picture 194" descr="http://www.ncbi.nlm.nih.gov/corehtml/pmc/pmcents/x2003.gif">
          <a:extLst>
            <a:ext uri="{FF2B5EF4-FFF2-40B4-BE49-F238E27FC236}">
              <a16:creationId xmlns:a16="http://schemas.microsoft.com/office/drawing/2014/main" id="{B79EE574-7E36-4D4E-BC1A-F1049A45EB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6901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302</xdr:row>
      <xdr:rowOff>0</xdr:rowOff>
    </xdr:from>
    <xdr:to>
      <xdr:col>2</xdr:col>
      <xdr:colOff>152400</xdr:colOff>
      <xdr:row>302</xdr:row>
      <xdr:rowOff>12700</xdr:rowOff>
    </xdr:to>
    <xdr:pic>
      <xdr:nvPicPr>
        <xdr:cNvPr id="305436" name="Picture 195" descr="http://www.ncbi.nlm.nih.gov/corehtml/pmc/pmcents/x2003.gif">
          <a:extLst>
            <a:ext uri="{FF2B5EF4-FFF2-40B4-BE49-F238E27FC236}">
              <a16:creationId xmlns:a16="http://schemas.microsoft.com/office/drawing/2014/main" id="{7DE7012C-7129-3B4B-8EF1-CA9049AAF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6901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147</xdr:row>
      <xdr:rowOff>0</xdr:rowOff>
    </xdr:from>
    <xdr:to>
      <xdr:col>2</xdr:col>
      <xdr:colOff>152400</xdr:colOff>
      <xdr:row>147</xdr:row>
      <xdr:rowOff>12700</xdr:rowOff>
    </xdr:to>
    <xdr:pic>
      <xdr:nvPicPr>
        <xdr:cNvPr id="305437" name="Picture 196" descr="http://www.ncbi.nlm.nih.gov/corehtml/pmc/pmcents/x2003.gif">
          <a:extLst>
            <a:ext uri="{FF2B5EF4-FFF2-40B4-BE49-F238E27FC236}">
              <a16:creationId xmlns:a16="http://schemas.microsoft.com/office/drawing/2014/main" id="{88123B59-543B-B14C-908B-8C7938E76A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578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90</xdr:row>
      <xdr:rowOff>0</xdr:rowOff>
    </xdr:from>
    <xdr:to>
      <xdr:col>2</xdr:col>
      <xdr:colOff>152400</xdr:colOff>
      <xdr:row>90</xdr:row>
      <xdr:rowOff>12700</xdr:rowOff>
    </xdr:to>
    <xdr:pic>
      <xdr:nvPicPr>
        <xdr:cNvPr id="305438" name="Picture 197" descr="http://www.ncbi.nlm.nih.gov/corehtml/pmc/pmcents/x2003.gif">
          <a:extLst>
            <a:ext uri="{FF2B5EF4-FFF2-40B4-BE49-F238E27FC236}">
              <a16:creationId xmlns:a16="http://schemas.microsoft.com/office/drawing/2014/main" id="{E245273F-2D3D-5E4A-BC4C-B555636FD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0548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152400</xdr:colOff>
      <xdr:row>146</xdr:row>
      <xdr:rowOff>12700</xdr:rowOff>
    </xdr:to>
    <xdr:pic>
      <xdr:nvPicPr>
        <xdr:cNvPr id="305439" name="Picture 198" descr="http://www.ncbi.nlm.nih.gov/corehtml/pmc/pmcents/x2003.gif">
          <a:extLst>
            <a:ext uri="{FF2B5EF4-FFF2-40B4-BE49-F238E27FC236}">
              <a16:creationId xmlns:a16="http://schemas.microsoft.com/office/drawing/2014/main" id="{C3369C1E-39EA-B84C-BA56-EACDD4D4B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350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43</xdr:row>
      <xdr:rowOff>0</xdr:rowOff>
    </xdr:from>
    <xdr:to>
      <xdr:col>2</xdr:col>
      <xdr:colOff>152400</xdr:colOff>
      <xdr:row>43</xdr:row>
      <xdr:rowOff>12700</xdr:rowOff>
    </xdr:to>
    <xdr:pic>
      <xdr:nvPicPr>
        <xdr:cNvPr id="305440" name="Picture 199" descr="http://www.ncbi.nlm.nih.gov/corehtml/pmc/pmcents/x2003.gif">
          <a:extLst>
            <a:ext uri="{FF2B5EF4-FFF2-40B4-BE49-F238E27FC236}">
              <a16:creationId xmlns:a16="http://schemas.microsoft.com/office/drawing/2014/main" id="{51869CE0-3402-7D4E-9781-150AA3CD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98044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101</xdr:row>
      <xdr:rowOff>0</xdr:rowOff>
    </xdr:from>
    <xdr:to>
      <xdr:col>2</xdr:col>
      <xdr:colOff>152400</xdr:colOff>
      <xdr:row>101</xdr:row>
      <xdr:rowOff>12700</xdr:rowOff>
    </xdr:to>
    <xdr:pic>
      <xdr:nvPicPr>
        <xdr:cNvPr id="305441" name="Picture 200" descr="http://www.ncbi.nlm.nih.gov/corehtml/pmc/pmcents/x2003.gif">
          <a:extLst>
            <a:ext uri="{FF2B5EF4-FFF2-40B4-BE49-F238E27FC236}">
              <a16:creationId xmlns:a16="http://schemas.microsoft.com/office/drawing/2014/main" id="{028D069C-B845-8041-99E4-785D1472D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306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147</xdr:row>
      <xdr:rowOff>203200</xdr:rowOff>
    </xdr:from>
    <xdr:to>
      <xdr:col>2</xdr:col>
      <xdr:colOff>152400</xdr:colOff>
      <xdr:row>147</xdr:row>
      <xdr:rowOff>203200</xdr:rowOff>
    </xdr:to>
    <xdr:pic>
      <xdr:nvPicPr>
        <xdr:cNvPr id="305442" name="Picture 146" descr="http://www.ncbi.nlm.nih.gov/corehtml/pmc/pmcents/x2003.gif">
          <a:extLst>
            <a:ext uri="{FF2B5EF4-FFF2-40B4-BE49-F238E27FC236}">
              <a16:creationId xmlns:a16="http://schemas.microsoft.com/office/drawing/2014/main" id="{0F339888-C4A6-A74E-867D-41DB68867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7820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152400</xdr:colOff>
      <xdr:row>146</xdr:row>
      <xdr:rowOff>12700</xdr:rowOff>
    </xdr:to>
    <xdr:pic>
      <xdr:nvPicPr>
        <xdr:cNvPr id="305443" name="Picture 34" descr="http://www.ncbi.nlm.nih.gov/corehtml/pmc/pmcents/x2003.gif">
          <a:extLst>
            <a:ext uri="{FF2B5EF4-FFF2-40B4-BE49-F238E27FC236}">
              <a16:creationId xmlns:a16="http://schemas.microsoft.com/office/drawing/2014/main" id="{728F7B00-E755-7844-9690-500D321D2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350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146</xdr:row>
      <xdr:rowOff>0</xdr:rowOff>
    </xdr:from>
    <xdr:to>
      <xdr:col>2</xdr:col>
      <xdr:colOff>152400</xdr:colOff>
      <xdr:row>146</xdr:row>
      <xdr:rowOff>12700</xdr:rowOff>
    </xdr:to>
    <xdr:pic>
      <xdr:nvPicPr>
        <xdr:cNvPr id="305444" name="Picture 104" descr="http://www.ncbi.nlm.nih.gov/corehtml/pmc/pmcents/x2003.gif">
          <a:extLst>
            <a:ext uri="{FF2B5EF4-FFF2-40B4-BE49-F238E27FC236}">
              <a16:creationId xmlns:a16="http://schemas.microsoft.com/office/drawing/2014/main" id="{0D5C8B34-4641-8140-8C4C-14A215C2C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350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342900</xdr:colOff>
      <xdr:row>202</xdr:row>
      <xdr:rowOff>0</xdr:rowOff>
    </xdr:from>
    <xdr:to>
      <xdr:col>2</xdr:col>
      <xdr:colOff>495300</xdr:colOff>
      <xdr:row>202</xdr:row>
      <xdr:rowOff>12700</xdr:rowOff>
    </xdr:to>
    <xdr:pic>
      <xdr:nvPicPr>
        <xdr:cNvPr id="305445" name="Picture 1" descr="http://www.ncbi.nlm.nih.gov/corehtml/pmc/pmcents/x2003.gif">
          <a:extLst>
            <a:ext uri="{FF2B5EF4-FFF2-40B4-BE49-F238E27FC236}">
              <a16:creationId xmlns:a16="http://schemas.microsoft.com/office/drawing/2014/main" id="{64F8E294-094E-0E4E-9063-5DBE67CCD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101600</xdr:colOff>
      <xdr:row>202</xdr:row>
      <xdr:rowOff>12700</xdr:rowOff>
    </xdr:to>
    <xdr:pic>
      <xdr:nvPicPr>
        <xdr:cNvPr id="305446" name="Picture 2" descr="http://www.ncbi.nlm.nih.gov/corehtml/pmc/pmcents/x2002.gif">
          <a:extLst>
            <a:ext uri="{FF2B5EF4-FFF2-40B4-BE49-F238E27FC236}">
              <a16:creationId xmlns:a16="http://schemas.microsoft.com/office/drawing/2014/main" id="{EF1DEA24-9279-4B4B-8A54-78FC6FEA41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6151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47" name="Picture 3" descr="http://www.ncbi.nlm.nih.gov/corehtml/pmc/pmcents/x2003.gif">
          <a:extLst>
            <a:ext uri="{FF2B5EF4-FFF2-40B4-BE49-F238E27FC236}">
              <a16:creationId xmlns:a16="http://schemas.microsoft.com/office/drawing/2014/main" id="{0D13D05C-59F3-7A48-93D2-D30B44C77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48" name="Picture 4" descr="http://www.ncbi.nlm.nih.gov/corehtml/pmc/pmcents/x2003.gif">
          <a:extLst>
            <a:ext uri="{FF2B5EF4-FFF2-40B4-BE49-F238E27FC236}">
              <a16:creationId xmlns:a16="http://schemas.microsoft.com/office/drawing/2014/main" id="{A10D6A29-E061-E543-9E84-C488F7F29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49" name="Picture 5" descr="http://www.ncbi.nlm.nih.gov/corehtml/pmc/pmcents/x2003.gif">
          <a:extLst>
            <a:ext uri="{FF2B5EF4-FFF2-40B4-BE49-F238E27FC236}">
              <a16:creationId xmlns:a16="http://schemas.microsoft.com/office/drawing/2014/main" id="{6A8C6AC1-4D08-6D47-BB2E-A5440A13B7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50" name="Picture 6" descr="http://www.ncbi.nlm.nih.gov/corehtml/pmc/pmcents/x2003.gif">
          <a:extLst>
            <a:ext uri="{FF2B5EF4-FFF2-40B4-BE49-F238E27FC236}">
              <a16:creationId xmlns:a16="http://schemas.microsoft.com/office/drawing/2014/main" id="{CC132528-E156-0A4A-8F87-F986ED07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101600</xdr:colOff>
      <xdr:row>202</xdr:row>
      <xdr:rowOff>12700</xdr:rowOff>
    </xdr:to>
    <xdr:pic>
      <xdr:nvPicPr>
        <xdr:cNvPr id="305451" name="Picture 7" descr="http://www.ncbi.nlm.nih.gov/corehtml/pmc/pmcents/x2002.gif">
          <a:extLst>
            <a:ext uri="{FF2B5EF4-FFF2-40B4-BE49-F238E27FC236}">
              <a16:creationId xmlns:a16="http://schemas.microsoft.com/office/drawing/2014/main" id="{6E3FFAA8-70DE-D748-9A0C-A1FA277EB80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6151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52" name="Picture 8" descr="http://www.ncbi.nlm.nih.gov/corehtml/pmc/pmcents/x2003.gif">
          <a:extLst>
            <a:ext uri="{FF2B5EF4-FFF2-40B4-BE49-F238E27FC236}">
              <a16:creationId xmlns:a16="http://schemas.microsoft.com/office/drawing/2014/main" id="{00512DE5-023C-EB4B-870A-351D642D4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101600</xdr:colOff>
      <xdr:row>202</xdr:row>
      <xdr:rowOff>12700</xdr:rowOff>
    </xdr:to>
    <xdr:pic>
      <xdr:nvPicPr>
        <xdr:cNvPr id="305453" name="Picture 9" descr="http://www.ncbi.nlm.nih.gov/corehtml/pmc/pmcents/x2002.gif">
          <a:extLst>
            <a:ext uri="{FF2B5EF4-FFF2-40B4-BE49-F238E27FC236}">
              <a16:creationId xmlns:a16="http://schemas.microsoft.com/office/drawing/2014/main" id="{E0445C6E-D656-C944-9389-BF59B4013F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6151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54" name="Picture 10" descr="http://www.ncbi.nlm.nih.gov/corehtml/pmc/pmcents/x2003.gif">
          <a:extLst>
            <a:ext uri="{FF2B5EF4-FFF2-40B4-BE49-F238E27FC236}">
              <a16:creationId xmlns:a16="http://schemas.microsoft.com/office/drawing/2014/main" id="{2AC4CDE7-C854-8D47-801D-AB6644156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101600</xdr:colOff>
      <xdr:row>202</xdr:row>
      <xdr:rowOff>12700</xdr:rowOff>
    </xdr:to>
    <xdr:pic>
      <xdr:nvPicPr>
        <xdr:cNvPr id="305455" name="Picture 11" descr="http://www.ncbi.nlm.nih.gov/corehtml/pmc/pmcents/x2002.gif">
          <a:extLst>
            <a:ext uri="{FF2B5EF4-FFF2-40B4-BE49-F238E27FC236}">
              <a16:creationId xmlns:a16="http://schemas.microsoft.com/office/drawing/2014/main" id="{142583F7-DBFD-0643-9A7E-FFB6B005B0C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6151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56" name="Picture 12" descr="http://www.ncbi.nlm.nih.gov/corehtml/pmc/pmcents/x2003.gif">
          <a:extLst>
            <a:ext uri="{FF2B5EF4-FFF2-40B4-BE49-F238E27FC236}">
              <a16:creationId xmlns:a16="http://schemas.microsoft.com/office/drawing/2014/main" id="{5F67BF84-0A85-C640-AAC3-D5E9003D7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101600</xdr:colOff>
      <xdr:row>202</xdr:row>
      <xdr:rowOff>12700</xdr:rowOff>
    </xdr:to>
    <xdr:pic>
      <xdr:nvPicPr>
        <xdr:cNvPr id="305457" name="Picture 13" descr="http://www.ncbi.nlm.nih.gov/corehtml/pmc/pmcents/x2002.gif">
          <a:extLst>
            <a:ext uri="{FF2B5EF4-FFF2-40B4-BE49-F238E27FC236}">
              <a16:creationId xmlns:a16="http://schemas.microsoft.com/office/drawing/2014/main" id="{63EF714B-F13C-3A4D-8AF0-C80D70D9C0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6151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58" name="Picture 14" descr="http://www.ncbi.nlm.nih.gov/corehtml/pmc/pmcents/x2003.gif">
          <a:extLst>
            <a:ext uri="{FF2B5EF4-FFF2-40B4-BE49-F238E27FC236}">
              <a16:creationId xmlns:a16="http://schemas.microsoft.com/office/drawing/2014/main" id="{B9212627-11AB-2845-8E4F-E919E0623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101600</xdr:colOff>
      <xdr:row>202</xdr:row>
      <xdr:rowOff>12700</xdr:rowOff>
    </xdr:to>
    <xdr:pic>
      <xdr:nvPicPr>
        <xdr:cNvPr id="305459" name="Picture 15" descr="http://www.ncbi.nlm.nih.gov/corehtml/pmc/pmcents/x2002.gif">
          <a:extLst>
            <a:ext uri="{FF2B5EF4-FFF2-40B4-BE49-F238E27FC236}">
              <a16:creationId xmlns:a16="http://schemas.microsoft.com/office/drawing/2014/main" id="{23740E44-2729-EA44-8BAD-6B23638374B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6151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60" name="Picture 16" descr="http://www.ncbi.nlm.nih.gov/corehtml/pmc/pmcents/x2003.gif">
          <a:extLst>
            <a:ext uri="{FF2B5EF4-FFF2-40B4-BE49-F238E27FC236}">
              <a16:creationId xmlns:a16="http://schemas.microsoft.com/office/drawing/2014/main" id="{8DB7B2D3-F806-B74C-86DB-FA9596E243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101600</xdr:colOff>
      <xdr:row>202</xdr:row>
      <xdr:rowOff>12700</xdr:rowOff>
    </xdr:to>
    <xdr:pic>
      <xdr:nvPicPr>
        <xdr:cNvPr id="305461" name="Picture 17" descr="http://www.ncbi.nlm.nih.gov/corehtml/pmc/pmcents/x2002.gif">
          <a:extLst>
            <a:ext uri="{FF2B5EF4-FFF2-40B4-BE49-F238E27FC236}">
              <a16:creationId xmlns:a16="http://schemas.microsoft.com/office/drawing/2014/main" id="{61E5F943-82C8-2F49-B74D-9ED5919450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6151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62" name="Picture 18" descr="http://www.ncbi.nlm.nih.gov/corehtml/pmc/pmcents/x2003.gif">
          <a:extLst>
            <a:ext uri="{FF2B5EF4-FFF2-40B4-BE49-F238E27FC236}">
              <a16:creationId xmlns:a16="http://schemas.microsoft.com/office/drawing/2014/main" id="{BCA89A5B-BE64-C74F-9D5F-964F59C4B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101600</xdr:colOff>
      <xdr:row>202</xdr:row>
      <xdr:rowOff>12700</xdr:rowOff>
    </xdr:to>
    <xdr:pic>
      <xdr:nvPicPr>
        <xdr:cNvPr id="305463" name="Picture 19" descr="http://www.ncbi.nlm.nih.gov/corehtml/pmc/pmcents/x2002.gif">
          <a:extLst>
            <a:ext uri="{FF2B5EF4-FFF2-40B4-BE49-F238E27FC236}">
              <a16:creationId xmlns:a16="http://schemas.microsoft.com/office/drawing/2014/main" id="{A6CDFE79-9EE9-1243-86C9-1034E27123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6151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64" name="Picture 21" descr="http://www.ncbi.nlm.nih.gov/corehtml/pmc/pmcents/x2003.gif">
          <a:extLst>
            <a:ext uri="{FF2B5EF4-FFF2-40B4-BE49-F238E27FC236}">
              <a16:creationId xmlns:a16="http://schemas.microsoft.com/office/drawing/2014/main" id="{C238CD0B-DED0-CC4B-BBE1-3AC6EBC90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65" name="Picture 22" descr="http://www.ncbi.nlm.nih.gov/corehtml/pmc/pmcents/x2003.gif">
          <a:extLst>
            <a:ext uri="{FF2B5EF4-FFF2-40B4-BE49-F238E27FC236}">
              <a16:creationId xmlns:a16="http://schemas.microsoft.com/office/drawing/2014/main" id="{39CEA305-DFB2-5749-9032-B140DC511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66" name="Picture 23" descr="http://www.ncbi.nlm.nih.gov/corehtml/pmc/pmcents/x2003.gif">
          <a:extLst>
            <a:ext uri="{FF2B5EF4-FFF2-40B4-BE49-F238E27FC236}">
              <a16:creationId xmlns:a16="http://schemas.microsoft.com/office/drawing/2014/main" id="{4FC99629-E294-574F-92A2-F890306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67" name="Picture 24" descr="http://www.ncbi.nlm.nih.gov/corehtml/pmc/pmcents/x2003.gif">
          <a:extLst>
            <a:ext uri="{FF2B5EF4-FFF2-40B4-BE49-F238E27FC236}">
              <a16:creationId xmlns:a16="http://schemas.microsoft.com/office/drawing/2014/main" id="{9A8BE792-D84B-8F4B-87DB-09DCA96E12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68" name="Picture 25" descr="http://www.ncbi.nlm.nih.gov/corehtml/pmc/pmcents/x2003.gif">
          <a:extLst>
            <a:ext uri="{FF2B5EF4-FFF2-40B4-BE49-F238E27FC236}">
              <a16:creationId xmlns:a16="http://schemas.microsoft.com/office/drawing/2014/main" id="{DFD40FFF-E84A-024B-88E0-7B6FD65BB2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69" name="Picture 26" descr="http://www.ncbi.nlm.nih.gov/corehtml/pmc/pmcents/x2003.gif">
          <a:extLst>
            <a:ext uri="{FF2B5EF4-FFF2-40B4-BE49-F238E27FC236}">
              <a16:creationId xmlns:a16="http://schemas.microsoft.com/office/drawing/2014/main" id="{981827FE-1FA1-EC4D-BC4F-B84B2A6B17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70" name="Picture 27" descr="http://www.ncbi.nlm.nih.gov/corehtml/pmc/pmcents/x2003.gif">
          <a:extLst>
            <a:ext uri="{FF2B5EF4-FFF2-40B4-BE49-F238E27FC236}">
              <a16:creationId xmlns:a16="http://schemas.microsoft.com/office/drawing/2014/main" id="{427355AD-B347-3A4A-BDF1-791A6396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71" name="Picture 28" descr="http://www.ncbi.nlm.nih.gov/corehtml/pmc/pmcents/x2003.gif">
          <a:extLst>
            <a:ext uri="{FF2B5EF4-FFF2-40B4-BE49-F238E27FC236}">
              <a16:creationId xmlns:a16="http://schemas.microsoft.com/office/drawing/2014/main" id="{4398B4E1-E4B0-2344-BE6D-1E058897A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72" name="Picture 29" descr="http://www.ncbi.nlm.nih.gov/corehtml/pmc/pmcents/x2003.gif">
          <a:extLst>
            <a:ext uri="{FF2B5EF4-FFF2-40B4-BE49-F238E27FC236}">
              <a16:creationId xmlns:a16="http://schemas.microsoft.com/office/drawing/2014/main" id="{2EA06E56-F8E6-1F4E-AC38-C64B49C04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73" name="Picture 30" descr="http://www.ncbi.nlm.nih.gov/corehtml/pmc/pmcents/x2003.gif">
          <a:extLst>
            <a:ext uri="{FF2B5EF4-FFF2-40B4-BE49-F238E27FC236}">
              <a16:creationId xmlns:a16="http://schemas.microsoft.com/office/drawing/2014/main" id="{1402F384-C0C9-0D4E-B858-453781E0D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74" name="Picture 31" descr="http://www.ncbi.nlm.nih.gov/corehtml/pmc/pmcents/x2003.gif">
          <a:extLst>
            <a:ext uri="{FF2B5EF4-FFF2-40B4-BE49-F238E27FC236}">
              <a16:creationId xmlns:a16="http://schemas.microsoft.com/office/drawing/2014/main" id="{93340D17-6857-934B-9A61-5CC01CFF0B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75" name="Picture 32" descr="http://www.ncbi.nlm.nih.gov/corehtml/pmc/pmcents/x2003.gif">
          <a:extLst>
            <a:ext uri="{FF2B5EF4-FFF2-40B4-BE49-F238E27FC236}">
              <a16:creationId xmlns:a16="http://schemas.microsoft.com/office/drawing/2014/main" id="{4A0B4CFC-E8D7-3448-8002-A5C41C40F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76" name="Picture 33" descr="http://www.ncbi.nlm.nih.gov/corehtml/pmc/pmcents/x2003.gif">
          <a:extLst>
            <a:ext uri="{FF2B5EF4-FFF2-40B4-BE49-F238E27FC236}">
              <a16:creationId xmlns:a16="http://schemas.microsoft.com/office/drawing/2014/main" id="{0F93274B-7957-DA4D-81D2-9CD74A5625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77" name="Picture 34" descr="http://www.ncbi.nlm.nih.gov/corehtml/pmc/pmcents/x2003.gif">
          <a:extLst>
            <a:ext uri="{FF2B5EF4-FFF2-40B4-BE49-F238E27FC236}">
              <a16:creationId xmlns:a16="http://schemas.microsoft.com/office/drawing/2014/main" id="{1F8FFDCF-D02C-0844-B3BC-A7B5D19D6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78" name="Picture 35" descr="http://www.ncbi.nlm.nih.gov/corehtml/pmc/pmcents/x2003.gif">
          <a:extLst>
            <a:ext uri="{FF2B5EF4-FFF2-40B4-BE49-F238E27FC236}">
              <a16:creationId xmlns:a16="http://schemas.microsoft.com/office/drawing/2014/main" id="{373516DE-C017-1B42-9AA8-C5DEC6A3D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79" name="Picture 36" descr="http://www.ncbi.nlm.nih.gov/corehtml/pmc/pmcents/x2003.gif">
          <a:extLst>
            <a:ext uri="{FF2B5EF4-FFF2-40B4-BE49-F238E27FC236}">
              <a16:creationId xmlns:a16="http://schemas.microsoft.com/office/drawing/2014/main" id="{8D74E2E1-C2DD-4749-BC8A-8F94280C7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80" name="Picture 37" descr="http://www.ncbi.nlm.nih.gov/corehtml/pmc/pmcents/x2003.gif">
          <a:extLst>
            <a:ext uri="{FF2B5EF4-FFF2-40B4-BE49-F238E27FC236}">
              <a16:creationId xmlns:a16="http://schemas.microsoft.com/office/drawing/2014/main" id="{DE86D91E-652C-E740-9A64-9A774A1470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81" name="Picture 38" descr="http://www.ncbi.nlm.nih.gov/corehtml/pmc/pmcents/x2003.gif">
          <a:extLst>
            <a:ext uri="{FF2B5EF4-FFF2-40B4-BE49-F238E27FC236}">
              <a16:creationId xmlns:a16="http://schemas.microsoft.com/office/drawing/2014/main" id="{546249F4-0FA6-5C46-BF1F-DC559DED0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82" name="Picture 39" descr="http://www.ncbi.nlm.nih.gov/corehtml/pmc/pmcents/x2003.gif">
          <a:extLst>
            <a:ext uri="{FF2B5EF4-FFF2-40B4-BE49-F238E27FC236}">
              <a16:creationId xmlns:a16="http://schemas.microsoft.com/office/drawing/2014/main" id="{CBB9AF6F-9B7C-EE44-B4EE-1F6D09EF8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83" name="Picture 40" descr="http://www.ncbi.nlm.nih.gov/corehtml/pmc/pmcents/x2003.gif">
          <a:extLst>
            <a:ext uri="{FF2B5EF4-FFF2-40B4-BE49-F238E27FC236}">
              <a16:creationId xmlns:a16="http://schemas.microsoft.com/office/drawing/2014/main" id="{4A15A92A-7870-D446-90CC-7D19D8E4D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84" name="Picture 41" descr="http://www.ncbi.nlm.nih.gov/corehtml/pmc/pmcents/x2003.gif">
          <a:extLst>
            <a:ext uri="{FF2B5EF4-FFF2-40B4-BE49-F238E27FC236}">
              <a16:creationId xmlns:a16="http://schemas.microsoft.com/office/drawing/2014/main" id="{BC64CE29-3C0D-6349-B715-BAC22A0CFF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85" name="Picture 42" descr="http://www.ncbi.nlm.nih.gov/corehtml/pmc/pmcents/x2003.gif">
          <a:extLst>
            <a:ext uri="{FF2B5EF4-FFF2-40B4-BE49-F238E27FC236}">
              <a16:creationId xmlns:a16="http://schemas.microsoft.com/office/drawing/2014/main" id="{DC12DDC1-8E6F-B947-BDB0-BD4A6569F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86" name="Picture 43" descr="http://www.ncbi.nlm.nih.gov/corehtml/pmc/pmcents/x2003.gif">
          <a:extLst>
            <a:ext uri="{FF2B5EF4-FFF2-40B4-BE49-F238E27FC236}">
              <a16:creationId xmlns:a16="http://schemas.microsoft.com/office/drawing/2014/main" id="{C2AD86C6-3F8F-7446-9FAD-7C76EE5852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87" name="Picture 44" descr="http://www.ncbi.nlm.nih.gov/corehtml/pmc/pmcents/x2003.gif">
          <a:extLst>
            <a:ext uri="{FF2B5EF4-FFF2-40B4-BE49-F238E27FC236}">
              <a16:creationId xmlns:a16="http://schemas.microsoft.com/office/drawing/2014/main" id="{510B2802-916C-984E-BE99-748A44DC6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88" name="Picture 45" descr="http://www.ncbi.nlm.nih.gov/corehtml/pmc/pmcents/x2003.gif">
          <a:extLst>
            <a:ext uri="{FF2B5EF4-FFF2-40B4-BE49-F238E27FC236}">
              <a16:creationId xmlns:a16="http://schemas.microsoft.com/office/drawing/2014/main" id="{65789D0F-3389-BB45-AB98-614FCD4A1E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89" name="Picture 46" descr="http://www.ncbi.nlm.nih.gov/corehtml/pmc/pmcents/x2003.gif">
          <a:extLst>
            <a:ext uri="{FF2B5EF4-FFF2-40B4-BE49-F238E27FC236}">
              <a16:creationId xmlns:a16="http://schemas.microsoft.com/office/drawing/2014/main" id="{08E7AFC6-E8B0-E743-A34E-4D1793016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90" name="Picture 47" descr="http://www.ncbi.nlm.nih.gov/corehtml/pmc/pmcents/x2003.gif">
          <a:extLst>
            <a:ext uri="{FF2B5EF4-FFF2-40B4-BE49-F238E27FC236}">
              <a16:creationId xmlns:a16="http://schemas.microsoft.com/office/drawing/2014/main" id="{60836F98-E09F-5B48-92F2-04497AC66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91" name="Picture 48" descr="http://www.ncbi.nlm.nih.gov/corehtml/pmc/pmcents/x2003.gif">
          <a:extLst>
            <a:ext uri="{FF2B5EF4-FFF2-40B4-BE49-F238E27FC236}">
              <a16:creationId xmlns:a16="http://schemas.microsoft.com/office/drawing/2014/main" id="{8DDEEBBC-2916-F541-BB12-F1B19E8B6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342900</xdr:colOff>
      <xdr:row>202</xdr:row>
      <xdr:rowOff>0</xdr:rowOff>
    </xdr:from>
    <xdr:to>
      <xdr:col>2</xdr:col>
      <xdr:colOff>495300</xdr:colOff>
      <xdr:row>202</xdr:row>
      <xdr:rowOff>12700</xdr:rowOff>
    </xdr:to>
    <xdr:pic>
      <xdr:nvPicPr>
        <xdr:cNvPr id="305492" name="Picture 101" descr="http://www.ncbi.nlm.nih.gov/corehtml/pmc/pmcents/x2003.gif">
          <a:extLst>
            <a:ext uri="{FF2B5EF4-FFF2-40B4-BE49-F238E27FC236}">
              <a16:creationId xmlns:a16="http://schemas.microsoft.com/office/drawing/2014/main" id="{C925267A-B5C4-4641-9E1A-404F218D6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101600</xdr:colOff>
      <xdr:row>202</xdr:row>
      <xdr:rowOff>12700</xdr:rowOff>
    </xdr:to>
    <xdr:pic>
      <xdr:nvPicPr>
        <xdr:cNvPr id="305493" name="Picture 102" descr="http://www.ncbi.nlm.nih.gov/corehtml/pmc/pmcents/x2002.gif">
          <a:extLst>
            <a:ext uri="{FF2B5EF4-FFF2-40B4-BE49-F238E27FC236}">
              <a16:creationId xmlns:a16="http://schemas.microsoft.com/office/drawing/2014/main" id="{953D65A6-5FF9-4341-BCAF-79427C3063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6151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94" name="Picture 103" descr="http://www.ncbi.nlm.nih.gov/corehtml/pmc/pmcents/x2003.gif">
          <a:extLst>
            <a:ext uri="{FF2B5EF4-FFF2-40B4-BE49-F238E27FC236}">
              <a16:creationId xmlns:a16="http://schemas.microsoft.com/office/drawing/2014/main" id="{4F0323FF-26A4-344E-AA64-FF31B6361A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95" name="Picture 104" descr="http://www.ncbi.nlm.nih.gov/corehtml/pmc/pmcents/x2003.gif">
          <a:extLst>
            <a:ext uri="{FF2B5EF4-FFF2-40B4-BE49-F238E27FC236}">
              <a16:creationId xmlns:a16="http://schemas.microsoft.com/office/drawing/2014/main" id="{279B0EDC-B4AA-E94E-869F-451D616D0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96" name="Picture 105" descr="http://www.ncbi.nlm.nih.gov/corehtml/pmc/pmcents/x2003.gif">
          <a:extLst>
            <a:ext uri="{FF2B5EF4-FFF2-40B4-BE49-F238E27FC236}">
              <a16:creationId xmlns:a16="http://schemas.microsoft.com/office/drawing/2014/main" id="{139B678E-8E0B-414C-A4B3-F5EAE7412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97" name="Picture 106" descr="http://www.ncbi.nlm.nih.gov/corehtml/pmc/pmcents/x2003.gif">
          <a:extLst>
            <a:ext uri="{FF2B5EF4-FFF2-40B4-BE49-F238E27FC236}">
              <a16:creationId xmlns:a16="http://schemas.microsoft.com/office/drawing/2014/main" id="{62F8B9C0-8177-6141-8BF6-BAAC2FB65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98" name="Picture 107" descr="http://www.ncbi.nlm.nih.gov/corehtml/pmc/pmcents/x2003.gif">
          <a:extLst>
            <a:ext uri="{FF2B5EF4-FFF2-40B4-BE49-F238E27FC236}">
              <a16:creationId xmlns:a16="http://schemas.microsoft.com/office/drawing/2014/main" id="{8BA9BB42-869A-654B-AA9E-CDDBBA47E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499" name="Picture 108" descr="http://www.ncbi.nlm.nih.gov/corehtml/pmc/pmcents/x2003.gif">
          <a:extLst>
            <a:ext uri="{FF2B5EF4-FFF2-40B4-BE49-F238E27FC236}">
              <a16:creationId xmlns:a16="http://schemas.microsoft.com/office/drawing/2014/main" id="{1B558901-DB8A-D240-99EC-CD66D42D1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00" name="Picture 109" descr="http://www.ncbi.nlm.nih.gov/corehtml/pmc/pmcents/x2003.gif">
          <a:extLst>
            <a:ext uri="{FF2B5EF4-FFF2-40B4-BE49-F238E27FC236}">
              <a16:creationId xmlns:a16="http://schemas.microsoft.com/office/drawing/2014/main" id="{D94019BF-5D88-DF42-9EE9-A062176A6C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01" name="Picture 110" descr="http://www.ncbi.nlm.nih.gov/corehtml/pmc/pmcents/x2003.gif">
          <a:extLst>
            <a:ext uri="{FF2B5EF4-FFF2-40B4-BE49-F238E27FC236}">
              <a16:creationId xmlns:a16="http://schemas.microsoft.com/office/drawing/2014/main" id="{8F7CB73E-A7B7-CC44-8420-F87B582E03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02" name="Picture 111" descr="http://www.ncbi.nlm.nih.gov/corehtml/pmc/pmcents/x2003.gif">
          <a:extLst>
            <a:ext uri="{FF2B5EF4-FFF2-40B4-BE49-F238E27FC236}">
              <a16:creationId xmlns:a16="http://schemas.microsoft.com/office/drawing/2014/main" id="{7B22FD2B-0D65-DD4C-9233-3BA5B277D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03" name="Picture 112" descr="http://www.ncbi.nlm.nih.gov/corehtml/pmc/pmcents/x2003.gif">
          <a:extLst>
            <a:ext uri="{FF2B5EF4-FFF2-40B4-BE49-F238E27FC236}">
              <a16:creationId xmlns:a16="http://schemas.microsoft.com/office/drawing/2014/main" id="{5F0CA268-C95B-8449-84D6-91BC67408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04" name="Picture 113" descr="http://www.ncbi.nlm.nih.gov/corehtml/pmc/pmcents/x2003.gif">
          <a:extLst>
            <a:ext uri="{FF2B5EF4-FFF2-40B4-BE49-F238E27FC236}">
              <a16:creationId xmlns:a16="http://schemas.microsoft.com/office/drawing/2014/main" id="{79A4B90D-E0EF-8143-9B91-65095A849A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05" name="Picture 114" descr="http://www.ncbi.nlm.nih.gov/corehtml/pmc/pmcents/x2003.gif">
          <a:extLst>
            <a:ext uri="{FF2B5EF4-FFF2-40B4-BE49-F238E27FC236}">
              <a16:creationId xmlns:a16="http://schemas.microsoft.com/office/drawing/2014/main" id="{018304F6-5753-644F-853B-7FD462375B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06" name="Picture 115" descr="http://www.ncbi.nlm.nih.gov/corehtml/pmc/pmcents/x2003.gif">
          <a:extLst>
            <a:ext uri="{FF2B5EF4-FFF2-40B4-BE49-F238E27FC236}">
              <a16:creationId xmlns:a16="http://schemas.microsoft.com/office/drawing/2014/main" id="{E1D2F515-E229-E94B-A5BE-531584732E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07" name="Picture 116" descr="http://www.ncbi.nlm.nih.gov/corehtml/pmc/pmcents/x2003.gif">
          <a:extLst>
            <a:ext uri="{FF2B5EF4-FFF2-40B4-BE49-F238E27FC236}">
              <a16:creationId xmlns:a16="http://schemas.microsoft.com/office/drawing/2014/main" id="{31D7267C-ABF6-3A45-9A9A-5A6AEF27C0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08" name="Picture 117" descr="http://www.ncbi.nlm.nih.gov/corehtml/pmc/pmcents/x2003.gif">
          <a:extLst>
            <a:ext uri="{FF2B5EF4-FFF2-40B4-BE49-F238E27FC236}">
              <a16:creationId xmlns:a16="http://schemas.microsoft.com/office/drawing/2014/main" id="{89FB8535-5F98-4345-A757-055EB2EF4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09" name="Picture 118" descr="http://www.ncbi.nlm.nih.gov/corehtml/pmc/pmcents/x2003.gif">
          <a:extLst>
            <a:ext uri="{FF2B5EF4-FFF2-40B4-BE49-F238E27FC236}">
              <a16:creationId xmlns:a16="http://schemas.microsoft.com/office/drawing/2014/main" id="{84D61A22-5EDA-8744-8428-5771948674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10" name="Picture 119" descr="http://www.ncbi.nlm.nih.gov/corehtml/pmc/pmcents/x2003.gif">
          <a:extLst>
            <a:ext uri="{FF2B5EF4-FFF2-40B4-BE49-F238E27FC236}">
              <a16:creationId xmlns:a16="http://schemas.microsoft.com/office/drawing/2014/main" id="{17156A54-CCE6-B84E-80A2-B18CED8B55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11" name="Picture 120" descr="http://www.ncbi.nlm.nih.gov/corehtml/pmc/pmcents/x2003.gif">
          <a:extLst>
            <a:ext uri="{FF2B5EF4-FFF2-40B4-BE49-F238E27FC236}">
              <a16:creationId xmlns:a16="http://schemas.microsoft.com/office/drawing/2014/main" id="{F639682E-9646-E54E-A532-33E2810A1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12" name="Picture 121" descr="http://www.ncbi.nlm.nih.gov/corehtml/pmc/pmcents/x2003.gif">
          <a:extLst>
            <a:ext uri="{FF2B5EF4-FFF2-40B4-BE49-F238E27FC236}">
              <a16:creationId xmlns:a16="http://schemas.microsoft.com/office/drawing/2014/main" id="{FEF09F72-6613-5A40-A0DC-8BB6C30963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13" name="Picture 122" descr="http://www.ncbi.nlm.nih.gov/corehtml/pmc/pmcents/x2003.gif">
          <a:extLst>
            <a:ext uri="{FF2B5EF4-FFF2-40B4-BE49-F238E27FC236}">
              <a16:creationId xmlns:a16="http://schemas.microsoft.com/office/drawing/2014/main" id="{DC68F1F1-4227-3D4F-9067-D352C4DC7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14" name="Picture 123" descr="http://www.ncbi.nlm.nih.gov/corehtml/pmc/pmcents/x2003.gif">
          <a:extLst>
            <a:ext uri="{FF2B5EF4-FFF2-40B4-BE49-F238E27FC236}">
              <a16:creationId xmlns:a16="http://schemas.microsoft.com/office/drawing/2014/main" id="{D2F63631-2678-5F43-B9EA-3EA8503289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15" name="Picture 124" descr="http://www.ncbi.nlm.nih.gov/corehtml/pmc/pmcents/x2003.gif">
          <a:extLst>
            <a:ext uri="{FF2B5EF4-FFF2-40B4-BE49-F238E27FC236}">
              <a16:creationId xmlns:a16="http://schemas.microsoft.com/office/drawing/2014/main" id="{C81AC7CC-AFC0-5042-93FD-19DCDBA0A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16" name="Picture 125" descr="http://www.ncbi.nlm.nih.gov/corehtml/pmc/pmcents/x2003.gif">
          <a:extLst>
            <a:ext uri="{FF2B5EF4-FFF2-40B4-BE49-F238E27FC236}">
              <a16:creationId xmlns:a16="http://schemas.microsoft.com/office/drawing/2014/main" id="{EE7B24A3-24FC-784E-8D71-2F63328C80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101600</xdr:colOff>
      <xdr:row>202</xdr:row>
      <xdr:rowOff>12700</xdr:rowOff>
    </xdr:to>
    <xdr:pic>
      <xdr:nvPicPr>
        <xdr:cNvPr id="305517" name="Picture 126" descr="http://www.ncbi.nlm.nih.gov/corehtml/pmc/pmcents/x2002.gif">
          <a:extLst>
            <a:ext uri="{FF2B5EF4-FFF2-40B4-BE49-F238E27FC236}">
              <a16:creationId xmlns:a16="http://schemas.microsoft.com/office/drawing/2014/main" id="{63B92EA8-2B1B-A845-9253-A39383FC2F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6151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18" name="Picture 127" descr="http://www.ncbi.nlm.nih.gov/corehtml/pmc/pmcents/x2003.gif">
          <a:extLst>
            <a:ext uri="{FF2B5EF4-FFF2-40B4-BE49-F238E27FC236}">
              <a16:creationId xmlns:a16="http://schemas.microsoft.com/office/drawing/2014/main" id="{5195F3F3-4406-9C44-A863-DE459BD35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19" name="Picture 128" descr="http://www.ncbi.nlm.nih.gov/corehtml/pmc/pmcents/x2003.gif">
          <a:extLst>
            <a:ext uri="{FF2B5EF4-FFF2-40B4-BE49-F238E27FC236}">
              <a16:creationId xmlns:a16="http://schemas.microsoft.com/office/drawing/2014/main" id="{6B359509-1A28-104F-A39C-1EF4D87BB2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20" name="Picture 129" descr="http://www.ncbi.nlm.nih.gov/corehtml/pmc/pmcents/x2003.gif">
          <a:extLst>
            <a:ext uri="{FF2B5EF4-FFF2-40B4-BE49-F238E27FC236}">
              <a16:creationId xmlns:a16="http://schemas.microsoft.com/office/drawing/2014/main" id="{BCF6E7A2-A4C8-CA48-927C-84A9D9A235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21" name="Picture 130" descr="http://www.ncbi.nlm.nih.gov/corehtml/pmc/pmcents/x2003.gif">
          <a:extLst>
            <a:ext uri="{FF2B5EF4-FFF2-40B4-BE49-F238E27FC236}">
              <a16:creationId xmlns:a16="http://schemas.microsoft.com/office/drawing/2014/main" id="{36E53735-C0EB-4841-888C-1AE89B0C2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22" name="Picture 131" descr="http://www.ncbi.nlm.nih.gov/corehtml/pmc/pmcents/x2003.gif">
          <a:extLst>
            <a:ext uri="{FF2B5EF4-FFF2-40B4-BE49-F238E27FC236}">
              <a16:creationId xmlns:a16="http://schemas.microsoft.com/office/drawing/2014/main" id="{30A34E19-096F-2C49-8DE3-50242B8DC2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23" name="Picture 132" descr="http://www.ncbi.nlm.nih.gov/corehtml/pmc/pmcents/x2003.gif">
          <a:extLst>
            <a:ext uri="{FF2B5EF4-FFF2-40B4-BE49-F238E27FC236}">
              <a16:creationId xmlns:a16="http://schemas.microsoft.com/office/drawing/2014/main" id="{908E6C2B-077F-EC4C-A18A-C52C8AB43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24" name="Picture 133" descr="http://www.ncbi.nlm.nih.gov/corehtml/pmc/pmcents/x2003.gif">
          <a:extLst>
            <a:ext uri="{FF2B5EF4-FFF2-40B4-BE49-F238E27FC236}">
              <a16:creationId xmlns:a16="http://schemas.microsoft.com/office/drawing/2014/main" id="{8A29252D-79B2-5D4B-B984-31E753515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25" name="Picture 134" descr="http://www.ncbi.nlm.nih.gov/corehtml/pmc/pmcents/x2003.gif">
          <a:extLst>
            <a:ext uri="{FF2B5EF4-FFF2-40B4-BE49-F238E27FC236}">
              <a16:creationId xmlns:a16="http://schemas.microsoft.com/office/drawing/2014/main" id="{0BC800E2-6032-8B44-8D2A-6021AD170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26" name="Picture 135" descr="http://www.ncbi.nlm.nih.gov/corehtml/pmc/pmcents/x2003.gif">
          <a:extLst>
            <a:ext uri="{FF2B5EF4-FFF2-40B4-BE49-F238E27FC236}">
              <a16:creationId xmlns:a16="http://schemas.microsoft.com/office/drawing/2014/main" id="{027F4DAB-5487-0D46-9F5F-C7F7C0C90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27" name="Picture 136" descr="http://www.ncbi.nlm.nih.gov/corehtml/pmc/pmcents/x2003.gif">
          <a:extLst>
            <a:ext uri="{FF2B5EF4-FFF2-40B4-BE49-F238E27FC236}">
              <a16:creationId xmlns:a16="http://schemas.microsoft.com/office/drawing/2014/main" id="{1A2A2D46-B84D-8B48-8F1D-17361390A2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28" name="Picture 137" descr="http://www.ncbi.nlm.nih.gov/corehtml/pmc/pmcents/x2003.gif">
          <a:extLst>
            <a:ext uri="{FF2B5EF4-FFF2-40B4-BE49-F238E27FC236}">
              <a16:creationId xmlns:a16="http://schemas.microsoft.com/office/drawing/2014/main" id="{20FFBFD8-FB75-784C-87EB-F8480218CA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29" name="Picture 138" descr="http://www.ncbi.nlm.nih.gov/corehtml/pmc/pmcents/x2003.gif">
          <a:extLst>
            <a:ext uri="{FF2B5EF4-FFF2-40B4-BE49-F238E27FC236}">
              <a16:creationId xmlns:a16="http://schemas.microsoft.com/office/drawing/2014/main" id="{D201468D-FD60-F240-A535-744AA94DE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30" name="Picture 139" descr="http://www.ncbi.nlm.nih.gov/corehtml/pmc/pmcents/x2003.gif">
          <a:extLst>
            <a:ext uri="{FF2B5EF4-FFF2-40B4-BE49-F238E27FC236}">
              <a16:creationId xmlns:a16="http://schemas.microsoft.com/office/drawing/2014/main" id="{42416BBE-A37D-5349-A06D-78202C25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31" name="Picture 140" descr="http://www.ncbi.nlm.nih.gov/corehtml/pmc/pmcents/x2003.gif">
          <a:extLst>
            <a:ext uri="{FF2B5EF4-FFF2-40B4-BE49-F238E27FC236}">
              <a16:creationId xmlns:a16="http://schemas.microsoft.com/office/drawing/2014/main" id="{E0A36122-3AFE-A343-896B-3188312A0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32" name="Picture 141" descr="http://www.ncbi.nlm.nih.gov/corehtml/pmc/pmcents/x2003.gif">
          <a:extLst>
            <a:ext uri="{FF2B5EF4-FFF2-40B4-BE49-F238E27FC236}">
              <a16:creationId xmlns:a16="http://schemas.microsoft.com/office/drawing/2014/main" id="{9BF56C3A-06C0-4042-9E29-A67AF2F9C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33" name="Picture 142" descr="http://www.ncbi.nlm.nih.gov/corehtml/pmc/pmcents/x2003.gif">
          <a:extLst>
            <a:ext uri="{FF2B5EF4-FFF2-40B4-BE49-F238E27FC236}">
              <a16:creationId xmlns:a16="http://schemas.microsoft.com/office/drawing/2014/main" id="{1BB5315D-3F97-A74C-8939-70697C919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34" name="Picture 143" descr="http://www.ncbi.nlm.nih.gov/corehtml/pmc/pmcents/x2003.gif">
          <a:extLst>
            <a:ext uri="{FF2B5EF4-FFF2-40B4-BE49-F238E27FC236}">
              <a16:creationId xmlns:a16="http://schemas.microsoft.com/office/drawing/2014/main" id="{E2AE1AF3-C488-DF40-9FFA-38DE720D87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35" name="Picture 144" descr="http://www.ncbi.nlm.nih.gov/corehtml/pmc/pmcents/x2003.gif">
          <a:extLst>
            <a:ext uri="{FF2B5EF4-FFF2-40B4-BE49-F238E27FC236}">
              <a16:creationId xmlns:a16="http://schemas.microsoft.com/office/drawing/2014/main" id="{B2C7F414-DCB9-4245-82F7-E9452932F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36" name="Picture 145" descr="http://www.ncbi.nlm.nih.gov/corehtml/pmc/pmcents/x2003.gif">
          <a:extLst>
            <a:ext uri="{FF2B5EF4-FFF2-40B4-BE49-F238E27FC236}">
              <a16:creationId xmlns:a16="http://schemas.microsoft.com/office/drawing/2014/main" id="{27737A60-8023-8241-8EF8-732261F04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37" name="Picture 146" descr="http://www.ncbi.nlm.nih.gov/corehtml/pmc/pmcents/x2003.gif">
          <a:extLst>
            <a:ext uri="{FF2B5EF4-FFF2-40B4-BE49-F238E27FC236}">
              <a16:creationId xmlns:a16="http://schemas.microsoft.com/office/drawing/2014/main" id="{06C3BE5C-F96F-3F4E-B83B-38EA085781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38" name="Picture 147" descr="http://www.ncbi.nlm.nih.gov/corehtml/pmc/pmcents/x2003.gif">
          <a:extLst>
            <a:ext uri="{FF2B5EF4-FFF2-40B4-BE49-F238E27FC236}">
              <a16:creationId xmlns:a16="http://schemas.microsoft.com/office/drawing/2014/main" id="{BEBCE299-592F-2946-B3C3-D79DFB5E3B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39" name="Picture 148" descr="http://www.ncbi.nlm.nih.gov/corehtml/pmc/pmcents/x2003.gif">
          <a:extLst>
            <a:ext uri="{FF2B5EF4-FFF2-40B4-BE49-F238E27FC236}">
              <a16:creationId xmlns:a16="http://schemas.microsoft.com/office/drawing/2014/main" id="{C7177980-F3D3-AB43-B17D-C284C7DE0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40" name="Picture 149" descr="http://www.ncbi.nlm.nih.gov/corehtml/pmc/pmcents/x2003.gif">
          <a:extLst>
            <a:ext uri="{FF2B5EF4-FFF2-40B4-BE49-F238E27FC236}">
              <a16:creationId xmlns:a16="http://schemas.microsoft.com/office/drawing/2014/main" id="{398EC362-835B-3F4A-B089-310D3D8A5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41" name="Picture 150" descr="http://www.ncbi.nlm.nih.gov/corehtml/pmc/pmcents/x2003.gif">
          <a:extLst>
            <a:ext uri="{FF2B5EF4-FFF2-40B4-BE49-F238E27FC236}">
              <a16:creationId xmlns:a16="http://schemas.microsoft.com/office/drawing/2014/main" id="{B85CBF05-ACE8-CE48-AC42-90F32F78D2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42" name="Picture 154" descr="http://www.ncbi.nlm.nih.gov/corehtml/pmc/pmcents/x2003.gif">
          <a:extLst>
            <a:ext uri="{FF2B5EF4-FFF2-40B4-BE49-F238E27FC236}">
              <a16:creationId xmlns:a16="http://schemas.microsoft.com/office/drawing/2014/main" id="{07D51896-6604-E94E-ADC5-1675A78E1C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101600</xdr:colOff>
      <xdr:row>202</xdr:row>
      <xdr:rowOff>12700</xdr:rowOff>
    </xdr:to>
    <xdr:pic>
      <xdr:nvPicPr>
        <xdr:cNvPr id="305543" name="Picture 155" descr="http://www.ncbi.nlm.nih.gov/corehtml/pmc/pmcents/x2002.gif">
          <a:extLst>
            <a:ext uri="{FF2B5EF4-FFF2-40B4-BE49-F238E27FC236}">
              <a16:creationId xmlns:a16="http://schemas.microsoft.com/office/drawing/2014/main" id="{ED64DA8C-5938-8F4F-B0C7-002F784CCD7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6151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44" name="Picture 156" descr="http://www.ncbi.nlm.nih.gov/corehtml/pmc/pmcents/x2003.gif">
          <a:extLst>
            <a:ext uri="{FF2B5EF4-FFF2-40B4-BE49-F238E27FC236}">
              <a16:creationId xmlns:a16="http://schemas.microsoft.com/office/drawing/2014/main" id="{2EF59D30-C41C-484E-8E6C-339B4749A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101600</xdr:colOff>
      <xdr:row>202</xdr:row>
      <xdr:rowOff>12700</xdr:rowOff>
    </xdr:to>
    <xdr:pic>
      <xdr:nvPicPr>
        <xdr:cNvPr id="305545" name="Picture 157" descr="http://www.ncbi.nlm.nih.gov/corehtml/pmc/pmcents/x2002.gif">
          <a:extLst>
            <a:ext uri="{FF2B5EF4-FFF2-40B4-BE49-F238E27FC236}">
              <a16:creationId xmlns:a16="http://schemas.microsoft.com/office/drawing/2014/main" id="{A3CAE7C6-394F-4842-9B1E-59136E6723B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6151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46" name="Picture 158" descr="http://www.ncbi.nlm.nih.gov/corehtml/pmc/pmcents/x2003.gif">
          <a:extLst>
            <a:ext uri="{FF2B5EF4-FFF2-40B4-BE49-F238E27FC236}">
              <a16:creationId xmlns:a16="http://schemas.microsoft.com/office/drawing/2014/main" id="{43BF93DE-4DD4-E34D-A001-A4CAF15FD4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101600</xdr:colOff>
      <xdr:row>202</xdr:row>
      <xdr:rowOff>12700</xdr:rowOff>
    </xdr:to>
    <xdr:pic>
      <xdr:nvPicPr>
        <xdr:cNvPr id="305547" name="Picture 159" descr="http://www.ncbi.nlm.nih.gov/corehtml/pmc/pmcents/x2002.gif">
          <a:extLst>
            <a:ext uri="{FF2B5EF4-FFF2-40B4-BE49-F238E27FC236}">
              <a16:creationId xmlns:a16="http://schemas.microsoft.com/office/drawing/2014/main" id="{56EA475A-07FE-7A45-8003-6F43F043CF5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6151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48" name="Picture 160" descr="http://www.ncbi.nlm.nih.gov/corehtml/pmc/pmcents/x2003.gif">
          <a:extLst>
            <a:ext uri="{FF2B5EF4-FFF2-40B4-BE49-F238E27FC236}">
              <a16:creationId xmlns:a16="http://schemas.microsoft.com/office/drawing/2014/main" id="{B00BA979-89B2-7D4A-94C7-E24E58E3B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101600</xdr:colOff>
      <xdr:row>202</xdr:row>
      <xdr:rowOff>12700</xdr:rowOff>
    </xdr:to>
    <xdr:pic>
      <xdr:nvPicPr>
        <xdr:cNvPr id="305549" name="Picture 161" descr="http://www.ncbi.nlm.nih.gov/corehtml/pmc/pmcents/x2002.gif">
          <a:extLst>
            <a:ext uri="{FF2B5EF4-FFF2-40B4-BE49-F238E27FC236}">
              <a16:creationId xmlns:a16="http://schemas.microsoft.com/office/drawing/2014/main" id="{7E4EC3EC-35DD-0343-BC6F-EB23977BEBA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6151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50" name="Picture 162" descr="http://www.ncbi.nlm.nih.gov/corehtml/pmc/pmcents/x2003.gif">
          <a:extLst>
            <a:ext uri="{FF2B5EF4-FFF2-40B4-BE49-F238E27FC236}">
              <a16:creationId xmlns:a16="http://schemas.microsoft.com/office/drawing/2014/main" id="{E788B5B8-9BFA-BC4A-A5B8-6BE7F1B22F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101600</xdr:colOff>
      <xdr:row>202</xdr:row>
      <xdr:rowOff>12700</xdr:rowOff>
    </xdr:to>
    <xdr:pic>
      <xdr:nvPicPr>
        <xdr:cNvPr id="305551" name="Picture 163" descr="http://www.ncbi.nlm.nih.gov/corehtml/pmc/pmcents/x2002.gif">
          <a:extLst>
            <a:ext uri="{FF2B5EF4-FFF2-40B4-BE49-F238E27FC236}">
              <a16:creationId xmlns:a16="http://schemas.microsoft.com/office/drawing/2014/main" id="{B4F8FD3D-6A55-D54D-B80D-58153D1075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6151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52" name="Picture 164" descr="http://www.ncbi.nlm.nih.gov/corehtml/pmc/pmcents/x2003.gif">
          <a:extLst>
            <a:ext uri="{FF2B5EF4-FFF2-40B4-BE49-F238E27FC236}">
              <a16:creationId xmlns:a16="http://schemas.microsoft.com/office/drawing/2014/main" id="{BDAF1992-32EA-8641-A3AF-E21BA68813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101600</xdr:colOff>
      <xdr:row>202</xdr:row>
      <xdr:rowOff>12700</xdr:rowOff>
    </xdr:to>
    <xdr:pic>
      <xdr:nvPicPr>
        <xdr:cNvPr id="305553" name="Picture 165" descr="http://www.ncbi.nlm.nih.gov/corehtml/pmc/pmcents/x2002.gif">
          <a:extLst>
            <a:ext uri="{FF2B5EF4-FFF2-40B4-BE49-F238E27FC236}">
              <a16:creationId xmlns:a16="http://schemas.microsoft.com/office/drawing/2014/main" id="{9D90B226-8732-B84C-A991-53384192EFF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6151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54" name="Picture 166" descr="http://www.ncbi.nlm.nih.gov/corehtml/pmc/pmcents/x2003.gif">
          <a:extLst>
            <a:ext uri="{FF2B5EF4-FFF2-40B4-BE49-F238E27FC236}">
              <a16:creationId xmlns:a16="http://schemas.microsoft.com/office/drawing/2014/main" id="{ED75318D-74FD-5C4D-B3E2-673C7C40F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101600</xdr:colOff>
      <xdr:row>202</xdr:row>
      <xdr:rowOff>12700</xdr:rowOff>
    </xdr:to>
    <xdr:pic>
      <xdr:nvPicPr>
        <xdr:cNvPr id="305555" name="Picture 167" descr="http://www.ncbi.nlm.nih.gov/corehtml/pmc/pmcents/x2002.gif">
          <a:extLst>
            <a:ext uri="{FF2B5EF4-FFF2-40B4-BE49-F238E27FC236}">
              <a16:creationId xmlns:a16="http://schemas.microsoft.com/office/drawing/2014/main" id="{0A7B1F82-6C1C-C042-A9D3-13A6CD0B3C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6151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56" name="Picture 168" descr="http://www.ncbi.nlm.nih.gov/corehtml/pmc/pmcents/x2003.gif">
          <a:extLst>
            <a:ext uri="{FF2B5EF4-FFF2-40B4-BE49-F238E27FC236}">
              <a16:creationId xmlns:a16="http://schemas.microsoft.com/office/drawing/2014/main" id="{30A87E92-A1A6-0740-BC2F-F98B7197AF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57" name="Picture 169" descr="http://www.ncbi.nlm.nih.gov/corehtml/pmc/pmcents/x2003.gif">
          <a:extLst>
            <a:ext uri="{FF2B5EF4-FFF2-40B4-BE49-F238E27FC236}">
              <a16:creationId xmlns:a16="http://schemas.microsoft.com/office/drawing/2014/main" id="{88C051B2-67BB-5C4F-BA2E-73B3612F0E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58" name="Picture 170" descr="http://www.ncbi.nlm.nih.gov/corehtml/pmc/pmcents/x2003.gif">
          <a:extLst>
            <a:ext uri="{FF2B5EF4-FFF2-40B4-BE49-F238E27FC236}">
              <a16:creationId xmlns:a16="http://schemas.microsoft.com/office/drawing/2014/main" id="{CD1AD6B1-1440-B842-A180-E1E745F16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59" name="Picture 171" descr="http://www.ncbi.nlm.nih.gov/corehtml/pmc/pmcents/x2003.gif">
          <a:extLst>
            <a:ext uri="{FF2B5EF4-FFF2-40B4-BE49-F238E27FC236}">
              <a16:creationId xmlns:a16="http://schemas.microsoft.com/office/drawing/2014/main" id="{4EC9C71B-7A68-9B4B-BF96-500EBB233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60" name="Picture 172" descr="http://www.ncbi.nlm.nih.gov/corehtml/pmc/pmcents/x2003.gif">
          <a:extLst>
            <a:ext uri="{FF2B5EF4-FFF2-40B4-BE49-F238E27FC236}">
              <a16:creationId xmlns:a16="http://schemas.microsoft.com/office/drawing/2014/main" id="{0F13F5AE-D5BB-5540-88B2-F395697D3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61" name="Picture 173" descr="http://www.ncbi.nlm.nih.gov/corehtml/pmc/pmcents/x2003.gif">
          <a:extLst>
            <a:ext uri="{FF2B5EF4-FFF2-40B4-BE49-F238E27FC236}">
              <a16:creationId xmlns:a16="http://schemas.microsoft.com/office/drawing/2014/main" id="{9C37C53A-1A42-2A48-880D-6C31CE1A9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62" name="Picture 174" descr="http://www.ncbi.nlm.nih.gov/corehtml/pmc/pmcents/x2003.gif">
          <a:extLst>
            <a:ext uri="{FF2B5EF4-FFF2-40B4-BE49-F238E27FC236}">
              <a16:creationId xmlns:a16="http://schemas.microsoft.com/office/drawing/2014/main" id="{A5797E7F-78ED-3C43-BE78-1BF76A8F26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63" name="Picture 175" descr="http://www.ncbi.nlm.nih.gov/corehtml/pmc/pmcents/x2003.gif">
          <a:extLst>
            <a:ext uri="{FF2B5EF4-FFF2-40B4-BE49-F238E27FC236}">
              <a16:creationId xmlns:a16="http://schemas.microsoft.com/office/drawing/2014/main" id="{87AE1F44-89BD-0A49-88BD-B08814561E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64" name="Picture 176" descr="http://www.ncbi.nlm.nih.gov/corehtml/pmc/pmcents/x2003.gif">
          <a:extLst>
            <a:ext uri="{FF2B5EF4-FFF2-40B4-BE49-F238E27FC236}">
              <a16:creationId xmlns:a16="http://schemas.microsoft.com/office/drawing/2014/main" id="{A49E2725-45DE-4D4E-B1DC-5C5383BB0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65" name="Picture 177" descr="http://www.ncbi.nlm.nih.gov/corehtml/pmc/pmcents/x2003.gif">
          <a:extLst>
            <a:ext uri="{FF2B5EF4-FFF2-40B4-BE49-F238E27FC236}">
              <a16:creationId xmlns:a16="http://schemas.microsoft.com/office/drawing/2014/main" id="{FE833F41-111B-724B-BDC4-E7CCD3AFA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66" name="Picture 178" descr="http://www.ncbi.nlm.nih.gov/corehtml/pmc/pmcents/x2003.gif">
          <a:extLst>
            <a:ext uri="{FF2B5EF4-FFF2-40B4-BE49-F238E27FC236}">
              <a16:creationId xmlns:a16="http://schemas.microsoft.com/office/drawing/2014/main" id="{61247D30-C2D4-8B45-B2B3-15CB42E5B8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67" name="Picture 179" descr="http://www.ncbi.nlm.nih.gov/corehtml/pmc/pmcents/x2003.gif">
          <a:extLst>
            <a:ext uri="{FF2B5EF4-FFF2-40B4-BE49-F238E27FC236}">
              <a16:creationId xmlns:a16="http://schemas.microsoft.com/office/drawing/2014/main" id="{6189571E-ABE4-0643-A945-0C56673A93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68" name="Picture 180" descr="http://www.ncbi.nlm.nih.gov/corehtml/pmc/pmcents/x2003.gif">
          <a:extLst>
            <a:ext uri="{FF2B5EF4-FFF2-40B4-BE49-F238E27FC236}">
              <a16:creationId xmlns:a16="http://schemas.microsoft.com/office/drawing/2014/main" id="{72D5E107-A019-4649-8B98-095B73A3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69" name="Picture 181" descr="http://www.ncbi.nlm.nih.gov/corehtml/pmc/pmcents/x2003.gif">
          <a:extLst>
            <a:ext uri="{FF2B5EF4-FFF2-40B4-BE49-F238E27FC236}">
              <a16:creationId xmlns:a16="http://schemas.microsoft.com/office/drawing/2014/main" id="{7E341A5F-3F6D-7A4F-B4EB-E6C3AA2B0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70" name="Picture 182" descr="http://www.ncbi.nlm.nih.gov/corehtml/pmc/pmcents/x2003.gif">
          <a:extLst>
            <a:ext uri="{FF2B5EF4-FFF2-40B4-BE49-F238E27FC236}">
              <a16:creationId xmlns:a16="http://schemas.microsoft.com/office/drawing/2014/main" id="{1643A3C0-9274-EF44-BA1B-0242E84133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71" name="Picture 183" descr="http://www.ncbi.nlm.nih.gov/corehtml/pmc/pmcents/x2003.gif">
          <a:extLst>
            <a:ext uri="{FF2B5EF4-FFF2-40B4-BE49-F238E27FC236}">
              <a16:creationId xmlns:a16="http://schemas.microsoft.com/office/drawing/2014/main" id="{C61D7D0A-E973-694E-AC69-DAF739AD7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72" name="Picture 184" descr="http://www.ncbi.nlm.nih.gov/corehtml/pmc/pmcents/x2003.gif">
          <a:extLst>
            <a:ext uri="{FF2B5EF4-FFF2-40B4-BE49-F238E27FC236}">
              <a16:creationId xmlns:a16="http://schemas.microsoft.com/office/drawing/2014/main" id="{A59B16F9-75C9-B340-88BE-86FB268B5F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73" name="Picture 185" descr="http://www.ncbi.nlm.nih.gov/corehtml/pmc/pmcents/x2003.gif">
          <a:extLst>
            <a:ext uri="{FF2B5EF4-FFF2-40B4-BE49-F238E27FC236}">
              <a16:creationId xmlns:a16="http://schemas.microsoft.com/office/drawing/2014/main" id="{0C5A8B46-3EEE-8E41-B097-BCE3B9B16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74" name="Picture 186" descr="http://www.ncbi.nlm.nih.gov/corehtml/pmc/pmcents/x2003.gif">
          <a:extLst>
            <a:ext uri="{FF2B5EF4-FFF2-40B4-BE49-F238E27FC236}">
              <a16:creationId xmlns:a16="http://schemas.microsoft.com/office/drawing/2014/main" id="{7409BAC0-F948-724C-86D5-A951B816A6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75" name="Picture 187" descr="http://www.ncbi.nlm.nih.gov/corehtml/pmc/pmcents/x2003.gif">
          <a:extLst>
            <a:ext uri="{FF2B5EF4-FFF2-40B4-BE49-F238E27FC236}">
              <a16:creationId xmlns:a16="http://schemas.microsoft.com/office/drawing/2014/main" id="{8FAC252A-A47C-EC4D-BC4A-37C1EF66A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76" name="Picture 188" descr="http://www.ncbi.nlm.nih.gov/corehtml/pmc/pmcents/x2003.gif">
          <a:extLst>
            <a:ext uri="{FF2B5EF4-FFF2-40B4-BE49-F238E27FC236}">
              <a16:creationId xmlns:a16="http://schemas.microsoft.com/office/drawing/2014/main" id="{A8D2077F-91DC-4F45-A8C3-899D0356B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77" name="Picture 189" descr="http://www.ncbi.nlm.nih.gov/corehtml/pmc/pmcents/x2003.gif">
          <a:extLst>
            <a:ext uri="{FF2B5EF4-FFF2-40B4-BE49-F238E27FC236}">
              <a16:creationId xmlns:a16="http://schemas.microsoft.com/office/drawing/2014/main" id="{CB0359F9-19CB-F941-90ED-D3F7AAF2B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78" name="Picture 190" descr="http://www.ncbi.nlm.nih.gov/corehtml/pmc/pmcents/x2003.gif">
          <a:extLst>
            <a:ext uri="{FF2B5EF4-FFF2-40B4-BE49-F238E27FC236}">
              <a16:creationId xmlns:a16="http://schemas.microsoft.com/office/drawing/2014/main" id="{3CF6F73F-7A2A-A243-9147-2B7A761C2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79" name="Picture 191" descr="http://www.ncbi.nlm.nih.gov/corehtml/pmc/pmcents/x2003.gif">
          <a:extLst>
            <a:ext uri="{FF2B5EF4-FFF2-40B4-BE49-F238E27FC236}">
              <a16:creationId xmlns:a16="http://schemas.microsoft.com/office/drawing/2014/main" id="{90D20683-33E2-2341-A86D-1C641BE75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80" name="Picture 192" descr="http://www.ncbi.nlm.nih.gov/corehtml/pmc/pmcents/x2003.gif">
          <a:extLst>
            <a:ext uri="{FF2B5EF4-FFF2-40B4-BE49-F238E27FC236}">
              <a16:creationId xmlns:a16="http://schemas.microsoft.com/office/drawing/2014/main" id="{38E68113-CB48-D74A-9893-BDC2B878E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81" name="Picture 193" descr="http://www.ncbi.nlm.nih.gov/corehtml/pmc/pmcents/x2003.gif">
          <a:extLst>
            <a:ext uri="{FF2B5EF4-FFF2-40B4-BE49-F238E27FC236}">
              <a16:creationId xmlns:a16="http://schemas.microsoft.com/office/drawing/2014/main" id="{E3354C26-61A2-004E-A045-E493DC5F7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82" name="Picture 194" descr="http://www.ncbi.nlm.nih.gov/corehtml/pmc/pmcents/x2003.gif">
          <a:extLst>
            <a:ext uri="{FF2B5EF4-FFF2-40B4-BE49-F238E27FC236}">
              <a16:creationId xmlns:a16="http://schemas.microsoft.com/office/drawing/2014/main" id="{773A7C3F-F1E9-444B-8096-32135C53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83" name="Picture 195" descr="http://www.ncbi.nlm.nih.gov/corehtml/pmc/pmcents/x2003.gif">
          <a:extLst>
            <a:ext uri="{FF2B5EF4-FFF2-40B4-BE49-F238E27FC236}">
              <a16:creationId xmlns:a16="http://schemas.microsoft.com/office/drawing/2014/main" id="{95FE417B-B5F3-1A47-A256-6E2F4296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84" name="Picture 196" descr="http://www.ncbi.nlm.nih.gov/corehtml/pmc/pmcents/x2003.gif">
          <a:extLst>
            <a:ext uri="{FF2B5EF4-FFF2-40B4-BE49-F238E27FC236}">
              <a16:creationId xmlns:a16="http://schemas.microsoft.com/office/drawing/2014/main" id="{3AC7DB24-69F9-5241-8894-CAED71760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85" name="Picture 197" descr="http://www.ncbi.nlm.nih.gov/corehtml/pmc/pmcents/x2003.gif">
          <a:extLst>
            <a:ext uri="{FF2B5EF4-FFF2-40B4-BE49-F238E27FC236}">
              <a16:creationId xmlns:a16="http://schemas.microsoft.com/office/drawing/2014/main" id="{A9BB1B33-E0A8-8043-9A78-DD66F810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86" name="Picture 198" descr="http://www.ncbi.nlm.nih.gov/corehtml/pmc/pmcents/x2003.gif">
          <a:extLst>
            <a:ext uri="{FF2B5EF4-FFF2-40B4-BE49-F238E27FC236}">
              <a16:creationId xmlns:a16="http://schemas.microsoft.com/office/drawing/2014/main" id="{D16E78FD-E4F9-B740-B186-B8340AEAB7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87" name="Picture 199" descr="http://www.ncbi.nlm.nih.gov/corehtml/pmc/pmcents/x2003.gif">
          <a:extLst>
            <a:ext uri="{FF2B5EF4-FFF2-40B4-BE49-F238E27FC236}">
              <a16:creationId xmlns:a16="http://schemas.microsoft.com/office/drawing/2014/main" id="{A2CC8214-5541-1746-9FA5-EAF6C9506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2</xdr:col>
      <xdr:colOff>152400</xdr:colOff>
      <xdr:row>202</xdr:row>
      <xdr:rowOff>12700</xdr:rowOff>
    </xdr:to>
    <xdr:pic>
      <xdr:nvPicPr>
        <xdr:cNvPr id="305588" name="Picture 200" descr="http://www.ncbi.nlm.nih.gov/corehtml/pmc/pmcents/x2003.gif">
          <a:extLst>
            <a:ext uri="{FF2B5EF4-FFF2-40B4-BE49-F238E27FC236}">
              <a16:creationId xmlns:a16="http://schemas.microsoft.com/office/drawing/2014/main" id="{97E0E181-4968-754E-ABAF-CD77F03CEF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4615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101</xdr:row>
      <xdr:rowOff>0</xdr:rowOff>
    </xdr:from>
    <xdr:to>
      <xdr:col>2</xdr:col>
      <xdr:colOff>152400</xdr:colOff>
      <xdr:row>101</xdr:row>
      <xdr:rowOff>12700</xdr:rowOff>
    </xdr:to>
    <xdr:pic>
      <xdr:nvPicPr>
        <xdr:cNvPr id="305589" name="Picture 301" descr="http://www.ncbi.nlm.nih.gov/corehtml/pmc/pmcents/x2003.gif">
          <a:extLst>
            <a:ext uri="{FF2B5EF4-FFF2-40B4-BE49-F238E27FC236}">
              <a16:creationId xmlns:a16="http://schemas.microsoft.com/office/drawing/2014/main" id="{A7C0FE12-F41E-C545-9EDE-ACD82A7869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306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101</xdr:row>
      <xdr:rowOff>0</xdr:rowOff>
    </xdr:from>
    <xdr:to>
      <xdr:col>2</xdr:col>
      <xdr:colOff>152400</xdr:colOff>
      <xdr:row>101</xdr:row>
      <xdr:rowOff>12700</xdr:rowOff>
    </xdr:to>
    <xdr:pic>
      <xdr:nvPicPr>
        <xdr:cNvPr id="305590" name="Picture 180" descr="http://www.ncbi.nlm.nih.gov/corehtml/pmc/pmcents/x2003.gif">
          <a:extLst>
            <a:ext uri="{FF2B5EF4-FFF2-40B4-BE49-F238E27FC236}">
              <a16:creationId xmlns:a16="http://schemas.microsoft.com/office/drawing/2014/main" id="{334BA477-1A73-4D43-BD2E-7AEC99C90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306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342900</xdr:colOff>
      <xdr:row>147</xdr:row>
      <xdr:rowOff>114300</xdr:rowOff>
    </xdr:from>
    <xdr:to>
      <xdr:col>2</xdr:col>
      <xdr:colOff>495300</xdr:colOff>
      <xdr:row>147</xdr:row>
      <xdr:rowOff>127000</xdr:rowOff>
    </xdr:to>
    <xdr:pic>
      <xdr:nvPicPr>
        <xdr:cNvPr id="305591" name="Picture 303" descr="http://www.ncbi.nlm.nih.gov/corehtml/pmc/pmcents/x2003.gif">
          <a:extLst>
            <a:ext uri="{FF2B5EF4-FFF2-40B4-BE49-F238E27FC236}">
              <a16:creationId xmlns:a16="http://schemas.microsoft.com/office/drawing/2014/main" id="{B8D43FB7-04F1-6B46-B553-0F6BA009D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0" y="336931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147</xdr:row>
      <xdr:rowOff>0</xdr:rowOff>
    </xdr:from>
    <xdr:to>
      <xdr:col>2</xdr:col>
      <xdr:colOff>101600</xdr:colOff>
      <xdr:row>147</xdr:row>
      <xdr:rowOff>12700</xdr:rowOff>
    </xdr:to>
    <xdr:pic>
      <xdr:nvPicPr>
        <xdr:cNvPr id="305592" name="Picture 304" descr="http://www.ncbi.nlm.nih.gov/corehtml/pmc/pmcents/x2002.gif">
          <a:extLst>
            <a:ext uri="{FF2B5EF4-FFF2-40B4-BE49-F238E27FC236}">
              <a16:creationId xmlns:a16="http://schemas.microsoft.com/office/drawing/2014/main" id="{5EFE5C43-C135-6C40-8518-21692CB9464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33578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147</xdr:row>
      <xdr:rowOff>0</xdr:rowOff>
    </xdr:from>
    <xdr:to>
      <xdr:col>2</xdr:col>
      <xdr:colOff>152400</xdr:colOff>
      <xdr:row>147</xdr:row>
      <xdr:rowOff>12700</xdr:rowOff>
    </xdr:to>
    <xdr:pic>
      <xdr:nvPicPr>
        <xdr:cNvPr id="305593" name="Picture 181" descr="http://www.ncbi.nlm.nih.gov/corehtml/pmc/pmcents/x2003.gif">
          <a:extLst>
            <a:ext uri="{FF2B5EF4-FFF2-40B4-BE49-F238E27FC236}">
              <a16:creationId xmlns:a16="http://schemas.microsoft.com/office/drawing/2014/main" id="{8359C5B8-201A-4B4D-AA9A-B85351F6AD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33578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1004</xdr:row>
      <xdr:rowOff>127000</xdr:rowOff>
    </xdr:from>
    <xdr:to>
      <xdr:col>0</xdr:col>
      <xdr:colOff>152400</xdr:colOff>
      <xdr:row>1004</xdr:row>
      <xdr:rowOff>139700</xdr:rowOff>
    </xdr:to>
    <xdr:pic>
      <xdr:nvPicPr>
        <xdr:cNvPr id="306445" name="Picture 1" descr="http://www.ncbi.nlm.nih.gov/corehtml/pmc/pmcents/x2003.gif">
          <a:extLst>
            <a:ext uri="{FF2B5EF4-FFF2-40B4-BE49-F238E27FC236}">
              <a16:creationId xmlns:a16="http://schemas.microsoft.com/office/drawing/2014/main" id="{9A529A2C-4312-9C41-90AB-6D30194131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4139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1004</xdr:row>
      <xdr:rowOff>0</xdr:rowOff>
    </xdr:from>
    <xdr:to>
      <xdr:col>0</xdr:col>
      <xdr:colOff>101600</xdr:colOff>
      <xdr:row>1004</xdr:row>
      <xdr:rowOff>12700</xdr:rowOff>
    </xdr:to>
    <xdr:pic>
      <xdr:nvPicPr>
        <xdr:cNvPr id="306446" name="Picture 2" descr="http://www.ncbi.nlm.nih.gov/corehtml/pmc/pmcents/x2002.gif">
          <a:extLst>
            <a:ext uri="{FF2B5EF4-FFF2-40B4-BE49-F238E27FC236}">
              <a16:creationId xmlns:a16="http://schemas.microsoft.com/office/drawing/2014/main" id="{C9EEB969-5865-594D-9660-3054C4D4076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4012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447" name="Picture 3" descr="http://www.ncbi.nlm.nih.gov/corehtml/pmc/pmcents/x2003.gif">
          <a:extLst>
            <a:ext uri="{FF2B5EF4-FFF2-40B4-BE49-F238E27FC236}">
              <a16:creationId xmlns:a16="http://schemas.microsoft.com/office/drawing/2014/main" id="{18975E04-0FCB-BB41-9334-056C4996D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954</xdr:row>
      <xdr:rowOff>0</xdr:rowOff>
    </xdr:from>
    <xdr:to>
      <xdr:col>0</xdr:col>
      <xdr:colOff>152400</xdr:colOff>
      <xdr:row>954</xdr:row>
      <xdr:rowOff>12700</xdr:rowOff>
    </xdr:to>
    <xdr:pic>
      <xdr:nvPicPr>
        <xdr:cNvPr id="306448" name="Picture 4" descr="http://www.ncbi.nlm.nih.gov/corehtml/pmc/pmcents/x2003.gif">
          <a:extLst>
            <a:ext uri="{FF2B5EF4-FFF2-40B4-BE49-F238E27FC236}">
              <a16:creationId xmlns:a16="http://schemas.microsoft.com/office/drawing/2014/main" id="{6AAB2968-CC3F-E546-8E01-4BFE29442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852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952</xdr:row>
      <xdr:rowOff>0</xdr:rowOff>
    </xdr:from>
    <xdr:to>
      <xdr:col>0</xdr:col>
      <xdr:colOff>152400</xdr:colOff>
      <xdr:row>952</xdr:row>
      <xdr:rowOff>12700</xdr:rowOff>
    </xdr:to>
    <xdr:pic>
      <xdr:nvPicPr>
        <xdr:cNvPr id="306449" name="Picture 5" descr="http://www.ncbi.nlm.nih.gov/corehtml/pmc/pmcents/x2003.gif">
          <a:extLst>
            <a:ext uri="{FF2B5EF4-FFF2-40B4-BE49-F238E27FC236}">
              <a16:creationId xmlns:a16="http://schemas.microsoft.com/office/drawing/2014/main" id="{BA68927B-37B3-8F4A-9DC3-E452EB431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4464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960</xdr:row>
      <xdr:rowOff>0</xdr:rowOff>
    </xdr:from>
    <xdr:to>
      <xdr:col>0</xdr:col>
      <xdr:colOff>152400</xdr:colOff>
      <xdr:row>960</xdr:row>
      <xdr:rowOff>12700</xdr:rowOff>
    </xdr:to>
    <xdr:pic>
      <xdr:nvPicPr>
        <xdr:cNvPr id="306450" name="Picture 6" descr="http://www.ncbi.nlm.nih.gov/corehtml/pmc/pmcents/x2003.gif">
          <a:extLst>
            <a:ext uri="{FF2B5EF4-FFF2-40B4-BE49-F238E27FC236}">
              <a16:creationId xmlns:a16="http://schemas.microsoft.com/office/drawing/2014/main" id="{3A72C844-E63C-674F-B0DB-5516E2677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5072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960</xdr:row>
      <xdr:rowOff>0</xdr:rowOff>
    </xdr:from>
    <xdr:to>
      <xdr:col>0</xdr:col>
      <xdr:colOff>101600</xdr:colOff>
      <xdr:row>960</xdr:row>
      <xdr:rowOff>12700</xdr:rowOff>
    </xdr:to>
    <xdr:pic>
      <xdr:nvPicPr>
        <xdr:cNvPr id="306451" name="Picture 7" descr="http://www.ncbi.nlm.nih.gov/corehtml/pmc/pmcents/x2002.gif">
          <a:extLst>
            <a:ext uri="{FF2B5EF4-FFF2-40B4-BE49-F238E27FC236}">
              <a16:creationId xmlns:a16="http://schemas.microsoft.com/office/drawing/2014/main" id="{74158F0C-30B1-D846-9C21-BC1E738B57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50720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152400</xdr:colOff>
      <xdr:row>988</xdr:row>
      <xdr:rowOff>12700</xdr:rowOff>
    </xdr:to>
    <xdr:pic>
      <xdr:nvPicPr>
        <xdr:cNvPr id="306452" name="Picture 8" descr="http://www.ncbi.nlm.nih.gov/corehtml/pmc/pmcents/x2003.gif">
          <a:extLst>
            <a:ext uri="{FF2B5EF4-FFF2-40B4-BE49-F238E27FC236}">
              <a16:creationId xmlns:a16="http://schemas.microsoft.com/office/drawing/2014/main" id="{68FDC982-77B6-0141-AB3B-32BEA7440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101600</xdr:colOff>
      <xdr:row>988</xdr:row>
      <xdr:rowOff>12700</xdr:rowOff>
    </xdr:to>
    <xdr:pic>
      <xdr:nvPicPr>
        <xdr:cNvPr id="306453" name="Picture 9" descr="http://www.ncbi.nlm.nih.gov/corehtml/pmc/pmcents/x2002.gif">
          <a:extLst>
            <a:ext uri="{FF2B5EF4-FFF2-40B4-BE49-F238E27FC236}">
              <a16:creationId xmlns:a16="http://schemas.microsoft.com/office/drawing/2014/main" id="{F3FDDE35-476A-9D46-88C7-4EE1502B3A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0761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152400</xdr:colOff>
      <xdr:row>988</xdr:row>
      <xdr:rowOff>12700</xdr:rowOff>
    </xdr:to>
    <xdr:pic>
      <xdr:nvPicPr>
        <xdr:cNvPr id="306454" name="Picture 10" descr="http://www.ncbi.nlm.nih.gov/corehtml/pmc/pmcents/x2003.gif">
          <a:extLst>
            <a:ext uri="{FF2B5EF4-FFF2-40B4-BE49-F238E27FC236}">
              <a16:creationId xmlns:a16="http://schemas.microsoft.com/office/drawing/2014/main" id="{EEC202A6-A001-E44F-9CF0-21558C053A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101600</xdr:colOff>
      <xdr:row>988</xdr:row>
      <xdr:rowOff>12700</xdr:rowOff>
    </xdr:to>
    <xdr:pic>
      <xdr:nvPicPr>
        <xdr:cNvPr id="306455" name="Picture 11" descr="http://www.ncbi.nlm.nih.gov/corehtml/pmc/pmcents/x2002.gif">
          <a:extLst>
            <a:ext uri="{FF2B5EF4-FFF2-40B4-BE49-F238E27FC236}">
              <a16:creationId xmlns:a16="http://schemas.microsoft.com/office/drawing/2014/main" id="{9D2D9A0E-5836-A049-98BE-3C3BF4C89E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0761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152400</xdr:colOff>
      <xdr:row>988</xdr:row>
      <xdr:rowOff>12700</xdr:rowOff>
    </xdr:to>
    <xdr:pic>
      <xdr:nvPicPr>
        <xdr:cNvPr id="306456" name="Picture 12" descr="http://www.ncbi.nlm.nih.gov/corehtml/pmc/pmcents/x2003.gif">
          <a:extLst>
            <a:ext uri="{FF2B5EF4-FFF2-40B4-BE49-F238E27FC236}">
              <a16:creationId xmlns:a16="http://schemas.microsoft.com/office/drawing/2014/main" id="{A715997E-3710-A14C-B5F6-12594CD6E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101600</xdr:colOff>
      <xdr:row>988</xdr:row>
      <xdr:rowOff>12700</xdr:rowOff>
    </xdr:to>
    <xdr:pic>
      <xdr:nvPicPr>
        <xdr:cNvPr id="306457" name="Picture 13" descr="http://www.ncbi.nlm.nih.gov/corehtml/pmc/pmcents/x2002.gif">
          <a:extLst>
            <a:ext uri="{FF2B5EF4-FFF2-40B4-BE49-F238E27FC236}">
              <a16:creationId xmlns:a16="http://schemas.microsoft.com/office/drawing/2014/main" id="{ACBA1D18-BDAA-FC44-91F7-4E39D9A969A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0761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152400</xdr:colOff>
      <xdr:row>988</xdr:row>
      <xdr:rowOff>12700</xdr:rowOff>
    </xdr:to>
    <xdr:pic>
      <xdr:nvPicPr>
        <xdr:cNvPr id="306458" name="Picture 14" descr="http://www.ncbi.nlm.nih.gov/corehtml/pmc/pmcents/x2003.gif">
          <a:extLst>
            <a:ext uri="{FF2B5EF4-FFF2-40B4-BE49-F238E27FC236}">
              <a16:creationId xmlns:a16="http://schemas.microsoft.com/office/drawing/2014/main" id="{7F8650BF-4859-2646-ADC5-EB5510C57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101600</xdr:colOff>
      <xdr:row>988</xdr:row>
      <xdr:rowOff>12700</xdr:rowOff>
    </xdr:to>
    <xdr:pic>
      <xdr:nvPicPr>
        <xdr:cNvPr id="306459" name="Picture 15" descr="http://www.ncbi.nlm.nih.gov/corehtml/pmc/pmcents/x2002.gif">
          <a:extLst>
            <a:ext uri="{FF2B5EF4-FFF2-40B4-BE49-F238E27FC236}">
              <a16:creationId xmlns:a16="http://schemas.microsoft.com/office/drawing/2014/main" id="{FF44EDE9-1EEE-AB44-9C8A-70D4FDE7F5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0761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152400</xdr:colOff>
      <xdr:row>988</xdr:row>
      <xdr:rowOff>12700</xdr:rowOff>
    </xdr:to>
    <xdr:pic>
      <xdr:nvPicPr>
        <xdr:cNvPr id="306460" name="Picture 16" descr="http://www.ncbi.nlm.nih.gov/corehtml/pmc/pmcents/x2003.gif">
          <a:extLst>
            <a:ext uri="{FF2B5EF4-FFF2-40B4-BE49-F238E27FC236}">
              <a16:creationId xmlns:a16="http://schemas.microsoft.com/office/drawing/2014/main" id="{43D6B7C7-B223-4F4C-B7BD-5EDED8A55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101600</xdr:colOff>
      <xdr:row>988</xdr:row>
      <xdr:rowOff>12700</xdr:rowOff>
    </xdr:to>
    <xdr:pic>
      <xdr:nvPicPr>
        <xdr:cNvPr id="306461" name="Picture 17" descr="http://www.ncbi.nlm.nih.gov/corehtml/pmc/pmcents/x2002.gif">
          <a:extLst>
            <a:ext uri="{FF2B5EF4-FFF2-40B4-BE49-F238E27FC236}">
              <a16:creationId xmlns:a16="http://schemas.microsoft.com/office/drawing/2014/main" id="{045FAFFD-13BB-AA42-BD12-1DBF58581BD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0761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1004</xdr:row>
      <xdr:rowOff>0</xdr:rowOff>
    </xdr:from>
    <xdr:to>
      <xdr:col>0</xdr:col>
      <xdr:colOff>152400</xdr:colOff>
      <xdr:row>1004</xdr:row>
      <xdr:rowOff>12700</xdr:rowOff>
    </xdr:to>
    <xdr:pic>
      <xdr:nvPicPr>
        <xdr:cNvPr id="306462" name="Picture 18" descr="http://www.ncbi.nlm.nih.gov/corehtml/pmc/pmcents/x2003.gif">
          <a:extLst>
            <a:ext uri="{FF2B5EF4-FFF2-40B4-BE49-F238E27FC236}">
              <a16:creationId xmlns:a16="http://schemas.microsoft.com/office/drawing/2014/main" id="{2833D1E8-617B-7445-9904-A7669643D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4012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1004</xdr:row>
      <xdr:rowOff>0</xdr:rowOff>
    </xdr:from>
    <xdr:to>
      <xdr:col>0</xdr:col>
      <xdr:colOff>101600</xdr:colOff>
      <xdr:row>1004</xdr:row>
      <xdr:rowOff>12700</xdr:rowOff>
    </xdr:to>
    <xdr:pic>
      <xdr:nvPicPr>
        <xdr:cNvPr id="306463" name="Picture 19" descr="http://www.ncbi.nlm.nih.gov/corehtml/pmc/pmcents/x2002.gif">
          <a:extLst>
            <a:ext uri="{FF2B5EF4-FFF2-40B4-BE49-F238E27FC236}">
              <a16:creationId xmlns:a16="http://schemas.microsoft.com/office/drawing/2014/main" id="{3DE80DE4-9703-5544-89BD-F02904B52E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4012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954</xdr:row>
      <xdr:rowOff>215900</xdr:rowOff>
    </xdr:from>
    <xdr:to>
      <xdr:col>0</xdr:col>
      <xdr:colOff>152400</xdr:colOff>
      <xdr:row>955</xdr:row>
      <xdr:rowOff>0</xdr:rowOff>
    </xdr:to>
    <xdr:pic>
      <xdr:nvPicPr>
        <xdr:cNvPr id="306464" name="Picture 20" descr="http://www.ncbi.nlm.nih.gov/corehtml/pmc/pmcents/x2003.gif">
          <a:extLst>
            <a:ext uri="{FF2B5EF4-FFF2-40B4-BE49-F238E27FC236}">
              <a16:creationId xmlns:a16="http://schemas.microsoft.com/office/drawing/2014/main" id="{EF927E3F-AD3C-AD49-B76E-2A052635FB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465" name="Picture 21" descr="http://www.ncbi.nlm.nih.gov/corehtml/pmc/pmcents/x2003.gif">
          <a:extLst>
            <a:ext uri="{FF2B5EF4-FFF2-40B4-BE49-F238E27FC236}">
              <a16:creationId xmlns:a16="http://schemas.microsoft.com/office/drawing/2014/main" id="{209418C4-F58D-8647-92C9-CBCF0439C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960</xdr:row>
      <xdr:rowOff>0</xdr:rowOff>
    </xdr:from>
    <xdr:to>
      <xdr:col>0</xdr:col>
      <xdr:colOff>152400</xdr:colOff>
      <xdr:row>960</xdr:row>
      <xdr:rowOff>12700</xdr:rowOff>
    </xdr:to>
    <xdr:pic>
      <xdr:nvPicPr>
        <xdr:cNvPr id="306466" name="Picture 22" descr="http://www.ncbi.nlm.nih.gov/corehtml/pmc/pmcents/x2003.gif">
          <a:extLst>
            <a:ext uri="{FF2B5EF4-FFF2-40B4-BE49-F238E27FC236}">
              <a16:creationId xmlns:a16="http://schemas.microsoft.com/office/drawing/2014/main" id="{1F71262F-B184-6941-9A5E-2671F6A67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5072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973</xdr:row>
      <xdr:rowOff>0</xdr:rowOff>
    </xdr:from>
    <xdr:to>
      <xdr:col>0</xdr:col>
      <xdr:colOff>152400</xdr:colOff>
      <xdr:row>973</xdr:row>
      <xdr:rowOff>12700</xdr:rowOff>
    </xdr:to>
    <xdr:pic>
      <xdr:nvPicPr>
        <xdr:cNvPr id="306467" name="Picture 23" descr="http://www.ncbi.nlm.nih.gov/corehtml/pmc/pmcents/x2003.gif">
          <a:extLst>
            <a:ext uri="{FF2B5EF4-FFF2-40B4-BE49-F238E27FC236}">
              <a16:creationId xmlns:a16="http://schemas.microsoft.com/office/drawing/2014/main" id="{E81EA50C-A8C8-3747-B285-59B194E54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7713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152400</xdr:colOff>
      <xdr:row>988</xdr:row>
      <xdr:rowOff>12700</xdr:rowOff>
    </xdr:to>
    <xdr:pic>
      <xdr:nvPicPr>
        <xdr:cNvPr id="306468" name="Picture 24" descr="http://www.ncbi.nlm.nih.gov/corehtml/pmc/pmcents/x2003.gif">
          <a:extLst>
            <a:ext uri="{FF2B5EF4-FFF2-40B4-BE49-F238E27FC236}">
              <a16:creationId xmlns:a16="http://schemas.microsoft.com/office/drawing/2014/main" id="{26B230A0-0FCE-0F49-81DD-9E2D6AD81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970</xdr:row>
      <xdr:rowOff>0</xdr:rowOff>
    </xdr:from>
    <xdr:to>
      <xdr:col>0</xdr:col>
      <xdr:colOff>152400</xdr:colOff>
      <xdr:row>970</xdr:row>
      <xdr:rowOff>12700</xdr:rowOff>
    </xdr:to>
    <xdr:pic>
      <xdr:nvPicPr>
        <xdr:cNvPr id="306469" name="Picture 25" descr="http://www.ncbi.nlm.nih.gov/corehtml/pmc/pmcents/x2003.gif">
          <a:extLst>
            <a:ext uri="{FF2B5EF4-FFF2-40B4-BE49-F238E27FC236}">
              <a16:creationId xmlns:a16="http://schemas.microsoft.com/office/drawing/2014/main" id="{5836133C-9820-C647-90A5-64D5D3475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7104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971</xdr:row>
      <xdr:rowOff>0</xdr:rowOff>
    </xdr:from>
    <xdr:to>
      <xdr:col>0</xdr:col>
      <xdr:colOff>152400</xdr:colOff>
      <xdr:row>971</xdr:row>
      <xdr:rowOff>12700</xdr:rowOff>
    </xdr:to>
    <xdr:pic>
      <xdr:nvPicPr>
        <xdr:cNvPr id="306470" name="Picture 26" descr="http://www.ncbi.nlm.nih.gov/corehtml/pmc/pmcents/x2003.gif">
          <a:extLst>
            <a:ext uri="{FF2B5EF4-FFF2-40B4-BE49-F238E27FC236}">
              <a16:creationId xmlns:a16="http://schemas.microsoft.com/office/drawing/2014/main" id="{683238A3-8245-A646-8940-DFB799E6F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7307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973</xdr:row>
      <xdr:rowOff>0</xdr:rowOff>
    </xdr:from>
    <xdr:to>
      <xdr:col>0</xdr:col>
      <xdr:colOff>152400</xdr:colOff>
      <xdr:row>973</xdr:row>
      <xdr:rowOff>12700</xdr:rowOff>
    </xdr:to>
    <xdr:pic>
      <xdr:nvPicPr>
        <xdr:cNvPr id="306471" name="Picture 27" descr="http://www.ncbi.nlm.nih.gov/corehtml/pmc/pmcents/x2003.gif">
          <a:extLst>
            <a:ext uri="{FF2B5EF4-FFF2-40B4-BE49-F238E27FC236}">
              <a16:creationId xmlns:a16="http://schemas.microsoft.com/office/drawing/2014/main" id="{95D31E90-CDB9-AE4A-99E2-4D506458EF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7713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976</xdr:row>
      <xdr:rowOff>0</xdr:rowOff>
    </xdr:from>
    <xdr:to>
      <xdr:col>0</xdr:col>
      <xdr:colOff>152400</xdr:colOff>
      <xdr:row>976</xdr:row>
      <xdr:rowOff>12700</xdr:rowOff>
    </xdr:to>
    <xdr:pic>
      <xdr:nvPicPr>
        <xdr:cNvPr id="306472" name="Picture 28" descr="http://www.ncbi.nlm.nih.gov/corehtml/pmc/pmcents/x2003.gif">
          <a:extLst>
            <a:ext uri="{FF2B5EF4-FFF2-40B4-BE49-F238E27FC236}">
              <a16:creationId xmlns:a16="http://schemas.microsoft.com/office/drawing/2014/main" id="{EDE6A897-CE6B-844E-A048-181B2C9973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832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1004</xdr:row>
      <xdr:rowOff>0</xdr:rowOff>
    </xdr:from>
    <xdr:to>
      <xdr:col>0</xdr:col>
      <xdr:colOff>152400</xdr:colOff>
      <xdr:row>1004</xdr:row>
      <xdr:rowOff>12700</xdr:rowOff>
    </xdr:to>
    <xdr:pic>
      <xdr:nvPicPr>
        <xdr:cNvPr id="306473" name="Picture 29" descr="http://www.ncbi.nlm.nih.gov/corehtml/pmc/pmcents/x2003.gif">
          <a:extLst>
            <a:ext uri="{FF2B5EF4-FFF2-40B4-BE49-F238E27FC236}">
              <a16:creationId xmlns:a16="http://schemas.microsoft.com/office/drawing/2014/main" id="{A6083EF0-F757-5D44-BB6D-00384CF344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4012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474" name="Picture 30" descr="http://www.ncbi.nlm.nih.gov/corehtml/pmc/pmcents/x2003.gif">
          <a:extLst>
            <a:ext uri="{FF2B5EF4-FFF2-40B4-BE49-F238E27FC236}">
              <a16:creationId xmlns:a16="http://schemas.microsoft.com/office/drawing/2014/main" id="{4F6B46E0-D412-E149-BF6C-4293CC83F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961</xdr:row>
      <xdr:rowOff>0</xdr:rowOff>
    </xdr:from>
    <xdr:to>
      <xdr:col>0</xdr:col>
      <xdr:colOff>152400</xdr:colOff>
      <xdr:row>961</xdr:row>
      <xdr:rowOff>12700</xdr:rowOff>
    </xdr:to>
    <xdr:pic>
      <xdr:nvPicPr>
        <xdr:cNvPr id="306475" name="Picture 31" descr="http://www.ncbi.nlm.nih.gov/corehtml/pmc/pmcents/x2003.gif">
          <a:extLst>
            <a:ext uri="{FF2B5EF4-FFF2-40B4-BE49-F238E27FC236}">
              <a16:creationId xmlns:a16="http://schemas.microsoft.com/office/drawing/2014/main" id="{7158632A-EC51-3843-BE2E-1832217A9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5275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970</xdr:row>
      <xdr:rowOff>0</xdr:rowOff>
    </xdr:from>
    <xdr:to>
      <xdr:col>0</xdr:col>
      <xdr:colOff>152400</xdr:colOff>
      <xdr:row>970</xdr:row>
      <xdr:rowOff>12700</xdr:rowOff>
    </xdr:to>
    <xdr:pic>
      <xdr:nvPicPr>
        <xdr:cNvPr id="306476" name="Picture 32" descr="http://www.ncbi.nlm.nih.gov/corehtml/pmc/pmcents/x2003.gif">
          <a:extLst>
            <a:ext uri="{FF2B5EF4-FFF2-40B4-BE49-F238E27FC236}">
              <a16:creationId xmlns:a16="http://schemas.microsoft.com/office/drawing/2014/main" id="{EFAC7186-7D15-E34B-B7F3-DD183884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7104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973</xdr:row>
      <xdr:rowOff>0</xdr:rowOff>
    </xdr:from>
    <xdr:to>
      <xdr:col>0</xdr:col>
      <xdr:colOff>152400</xdr:colOff>
      <xdr:row>973</xdr:row>
      <xdr:rowOff>12700</xdr:rowOff>
    </xdr:to>
    <xdr:pic>
      <xdr:nvPicPr>
        <xdr:cNvPr id="306477" name="Picture 33" descr="http://www.ncbi.nlm.nih.gov/corehtml/pmc/pmcents/x2003.gif">
          <a:extLst>
            <a:ext uri="{FF2B5EF4-FFF2-40B4-BE49-F238E27FC236}">
              <a16:creationId xmlns:a16="http://schemas.microsoft.com/office/drawing/2014/main" id="{906EE54F-1909-0046-B0C4-397C88EDDF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7713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976</xdr:row>
      <xdr:rowOff>0</xdr:rowOff>
    </xdr:from>
    <xdr:to>
      <xdr:col>0</xdr:col>
      <xdr:colOff>152400</xdr:colOff>
      <xdr:row>976</xdr:row>
      <xdr:rowOff>12700</xdr:rowOff>
    </xdr:to>
    <xdr:pic>
      <xdr:nvPicPr>
        <xdr:cNvPr id="306478" name="Picture 34" descr="http://www.ncbi.nlm.nih.gov/corehtml/pmc/pmcents/x2003.gif">
          <a:extLst>
            <a:ext uri="{FF2B5EF4-FFF2-40B4-BE49-F238E27FC236}">
              <a16:creationId xmlns:a16="http://schemas.microsoft.com/office/drawing/2014/main" id="{49F0454A-B36F-8845-A34F-C7795C5D0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832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989</xdr:row>
      <xdr:rowOff>0</xdr:rowOff>
    </xdr:from>
    <xdr:to>
      <xdr:col>0</xdr:col>
      <xdr:colOff>152400</xdr:colOff>
      <xdr:row>989</xdr:row>
      <xdr:rowOff>12700</xdr:rowOff>
    </xdr:to>
    <xdr:pic>
      <xdr:nvPicPr>
        <xdr:cNvPr id="306479" name="Picture 35" descr="http://www.ncbi.nlm.nih.gov/corehtml/pmc/pmcents/x2003.gif">
          <a:extLst>
            <a:ext uri="{FF2B5EF4-FFF2-40B4-BE49-F238E27FC236}">
              <a16:creationId xmlns:a16="http://schemas.microsoft.com/office/drawing/2014/main" id="{DE9C85F2-B21F-4047-BE2F-169E1643E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989</xdr:row>
      <xdr:rowOff>0</xdr:rowOff>
    </xdr:from>
    <xdr:to>
      <xdr:col>0</xdr:col>
      <xdr:colOff>152400</xdr:colOff>
      <xdr:row>989</xdr:row>
      <xdr:rowOff>12700</xdr:rowOff>
    </xdr:to>
    <xdr:pic>
      <xdr:nvPicPr>
        <xdr:cNvPr id="306480" name="Picture 36" descr="http://www.ncbi.nlm.nih.gov/corehtml/pmc/pmcents/x2003.gif">
          <a:extLst>
            <a:ext uri="{FF2B5EF4-FFF2-40B4-BE49-F238E27FC236}">
              <a16:creationId xmlns:a16="http://schemas.microsoft.com/office/drawing/2014/main" id="{43F58204-FCA5-574C-B04B-75828D47BE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989</xdr:row>
      <xdr:rowOff>0</xdr:rowOff>
    </xdr:from>
    <xdr:to>
      <xdr:col>0</xdr:col>
      <xdr:colOff>152400</xdr:colOff>
      <xdr:row>989</xdr:row>
      <xdr:rowOff>12700</xdr:rowOff>
    </xdr:to>
    <xdr:pic>
      <xdr:nvPicPr>
        <xdr:cNvPr id="306481" name="Picture 37" descr="http://www.ncbi.nlm.nih.gov/corehtml/pmc/pmcents/x2003.gif">
          <a:extLst>
            <a:ext uri="{FF2B5EF4-FFF2-40B4-BE49-F238E27FC236}">
              <a16:creationId xmlns:a16="http://schemas.microsoft.com/office/drawing/2014/main" id="{B22B3B4C-AD85-A445-89DE-43347AFDC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1001</xdr:row>
      <xdr:rowOff>0</xdr:rowOff>
    </xdr:from>
    <xdr:to>
      <xdr:col>0</xdr:col>
      <xdr:colOff>152400</xdr:colOff>
      <xdr:row>1001</xdr:row>
      <xdr:rowOff>12700</xdr:rowOff>
    </xdr:to>
    <xdr:pic>
      <xdr:nvPicPr>
        <xdr:cNvPr id="306482" name="Picture 38" descr="http://www.ncbi.nlm.nih.gov/corehtml/pmc/pmcents/x2003.gif">
          <a:extLst>
            <a:ext uri="{FF2B5EF4-FFF2-40B4-BE49-F238E27FC236}">
              <a16:creationId xmlns:a16="http://schemas.microsoft.com/office/drawing/2014/main" id="{F59261D2-2EB8-0949-9103-CA10CC48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40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483" name="Picture 39" descr="http://www.ncbi.nlm.nih.gov/corehtml/pmc/pmcents/x2003.gif">
          <a:extLst>
            <a:ext uri="{FF2B5EF4-FFF2-40B4-BE49-F238E27FC236}">
              <a16:creationId xmlns:a16="http://schemas.microsoft.com/office/drawing/2014/main" id="{7C650257-BDF3-2949-91E3-BC2A7EB3F8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484" name="Picture 40" descr="http://www.ncbi.nlm.nih.gov/corehtml/pmc/pmcents/x2003.gif">
          <a:extLst>
            <a:ext uri="{FF2B5EF4-FFF2-40B4-BE49-F238E27FC236}">
              <a16:creationId xmlns:a16="http://schemas.microsoft.com/office/drawing/2014/main" id="{65C54BE0-5814-484C-BCE0-94E4142EF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989</xdr:row>
      <xdr:rowOff>0</xdr:rowOff>
    </xdr:from>
    <xdr:to>
      <xdr:col>0</xdr:col>
      <xdr:colOff>152400</xdr:colOff>
      <xdr:row>989</xdr:row>
      <xdr:rowOff>12700</xdr:rowOff>
    </xdr:to>
    <xdr:pic>
      <xdr:nvPicPr>
        <xdr:cNvPr id="306485" name="Picture 41" descr="http://www.ncbi.nlm.nih.gov/corehtml/pmc/pmcents/x2003.gif">
          <a:extLst>
            <a:ext uri="{FF2B5EF4-FFF2-40B4-BE49-F238E27FC236}">
              <a16:creationId xmlns:a16="http://schemas.microsoft.com/office/drawing/2014/main" id="{B1265AF1-F20E-8C46-965E-0BAA9EAEB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989</xdr:row>
      <xdr:rowOff>0</xdr:rowOff>
    </xdr:from>
    <xdr:to>
      <xdr:col>0</xdr:col>
      <xdr:colOff>152400</xdr:colOff>
      <xdr:row>989</xdr:row>
      <xdr:rowOff>12700</xdr:rowOff>
    </xdr:to>
    <xdr:pic>
      <xdr:nvPicPr>
        <xdr:cNvPr id="306486" name="Picture 42" descr="http://www.ncbi.nlm.nih.gov/corehtml/pmc/pmcents/x2003.gif">
          <a:extLst>
            <a:ext uri="{FF2B5EF4-FFF2-40B4-BE49-F238E27FC236}">
              <a16:creationId xmlns:a16="http://schemas.microsoft.com/office/drawing/2014/main" id="{41028A9B-CC3E-1543-AF3B-6E113FEA9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989</xdr:row>
      <xdr:rowOff>0</xdr:rowOff>
    </xdr:from>
    <xdr:to>
      <xdr:col>0</xdr:col>
      <xdr:colOff>152400</xdr:colOff>
      <xdr:row>989</xdr:row>
      <xdr:rowOff>12700</xdr:rowOff>
    </xdr:to>
    <xdr:pic>
      <xdr:nvPicPr>
        <xdr:cNvPr id="306487" name="Picture 43" descr="http://www.ncbi.nlm.nih.gov/corehtml/pmc/pmcents/x2003.gif">
          <a:extLst>
            <a:ext uri="{FF2B5EF4-FFF2-40B4-BE49-F238E27FC236}">
              <a16:creationId xmlns:a16="http://schemas.microsoft.com/office/drawing/2014/main" id="{0C5A7758-EB5D-584C-8E7F-9A9CC22B82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1001</xdr:row>
      <xdr:rowOff>0</xdr:rowOff>
    </xdr:from>
    <xdr:to>
      <xdr:col>0</xdr:col>
      <xdr:colOff>152400</xdr:colOff>
      <xdr:row>1001</xdr:row>
      <xdr:rowOff>12700</xdr:rowOff>
    </xdr:to>
    <xdr:pic>
      <xdr:nvPicPr>
        <xdr:cNvPr id="306488" name="Picture 44" descr="http://www.ncbi.nlm.nih.gov/corehtml/pmc/pmcents/x2003.gif">
          <a:extLst>
            <a:ext uri="{FF2B5EF4-FFF2-40B4-BE49-F238E27FC236}">
              <a16:creationId xmlns:a16="http://schemas.microsoft.com/office/drawing/2014/main" id="{CAC9D9F6-D033-4E44-AB0F-4AE3CB746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40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1001</xdr:row>
      <xdr:rowOff>0</xdr:rowOff>
    </xdr:from>
    <xdr:to>
      <xdr:col>0</xdr:col>
      <xdr:colOff>152400</xdr:colOff>
      <xdr:row>1001</xdr:row>
      <xdr:rowOff>12700</xdr:rowOff>
    </xdr:to>
    <xdr:pic>
      <xdr:nvPicPr>
        <xdr:cNvPr id="306489" name="Picture 45" descr="http://www.ncbi.nlm.nih.gov/corehtml/pmc/pmcents/x2003.gif">
          <a:extLst>
            <a:ext uri="{FF2B5EF4-FFF2-40B4-BE49-F238E27FC236}">
              <a16:creationId xmlns:a16="http://schemas.microsoft.com/office/drawing/2014/main" id="{8E264B28-AAB3-3444-87D9-BD2B4EBB19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40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989</xdr:row>
      <xdr:rowOff>0</xdr:rowOff>
    </xdr:from>
    <xdr:to>
      <xdr:col>0</xdr:col>
      <xdr:colOff>152400</xdr:colOff>
      <xdr:row>989</xdr:row>
      <xdr:rowOff>12700</xdr:rowOff>
    </xdr:to>
    <xdr:pic>
      <xdr:nvPicPr>
        <xdr:cNvPr id="306490" name="Picture 46" descr="http://www.ncbi.nlm.nih.gov/corehtml/pmc/pmcents/x2003.gif">
          <a:extLst>
            <a:ext uri="{FF2B5EF4-FFF2-40B4-BE49-F238E27FC236}">
              <a16:creationId xmlns:a16="http://schemas.microsoft.com/office/drawing/2014/main" id="{EAE6A123-16CF-F34C-A378-EE0FA5CFAD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152400</xdr:colOff>
      <xdr:row>988</xdr:row>
      <xdr:rowOff>12700</xdr:rowOff>
    </xdr:to>
    <xdr:pic>
      <xdr:nvPicPr>
        <xdr:cNvPr id="306491" name="Picture 47" descr="http://www.ncbi.nlm.nih.gov/corehtml/pmc/pmcents/x2003.gif">
          <a:extLst>
            <a:ext uri="{FF2B5EF4-FFF2-40B4-BE49-F238E27FC236}">
              <a16:creationId xmlns:a16="http://schemas.microsoft.com/office/drawing/2014/main" id="{A815836C-16AB-844C-A525-8E92849774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1004</xdr:row>
      <xdr:rowOff>0</xdr:rowOff>
    </xdr:from>
    <xdr:to>
      <xdr:col>0</xdr:col>
      <xdr:colOff>152400</xdr:colOff>
      <xdr:row>1004</xdr:row>
      <xdr:rowOff>12700</xdr:rowOff>
    </xdr:to>
    <xdr:pic>
      <xdr:nvPicPr>
        <xdr:cNvPr id="306492" name="Picture 48" descr="http://www.ncbi.nlm.nih.gov/corehtml/pmc/pmcents/x2003.gif">
          <a:extLst>
            <a:ext uri="{FF2B5EF4-FFF2-40B4-BE49-F238E27FC236}">
              <a16:creationId xmlns:a16="http://schemas.microsoft.com/office/drawing/2014/main" id="{6FF13EC2-D25D-4149-BB0F-4A525D562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4012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971</xdr:row>
      <xdr:rowOff>127000</xdr:rowOff>
    </xdr:from>
    <xdr:to>
      <xdr:col>0</xdr:col>
      <xdr:colOff>152400</xdr:colOff>
      <xdr:row>971</xdr:row>
      <xdr:rowOff>139700</xdr:rowOff>
    </xdr:to>
    <xdr:pic>
      <xdr:nvPicPr>
        <xdr:cNvPr id="306493" name="Picture 101" descr="http://www.ncbi.nlm.nih.gov/corehtml/pmc/pmcents/x2003.gif">
          <a:extLst>
            <a:ext uri="{FF2B5EF4-FFF2-40B4-BE49-F238E27FC236}">
              <a16:creationId xmlns:a16="http://schemas.microsoft.com/office/drawing/2014/main" id="{899D4741-E099-B14F-8FFB-2AC457D45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7434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971</xdr:row>
      <xdr:rowOff>0</xdr:rowOff>
    </xdr:from>
    <xdr:to>
      <xdr:col>0</xdr:col>
      <xdr:colOff>101600</xdr:colOff>
      <xdr:row>971</xdr:row>
      <xdr:rowOff>12700</xdr:rowOff>
    </xdr:to>
    <xdr:pic>
      <xdr:nvPicPr>
        <xdr:cNvPr id="306494" name="Picture 102" descr="http://www.ncbi.nlm.nih.gov/corehtml/pmc/pmcents/x2002.gif">
          <a:extLst>
            <a:ext uri="{FF2B5EF4-FFF2-40B4-BE49-F238E27FC236}">
              <a16:creationId xmlns:a16="http://schemas.microsoft.com/office/drawing/2014/main" id="{F8BF7A78-0BBA-CB43-A807-00701E1B75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73072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973</xdr:row>
      <xdr:rowOff>0</xdr:rowOff>
    </xdr:from>
    <xdr:to>
      <xdr:col>0</xdr:col>
      <xdr:colOff>152400</xdr:colOff>
      <xdr:row>973</xdr:row>
      <xdr:rowOff>12700</xdr:rowOff>
    </xdr:to>
    <xdr:pic>
      <xdr:nvPicPr>
        <xdr:cNvPr id="306495" name="Picture 103" descr="http://www.ncbi.nlm.nih.gov/corehtml/pmc/pmcents/x2003.gif">
          <a:extLst>
            <a:ext uri="{FF2B5EF4-FFF2-40B4-BE49-F238E27FC236}">
              <a16:creationId xmlns:a16="http://schemas.microsoft.com/office/drawing/2014/main" id="{3628C9E9-CC54-F440-AB9D-9537F83D6A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7713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976</xdr:row>
      <xdr:rowOff>0</xdr:rowOff>
    </xdr:from>
    <xdr:to>
      <xdr:col>0</xdr:col>
      <xdr:colOff>152400</xdr:colOff>
      <xdr:row>976</xdr:row>
      <xdr:rowOff>12700</xdr:rowOff>
    </xdr:to>
    <xdr:pic>
      <xdr:nvPicPr>
        <xdr:cNvPr id="306496" name="Picture 104" descr="http://www.ncbi.nlm.nih.gov/corehtml/pmc/pmcents/x2003.gif">
          <a:extLst>
            <a:ext uri="{FF2B5EF4-FFF2-40B4-BE49-F238E27FC236}">
              <a16:creationId xmlns:a16="http://schemas.microsoft.com/office/drawing/2014/main" id="{73DBDF94-DA55-9749-A8D9-574ECCE3C9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832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497" name="Picture 105" descr="http://www.ncbi.nlm.nih.gov/corehtml/pmc/pmcents/x2003.gif">
          <a:extLst>
            <a:ext uri="{FF2B5EF4-FFF2-40B4-BE49-F238E27FC236}">
              <a16:creationId xmlns:a16="http://schemas.microsoft.com/office/drawing/2014/main" id="{D88067FD-81BA-AB4C-9519-794F514E5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498" name="Picture 106" descr="http://www.ncbi.nlm.nih.gov/corehtml/pmc/pmcents/x2003.gif">
          <a:extLst>
            <a:ext uri="{FF2B5EF4-FFF2-40B4-BE49-F238E27FC236}">
              <a16:creationId xmlns:a16="http://schemas.microsoft.com/office/drawing/2014/main" id="{7800850A-2206-E840-8C97-1C2DB0747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499" name="Picture 107" descr="http://www.ncbi.nlm.nih.gov/corehtml/pmc/pmcents/x2003.gif">
          <a:extLst>
            <a:ext uri="{FF2B5EF4-FFF2-40B4-BE49-F238E27FC236}">
              <a16:creationId xmlns:a16="http://schemas.microsoft.com/office/drawing/2014/main" id="{7360FEB1-F3AD-2C4C-B7D5-D5E887C11E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00" name="Picture 108" descr="http://www.ncbi.nlm.nih.gov/corehtml/pmc/pmcents/x2003.gif">
          <a:extLst>
            <a:ext uri="{FF2B5EF4-FFF2-40B4-BE49-F238E27FC236}">
              <a16:creationId xmlns:a16="http://schemas.microsoft.com/office/drawing/2014/main" id="{008B4AFE-EC51-9B49-ADD9-917522C4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01" name="Picture 109" descr="http://www.ncbi.nlm.nih.gov/corehtml/pmc/pmcents/x2003.gif">
          <a:extLst>
            <a:ext uri="{FF2B5EF4-FFF2-40B4-BE49-F238E27FC236}">
              <a16:creationId xmlns:a16="http://schemas.microsoft.com/office/drawing/2014/main" id="{E374BA0D-399E-734D-BF90-AB0A35B3B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02" name="Picture 110" descr="http://www.ncbi.nlm.nih.gov/corehtml/pmc/pmcents/x2003.gif">
          <a:extLst>
            <a:ext uri="{FF2B5EF4-FFF2-40B4-BE49-F238E27FC236}">
              <a16:creationId xmlns:a16="http://schemas.microsoft.com/office/drawing/2014/main" id="{06D5E8C9-39D6-0D48-B455-CB2B775F3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03" name="Picture 111" descr="http://www.ncbi.nlm.nih.gov/corehtml/pmc/pmcents/x2003.gif">
          <a:extLst>
            <a:ext uri="{FF2B5EF4-FFF2-40B4-BE49-F238E27FC236}">
              <a16:creationId xmlns:a16="http://schemas.microsoft.com/office/drawing/2014/main" id="{D16F6740-B7F6-0249-BF23-2AB37D9E35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04" name="Picture 112" descr="http://www.ncbi.nlm.nih.gov/corehtml/pmc/pmcents/x2003.gif">
          <a:extLst>
            <a:ext uri="{FF2B5EF4-FFF2-40B4-BE49-F238E27FC236}">
              <a16:creationId xmlns:a16="http://schemas.microsoft.com/office/drawing/2014/main" id="{52ADAD4E-4FE2-C643-8679-94AED5D33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05" name="Picture 113" descr="http://www.ncbi.nlm.nih.gov/corehtml/pmc/pmcents/x2003.gif">
          <a:extLst>
            <a:ext uri="{FF2B5EF4-FFF2-40B4-BE49-F238E27FC236}">
              <a16:creationId xmlns:a16="http://schemas.microsoft.com/office/drawing/2014/main" id="{1D733041-1A28-324E-A7FB-DBF21CB8A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06" name="Picture 114" descr="http://www.ncbi.nlm.nih.gov/corehtml/pmc/pmcents/x2003.gif">
          <a:extLst>
            <a:ext uri="{FF2B5EF4-FFF2-40B4-BE49-F238E27FC236}">
              <a16:creationId xmlns:a16="http://schemas.microsoft.com/office/drawing/2014/main" id="{94142B19-CFA1-CF43-9C59-19D13BF39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07" name="Picture 115" descr="http://www.ncbi.nlm.nih.gov/corehtml/pmc/pmcents/x2003.gif">
          <a:extLst>
            <a:ext uri="{FF2B5EF4-FFF2-40B4-BE49-F238E27FC236}">
              <a16:creationId xmlns:a16="http://schemas.microsoft.com/office/drawing/2014/main" id="{780D3E42-3DE6-8048-A73A-CBFA5CBAA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08" name="Picture 116" descr="http://www.ncbi.nlm.nih.gov/corehtml/pmc/pmcents/x2003.gif">
          <a:extLst>
            <a:ext uri="{FF2B5EF4-FFF2-40B4-BE49-F238E27FC236}">
              <a16:creationId xmlns:a16="http://schemas.microsoft.com/office/drawing/2014/main" id="{5E63D867-1102-744B-B89A-A463EF4C0E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09" name="Picture 117" descr="http://www.ncbi.nlm.nih.gov/corehtml/pmc/pmcents/x2003.gif">
          <a:extLst>
            <a:ext uri="{FF2B5EF4-FFF2-40B4-BE49-F238E27FC236}">
              <a16:creationId xmlns:a16="http://schemas.microsoft.com/office/drawing/2014/main" id="{639BEE51-C23E-F141-828E-548DA5BC98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10" name="Picture 118" descr="http://www.ncbi.nlm.nih.gov/corehtml/pmc/pmcents/x2003.gif">
          <a:extLst>
            <a:ext uri="{FF2B5EF4-FFF2-40B4-BE49-F238E27FC236}">
              <a16:creationId xmlns:a16="http://schemas.microsoft.com/office/drawing/2014/main" id="{2BD9396B-491B-5242-A6E0-5B46DB361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11" name="Picture 119" descr="http://www.ncbi.nlm.nih.gov/corehtml/pmc/pmcents/x2003.gif">
          <a:extLst>
            <a:ext uri="{FF2B5EF4-FFF2-40B4-BE49-F238E27FC236}">
              <a16:creationId xmlns:a16="http://schemas.microsoft.com/office/drawing/2014/main" id="{C3B9246C-D515-4949-ABD7-98ADAEAA6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12" name="Picture 120" descr="http://www.ncbi.nlm.nih.gov/corehtml/pmc/pmcents/x2003.gif">
          <a:extLst>
            <a:ext uri="{FF2B5EF4-FFF2-40B4-BE49-F238E27FC236}">
              <a16:creationId xmlns:a16="http://schemas.microsoft.com/office/drawing/2014/main" id="{D75B00AF-B286-2B4F-BF52-E4614B29D5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13" name="Picture 121" descr="http://www.ncbi.nlm.nih.gov/corehtml/pmc/pmcents/x2003.gif">
          <a:extLst>
            <a:ext uri="{FF2B5EF4-FFF2-40B4-BE49-F238E27FC236}">
              <a16:creationId xmlns:a16="http://schemas.microsoft.com/office/drawing/2014/main" id="{4ED882F9-CEE1-AD4E-966B-49A7BC6B1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14" name="Picture 122" descr="http://www.ncbi.nlm.nih.gov/corehtml/pmc/pmcents/x2003.gif">
          <a:extLst>
            <a:ext uri="{FF2B5EF4-FFF2-40B4-BE49-F238E27FC236}">
              <a16:creationId xmlns:a16="http://schemas.microsoft.com/office/drawing/2014/main" id="{F6EF26F7-7798-9846-9431-47A1A1E74E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15" name="Picture 123" descr="http://www.ncbi.nlm.nih.gov/corehtml/pmc/pmcents/x2003.gif">
          <a:extLst>
            <a:ext uri="{FF2B5EF4-FFF2-40B4-BE49-F238E27FC236}">
              <a16:creationId xmlns:a16="http://schemas.microsoft.com/office/drawing/2014/main" id="{C001DB14-55C4-9340-BA9B-1DEECA09A3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16" name="Picture 124" descr="http://www.ncbi.nlm.nih.gov/corehtml/pmc/pmcents/x2003.gif">
          <a:extLst>
            <a:ext uri="{FF2B5EF4-FFF2-40B4-BE49-F238E27FC236}">
              <a16:creationId xmlns:a16="http://schemas.microsoft.com/office/drawing/2014/main" id="{CCFC3421-3C41-F941-A563-622E6BDB5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17" name="Picture 125" descr="http://www.ncbi.nlm.nih.gov/corehtml/pmc/pmcents/x2003.gif">
          <a:extLst>
            <a:ext uri="{FF2B5EF4-FFF2-40B4-BE49-F238E27FC236}">
              <a16:creationId xmlns:a16="http://schemas.microsoft.com/office/drawing/2014/main" id="{E296786C-3563-D04F-BBFD-9D5943FD2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101600</xdr:colOff>
      <xdr:row>955</xdr:row>
      <xdr:rowOff>12700</xdr:rowOff>
    </xdr:to>
    <xdr:pic>
      <xdr:nvPicPr>
        <xdr:cNvPr id="306518" name="Picture 126" descr="http://www.ncbi.nlm.nih.gov/corehtml/pmc/pmcents/x2002.gif">
          <a:extLst>
            <a:ext uri="{FF2B5EF4-FFF2-40B4-BE49-F238E27FC236}">
              <a16:creationId xmlns:a16="http://schemas.microsoft.com/office/drawing/2014/main" id="{63A0E0AE-F521-4D43-82C9-7F57A9C526C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40560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19" name="Picture 127" descr="http://www.ncbi.nlm.nih.gov/corehtml/pmc/pmcents/x2003.gif">
          <a:extLst>
            <a:ext uri="{FF2B5EF4-FFF2-40B4-BE49-F238E27FC236}">
              <a16:creationId xmlns:a16="http://schemas.microsoft.com/office/drawing/2014/main" id="{D2B9DEB1-D173-FB4D-B8D7-C5DFBAF7A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20" name="Picture 128" descr="http://www.ncbi.nlm.nih.gov/corehtml/pmc/pmcents/x2003.gif">
          <a:extLst>
            <a:ext uri="{FF2B5EF4-FFF2-40B4-BE49-F238E27FC236}">
              <a16:creationId xmlns:a16="http://schemas.microsoft.com/office/drawing/2014/main" id="{22EDAC06-57ED-484A-8624-8CB3C227C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21" name="Picture 129" descr="http://www.ncbi.nlm.nih.gov/corehtml/pmc/pmcents/x2003.gif">
          <a:extLst>
            <a:ext uri="{FF2B5EF4-FFF2-40B4-BE49-F238E27FC236}">
              <a16:creationId xmlns:a16="http://schemas.microsoft.com/office/drawing/2014/main" id="{C4277C63-E1E3-2B4D-ACA7-C18DD87CB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22" name="Picture 130" descr="http://www.ncbi.nlm.nih.gov/corehtml/pmc/pmcents/x2003.gif">
          <a:extLst>
            <a:ext uri="{FF2B5EF4-FFF2-40B4-BE49-F238E27FC236}">
              <a16:creationId xmlns:a16="http://schemas.microsoft.com/office/drawing/2014/main" id="{D5A13C9D-EE95-3446-9BEE-C58B6C4683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23" name="Picture 131" descr="http://www.ncbi.nlm.nih.gov/corehtml/pmc/pmcents/x2003.gif">
          <a:extLst>
            <a:ext uri="{FF2B5EF4-FFF2-40B4-BE49-F238E27FC236}">
              <a16:creationId xmlns:a16="http://schemas.microsoft.com/office/drawing/2014/main" id="{58A750B5-8C11-D246-8794-C874DDEC4D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24" name="Picture 132" descr="http://www.ncbi.nlm.nih.gov/corehtml/pmc/pmcents/x2003.gif">
          <a:extLst>
            <a:ext uri="{FF2B5EF4-FFF2-40B4-BE49-F238E27FC236}">
              <a16:creationId xmlns:a16="http://schemas.microsoft.com/office/drawing/2014/main" id="{167DCE84-132A-C941-A90F-F7865D7438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25" name="Picture 133" descr="http://www.ncbi.nlm.nih.gov/corehtml/pmc/pmcents/x2003.gif">
          <a:extLst>
            <a:ext uri="{FF2B5EF4-FFF2-40B4-BE49-F238E27FC236}">
              <a16:creationId xmlns:a16="http://schemas.microsoft.com/office/drawing/2014/main" id="{D586C7AD-1137-7944-8B06-BE2B37FCF6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26" name="Picture 134" descr="http://www.ncbi.nlm.nih.gov/corehtml/pmc/pmcents/x2003.gif">
          <a:extLst>
            <a:ext uri="{FF2B5EF4-FFF2-40B4-BE49-F238E27FC236}">
              <a16:creationId xmlns:a16="http://schemas.microsoft.com/office/drawing/2014/main" id="{DCCCA102-6EAF-054E-A55E-C097B43343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27" name="Picture 135" descr="http://www.ncbi.nlm.nih.gov/corehtml/pmc/pmcents/x2003.gif">
          <a:extLst>
            <a:ext uri="{FF2B5EF4-FFF2-40B4-BE49-F238E27FC236}">
              <a16:creationId xmlns:a16="http://schemas.microsoft.com/office/drawing/2014/main" id="{43E945A2-1EEC-CB4A-A747-B48D846DD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28" name="Picture 136" descr="http://www.ncbi.nlm.nih.gov/corehtml/pmc/pmcents/x2003.gif">
          <a:extLst>
            <a:ext uri="{FF2B5EF4-FFF2-40B4-BE49-F238E27FC236}">
              <a16:creationId xmlns:a16="http://schemas.microsoft.com/office/drawing/2014/main" id="{ABB5220D-C290-1C49-A92D-D6A71C41E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29" name="Picture 137" descr="http://www.ncbi.nlm.nih.gov/corehtml/pmc/pmcents/x2003.gif">
          <a:extLst>
            <a:ext uri="{FF2B5EF4-FFF2-40B4-BE49-F238E27FC236}">
              <a16:creationId xmlns:a16="http://schemas.microsoft.com/office/drawing/2014/main" id="{3A117AB7-2929-084D-A478-F6BAF33DA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30" name="Picture 138" descr="http://www.ncbi.nlm.nih.gov/corehtml/pmc/pmcents/x2003.gif">
          <a:extLst>
            <a:ext uri="{FF2B5EF4-FFF2-40B4-BE49-F238E27FC236}">
              <a16:creationId xmlns:a16="http://schemas.microsoft.com/office/drawing/2014/main" id="{992066E4-825F-6941-BC6A-29184C3C14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31" name="Picture 139" descr="http://www.ncbi.nlm.nih.gov/corehtml/pmc/pmcents/x2003.gif">
          <a:extLst>
            <a:ext uri="{FF2B5EF4-FFF2-40B4-BE49-F238E27FC236}">
              <a16:creationId xmlns:a16="http://schemas.microsoft.com/office/drawing/2014/main" id="{EBA4D4F2-307A-9F4E-BCE8-59424CE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32" name="Picture 140" descr="http://www.ncbi.nlm.nih.gov/corehtml/pmc/pmcents/x2003.gif">
          <a:extLst>
            <a:ext uri="{FF2B5EF4-FFF2-40B4-BE49-F238E27FC236}">
              <a16:creationId xmlns:a16="http://schemas.microsoft.com/office/drawing/2014/main" id="{965ED2B3-8310-1840-9BAC-CBFB5DB329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33" name="Picture 141" descr="http://www.ncbi.nlm.nih.gov/corehtml/pmc/pmcents/x2003.gif">
          <a:extLst>
            <a:ext uri="{FF2B5EF4-FFF2-40B4-BE49-F238E27FC236}">
              <a16:creationId xmlns:a16="http://schemas.microsoft.com/office/drawing/2014/main" id="{94AEEE7E-F363-6343-9E41-47B47382A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34" name="Picture 142" descr="http://www.ncbi.nlm.nih.gov/corehtml/pmc/pmcents/x2003.gif">
          <a:extLst>
            <a:ext uri="{FF2B5EF4-FFF2-40B4-BE49-F238E27FC236}">
              <a16:creationId xmlns:a16="http://schemas.microsoft.com/office/drawing/2014/main" id="{AB0F0076-0518-4743-9689-EF26FB43A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35" name="Picture 143" descr="http://www.ncbi.nlm.nih.gov/corehtml/pmc/pmcents/x2003.gif">
          <a:extLst>
            <a:ext uri="{FF2B5EF4-FFF2-40B4-BE49-F238E27FC236}">
              <a16:creationId xmlns:a16="http://schemas.microsoft.com/office/drawing/2014/main" id="{55230343-42D9-C143-A1CC-B2932866E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36" name="Picture 144" descr="http://www.ncbi.nlm.nih.gov/corehtml/pmc/pmcents/x2003.gif">
          <a:extLst>
            <a:ext uri="{FF2B5EF4-FFF2-40B4-BE49-F238E27FC236}">
              <a16:creationId xmlns:a16="http://schemas.microsoft.com/office/drawing/2014/main" id="{82054F12-86B5-BA4B-8BFE-392D58CCA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37" name="Picture 145" descr="http://www.ncbi.nlm.nih.gov/corehtml/pmc/pmcents/x2003.gif">
          <a:extLst>
            <a:ext uri="{FF2B5EF4-FFF2-40B4-BE49-F238E27FC236}">
              <a16:creationId xmlns:a16="http://schemas.microsoft.com/office/drawing/2014/main" id="{52083087-3BAB-B747-90F4-9BB901749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38" name="Picture 146" descr="http://www.ncbi.nlm.nih.gov/corehtml/pmc/pmcents/x2003.gif">
          <a:extLst>
            <a:ext uri="{FF2B5EF4-FFF2-40B4-BE49-F238E27FC236}">
              <a16:creationId xmlns:a16="http://schemas.microsoft.com/office/drawing/2014/main" id="{BEAA14DB-47F1-0940-96A3-15452717A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39" name="Picture 147" descr="http://www.ncbi.nlm.nih.gov/corehtml/pmc/pmcents/x2003.gif">
          <a:extLst>
            <a:ext uri="{FF2B5EF4-FFF2-40B4-BE49-F238E27FC236}">
              <a16:creationId xmlns:a16="http://schemas.microsoft.com/office/drawing/2014/main" id="{DF9703EB-65B3-B84B-907E-E71D3ECAB0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40" name="Picture 148" descr="http://www.ncbi.nlm.nih.gov/corehtml/pmc/pmcents/x2003.gif">
          <a:extLst>
            <a:ext uri="{FF2B5EF4-FFF2-40B4-BE49-F238E27FC236}">
              <a16:creationId xmlns:a16="http://schemas.microsoft.com/office/drawing/2014/main" id="{456BE4D8-9F0E-464C-A4E4-49BADD449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960</xdr:row>
      <xdr:rowOff>0</xdr:rowOff>
    </xdr:from>
    <xdr:to>
      <xdr:col>0</xdr:col>
      <xdr:colOff>152400</xdr:colOff>
      <xdr:row>960</xdr:row>
      <xdr:rowOff>12700</xdr:rowOff>
    </xdr:to>
    <xdr:pic>
      <xdr:nvPicPr>
        <xdr:cNvPr id="306541" name="Picture 149" descr="http://www.ncbi.nlm.nih.gov/corehtml/pmc/pmcents/x2003.gif">
          <a:extLst>
            <a:ext uri="{FF2B5EF4-FFF2-40B4-BE49-F238E27FC236}">
              <a16:creationId xmlns:a16="http://schemas.microsoft.com/office/drawing/2014/main" id="{6DCFB1BB-87ED-6945-AE4A-866918B7D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5072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961</xdr:row>
      <xdr:rowOff>0</xdr:rowOff>
    </xdr:from>
    <xdr:to>
      <xdr:col>0</xdr:col>
      <xdr:colOff>152400</xdr:colOff>
      <xdr:row>961</xdr:row>
      <xdr:rowOff>12700</xdr:rowOff>
    </xdr:to>
    <xdr:pic>
      <xdr:nvPicPr>
        <xdr:cNvPr id="306542" name="Picture 150" descr="http://www.ncbi.nlm.nih.gov/corehtml/pmc/pmcents/x2003.gif">
          <a:extLst>
            <a:ext uri="{FF2B5EF4-FFF2-40B4-BE49-F238E27FC236}">
              <a16:creationId xmlns:a16="http://schemas.microsoft.com/office/drawing/2014/main" id="{5D2853EF-39C2-A447-9D95-FADE01B28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5275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543" name="Picture 154" descr="http://www.ncbi.nlm.nih.gov/corehtml/pmc/pmcents/x2003.gif">
          <a:extLst>
            <a:ext uri="{FF2B5EF4-FFF2-40B4-BE49-F238E27FC236}">
              <a16:creationId xmlns:a16="http://schemas.microsoft.com/office/drawing/2014/main" id="{9ED75669-1706-8C45-B9D9-D9FD7E719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101600</xdr:colOff>
      <xdr:row>953</xdr:row>
      <xdr:rowOff>12700</xdr:rowOff>
    </xdr:to>
    <xdr:pic>
      <xdr:nvPicPr>
        <xdr:cNvPr id="306544" name="Picture 155" descr="http://www.ncbi.nlm.nih.gov/corehtml/pmc/pmcents/x2002.gif">
          <a:extLst>
            <a:ext uri="{FF2B5EF4-FFF2-40B4-BE49-F238E27FC236}">
              <a16:creationId xmlns:a16="http://schemas.microsoft.com/office/drawing/2014/main" id="{70E9B561-995F-2E46-B554-24D99C2AD91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152400</xdr:colOff>
      <xdr:row>988</xdr:row>
      <xdr:rowOff>12700</xdr:rowOff>
    </xdr:to>
    <xdr:pic>
      <xdr:nvPicPr>
        <xdr:cNvPr id="306545" name="Picture 156" descr="http://www.ncbi.nlm.nih.gov/corehtml/pmc/pmcents/x2003.gif">
          <a:extLst>
            <a:ext uri="{FF2B5EF4-FFF2-40B4-BE49-F238E27FC236}">
              <a16:creationId xmlns:a16="http://schemas.microsoft.com/office/drawing/2014/main" id="{EE1D35B6-C1DC-BD44-A34B-B4FE6080C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101600</xdr:colOff>
      <xdr:row>988</xdr:row>
      <xdr:rowOff>12700</xdr:rowOff>
    </xdr:to>
    <xdr:pic>
      <xdr:nvPicPr>
        <xdr:cNvPr id="306546" name="Picture 157" descr="http://www.ncbi.nlm.nih.gov/corehtml/pmc/pmcents/x2002.gif">
          <a:extLst>
            <a:ext uri="{FF2B5EF4-FFF2-40B4-BE49-F238E27FC236}">
              <a16:creationId xmlns:a16="http://schemas.microsoft.com/office/drawing/2014/main" id="{8A7CE355-7B04-4A42-9E92-B0464B062EF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0761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152400</xdr:colOff>
      <xdr:row>988</xdr:row>
      <xdr:rowOff>12700</xdr:rowOff>
    </xdr:to>
    <xdr:pic>
      <xdr:nvPicPr>
        <xdr:cNvPr id="306547" name="Picture 158" descr="http://www.ncbi.nlm.nih.gov/corehtml/pmc/pmcents/x2003.gif">
          <a:extLst>
            <a:ext uri="{FF2B5EF4-FFF2-40B4-BE49-F238E27FC236}">
              <a16:creationId xmlns:a16="http://schemas.microsoft.com/office/drawing/2014/main" id="{3DE0FE35-706E-8347-A6C3-9F43F067A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101600</xdr:colOff>
      <xdr:row>988</xdr:row>
      <xdr:rowOff>12700</xdr:rowOff>
    </xdr:to>
    <xdr:pic>
      <xdr:nvPicPr>
        <xdr:cNvPr id="306548" name="Picture 159" descr="http://www.ncbi.nlm.nih.gov/corehtml/pmc/pmcents/x2002.gif">
          <a:extLst>
            <a:ext uri="{FF2B5EF4-FFF2-40B4-BE49-F238E27FC236}">
              <a16:creationId xmlns:a16="http://schemas.microsoft.com/office/drawing/2014/main" id="{EBBF6B2F-3A83-BB4F-98ED-B434C7A5780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0761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152400</xdr:colOff>
      <xdr:row>988</xdr:row>
      <xdr:rowOff>12700</xdr:rowOff>
    </xdr:to>
    <xdr:pic>
      <xdr:nvPicPr>
        <xdr:cNvPr id="306549" name="Picture 160" descr="http://www.ncbi.nlm.nih.gov/corehtml/pmc/pmcents/x2003.gif">
          <a:extLst>
            <a:ext uri="{FF2B5EF4-FFF2-40B4-BE49-F238E27FC236}">
              <a16:creationId xmlns:a16="http://schemas.microsoft.com/office/drawing/2014/main" id="{C31C4C0F-B8F6-3F4B-A9D2-69B0B72B0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101600</xdr:colOff>
      <xdr:row>988</xdr:row>
      <xdr:rowOff>12700</xdr:rowOff>
    </xdr:to>
    <xdr:pic>
      <xdr:nvPicPr>
        <xdr:cNvPr id="306550" name="Picture 161" descr="http://www.ncbi.nlm.nih.gov/corehtml/pmc/pmcents/x2002.gif">
          <a:extLst>
            <a:ext uri="{FF2B5EF4-FFF2-40B4-BE49-F238E27FC236}">
              <a16:creationId xmlns:a16="http://schemas.microsoft.com/office/drawing/2014/main" id="{40C1F733-4B5A-6845-B9A2-9DDC3FEC51C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0761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152400</xdr:colOff>
      <xdr:row>988</xdr:row>
      <xdr:rowOff>12700</xdr:rowOff>
    </xdr:to>
    <xdr:pic>
      <xdr:nvPicPr>
        <xdr:cNvPr id="306551" name="Picture 162" descr="http://www.ncbi.nlm.nih.gov/corehtml/pmc/pmcents/x2003.gif">
          <a:extLst>
            <a:ext uri="{FF2B5EF4-FFF2-40B4-BE49-F238E27FC236}">
              <a16:creationId xmlns:a16="http://schemas.microsoft.com/office/drawing/2014/main" id="{1C623AF2-8DAA-994A-8D59-BC240692E3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101600</xdr:colOff>
      <xdr:row>988</xdr:row>
      <xdr:rowOff>12700</xdr:rowOff>
    </xdr:to>
    <xdr:pic>
      <xdr:nvPicPr>
        <xdr:cNvPr id="306552" name="Picture 163" descr="http://www.ncbi.nlm.nih.gov/corehtml/pmc/pmcents/x2002.gif">
          <a:extLst>
            <a:ext uri="{FF2B5EF4-FFF2-40B4-BE49-F238E27FC236}">
              <a16:creationId xmlns:a16="http://schemas.microsoft.com/office/drawing/2014/main" id="{F38E6546-3A8D-094B-B265-B78F8D3D2A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0761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152400</xdr:colOff>
      <xdr:row>988</xdr:row>
      <xdr:rowOff>12700</xdr:rowOff>
    </xdr:to>
    <xdr:pic>
      <xdr:nvPicPr>
        <xdr:cNvPr id="306553" name="Picture 164" descr="http://www.ncbi.nlm.nih.gov/corehtml/pmc/pmcents/x2003.gif">
          <a:extLst>
            <a:ext uri="{FF2B5EF4-FFF2-40B4-BE49-F238E27FC236}">
              <a16:creationId xmlns:a16="http://schemas.microsoft.com/office/drawing/2014/main" id="{3BB0C9D9-AB86-0641-93F2-C60A30FE2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101600</xdr:colOff>
      <xdr:row>988</xdr:row>
      <xdr:rowOff>12700</xdr:rowOff>
    </xdr:to>
    <xdr:pic>
      <xdr:nvPicPr>
        <xdr:cNvPr id="306554" name="Picture 165" descr="http://www.ncbi.nlm.nih.gov/corehtml/pmc/pmcents/x2002.gif">
          <a:extLst>
            <a:ext uri="{FF2B5EF4-FFF2-40B4-BE49-F238E27FC236}">
              <a16:creationId xmlns:a16="http://schemas.microsoft.com/office/drawing/2014/main" id="{476224C4-A13F-4F44-8A95-9643BE28686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0761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1004</xdr:row>
      <xdr:rowOff>0</xdr:rowOff>
    </xdr:from>
    <xdr:to>
      <xdr:col>0</xdr:col>
      <xdr:colOff>152400</xdr:colOff>
      <xdr:row>1004</xdr:row>
      <xdr:rowOff>12700</xdr:rowOff>
    </xdr:to>
    <xdr:pic>
      <xdr:nvPicPr>
        <xdr:cNvPr id="306555" name="Picture 166" descr="http://www.ncbi.nlm.nih.gov/corehtml/pmc/pmcents/x2003.gif">
          <a:extLst>
            <a:ext uri="{FF2B5EF4-FFF2-40B4-BE49-F238E27FC236}">
              <a16:creationId xmlns:a16="http://schemas.microsoft.com/office/drawing/2014/main" id="{7A456570-B624-3A41-B939-583103DA6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4012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1004</xdr:row>
      <xdr:rowOff>0</xdr:rowOff>
    </xdr:from>
    <xdr:to>
      <xdr:col>0</xdr:col>
      <xdr:colOff>101600</xdr:colOff>
      <xdr:row>1004</xdr:row>
      <xdr:rowOff>12700</xdr:rowOff>
    </xdr:to>
    <xdr:pic>
      <xdr:nvPicPr>
        <xdr:cNvPr id="306556" name="Picture 167" descr="http://www.ncbi.nlm.nih.gov/corehtml/pmc/pmcents/x2002.gif">
          <a:extLst>
            <a:ext uri="{FF2B5EF4-FFF2-40B4-BE49-F238E27FC236}">
              <a16:creationId xmlns:a16="http://schemas.microsoft.com/office/drawing/2014/main" id="{1C300693-FEE5-AB40-93CA-24CF932DFAA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4012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952</xdr:row>
      <xdr:rowOff>0</xdr:rowOff>
    </xdr:from>
    <xdr:to>
      <xdr:col>0</xdr:col>
      <xdr:colOff>152400</xdr:colOff>
      <xdr:row>952</xdr:row>
      <xdr:rowOff>12700</xdr:rowOff>
    </xdr:to>
    <xdr:pic>
      <xdr:nvPicPr>
        <xdr:cNvPr id="306557" name="Picture 168" descr="http://www.ncbi.nlm.nih.gov/corehtml/pmc/pmcents/x2003.gif">
          <a:extLst>
            <a:ext uri="{FF2B5EF4-FFF2-40B4-BE49-F238E27FC236}">
              <a16:creationId xmlns:a16="http://schemas.microsoft.com/office/drawing/2014/main" id="{81224C0C-9845-4244-A14C-9A66FCF44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4464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558" name="Picture 169" descr="http://www.ncbi.nlm.nih.gov/corehtml/pmc/pmcents/x2003.gif">
          <a:extLst>
            <a:ext uri="{FF2B5EF4-FFF2-40B4-BE49-F238E27FC236}">
              <a16:creationId xmlns:a16="http://schemas.microsoft.com/office/drawing/2014/main" id="{FA500E00-3F4E-9D44-82A9-A7AF6C6EA5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954</xdr:row>
      <xdr:rowOff>0</xdr:rowOff>
    </xdr:from>
    <xdr:to>
      <xdr:col>0</xdr:col>
      <xdr:colOff>152400</xdr:colOff>
      <xdr:row>954</xdr:row>
      <xdr:rowOff>12700</xdr:rowOff>
    </xdr:to>
    <xdr:pic>
      <xdr:nvPicPr>
        <xdr:cNvPr id="306559" name="Picture 170" descr="http://www.ncbi.nlm.nih.gov/corehtml/pmc/pmcents/x2003.gif">
          <a:extLst>
            <a:ext uri="{FF2B5EF4-FFF2-40B4-BE49-F238E27FC236}">
              <a16:creationId xmlns:a16="http://schemas.microsoft.com/office/drawing/2014/main" id="{CB4C7DB9-73F8-B644-B96D-044353A20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852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970</xdr:row>
      <xdr:rowOff>0</xdr:rowOff>
    </xdr:from>
    <xdr:to>
      <xdr:col>0</xdr:col>
      <xdr:colOff>152400</xdr:colOff>
      <xdr:row>970</xdr:row>
      <xdr:rowOff>12700</xdr:rowOff>
    </xdr:to>
    <xdr:pic>
      <xdr:nvPicPr>
        <xdr:cNvPr id="306560" name="Picture 171" descr="http://www.ncbi.nlm.nih.gov/corehtml/pmc/pmcents/x2003.gif">
          <a:extLst>
            <a:ext uri="{FF2B5EF4-FFF2-40B4-BE49-F238E27FC236}">
              <a16:creationId xmlns:a16="http://schemas.microsoft.com/office/drawing/2014/main" id="{D89605CC-A71F-0D47-9DFA-06C656EF43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7104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971</xdr:row>
      <xdr:rowOff>0</xdr:rowOff>
    </xdr:from>
    <xdr:to>
      <xdr:col>0</xdr:col>
      <xdr:colOff>152400</xdr:colOff>
      <xdr:row>971</xdr:row>
      <xdr:rowOff>12700</xdr:rowOff>
    </xdr:to>
    <xdr:pic>
      <xdr:nvPicPr>
        <xdr:cNvPr id="306561" name="Picture 172" descr="http://www.ncbi.nlm.nih.gov/corehtml/pmc/pmcents/x2003.gif">
          <a:extLst>
            <a:ext uri="{FF2B5EF4-FFF2-40B4-BE49-F238E27FC236}">
              <a16:creationId xmlns:a16="http://schemas.microsoft.com/office/drawing/2014/main" id="{6631AA8B-4E34-0D42-9B5C-F94CDDDDE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7307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973</xdr:row>
      <xdr:rowOff>0</xdr:rowOff>
    </xdr:from>
    <xdr:to>
      <xdr:col>0</xdr:col>
      <xdr:colOff>152400</xdr:colOff>
      <xdr:row>973</xdr:row>
      <xdr:rowOff>12700</xdr:rowOff>
    </xdr:to>
    <xdr:pic>
      <xdr:nvPicPr>
        <xdr:cNvPr id="306562" name="Picture 173" descr="http://www.ncbi.nlm.nih.gov/corehtml/pmc/pmcents/x2003.gif">
          <a:extLst>
            <a:ext uri="{FF2B5EF4-FFF2-40B4-BE49-F238E27FC236}">
              <a16:creationId xmlns:a16="http://schemas.microsoft.com/office/drawing/2014/main" id="{047A8A56-331C-0644-BA56-2AC82C435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7713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976</xdr:row>
      <xdr:rowOff>0</xdr:rowOff>
    </xdr:from>
    <xdr:to>
      <xdr:col>0</xdr:col>
      <xdr:colOff>152400</xdr:colOff>
      <xdr:row>976</xdr:row>
      <xdr:rowOff>12700</xdr:rowOff>
    </xdr:to>
    <xdr:pic>
      <xdr:nvPicPr>
        <xdr:cNvPr id="306563" name="Picture 174" descr="http://www.ncbi.nlm.nih.gov/corehtml/pmc/pmcents/x2003.gif">
          <a:extLst>
            <a:ext uri="{FF2B5EF4-FFF2-40B4-BE49-F238E27FC236}">
              <a16:creationId xmlns:a16="http://schemas.microsoft.com/office/drawing/2014/main" id="{27AEC0E6-A842-CD4C-97DD-16C7BC797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832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152400</xdr:colOff>
      <xdr:row>988</xdr:row>
      <xdr:rowOff>12700</xdr:rowOff>
    </xdr:to>
    <xdr:pic>
      <xdr:nvPicPr>
        <xdr:cNvPr id="306564" name="Picture 175" descr="http://www.ncbi.nlm.nih.gov/corehtml/pmc/pmcents/x2003.gif">
          <a:extLst>
            <a:ext uri="{FF2B5EF4-FFF2-40B4-BE49-F238E27FC236}">
              <a16:creationId xmlns:a16="http://schemas.microsoft.com/office/drawing/2014/main" id="{5E92A075-0C2A-EA42-B90C-31BF9F4FD0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989</xdr:row>
      <xdr:rowOff>0</xdr:rowOff>
    </xdr:from>
    <xdr:to>
      <xdr:col>0</xdr:col>
      <xdr:colOff>152400</xdr:colOff>
      <xdr:row>989</xdr:row>
      <xdr:rowOff>12700</xdr:rowOff>
    </xdr:to>
    <xdr:pic>
      <xdr:nvPicPr>
        <xdr:cNvPr id="306565" name="Picture 176" descr="http://www.ncbi.nlm.nih.gov/corehtml/pmc/pmcents/x2003.gif">
          <a:extLst>
            <a:ext uri="{FF2B5EF4-FFF2-40B4-BE49-F238E27FC236}">
              <a16:creationId xmlns:a16="http://schemas.microsoft.com/office/drawing/2014/main" id="{DFE32118-1E3B-3445-A4C2-BF1460967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1001</xdr:row>
      <xdr:rowOff>0</xdr:rowOff>
    </xdr:from>
    <xdr:to>
      <xdr:col>0</xdr:col>
      <xdr:colOff>152400</xdr:colOff>
      <xdr:row>1001</xdr:row>
      <xdr:rowOff>12700</xdr:rowOff>
    </xdr:to>
    <xdr:pic>
      <xdr:nvPicPr>
        <xdr:cNvPr id="306566" name="Picture 177" descr="http://www.ncbi.nlm.nih.gov/corehtml/pmc/pmcents/x2003.gif">
          <a:extLst>
            <a:ext uri="{FF2B5EF4-FFF2-40B4-BE49-F238E27FC236}">
              <a16:creationId xmlns:a16="http://schemas.microsoft.com/office/drawing/2014/main" id="{EC737F44-0AA1-404D-86E4-4000C3AD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40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1004</xdr:row>
      <xdr:rowOff>0</xdr:rowOff>
    </xdr:from>
    <xdr:to>
      <xdr:col>0</xdr:col>
      <xdr:colOff>152400</xdr:colOff>
      <xdr:row>1004</xdr:row>
      <xdr:rowOff>12700</xdr:rowOff>
    </xdr:to>
    <xdr:pic>
      <xdr:nvPicPr>
        <xdr:cNvPr id="306567" name="Picture 178" descr="http://www.ncbi.nlm.nih.gov/corehtml/pmc/pmcents/x2003.gif">
          <a:extLst>
            <a:ext uri="{FF2B5EF4-FFF2-40B4-BE49-F238E27FC236}">
              <a16:creationId xmlns:a16="http://schemas.microsoft.com/office/drawing/2014/main" id="{771550B9-A7C7-B143-944B-B86A9DD39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4012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970</xdr:row>
      <xdr:rowOff>0</xdr:rowOff>
    </xdr:from>
    <xdr:to>
      <xdr:col>0</xdr:col>
      <xdr:colOff>152400</xdr:colOff>
      <xdr:row>970</xdr:row>
      <xdr:rowOff>12700</xdr:rowOff>
    </xdr:to>
    <xdr:pic>
      <xdr:nvPicPr>
        <xdr:cNvPr id="306568" name="Picture 179" descr="http://www.ncbi.nlm.nih.gov/corehtml/pmc/pmcents/x2003.gif">
          <a:extLst>
            <a:ext uri="{FF2B5EF4-FFF2-40B4-BE49-F238E27FC236}">
              <a16:creationId xmlns:a16="http://schemas.microsoft.com/office/drawing/2014/main" id="{D094AFCE-2AFF-D143-8F67-93CFC0B0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7104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1004</xdr:row>
      <xdr:rowOff>0</xdr:rowOff>
    </xdr:from>
    <xdr:to>
      <xdr:col>0</xdr:col>
      <xdr:colOff>152400</xdr:colOff>
      <xdr:row>1004</xdr:row>
      <xdr:rowOff>12700</xdr:rowOff>
    </xdr:to>
    <xdr:pic>
      <xdr:nvPicPr>
        <xdr:cNvPr id="306569" name="Picture 180" descr="http://www.ncbi.nlm.nih.gov/corehtml/pmc/pmcents/x2003.gif">
          <a:extLst>
            <a:ext uri="{FF2B5EF4-FFF2-40B4-BE49-F238E27FC236}">
              <a16:creationId xmlns:a16="http://schemas.microsoft.com/office/drawing/2014/main" id="{E7A7A06D-27D4-1943-9B6C-7EA2FEF06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4012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1004</xdr:row>
      <xdr:rowOff>0</xdr:rowOff>
    </xdr:from>
    <xdr:to>
      <xdr:col>0</xdr:col>
      <xdr:colOff>152400</xdr:colOff>
      <xdr:row>1004</xdr:row>
      <xdr:rowOff>12700</xdr:rowOff>
    </xdr:to>
    <xdr:pic>
      <xdr:nvPicPr>
        <xdr:cNvPr id="306570" name="Picture 181" descr="http://www.ncbi.nlm.nih.gov/corehtml/pmc/pmcents/x2003.gif">
          <a:extLst>
            <a:ext uri="{FF2B5EF4-FFF2-40B4-BE49-F238E27FC236}">
              <a16:creationId xmlns:a16="http://schemas.microsoft.com/office/drawing/2014/main" id="{38ADD83B-0CE7-5B46-A246-6DEC4EFFA8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4012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954</xdr:row>
      <xdr:rowOff>0</xdr:rowOff>
    </xdr:from>
    <xdr:to>
      <xdr:col>0</xdr:col>
      <xdr:colOff>152400</xdr:colOff>
      <xdr:row>954</xdr:row>
      <xdr:rowOff>12700</xdr:rowOff>
    </xdr:to>
    <xdr:pic>
      <xdr:nvPicPr>
        <xdr:cNvPr id="306571" name="Picture 182" descr="http://www.ncbi.nlm.nih.gov/corehtml/pmc/pmcents/x2003.gif">
          <a:extLst>
            <a:ext uri="{FF2B5EF4-FFF2-40B4-BE49-F238E27FC236}">
              <a16:creationId xmlns:a16="http://schemas.microsoft.com/office/drawing/2014/main" id="{23EBC50E-8682-764E-8EAB-EC9725FD5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852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955</xdr:row>
      <xdr:rowOff>0</xdr:rowOff>
    </xdr:from>
    <xdr:to>
      <xdr:col>0</xdr:col>
      <xdr:colOff>152400</xdr:colOff>
      <xdr:row>955</xdr:row>
      <xdr:rowOff>12700</xdr:rowOff>
    </xdr:to>
    <xdr:pic>
      <xdr:nvPicPr>
        <xdr:cNvPr id="306572" name="Picture 183" descr="http://www.ncbi.nlm.nih.gov/corehtml/pmc/pmcents/x2003.gif">
          <a:extLst>
            <a:ext uri="{FF2B5EF4-FFF2-40B4-BE49-F238E27FC236}">
              <a16:creationId xmlns:a16="http://schemas.microsoft.com/office/drawing/2014/main" id="{21F01606-E3B6-6240-B05E-EE54A86DA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960</xdr:row>
      <xdr:rowOff>0</xdr:rowOff>
    </xdr:from>
    <xdr:to>
      <xdr:col>0</xdr:col>
      <xdr:colOff>152400</xdr:colOff>
      <xdr:row>960</xdr:row>
      <xdr:rowOff>12700</xdr:rowOff>
    </xdr:to>
    <xdr:pic>
      <xdr:nvPicPr>
        <xdr:cNvPr id="306573" name="Picture 184" descr="http://www.ncbi.nlm.nih.gov/corehtml/pmc/pmcents/x2003.gif">
          <a:extLst>
            <a:ext uri="{FF2B5EF4-FFF2-40B4-BE49-F238E27FC236}">
              <a16:creationId xmlns:a16="http://schemas.microsoft.com/office/drawing/2014/main" id="{74BF49E8-29DF-A64D-905B-56E4AC5DF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5072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961</xdr:row>
      <xdr:rowOff>0</xdr:rowOff>
    </xdr:from>
    <xdr:to>
      <xdr:col>0</xdr:col>
      <xdr:colOff>152400</xdr:colOff>
      <xdr:row>961</xdr:row>
      <xdr:rowOff>12700</xdr:rowOff>
    </xdr:to>
    <xdr:pic>
      <xdr:nvPicPr>
        <xdr:cNvPr id="306574" name="Picture 185" descr="http://www.ncbi.nlm.nih.gov/corehtml/pmc/pmcents/x2003.gif">
          <a:extLst>
            <a:ext uri="{FF2B5EF4-FFF2-40B4-BE49-F238E27FC236}">
              <a16:creationId xmlns:a16="http://schemas.microsoft.com/office/drawing/2014/main" id="{E4630360-71F0-F548-9B52-077C07BA6D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5275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970</xdr:row>
      <xdr:rowOff>0</xdr:rowOff>
    </xdr:from>
    <xdr:to>
      <xdr:col>0</xdr:col>
      <xdr:colOff>152400</xdr:colOff>
      <xdr:row>970</xdr:row>
      <xdr:rowOff>12700</xdr:rowOff>
    </xdr:to>
    <xdr:pic>
      <xdr:nvPicPr>
        <xdr:cNvPr id="306575" name="Picture 186" descr="http://www.ncbi.nlm.nih.gov/corehtml/pmc/pmcents/x2003.gif">
          <a:extLst>
            <a:ext uri="{FF2B5EF4-FFF2-40B4-BE49-F238E27FC236}">
              <a16:creationId xmlns:a16="http://schemas.microsoft.com/office/drawing/2014/main" id="{CB0BEDE1-72AB-E844-8CC6-01121A217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7104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989</xdr:row>
      <xdr:rowOff>0</xdr:rowOff>
    </xdr:from>
    <xdr:to>
      <xdr:col>0</xdr:col>
      <xdr:colOff>152400</xdr:colOff>
      <xdr:row>989</xdr:row>
      <xdr:rowOff>12700</xdr:rowOff>
    </xdr:to>
    <xdr:pic>
      <xdr:nvPicPr>
        <xdr:cNvPr id="306576" name="Picture 187" descr="http://www.ncbi.nlm.nih.gov/corehtml/pmc/pmcents/x2003.gif">
          <a:extLst>
            <a:ext uri="{FF2B5EF4-FFF2-40B4-BE49-F238E27FC236}">
              <a16:creationId xmlns:a16="http://schemas.microsoft.com/office/drawing/2014/main" id="{A688CEAF-723B-F64D-B09F-1AFBF6017D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989</xdr:row>
      <xdr:rowOff>0</xdr:rowOff>
    </xdr:from>
    <xdr:to>
      <xdr:col>0</xdr:col>
      <xdr:colOff>152400</xdr:colOff>
      <xdr:row>989</xdr:row>
      <xdr:rowOff>12700</xdr:rowOff>
    </xdr:to>
    <xdr:pic>
      <xdr:nvPicPr>
        <xdr:cNvPr id="306577" name="Picture 188" descr="http://www.ncbi.nlm.nih.gov/corehtml/pmc/pmcents/x2003.gif">
          <a:extLst>
            <a:ext uri="{FF2B5EF4-FFF2-40B4-BE49-F238E27FC236}">
              <a16:creationId xmlns:a16="http://schemas.microsoft.com/office/drawing/2014/main" id="{FA0A2294-82DE-0A4C-9BE7-F8DE1C0DE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989</xdr:row>
      <xdr:rowOff>0</xdr:rowOff>
    </xdr:from>
    <xdr:to>
      <xdr:col>0</xdr:col>
      <xdr:colOff>152400</xdr:colOff>
      <xdr:row>989</xdr:row>
      <xdr:rowOff>12700</xdr:rowOff>
    </xdr:to>
    <xdr:pic>
      <xdr:nvPicPr>
        <xdr:cNvPr id="306578" name="Picture 189" descr="http://www.ncbi.nlm.nih.gov/corehtml/pmc/pmcents/x2003.gif">
          <a:extLst>
            <a:ext uri="{FF2B5EF4-FFF2-40B4-BE49-F238E27FC236}">
              <a16:creationId xmlns:a16="http://schemas.microsoft.com/office/drawing/2014/main" id="{0EFD3270-59C6-1E42-B7D3-FEC839BCCB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1001</xdr:row>
      <xdr:rowOff>0</xdr:rowOff>
    </xdr:from>
    <xdr:to>
      <xdr:col>0</xdr:col>
      <xdr:colOff>152400</xdr:colOff>
      <xdr:row>1001</xdr:row>
      <xdr:rowOff>12700</xdr:rowOff>
    </xdr:to>
    <xdr:pic>
      <xdr:nvPicPr>
        <xdr:cNvPr id="306579" name="Picture 190" descr="http://www.ncbi.nlm.nih.gov/corehtml/pmc/pmcents/x2003.gif">
          <a:extLst>
            <a:ext uri="{FF2B5EF4-FFF2-40B4-BE49-F238E27FC236}">
              <a16:creationId xmlns:a16="http://schemas.microsoft.com/office/drawing/2014/main" id="{81B9692B-F965-0246-9FCD-2B2680AF5D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40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580" name="Picture 191" descr="http://www.ncbi.nlm.nih.gov/corehtml/pmc/pmcents/x2003.gif">
          <a:extLst>
            <a:ext uri="{FF2B5EF4-FFF2-40B4-BE49-F238E27FC236}">
              <a16:creationId xmlns:a16="http://schemas.microsoft.com/office/drawing/2014/main" id="{127C25D3-F5BF-9142-9074-A92FDA9AA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581" name="Picture 192" descr="http://www.ncbi.nlm.nih.gov/corehtml/pmc/pmcents/x2003.gif">
          <a:extLst>
            <a:ext uri="{FF2B5EF4-FFF2-40B4-BE49-F238E27FC236}">
              <a16:creationId xmlns:a16="http://schemas.microsoft.com/office/drawing/2014/main" id="{4C346FF0-D02E-6542-BB86-630B24DE9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973</xdr:row>
      <xdr:rowOff>0</xdr:rowOff>
    </xdr:from>
    <xdr:to>
      <xdr:col>0</xdr:col>
      <xdr:colOff>152400</xdr:colOff>
      <xdr:row>973</xdr:row>
      <xdr:rowOff>12700</xdr:rowOff>
    </xdr:to>
    <xdr:pic>
      <xdr:nvPicPr>
        <xdr:cNvPr id="306582" name="Picture 193" descr="http://www.ncbi.nlm.nih.gov/corehtml/pmc/pmcents/x2003.gif">
          <a:extLst>
            <a:ext uri="{FF2B5EF4-FFF2-40B4-BE49-F238E27FC236}">
              <a16:creationId xmlns:a16="http://schemas.microsoft.com/office/drawing/2014/main" id="{E189C874-8889-EA4B-AF02-F35B1512E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7713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973</xdr:row>
      <xdr:rowOff>0</xdr:rowOff>
    </xdr:from>
    <xdr:to>
      <xdr:col>0</xdr:col>
      <xdr:colOff>152400</xdr:colOff>
      <xdr:row>973</xdr:row>
      <xdr:rowOff>12700</xdr:rowOff>
    </xdr:to>
    <xdr:pic>
      <xdr:nvPicPr>
        <xdr:cNvPr id="306583" name="Picture 194" descr="http://www.ncbi.nlm.nih.gov/corehtml/pmc/pmcents/x2003.gif">
          <a:extLst>
            <a:ext uri="{FF2B5EF4-FFF2-40B4-BE49-F238E27FC236}">
              <a16:creationId xmlns:a16="http://schemas.microsoft.com/office/drawing/2014/main" id="{274D636F-397E-CB4C-BABA-01273C14F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7713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973</xdr:row>
      <xdr:rowOff>0</xdr:rowOff>
    </xdr:from>
    <xdr:to>
      <xdr:col>0</xdr:col>
      <xdr:colOff>152400</xdr:colOff>
      <xdr:row>973</xdr:row>
      <xdr:rowOff>12700</xdr:rowOff>
    </xdr:to>
    <xdr:pic>
      <xdr:nvPicPr>
        <xdr:cNvPr id="306584" name="Picture 195" descr="http://www.ncbi.nlm.nih.gov/corehtml/pmc/pmcents/x2003.gif">
          <a:extLst>
            <a:ext uri="{FF2B5EF4-FFF2-40B4-BE49-F238E27FC236}">
              <a16:creationId xmlns:a16="http://schemas.microsoft.com/office/drawing/2014/main" id="{67ED9462-A234-314D-A41B-8C43976BF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7713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989</xdr:row>
      <xdr:rowOff>0</xdr:rowOff>
    </xdr:from>
    <xdr:to>
      <xdr:col>0</xdr:col>
      <xdr:colOff>152400</xdr:colOff>
      <xdr:row>989</xdr:row>
      <xdr:rowOff>12700</xdr:rowOff>
    </xdr:to>
    <xdr:pic>
      <xdr:nvPicPr>
        <xdr:cNvPr id="306585" name="Picture 196" descr="http://www.ncbi.nlm.nih.gov/corehtml/pmc/pmcents/x2003.gif">
          <a:extLst>
            <a:ext uri="{FF2B5EF4-FFF2-40B4-BE49-F238E27FC236}">
              <a16:creationId xmlns:a16="http://schemas.microsoft.com/office/drawing/2014/main" id="{E33F03E8-EC43-CD42-B639-DBF686382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976</xdr:row>
      <xdr:rowOff>0</xdr:rowOff>
    </xdr:from>
    <xdr:to>
      <xdr:col>0</xdr:col>
      <xdr:colOff>152400</xdr:colOff>
      <xdr:row>976</xdr:row>
      <xdr:rowOff>12700</xdr:rowOff>
    </xdr:to>
    <xdr:pic>
      <xdr:nvPicPr>
        <xdr:cNvPr id="306586" name="Picture 197" descr="http://www.ncbi.nlm.nih.gov/corehtml/pmc/pmcents/x2003.gif">
          <a:extLst>
            <a:ext uri="{FF2B5EF4-FFF2-40B4-BE49-F238E27FC236}">
              <a16:creationId xmlns:a16="http://schemas.microsoft.com/office/drawing/2014/main" id="{B4477184-77DD-0940-85F1-7ADC64F2E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832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152400</xdr:colOff>
      <xdr:row>988</xdr:row>
      <xdr:rowOff>12700</xdr:rowOff>
    </xdr:to>
    <xdr:pic>
      <xdr:nvPicPr>
        <xdr:cNvPr id="306587" name="Picture 198" descr="http://www.ncbi.nlm.nih.gov/corehtml/pmc/pmcents/x2003.gif">
          <a:extLst>
            <a:ext uri="{FF2B5EF4-FFF2-40B4-BE49-F238E27FC236}">
              <a16:creationId xmlns:a16="http://schemas.microsoft.com/office/drawing/2014/main" id="{1A1CE2AB-4995-4D4F-85F5-444F424B4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971</xdr:row>
      <xdr:rowOff>0</xdr:rowOff>
    </xdr:from>
    <xdr:to>
      <xdr:col>0</xdr:col>
      <xdr:colOff>152400</xdr:colOff>
      <xdr:row>971</xdr:row>
      <xdr:rowOff>12700</xdr:rowOff>
    </xdr:to>
    <xdr:pic>
      <xdr:nvPicPr>
        <xdr:cNvPr id="306588" name="Picture 199" descr="http://www.ncbi.nlm.nih.gov/corehtml/pmc/pmcents/x2003.gif">
          <a:extLst>
            <a:ext uri="{FF2B5EF4-FFF2-40B4-BE49-F238E27FC236}">
              <a16:creationId xmlns:a16="http://schemas.microsoft.com/office/drawing/2014/main" id="{C710FD7E-05A4-D445-8A8F-408E3FC6B5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7307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1001</xdr:row>
      <xdr:rowOff>0</xdr:rowOff>
    </xdr:from>
    <xdr:to>
      <xdr:col>0</xdr:col>
      <xdr:colOff>152400</xdr:colOff>
      <xdr:row>1001</xdr:row>
      <xdr:rowOff>12700</xdr:rowOff>
    </xdr:to>
    <xdr:pic>
      <xdr:nvPicPr>
        <xdr:cNvPr id="306589" name="Picture 200" descr="http://www.ncbi.nlm.nih.gov/corehtml/pmc/pmcents/x2003.gif">
          <a:extLst>
            <a:ext uri="{FF2B5EF4-FFF2-40B4-BE49-F238E27FC236}">
              <a16:creationId xmlns:a16="http://schemas.microsoft.com/office/drawing/2014/main" id="{DDFC3AB5-0F0D-7D4C-9236-21E2B78A3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40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989</xdr:row>
      <xdr:rowOff>215900</xdr:rowOff>
    </xdr:from>
    <xdr:to>
      <xdr:col>0</xdr:col>
      <xdr:colOff>152400</xdr:colOff>
      <xdr:row>990</xdr:row>
      <xdr:rowOff>0</xdr:rowOff>
    </xdr:to>
    <xdr:pic>
      <xdr:nvPicPr>
        <xdr:cNvPr id="306590" name="Picture 146" descr="http://www.ncbi.nlm.nih.gov/corehtml/pmc/pmcents/x2003.gif">
          <a:extLst>
            <a:ext uri="{FF2B5EF4-FFF2-40B4-BE49-F238E27FC236}">
              <a16:creationId xmlns:a16="http://schemas.microsoft.com/office/drawing/2014/main" id="{7AFA0C3C-AC44-344D-9D84-FF4245C08B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11680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152400</xdr:colOff>
      <xdr:row>988</xdr:row>
      <xdr:rowOff>12700</xdr:rowOff>
    </xdr:to>
    <xdr:pic>
      <xdr:nvPicPr>
        <xdr:cNvPr id="306591" name="Picture 34" descr="http://www.ncbi.nlm.nih.gov/corehtml/pmc/pmcents/x2003.gif">
          <a:extLst>
            <a:ext uri="{FF2B5EF4-FFF2-40B4-BE49-F238E27FC236}">
              <a16:creationId xmlns:a16="http://schemas.microsoft.com/office/drawing/2014/main" id="{E35422E3-CDA7-AA40-A59D-506E0737C8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988</xdr:row>
      <xdr:rowOff>0</xdr:rowOff>
    </xdr:from>
    <xdr:to>
      <xdr:col>0</xdr:col>
      <xdr:colOff>152400</xdr:colOff>
      <xdr:row>988</xdr:row>
      <xdr:rowOff>12700</xdr:rowOff>
    </xdr:to>
    <xdr:pic>
      <xdr:nvPicPr>
        <xdr:cNvPr id="306592" name="Picture 104" descr="http://www.ncbi.nlm.nih.gov/corehtml/pmc/pmcents/x2003.gif">
          <a:extLst>
            <a:ext uri="{FF2B5EF4-FFF2-40B4-BE49-F238E27FC236}">
              <a16:creationId xmlns:a16="http://schemas.microsoft.com/office/drawing/2014/main" id="{B2E1D100-5FD4-6A49-8756-C352749FCF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593" name="Picture 1" descr="http://www.ncbi.nlm.nih.gov/corehtml/pmc/pmcents/x2003.gif">
          <a:extLst>
            <a:ext uri="{FF2B5EF4-FFF2-40B4-BE49-F238E27FC236}">
              <a16:creationId xmlns:a16="http://schemas.microsoft.com/office/drawing/2014/main" id="{BE1A4E72-3A75-FC48-9404-4ED4B7AB6F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101600</xdr:colOff>
      <xdr:row>953</xdr:row>
      <xdr:rowOff>12700</xdr:rowOff>
    </xdr:to>
    <xdr:pic>
      <xdr:nvPicPr>
        <xdr:cNvPr id="306594" name="Picture 2" descr="http://www.ncbi.nlm.nih.gov/corehtml/pmc/pmcents/x2002.gif">
          <a:extLst>
            <a:ext uri="{FF2B5EF4-FFF2-40B4-BE49-F238E27FC236}">
              <a16:creationId xmlns:a16="http://schemas.microsoft.com/office/drawing/2014/main" id="{E36B9D30-3AD6-F445-9281-72D2E7FD403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595" name="Picture 3" descr="http://www.ncbi.nlm.nih.gov/corehtml/pmc/pmcents/x2003.gif">
          <a:extLst>
            <a:ext uri="{FF2B5EF4-FFF2-40B4-BE49-F238E27FC236}">
              <a16:creationId xmlns:a16="http://schemas.microsoft.com/office/drawing/2014/main" id="{90C5BA54-7EBB-BB41-8D9F-B6231D94DD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596" name="Picture 4" descr="http://www.ncbi.nlm.nih.gov/corehtml/pmc/pmcents/x2003.gif">
          <a:extLst>
            <a:ext uri="{FF2B5EF4-FFF2-40B4-BE49-F238E27FC236}">
              <a16:creationId xmlns:a16="http://schemas.microsoft.com/office/drawing/2014/main" id="{769B5FF2-1999-0F4E-836B-CFE6252F2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597" name="Picture 5" descr="http://www.ncbi.nlm.nih.gov/corehtml/pmc/pmcents/x2003.gif">
          <a:extLst>
            <a:ext uri="{FF2B5EF4-FFF2-40B4-BE49-F238E27FC236}">
              <a16:creationId xmlns:a16="http://schemas.microsoft.com/office/drawing/2014/main" id="{E4A6E685-F7C0-8744-BA80-23680707B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598" name="Picture 6" descr="http://www.ncbi.nlm.nih.gov/corehtml/pmc/pmcents/x2003.gif">
          <a:extLst>
            <a:ext uri="{FF2B5EF4-FFF2-40B4-BE49-F238E27FC236}">
              <a16:creationId xmlns:a16="http://schemas.microsoft.com/office/drawing/2014/main" id="{D8A56053-A36D-5344-B991-13DFC65C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101600</xdr:colOff>
      <xdr:row>953</xdr:row>
      <xdr:rowOff>12700</xdr:rowOff>
    </xdr:to>
    <xdr:pic>
      <xdr:nvPicPr>
        <xdr:cNvPr id="306599" name="Picture 7" descr="http://www.ncbi.nlm.nih.gov/corehtml/pmc/pmcents/x2002.gif">
          <a:extLst>
            <a:ext uri="{FF2B5EF4-FFF2-40B4-BE49-F238E27FC236}">
              <a16:creationId xmlns:a16="http://schemas.microsoft.com/office/drawing/2014/main" id="{21F2239C-2A17-A347-92E8-A4848E0BB2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00" name="Picture 8" descr="http://www.ncbi.nlm.nih.gov/corehtml/pmc/pmcents/x2003.gif">
          <a:extLst>
            <a:ext uri="{FF2B5EF4-FFF2-40B4-BE49-F238E27FC236}">
              <a16:creationId xmlns:a16="http://schemas.microsoft.com/office/drawing/2014/main" id="{9A044011-95E4-1B49-8016-63BDEB01D3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101600</xdr:colOff>
      <xdr:row>953</xdr:row>
      <xdr:rowOff>12700</xdr:rowOff>
    </xdr:to>
    <xdr:pic>
      <xdr:nvPicPr>
        <xdr:cNvPr id="306601" name="Picture 9" descr="http://www.ncbi.nlm.nih.gov/corehtml/pmc/pmcents/x2002.gif">
          <a:extLst>
            <a:ext uri="{FF2B5EF4-FFF2-40B4-BE49-F238E27FC236}">
              <a16:creationId xmlns:a16="http://schemas.microsoft.com/office/drawing/2014/main" id="{AE4EB485-5EB5-CE4F-B827-B00C4C2472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02" name="Picture 10" descr="http://www.ncbi.nlm.nih.gov/corehtml/pmc/pmcents/x2003.gif">
          <a:extLst>
            <a:ext uri="{FF2B5EF4-FFF2-40B4-BE49-F238E27FC236}">
              <a16:creationId xmlns:a16="http://schemas.microsoft.com/office/drawing/2014/main" id="{D8187CB1-D144-DF4A-8A50-5414A81A6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101600</xdr:colOff>
      <xdr:row>953</xdr:row>
      <xdr:rowOff>12700</xdr:rowOff>
    </xdr:to>
    <xdr:pic>
      <xdr:nvPicPr>
        <xdr:cNvPr id="306603" name="Picture 11" descr="http://www.ncbi.nlm.nih.gov/corehtml/pmc/pmcents/x2002.gif">
          <a:extLst>
            <a:ext uri="{FF2B5EF4-FFF2-40B4-BE49-F238E27FC236}">
              <a16:creationId xmlns:a16="http://schemas.microsoft.com/office/drawing/2014/main" id="{927DEE57-6BC0-E54B-AFFC-BF6100EEC5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04" name="Picture 12" descr="http://www.ncbi.nlm.nih.gov/corehtml/pmc/pmcents/x2003.gif">
          <a:extLst>
            <a:ext uri="{FF2B5EF4-FFF2-40B4-BE49-F238E27FC236}">
              <a16:creationId xmlns:a16="http://schemas.microsoft.com/office/drawing/2014/main" id="{F75E3497-D151-5241-BD86-131872976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101600</xdr:colOff>
      <xdr:row>953</xdr:row>
      <xdr:rowOff>12700</xdr:rowOff>
    </xdr:to>
    <xdr:pic>
      <xdr:nvPicPr>
        <xdr:cNvPr id="306605" name="Picture 13" descr="http://www.ncbi.nlm.nih.gov/corehtml/pmc/pmcents/x2002.gif">
          <a:extLst>
            <a:ext uri="{FF2B5EF4-FFF2-40B4-BE49-F238E27FC236}">
              <a16:creationId xmlns:a16="http://schemas.microsoft.com/office/drawing/2014/main" id="{CAF95EE9-349B-CE43-A3A8-5295CE5C7FF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06" name="Picture 14" descr="http://www.ncbi.nlm.nih.gov/corehtml/pmc/pmcents/x2003.gif">
          <a:extLst>
            <a:ext uri="{FF2B5EF4-FFF2-40B4-BE49-F238E27FC236}">
              <a16:creationId xmlns:a16="http://schemas.microsoft.com/office/drawing/2014/main" id="{1D9E508D-4DEE-664C-B5CD-64A5BC7E0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101600</xdr:colOff>
      <xdr:row>953</xdr:row>
      <xdr:rowOff>12700</xdr:rowOff>
    </xdr:to>
    <xdr:pic>
      <xdr:nvPicPr>
        <xdr:cNvPr id="306607" name="Picture 15" descr="http://www.ncbi.nlm.nih.gov/corehtml/pmc/pmcents/x2002.gif">
          <a:extLst>
            <a:ext uri="{FF2B5EF4-FFF2-40B4-BE49-F238E27FC236}">
              <a16:creationId xmlns:a16="http://schemas.microsoft.com/office/drawing/2014/main" id="{51B4CA68-C957-ED45-94F0-43ECB93FDB8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08" name="Picture 16" descr="http://www.ncbi.nlm.nih.gov/corehtml/pmc/pmcents/x2003.gif">
          <a:extLst>
            <a:ext uri="{FF2B5EF4-FFF2-40B4-BE49-F238E27FC236}">
              <a16:creationId xmlns:a16="http://schemas.microsoft.com/office/drawing/2014/main" id="{CA605CD2-FE4F-5449-A65F-082BF1C9D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101600</xdr:colOff>
      <xdr:row>953</xdr:row>
      <xdr:rowOff>12700</xdr:rowOff>
    </xdr:to>
    <xdr:pic>
      <xdr:nvPicPr>
        <xdr:cNvPr id="306609" name="Picture 17" descr="http://www.ncbi.nlm.nih.gov/corehtml/pmc/pmcents/x2002.gif">
          <a:extLst>
            <a:ext uri="{FF2B5EF4-FFF2-40B4-BE49-F238E27FC236}">
              <a16:creationId xmlns:a16="http://schemas.microsoft.com/office/drawing/2014/main" id="{AD6257BE-F6F9-684D-8DBC-E076C59C87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10" name="Picture 18" descr="http://www.ncbi.nlm.nih.gov/corehtml/pmc/pmcents/x2003.gif">
          <a:extLst>
            <a:ext uri="{FF2B5EF4-FFF2-40B4-BE49-F238E27FC236}">
              <a16:creationId xmlns:a16="http://schemas.microsoft.com/office/drawing/2014/main" id="{93C52607-AF44-7C4C-814F-1956CEDC3D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101600</xdr:colOff>
      <xdr:row>953</xdr:row>
      <xdr:rowOff>12700</xdr:rowOff>
    </xdr:to>
    <xdr:pic>
      <xdr:nvPicPr>
        <xdr:cNvPr id="306611" name="Picture 19" descr="http://www.ncbi.nlm.nih.gov/corehtml/pmc/pmcents/x2002.gif">
          <a:extLst>
            <a:ext uri="{FF2B5EF4-FFF2-40B4-BE49-F238E27FC236}">
              <a16:creationId xmlns:a16="http://schemas.microsoft.com/office/drawing/2014/main" id="{7F3679DE-1923-5449-AEAF-4A2EB7F2A1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12" name="Picture 21" descr="http://www.ncbi.nlm.nih.gov/corehtml/pmc/pmcents/x2003.gif">
          <a:extLst>
            <a:ext uri="{FF2B5EF4-FFF2-40B4-BE49-F238E27FC236}">
              <a16:creationId xmlns:a16="http://schemas.microsoft.com/office/drawing/2014/main" id="{B3FA0022-EA29-A64D-81D6-A8A1A9850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13" name="Picture 22" descr="http://www.ncbi.nlm.nih.gov/corehtml/pmc/pmcents/x2003.gif">
          <a:extLst>
            <a:ext uri="{FF2B5EF4-FFF2-40B4-BE49-F238E27FC236}">
              <a16:creationId xmlns:a16="http://schemas.microsoft.com/office/drawing/2014/main" id="{E4611BDA-2494-CA4B-8342-B521D21FD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14" name="Picture 23" descr="http://www.ncbi.nlm.nih.gov/corehtml/pmc/pmcents/x2003.gif">
          <a:extLst>
            <a:ext uri="{FF2B5EF4-FFF2-40B4-BE49-F238E27FC236}">
              <a16:creationId xmlns:a16="http://schemas.microsoft.com/office/drawing/2014/main" id="{BDA75AAA-3502-F84D-A459-34E10A82C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15" name="Picture 24" descr="http://www.ncbi.nlm.nih.gov/corehtml/pmc/pmcents/x2003.gif">
          <a:extLst>
            <a:ext uri="{FF2B5EF4-FFF2-40B4-BE49-F238E27FC236}">
              <a16:creationId xmlns:a16="http://schemas.microsoft.com/office/drawing/2014/main" id="{077E96B0-EF2D-C34F-9EDF-A6C1A5308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16" name="Picture 25" descr="http://www.ncbi.nlm.nih.gov/corehtml/pmc/pmcents/x2003.gif">
          <a:extLst>
            <a:ext uri="{FF2B5EF4-FFF2-40B4-BE49-F238E27FC236}">
              <a16:creationId xmlns:a16="http://schemas.microsoft.com/office/drawing/2014/main" id="{86A4F603-6837-F94C-B748-9FF01CD7D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17" name="Picture 26" descr="http://www.ncbi.nlm.nih.gov/corehtml/pmc/pmcents/x2003.gif">
          <a:extLst>
            <a:ext uri="{FF2B5EF4-FFF2-40B4-BE49-F238E27FC236}">
              <a16:creationId xmlns:a16="http://schemas.microsoft.com/office/drawing/2014/main" id="{115E6BED-2F65-CB4E-AC39-DDE9F3BF1F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18" name="Picture 27" descr="http://www.ncbi.nlm.nih.gov/corehtml/pmc/pmcents/x2003.gif">
          <a:extLst>
            <a:ext uri="{FF2B5EF4-FFF2-40B4-BE49-F238E27FC236}">
              <a16:creationId xmlns:a16="http://schemas.microsoft.com/office/drawing/2014/main" id="{F72B921B-3549-C840-A3B7-25EE2CBD06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19" name="Picture 28" descr="http://www.ncbi.nlm.nih.gov/corehtml/pmc/pmcents/x2003.gif">
          <a:extLst>
            <a:ext uri="{FF2B5EF4-FFF2-40B4-BE49-F238E27FC236}">
              <a16:creationId xmlns:a16="http://schemas.microsoft.com/office/drawing/2014/main" id="{1F0037BA-6CBA-DC4D-9FBE-E4E994C79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20" name="Picture 29" descr="http://www.ncbi.nlm.nih.gov/corehtml/pmc/pmcents/x2003.gif">
          <a:extLst>
            <a:ext uri="{FF2B5EF4-FFF2-40B4-BE49-F238E27FC236}">
              <a16:creationId xmlns:a16="http://schemas.microsoft.com/office/drawing/2014/main" id="{C242A2C4-A4EC-E449-8ECD-29D61B866D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21" name="Picture 30" descr="http://www.ncbi.nlm.nih.gov/corehtml/pmc/pmcents/x2003.gif">
          <a:extLst>
            <a:ext uri="{FF2B5EF4-FFF2-40B4-BE49-F238E27FC236}">
              <a16:creationId xmlns:a16="http://schemas.microsoft.com/office/drawing/2014/main" id="{69976CF5-3914-C741-B389-6DB8B14F1F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22" name="Picture 31" descr="http://www.ncbi.nlm.nih.gov/corehtml/pmc/pmcents/x2003.gif">
          <a:extLst>
            <a:ext uri="{FF2B5EF4-FFF2-40B4-BE49-F238E27FC236}">
              <a16:creationId xmlns:a16="http://schemas.microsoft.com/office/drawing/2014/main" id="{9C215285-96B9-DC46-847A-AF6B8987C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23" name="Picture 32" descr="http://www.ncbi.nlm.nih.gov/corehtml/pmc/pmcents/x2003.gif">
          <a:extLst>
            <a:ext uri="{FF2B5EF4-FFF2-40B4-BE49-F238E27FC236}">
              <a16:creationId xmlns:a16="http://schemas.microsoft.com/office/drawing/2014/main" id="{40053AAB-0E6C-4649-86AE-58DE36C1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24" name="Picture 33" descr="http://www.ncbi.nlm.nih.gov/corehtml/pmc/pmcents/x2003.gif">
          <a:extLst>
            <a:ext uri="{FF2B5EF4-FFF2-40B4-BE49-F238E27FC236}">
              <a16:creationId xmlns:a16="http://schemas.microsoft.com/office/drawing/2014/main" id="{7DEABE94-2BDC-C04E-93A8-B03111C5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25" name="Picture 34" descr="http://www.ncbi.nlm.nih.gov/corehtml/pmc/pmcents/x2003.gif">
          <a:extLst>
            <a:ext uri="{FF2B5EF4-FFF2-40B4-BE49-F238E27FC236}">
              <a16:creationId xmlns:a16="http://schemas.microsoft.com/office/drawing/2014/main" id="{F0027356-F731-C346-89C0-458089FFE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26" name="Picture 35" descr="http://www.ncbi.nlm.nih.gov/corehtml/pmc/pmcents/x2003.gif">
          <a:extLst>
            <a:ext uri="{FF2B5EF4-FFF2-40B4-BE49-F238E27FC236}">
              <a16:creationId xmlns:a16="http://schemas.microsoft.com/office/drawing/2014/main" id="{AA3C9302-A198-534A-BEBB-F940536FAC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27" name="Picture 36" descr="http://www.ncbi.nlm.nih.gov/corehtml/pmc/pmcents/x2003.gif">
          <a:extLst>
            <a:ext uri="{FF2B5EF4-FFF2-40B4-BE49-F238E27FC236}">
              <a16:creationId xmlns:a16="http://schemas.microsoft.com/office/drawing/2014/main" id="{93C1BCC5-E269-2E44-B5AD-ED00F3C44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28" name="Picture 37" descr="http://www.ncbi.nlm.nih.gov/corehtml/pmc/pmcents/x2003.gif">
          <a:extLst>
            <a:ext uri="{FF2B5EF4-FFF2-40B4-BE49-F238E27FC236}">
              <a16:creationId xmlns:a16="http://schemas.microsoft.com/office/drawing/2014/main" id="{4CF1FBFE-72B4-9E4D-8E8C-B3FCD6798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29" name="Picture 38" descr="http://www.ncbi.nlm.nih.gov/corehtml/pmc/pmcents/x2003.gif">
          <a:extLst>
            <a:ext uri="{FF2B5EF4-FFF2-40B4-BE49-F238E27FC236}">
              <a16:creationId xmlns:a16="http://schemas.microsoft.com/office/drawing/2014/main" id="{735ACE12-071D-BC4B-A5C3-CF889B09B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30" name="Picture 39" descr="http://www.ncbi.nlm.nih.gov/corehtml/pmc/pmcents/x2003.gif">
          <a:extLst>
            <a:ext uri="{FF2B5EF4-FFF2-40B4-BE49-F238E27FC236}">
              <a16:creationId xmlns:a16="http://schemas.microsoft.com/office/drawing/2014/main" id="{30FDA2CD-65D4-C744-BC5F-84D0CD37D2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31" name="Picture 40" descr="http://www.ncbi.nlm.nih.gov/corehtml/pmc/pmcents/x2003.gif">
          <a:extLst>
            <a:ext uri="{FF2B5EF4-FFF2-40B4-BE49-F238E27FC236}">
              <a16:creationId xmlns:a16="http://schemas.microsoft.com/office/drawing/2014/main" id="{96752995-0BAA-614C-8D0D-003AB8878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32" name="Picture 41" descr="http://www.ncbi.nlm.nih.gov/corehtml/pmc/pmcents/x2003.gif">
          <a:extLst>
            <a:ext uri="{FF2B5EF4-FFF2-40B4-BE49-F238E27FC236}">
              <a16:creationId xmlns:a16="http://schemas.microsoft.com/office/drawing/2014/main" id="{C9BDE987-026B-8845-9BDA-4E82F733C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33" name="Picture 42" descr="http://www.ncbi.nlm.nih.gov/corehtml/pmc/pmcents/x2003.gif">
          <a:extLst>
            <a:ext uri="{FF2B5EF4-FFF2-40B4-BE49-F238E27FC236}">
              <a16:creationId xmlns:a16="http://schemas.microsoft.com/office/drawing/2014/main" id="{7A44886E-C778-FE4D-B489-9C62DFE2A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34" name="Picture 43" descr="http://www.ncbi.nlm.nih.gov/corehtml/pmc/pmcents/x2003.gif">
          <a:extLst>
            <a:ext uri="{FF2B5EF4-FFF2-40B4-BE49-F238E27FC236}">
              <a16:creationId xmlns:a16="http://schemas.microsoft.com/office/drawing/2014/main" id="{BDE4D54B-253C-F148-A746-4D7D21F6F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35" name="Picture 44" descr="http://www.ncbi.nlm.nih.gov/corehtml/pmc/pmcents/x2003.gif">
          <a:extLst>
            <a:ext uri="{FF2B5EF4-FFF2-40B4-BE49-F238E27FC236}">
              <a16:creationId xmlns:a16="http://schemas.microsoft.com/office/drawing/2014/main" id="{9A3249B9-D841-A149-ABC0-22CDE1990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36" name="Picture 45" descr="http://www.ncbi.nlm.nih.gov/corehtml/pmc/pmcents/x2003.gif">
          <a:extLst>
            <a:ext uri="{FF2B5EF4-FFF2-40B4-BE49-F238E27FC236}">
              <a16:creationId xmlns:a16="http://schemas.microsoft.com/office/drawing/2014/main" id="{7F8C4BA5-221A-F342-81E4-B5A67A6EF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37" name="Picture 46" descr="http://www.ncbi.nlm.nih.gov/corehtml/pmc/pmcents/x2003.gif">
          <a:extLst>
            <a:ext uri="{FF2B5EF4-FFF2-40B4-BE49-F238E27FC236}">
              <a16:creationId xmlns:a16="http://schemas.microsoft.com/office/drawing/2014/main" id="{B6832580-9A5E-2545-A0FB-61C88A9D9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38" name="Picture 47" descr="http://www.ncbi.nlm.nih.gov/corehtml/pmc/pmcents/x2003.gif">
          <a:extLst>
            <a:ext uri="{FF2B5EF4-FFF2-40B4-BE49-F238E27FC236}">
              <a16:creationId xmlns:a16="http://schemas.microsoft.com/office/drawing/2014/main" id="{D4EFA13A-0D45-6D49-8E02-74DC14C16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39" name="Picture 48" descr="http://www.ncbi.nlm.nih.gov/corehtml/pmc/pmcents/x2003.gif">
          <a:extLst>
            <a:ext uri="{FF2B5EF4-FFF2-40B4-BE49-F238E27FC236}">
              <a16:creationId xmlns:a16="http://schemas.microsoft.com/office/drawing/2014/main" id="{23914BB3-2A2E-734D-A93D-E334E0DDA3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40" name="Picture 101" descr="http://www.ncbi.nlm.nih.gov/corehtml/pmc/pmcents/x2003.gif">
          <a:extLst>
            <a:ext uri="{FF2B5EF4-FFF2-40B4-BE49-F238E27FC236}">
              <a16:creationId xmlns:a16="http://schemas.microsoft.com/office/drawing/2014/main" id="{E189B931-A93B-CE4D-A637-564BAB602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101600</xdr:colOff>
      <xdr:row>953</xdr:row>
      <xdr:rowOff>12700</xdr:rowOff>
    </xdr:to>
    <xdr:pic>
      <xdr:nvPicPr>
        <xdr:cNvPr id="306641" name="Picture 102" descr="http://www.ncbi.nlm.nih.gov/corehtml/pmc/pmcents/x2002.gif">
          <a:extLst>
            <a:ext uri="{FF2B5EF4-FFF2-40B4-BE49-F238E27FC236}">
              <a16:creationId xmlns:a16="http://schemas.microsoft.com/office/drawing/2014/main" id="{19424143-1BD3-4F4B-83B6-B502F51936A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42" name="Picture 103" descr="http://www.ncbi.nlm.nih.gov/corehtml/pmc/pmcents/x2003.gif">
          <a:extLst>
            <a:ext uri="{FF2B5EF4-FFF2-40B4-BE49-F238E27FC236}">
              <a16:creationId xmlns:a16="http://schemas.microsoft.com/office/drawing/2014/main" id="{EDAC3AD9-4E54-044A-89C5-6DCD544D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43" name="Picture 104" descr="http://www.ncbi.nlm.nih.gov/corehtml/pmc/pmcents/x2003.gif">
          <a:extLst>
            <a:ext uri="{FF2B5EF4-FFF2-40B4-BE49-F238E27FC236}">
              <a16:creationId xmlns:a16="http://schemas.microsoft.com/office/drawing/2014/main" id="{2F3B92C8-C408-BB43-81F7-94EFBB9E5F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44" name="Picture 105" descr="http://www.ncbi.nlm.nih.gov/corehtml/pmc/pmcents/x2003.gif">
          <a:extLst>
            <a:ext uri="{FF2B5EF4-FFF2-40B4-BE49-F238E27FC236}">
              <a16:creationId xmlns:a16="http://schemas.microsoft.com/office/drawing/2014/main" id="{3ACA4133-D817-ED46-8553-63B17E60DA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45" name="Picture 106" descr="http://www.ncbi.nlm.nih.gov/corehtml/pmc/pmcents/x2003.gif">
          <a:extLst>
            <a:ext uri="{FF2B5EF4-FFF2-40B4-BE49-F238E27FC236}">
              <a16:creationId xmlns:a16="http://schemas.microsoft.com/office/drawing/2014/main" id="{0B914B63-C6F4-C449-A5E3-B925F14D9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46" name="Picture 107" descr="http://www.ncbi.nlm.nih.gov/corehtml/pmc/pmcents/x2003.gif">
          <a:extLst>
            <a:ext uri="{FF2B5EF4-FFF2-40B4-BE49-F238E27FC236}">
              <a16:creationId xmlns:a16="http://schemas.microsoft.com/office/drawing/2014/main" id="{E49A4C34-18F4-5A49-95E8-37634EF1D9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47" name="Picture 108" descr="http://www.ncbi.nlm.nih.gov/corehtml/pmc/pmcents/x2003.gif">
          <a:extLst>
            <a:ext uri="{FF2B5EF4-FFF2-40B4-BE49-F238E27FC236}">
              <a16:creationId xmlns:a16="http://schemas.microsoft.com/office/drawing/2014/main" id="{F26067C9-AF8D-E046-9017-35778C00E2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48" name="Picture 109" descr="http://www.ncbi.nlm.nih.gov/corehtml/pmc/pmcents/x2003.gif">
          <a:extLst>
            <a:ext uri="{FF2B5EF4-FFF2-40B4-BE49-F238E27FC236}">
              <a16:creationId xmlns:a16="http://schemas.microsoft.com/office/drawing/2014/main" id="{B4716993-4434-3046-B4E3-217EB0744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49" name="Picture 110" descr="http://www.ncbi.nlm.nih.gov/corehtml/pmc/pmcents/x2003.gif">
          <a:extLst>
            <a:ext uri="{FF2B5EF4-FFF2-40B4-BE49-F238E27FC236}">
              <a16:creationId xmlns:a16="http://schemas.microsoft.com/office/drawing/2014/main" id="{CD56847D-957C-DB4C-A730-48A2A658C8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50" name="Picture 111" descr="http://www.ncbi.nlm.nih.gov/corehtml/pmc/pmcents/x2003.gif">
          <a:extLst>
            <a:ext uri="{FF2B5EF4-FFF2-40B4-BE49-F238E27FC236}">
              <a16:creationId xmlns:a16="http://schemas.microsoft.com/office/drawing/2014/main" id="{29E7C4C5-A12F-604D-A00B-644D37FEC6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51" name="Picture 112" descr="http://www.ncbi.nlm.nih.gov/corehtml/pmc/pmcents/x2003.gif">
          <a:extLst>
            <a:ext uri="{FF2B5EF4-FFF2-40B4-BE49-F238E27FC236}">
              <a16:creationId xmlns:a16="http://schemas.microsoft.com/office/drawing/2014/main" id="{CC462DE9-B222-064B-AC1E-7323C56B1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52" name="Picture 113" descr="http://www.ncbi.nlm.nih.gov/corehtml/pmc/pmcents/x2003.gif">
          <a:extLst>
            <a:ext uri="{FF2B5EF4-FFF2-40B4-BE49-F238E27FC236}">
              <a16:creationId xmlns:a16="http://schemas.microsoft.com/office/drawing/2014/main" id="{2750CCAD-22CA-F84F-BFB3-9D59A2F47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53" name="Picture 114" descr="http://www.ncbi.nlm.nih.gov/corehtml/pmc/pmcents/x2003.gif">
          <a:extLst>
            <a:ext uri="{FF2B5EF4-FFF2-40B4-BE49-F238E27FC236}">
              <a16:creationId xmlns:a16="http://schemas.microsoft.com/office/drawing/2014/main" id="{D93A3679-D4B2-3B4E-8AC9-C93ABF44B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54" name="Picture 115" descr="http://www.ncbi.nlm.nih.gov/corehtml/pmc/pmcents/x2003.gif">
          <a:extLst>
            <a:ext uri="{FF2B5EF4-FFF2-40B4-BE49-F238E27FC236}">
              <a16:creationId xmlns:a16="http://schemas.microsoft.com/office/drawing/2014/main" id="{EAB1B163-3F2B-A540-90BE-9F0FF584B3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55" name="Picture 116" descr="http://www.ncbi.nlm.nih.gov/corehtml/pmc/pmcents/x2003.gif">
          <a:extLst>
            <a:ext uri="{FF2B5EF4-FFF2-40B4-BE49-F238E27FC236}">
              <a16:creationId xmlns:a16="http://schemas.microsoft.com/office/drawing/2014/main" id="{499F8774-C3C0-F74E-A3A2-C6C81C3F5B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56" name="Picture 117" descr="http://www.ncbi.nlm.nih.gov/corehtml/pmc/pmcents/x2003.gif">
          <a:extLst>
            <a:ext uri="{FF2B5EF4-FFF2-40B4-BE49-F238E27FC236}">
              <a16:creationId xmlns:a16="http://schemas.microsoft.com/office/drawing/2014/main" id="{3591F1F9-190A-9041-8BB9-9A2D2871D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57" name="Picture 118" descr="http://www.ncbi.nlm.nih.gov/corehtml/pmc/pmcents/x2003.gif">
          <a:extLst>
            <a:ext uri="{FF2B5EF4-FFF2-40B4-BE49-F238E27FC236}">
              <a16:creationId xmlns:a16="http://schemas.microsoft.com/office/drawing/2014/main" id="{609F4017-9834-D644-BD52-58F04712C6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58" name="Picture 119" descr="http://www.ncbi.nlm.nih.gov/corehtml/pmc/pmcents/x2003.gif">
          <a:extLst>
            <a:ext uri="{FF2B5EF4-FFF2-40B4-BE49-F238E27FC236}">
              <a16:creationId xmlns:a16="http://schemas.microsoft.com/office/drawing/2014/main" id="{A8169DF4-6972-3241-A3CE-3464C877D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59" name="Picture 120" descr="http://www.ncbi.nlm.nih.gov/corehtml/pmc/pmcents/x2003.gif">
          <a:extLst>
            <a:ext uri="{FF2B5EF4-FFF2-40B4-BE49-F238E27FC236}">
              <a16:creationId xmlns:a16="http://schemas.microsoft.com/office/drawing/2014/main" id="{5E11CABC-DACB-B14C-89A2-92FBA17C64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60" name="Picture 121" descr="http://www.ncbi.nlm.nih.gov/corehtml/pmc/pmcents/x2003.gif">
          <a:extLst>
            <a:ext uri="{FF2B5EF4-FFF2-40B4-BE49-F238E27FC236}">
              <a16:creationId xmlns:a16="http://schemas.microsoft.com/office/drawing/2014/main" id="{F40DBB7B-39BC-6146-A624-133D91CA9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61" name="Picture 122" descr="http://www.ncbi.nlm.nih.gov/corehtml/pmc/pmcents/x2003.gif">
          <a:extLst>
            <a:ext uri="{FF2B5EF4-FFF2-40B4-BE49-F238E27FC236}">
              <a16:creationId xmlns:a16="http://schemas.microsoft.com/office/drawing/2014/main" id="{44FA0A65-C9D8-B449-8ECB-202548DBD6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62" name="Picture 123" descr="http://www.ncbi.nlm.nih.gov/corehtml/pmc/pmcents/x2003.gif">
          <a:extLst>
            <a:ext uri="{FF2B5EF4-FFF2-40B4-BE49-F238E27FC236}">
              <a16:creationId xmlns:a16="http://schemas.microsoft.com/office/drawing/2014/main" id="{CCF2A582-0C94-0F48-B152-47C2746C2F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63" name="Picture 124" descr="http://www.ncbi.nlm.nih.gov/corehtml/pmc/pmcents/x2003.gif">
          <a:extLst>
            <a:ext uri="{FF2B5EF4-FFF2-40B4-BE49-F238E27FC236}">
              <a16:creationId xmlns:a16="http://schemas.microsoft.com/office/drawing/2014/main" id="{24F50A71-C1FA-C24C-A782-D35399798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64" name="Picture 125" descr="http://www.ncbi.nlm.nih.gov/corehtml/pmc/pmcents/x2003.gif">
          <a:extLst>
            <a:ext uri="{FF2B5EF4-FFF2-40B4-BE49-F238E27FC236}">
              <a16:creationId xmlns:a16="http://schemas.microsoft.com/office/drawing/2014/main" id="{A84E2519-CFE2-4044-AFEF-7B99822C22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101600</xdr:colOff>
      <xdr:row>953</xdr:row>
      <xdr:rowOff>12700</xdr:rowOff>
    </xdr:to>
    <xdr:pic>
      <xdr:nvPicPr>
        <xdr:cNvPr id="306665" name="Picture 126" descr="http://www.ncbi.nlm.nih.gov/corehtml/pmc/pmcents/x2002.gif">
          <a:extLst>
            <a:ext uri="{FF2B5EF4-FFF2-40B4-BE49-F238E27FC236}">
              <a16:creationId xmlns:a16="http://schemas.microsoft.com/office/drawing/2014/main" id="{F7E2A297-5290-D149-913A-7AA5D7D7D8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66" name="Picture 127" descr="http://www.ncbi.nlm.nih.gov/corehtml/pmc/pmcents/x2003.gif">
          <a:extLst>
            <a:ext uri="{FF2B5EF4-FFF2-40B4-BE49-F238E27FC236}">
              <a16:creationId xmlns:a16="http://schemas.microsoft.com/office/drawing/2014/main" id="{776CEFFE-933F-4744-9233-0E02C56C1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67" name="Picture 128" descr="http://www.ncbi.nlm.nih.gov/corehtml/pmc/pmcents/x2003.gif">
          <a:extLst>
            <a:ext uri="{FF2B5EF4-FFF2-40B4-BE49-F238E27FC236}">
              <a16:creationId xmlns:a16="http://schemas.microsoft.com/office/drawing/2014/main" id="{0E6D0F67-7358-6E48-B0F5-DDE5D889A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68" name="Picture 129" descr="http://www.ncbi.nlm.nih.gov/corehtml/pmc/pmcents/x2003.gif">
          <a:extLst>
            <a:ext uri="{FF2B5EF4-FFF2-40B4-BE49-F238E27FC236}">
              <a16:creationId xmlns:a16="http://schemas.microsoft.com/office/drawing/2014/main" id="{1DB9F5B4-495A-2546-BEE5-C04A48A77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69" name="Picture 130" descr="http://www.ncbi.nlm.nih.gov/corehtml/pmc/pmcents/x2003.gif">
          <a:extLst>
            <a:ext uri="{FF2B5EF4-FFF2-40B4-BE49-F238E27FC236}">
              <a16:creationId xmlns:a16="http://schemas.microsoft.com/office/drawing/2014/main" id="{403DD744-FA18-D24B-8B6D-26B6ABC33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70" name="Picture 131" descr="http://www.ncbi.nlm.nih.gov/corehtml/pmc/pmcents/x2003.gif">
          <a:extLst>
            <a:ext uri="{FF2B5EF4-FFF2-40B4-BE49-F238E27FC236}">
              <a16:creationId xmlns:a16="http://schemas.microsoft.com/office/drawing/2014/main" id="{A11BB188-DC95-E247-8CDA-F089224F41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71" name="Picture 132" descr="http://www.ncbi.nlm.nih.gov/corehtml/pmc/pmcents/x2003.gif">
          <a:extLst>
            <a:ext uri="{FF2B5EF4-FFF2-40B4-BE49-F238E27FC236}">
              <a16:creationId xmlns:a16="http://schemas.microsoft.com/office/drawing/2014/main" id="{C09ED703-BECF-844B-B924-9DD3457A0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72" name="Picture 133" descr="http://www.ncbi.nlm.nih.gov/corehtml/pmc/pmcents/x2003.gif">
          <a:extLst>
            <a:ext uri="{FF2B5EF4-FFF2-40B4-BE49-F238E27FC236}">
              <a16:creationId xmlns:a16="http://schemas.microsoft.com/office/drawing/2014/main" id="{0DD8371B-374C-9242-AB53-33B8DB4CB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73" name="Picture 134" descr="http://www.ncbi.nlm.nih.gov/corehtml/pmc/pmcents/x2003.gif">
          <a:extLst>
            <a:ext uri="{FF2B5EF4-FFF2-40B4-BE49-F238E27FC236}">
              <a16:creationId xmlns:a16="http://schemas.microsoft.com/office/drawing/2014/main" id="{5DEB28AC-8C96-B74E-BE83-70373BCCB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74" name="Picture 135" descr="http://www.ncbi.nlm.nih.gov/corehtml/pmc/pmcents/x2003.gif">
          <a:extLst>
            <a:ext uri="{FF2B5EF4-FFF2-40B4-BE49-F238E27FC236}">
              <a16:creationId xmlns:a16="http://schemas.microsoft.com/office/drawing/2014/main" id="{0B849DDD-44DC-F144-8895-9B28D73FB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75" name="Picture 136" descr="http://www.ncbi.nlm.nih.gov/corehtml/pmc/pmcents/x2003.gif">
          <a:extLst>
            <a:ext uri="{FF2B5EF4-FFF2-40B4-BE49-F238E27FC236}">
              <a16:creationId xmlns:a16="http://schemas.microsoft.com/office/drawing/2014/main" id="{F43D3B9B-66F2-A642-9323-EB0E0BC285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76" name="Picture 137" descr="http://www.ncbi.nlm.nih.gov/corehtml/pmc/pmcents/x2003.gif">
          <a:extLst>
            <a:ext uri="{FF2B5EF4-FFF2-40B4-BE49-F238E27FC236}">
              <a16:creationId xmlns:a16="http://schemas.microsoft.com/office/drawing/2014/main" id="{BA962273-2F4C-9D4C-BB0A-F9B46ED609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77" name="Picture 138" descr="http://www.ncbi.nlm.nih.gov/corehtml/pmc/pmcents/x2003.gif">
          <a:extLst>
            <a:ext uri="{FF2B5EF4-FFF2-40B4-BE49-F238E27FC236}">
              <a16:creationId xmlns:a16="http://schemas.microsoft.com/office/drawing/2014/main" id="{A64DB910-DEBC-0849-AA34-C1FB088608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78" name="Picture 139" descr="http://www.ncbi.nlm.nih.gov/corehtml/pmc/pmcents/x2003.gif">
          <a:extLst>
            <a:ext uri="{FF2B5EF4-FFF2-40B4-BE49-F238E27FC236}">
              <a16:creationId xmlns:a16="http://schemas.microsoft.com/office/drawing/2014/main" id="{3675F0E9-996B-784B-B5D3-C104C6459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79" name="Picture 140" descr="http://www.ncbi.nlm.nih.gov/corehtml/pmc/pmcents/x2003.gif">
          <a:extLst>
            <a:ext uri="{FF2B5EF4-FFF2-40B4-BE49-F238E27FC236}">
              <a16:creationId xmlns:a16="http://schemas.microsoft.com/office/drawing/2014/main" id="{F77AB429-4329-CE44-A0B7-45425B181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80" name="Picture 141" descr="http://www.ncbi.nlm.nih.gov/corehtml/pmc/pmcents/x2003.gif">
          <a:extLst>
            <a:ext uri="{FF2B5EF4-FFF2-40B4-BE49-F238E27FC236}">
              <a16:creationId xmlns:a16="http://schemas.microsoft.com/office/drawing/2014/main" id="{358F3D28-4DDF-F440-99AE-14CF9921E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81" name="Picture 142" descr="http://www.ncbi.nlm.nih.gov/corehtml/pmc/pmcents/x2003.gif">
          <a:extLst>
            <a:ext uri="{FF2B5EF4-FFF2-40B4-BE49-F238E27FC236}">
              <a16:creationId xmlns:a16="http://schemas.microsoft.com/office/drawing/2014/main" id="{88437AD3-17DB-C342-A3E9-8BCE1939E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82" name="Picture 143" descr="http://www.ncbi.nlm.nih.gov/corehtml/pmc/pmcents/x2003.gif">
          <a:extLst>
            <a:ext uri="{FF2B5EF4-FFF2-40B4-BE49-F238E27FC236}">
              <a16:creationId xmlns:a16="http://schemas.microsoft.com/office/drawing/2014/main" id="{C7D1F6E7-5197-014D-A8A0-255AE311A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83" name="Picture 144" descr="http://www.ncbi.nlm.nih.gov/corehtml/pmc/pmcents/x2003.gif">
          <a:extLst>
            <a:ext uri="{FF2B5EF4-FFF2-40B4-BE49-F238E27FC236}">
              <a16:creationId xmlns:a16="http://schemas.microsoft.com/office/drawing/2014/main" id="{A3DC4CEB-3125-8145-A48A-514B72E5A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84" name="Picture 145" descr="http://www.ncbi.nlm.nih.gov/corehtml/pmc/pmcents/x2003.gif">
          <a:extLst>
            <a:ext uri="{FF2B5EF4-FFF2-40B4-BE49-F238E27FC236}">
              <a16:creationId xmlns:a16="http://schemas.microsoft.com/office/drawing/2014/main" id="{050EB4ED-515C-B044-B190-AD962F44D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85" name="Picture 146" descr="http://www.ncbi.nlm.nih.gov/corehtml/pmc/pmcents/x2003.gif">
          <a:extLst>
            <a:ext uri="{FF2B5EF4-FFF2-40B4-BE49-F238E27FC236}">
              <a16:creationId xmlns:a16="http://schemas.microsoft.com/office/drawing/2014/main" id="{8D739CA8-EB73-354E-A009-72776C6D6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86" name="Picture 147" descr="http://www.ncbi.nlm.nih.gov/corehtml/pmc/pmcents/x2003.gif">
          <a:extLst>
            <a:ext uri="{FF2B5EF4-FFF2-40B4-BE49-F238E27FC236}">
              <a16:creationId xmlns:a16="http://schemas.microsoft.com/office/drawing/2014/main" id="{CB560238-8061-1B41-B891-1FC581B211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87" name="Picture 148" descr="http://www.ncbi.nlm.nih.gov/corehtml/pmc/pmcents/x2003.gif">
          <a:extLst>
            <a:ext uri="{FF2B5EF4-FFF2-40B4-BE49-F238E27FC236}">
              <a16:creationId xmlns:a16="http://schemas.microsoft.com/office/drawing/2014/main" id="{238E2B8A-E425-B940-967D-D6840D40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88" name="Picture 149" descr="http://www.ncbi.nlm.nih.gov/corehtml/pmc/pmcents/x2003.gif">
          <a:extLst>
            <a:ext uri="{FF2B5EF4-FFF2-40B4-BE49-F238E27FC236}">
              <a16:creationId xmlns:a16="http://schemas.microsoft.com/office/drawing/2014/main" id="{BEFE0961-FD33-C243-940F-55457C91A7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89" name="Picture 150" descr="http://www.ncbi.nlm.nih.gov/corehtml/pmc/pmcents/x2003.gif">
          <a:extLst>
            <a:ext uri="{FF2B5EF4-FFF2-40B4-BE49-F238E27FC236}">
              <a16:creationId xmlns:a16="http://schemas.microsoft.com/office/drawing/2014/main" id="{07604881-AF1C-AC4A-8A97-3E5E1B894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90" name="Picture 154" descr="http://www.ncbi.nlm.nih.gov/corehtml/pmc/pmcents/x2003.gif">
          <a:extLst>
            <a:ext uri="{FF2B5EF4-FFF2-40B4-BE49-F238E27FC236}">
              <a16:creationId xmlns:a16="http://schemas.microsoft.com/office/drawing/2014/main" id="{72F8B200-3F91-504A-BF0A-035CBF8B2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101600</xdr:colOff>
      <xdr:row>953</xdr:row>
      <xdr:rowOff>12700</xdr:rowOff>
    </xdr:to>
    <xdr:pic>
      <xdr:nvPicPr>
        <xdr:cNvPr id="306691" name="Picture 155" descr="http://www.ncbi.nlm.nih.gov/corehtml/pmc/pmcents/x2002.gif">
          <a:extLst>
            <a:ext uri="{FF2B5EF4-FFF2-40B4-BE49-F238E27FC236}">
              <a16:creationId xmlns:a16="http://schemas.microsoft.com/office/drawing/2014/main" id="{A326A4B2-A128-2A4F-98C4-FB72D0A38E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92" name="Picture 156" descr="http://www.ncbi.nlm.nih.gov/corehtml/pmc/pmcents/x2003.gif">
          <a:extLst>
            <a:ext uri="{FF2B5EF4-FFF2-40B4-BE49-F238E27FC236}">
              <a16:creationId xmlns:a16="http://schemas.microsoft.com/office/drawing/2014/main" id="{34CAE59A-FC98-4947-B505-F70BDECBD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101600</xdr:colOff>
      <xdr:row>953</xdr:row>
      <xdr:rowOff>12700</xdr:rowOff>
    </xdr:to>
    <xdr:pic>
      <xdr:nvPicPr>
        <xdr:cNvPr id="306693" name="Picture 157" descr="http://www.ncbi.nlm.nih.gov/corehtml/pmc/pmcents/x2002.gif">
          <a:extLst>
            <a:ext uri="{FF2B5EF4-FFF2-40B4-BE49-F238E27FC236}">
              <a16:creationId xmlns:a16="http://schemas.microsoft.com/office/drawing/2014/main" id="{E1772D71-A8B2-2B47-8CCC-7A2F53F5A7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94" name="Picture 158" descr="http://www.ncbi.nlm.nih.gov/corehtml/pmc/pmcents/x2003.gif">
          <a:extLst>
            <a:ext uri="{FF2B5EF4-FFF2-40B4-BE49-F238E27FC236}">
              <a16:creationId xmlns:a16="http://schemas.microsoft.com/office/drawing/2014/main" id="{47EE8449-B5E1-5241-B196-4020E57C2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101600</xdr:colOff>
      <xdr:row>953</xdr:row>
      <xdr:rowOff>12700</xdr:rowOff>
    </xdr:to>
    <xdr:pic>
      <xdr:nvPicPr>
        <xdr:cNvPr id="306695" name="Picture 159" descr="http://www.ncbi.nlm.nih.gov/corehtml/pmc/pmcents/x2002.gif">
          <a:extLst>
            <a:ext uri="{FF2B5EF4-FFF2-40B4-BE49-F238E27FC236}">
              <a16:creationId xmlns:a16="http://schemas.microsoft.com/office/drawing/2014/main" id="{88103320-B916-0549-85F8-69E4F7EE4B5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96" name="Picture 160" descr="http://www.ncbi.nlm.nih.gov/corehtml/pmc/pmcents/x2003.gif">
          <a:extLst>
            <a:ext uri="{FF2B5EF4-FFF2-40B4-BE49-F238E27FC236}">
              <a16:creationId xmlns:a16="http://schemas.microsoft.com/office/drawing/2014/main" id="{431A589E-1CB6-0B42-91C5-FED652C77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101600</xdr:colOff>
      <xdr:row>953</xdr:row>
      <xdr:rowOff>12700</xdr:rowOff>
    </xdr:to>
    <xdr:pic>
      <xdr:nvPicPr>
        <xdr:cNvPr id="306697" name="Picture 161" descr="http://www.ncbi.nlm.nih.gov/corehtml/pmc/pmcents/x2002.gif">
          <a:extLst>
            <a:ext uri="{FF2B5EF4-FFF2-40B4-BE49-F238E27FC236}">
              <a16:creationId xmlns:a16="http://schemas.microsoft.com/office/drawing/2014/main" id="{9DA47578-85A1-6140-BC6F-A780F6DA58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698" name="Picture 162" descr="http://www.ncbi.nlm.nih.gov/corehtml/pmc/pmcents/x2003.gif">
          <a:extLst>
            <a:ext uri="{FF2B5EF4-FFF2-40B4-BE49-F238E27FC236}">
              <a16:creationId xmlns:a16="http://schemas.microsoft.com/office/drawing/2014/main" id="{62C43BAE-67AD-F048-9EF3-0FA78FF52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101600</xdr:colOff>
      <xdr:row>953</xdr:row>
      <xdr:rowOff>12700</xdr:rowOff>
    </xdr:to>
    <xdr:pic>
      <xdr:nvPicPr>
        <xdr:cNvPr id="306699" name="Picture 163" descr="http://www.ncbi.nlm.nih.gov/corehtml/pmc/pmcents/x2002.gif">
          <a:extLst>
            <a:ext uri="{FF2B5EF4-FFF2-40B4-BE49-F238E27FC236}">
              <a16:creationId xmlns:a16="http://schemas.microsoft.com/office/drawing/2014/main" id="{9B3929BC-7097-134A-A679-18934475E15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00" name="Picture 164" descr="http://www.ncbi.nlm.nih.gov/corehtml/pmc/pmcents/x2003.gif">
          <a:extLst>
            <a:ext uri="{FF2B5EF4-FFF2-40B4-BE49-F238E27FC236}">
              <a16:creationId xmlns:a16="http://schemas.microsoft.com/office/drawing/2014/main" id="{B601DD96-D179-D647-B7AF-16DAACD2A4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101600</xdr:colOff>
      <xdr:row>953</xdr:row>
      <xdr:rowOff>12700</xdr:rowOff>
    </xdr:to>
    <xdr:pic>
      <xdr:nvPicPr>
        <xdr:cNvPr id="306701" name="Picture 165" descr="http://www.ncbi.nlm.nih.gov/corehtml/pmc/pmcents/x2002.gif">
          <a:extLst>
            <a:ext uri="{FF2B5EF4-FFF2-40B4-BE49-F238E27FC236}">
              <a16:creationId xmlns:a16="http://schemas.microsoft.com/office/drawing/2014/main" id="{E07D8C35-5E54-DB49-ABAA-54377A39811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02" name="Picture 166" descr="http://www.ncbi.nlm.nih.gov/corehtml/pmc/pmcents/x2003.gif">
          <a:extLst>
            <a:ext uri="{FF2B5EF4-FFF2-40B4-BE49-F238E27FC236}">
              <a16:creationId xmlns:a16="http://schemas.microsoft.com/office/drawing/2014/main" id="{443CA651-A401-0F42-AB31-BC68F8FB4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101600</xdr:colOff>
      <xdr:row>953</xdr:row>
      <xdr:rowOff>12700</xdr:rowOff>
    </xdr:to>
    <xdr:pic>
      <xdr:nvPicPr>
        <xdr:cNvPr id="306703" name="Picture 167" descr="http://www.ncbi.nlm.nih.gov/corehtml/pmc/pmcents/x2002.gif">
          <a:extLst>
            <a:ext uri="{FF2B5EF4-FFF2-40B4-BE49-F238E27FC236}">
              <a16:creationId xmlns:a16="http://schemas.microsoft.com/office/drawing/2014/main" id="{880830DD-4D62-F041-95C7-8EF59A7150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04" name="Picture 168" descr="http://www.ncbi.nlm.nih.gov/corehtml/pmc/pmcents/x2003.gif">
          <a:extLst>
            <a:ext uri="{FF2B5EF4-FFF2-40B4-BE49-F238E27FC236}">
              <a16:creationId xmlns:a16="http://schemas.microsoft.com/office/drawing/2014/main" id="{C764A685-9463-3D42-B9D7-8855C9E78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05" name="Picture 169" descr="http://www.ncbi.nlm.nih.gov/corehtml/pmc/pmcents/x2003.gif">
          <a:extLst>
            <a:ext uri="{FF2B5EF4-FFF2-40B4-BE49-F238E27FC236}">
              <a16:creationId xmlns:a16="http://schemas.microsoft.com/office/drawing/2014/main" id="{A999A8DB-C7FA-A74B-8752-F78E8EDA8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06" name="Picture 170" descr="http://www.ncbi.nlm.nih.gov/corehtml/pmc/pmcents/x2003.gif">
          <a:extLst>
            <a:ext uri="{FF2B5EF4-FFF2-40B4-BE49-F238E27FC236}">
              <a16:creationId xmlns:a16="http://schemas.microsoft.com/office/drawing/2014/main" id="{3F3F4068-EEAB-B24D-B4F6-19FDE146B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07" name="Picture 171" descr="http://www.ncbi.nlm.nih.gov/corehtml/pmc/pmcents/x2003.gif">
          <a:extLst>
            <a:ext uri="{FF2B5EF4-FFF2-40B4-BE49-F238E27FC236}">
              <a16:creationId xmlns:a16="http://schemas.microsoft.com/office/drawing/2014/main" id="{CB67337D-F56F-C942-9156-D600556E98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08" name="Picture 172" descr="http://www.ncbi.nlm.nih.gov/corehtml/pmc/pmcents/x2003.gif">
          <a:extLst>
            <a:ext uri="{FF2B5EF4-FFF2-40B4-BE49-F238E27FC236}">
              <a16:creationId xmlns:a16="http://schemas.microsoft.com/office/drawing/2014/main" id="{C7FF84D1-1656-2842-9F88-575994EE6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09" name="Picture 173" descr="http://www.ncbi.nlm.nih.gov/corehtml/pmc/pmcents/x2003.gif">
          <a:extLst>
            <a:ext uri="{FF2B5EF4-FFF2-40B4-BE49-F238E27FC236}">
              <a16:creationId xmlns:a16="http://schemas.microsoft.com/office/drawing/2014/main" id="{2CB1162A-E182-DC41-8337-092BA2BD45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10" name="Picture 174" descr="http://www.ncbi.nlm.nih.gov/corehtml/pmc/pmcents/x2003.gif">
          <a:extLst>
            <a:ext uri="{FF2B5EF4-FFF2-40B4-BE49-F238E27FC236}">
              <a16:creationId xmlns:a16="http://schemas.microsoft.com/office/drawing/2014/main" id="{DA0EDE1E-21AC-A94D-A929-928F1028C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11" name="Picture 175" descr="http://www.ncbi.nlm.nih.gov/corehtml/pmc/pmcents/x2003.gif">
          <a:extLst>
            <a:ext uri="{FF2B5EF4-FFF2-40B4-BE49-F238E27FC236}">
              <a16:creationId xmlns:a16="http://schemas.microsoft.com/office/drawing/2014/main" id="{E7C6E79F-8642-6F4E-AF64-822540E15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12" name="Picture 176" descr="http://www.ncbi.nlm.nih.gov/corehtml/pmc/pmcents/x2003.gif">
          <a:extLst>
            <a:ext uri="{FF2B5EF4-FFF2-40B4-BE49-F238E27FC236}">
              <a16:creationId xmlns:a16="http://schemas.microsoft.com/office/drawing/2014/main" id="{C1A23561-1164-0242-AF1E-839ACA8A6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13" name="Picture 177" descr="http://www.ncbi.nlm.nih.gov/corehtml/pmc/pmcents/x2003.gif">
          <a:extLst>
            <a:ext uri="{FF2B5EF4-FFF2-40B4-BE49-F238E27FC236}">
              <a16:creationId xmlns:a16="http://schemas.microsoft.com/office/drawing/2014/main" id="{DAD8EDE2-09E2-2E4C-9C64-B4882D4EA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14" name="Picture 178" descr="http://www.ncbi.nlm.nih.gov/corehtml/pmc/pmcents/x2003.gif">
          <a:extLst>
            <a:ext uri="{FF2B5EF4-FFF2-40B4-BE49-F238E27FC236}">
              <a16:creationId xmlns:a16="http://schemas.microsoft.com/office/drawing/2014/main" id="{586F9CFC-7D28-3C4F-B646-96815DA1B4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15" name="Picture 179" descr="http://www.ncbi.nlm.nih.gov/corehtml/pmc/pmcents/x2003.gif">
          <a:extLst>
            <a:ext uri="{FF2B5EF4-FFF2-40B4-BE49-F238E27FC236}">
              <a16:creationId xmlns:a16="http://schemas.microsoft.com/office/drawing/2014/main" id="{DC6E1322-887E-FB41-96CC-15A7F58CC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16" name="Picture 180" descr="http://www.ncbi.nlm.nih.gov/corehtml/pmc/pmcents/x2003.gif">
          <a:extLst>
            <a:ext uri="{FF2B5EF4-FFF2-40B4-BE49-F238E27FC236}">
              <a16:creationId xmlns:a16="http://schemas.microsoft.com/office/drawing/2014/main" id="{321B5571-EE0D-BA4A-963A-0155437FEA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17" name="Picture 181" descr="http://www.ncbi.nlm.nih.gov/corehtml/pmc/pmcents/x2003.gif">
          <a:extLst>
            <a:ext uri="{FF2B5EF4-FFF2-40B4-BE49-F238E27FC236}">
              <a16:creationId xmlns:a16="http://schemas.microsoft.com/office/drawing/2014/main" id="{6E119F3A-9054-804D-A5D3-86E60A733D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18" name="Picture 182" descr="http://www.ncbi.nlm.nih.gov/corehtml/pmc/pmcents/x2003.gif">
          <a:extLst>
            <a:ext uri="{FF2B5EF4-FFF2-40B4-BE49-F238E27FC236}">
              <a16:creationId xmlns:a16="http://schemas.microsoft.com/office/drawing/2014/main" id="{03D1177C-0456-264E-89C6-34F834618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19" name="Picture 183" descr="http://www.ncbi.nlm.nih.gov/corehtml/pmc/pmcents/x2003.gif">
          <a:extLst>
            <a:ext uri="{FF2B5EF4-FFF2-40B4-BE49-F238E27FC236}">
              <a16:creationId xmlns:a16="http://schemas.microsoft.com/office/drawing/2014/main" id="{AB84B3C9-0E4E-0F40-B676-7EFFBD13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20" name="Picture 184" descr="http://www.ncbi.nlm.nih.gov/corehtml/pmc/pmcents/x2003.gif">
          <a:extLst>
            <a:ext uri="{FF2B5EF4-FFF2-40B4-BE49-F238E27FC236}">
              <a16:creationId xmlns:a16="http://schemas.microsoft.com/office/drawing/2014/main" id="{B8541594-AAA3-D74E-BD11-0F5DF96E0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21" name="Picture 185" descr="http://www.ncbi.nlm.nih.gov/corehtml/pmc/pmcents/x2003.gif">
          <a:extLst>
            <a:ext uri="{FF2B5EF4-FFF2-40B4-BE49-F238E27FC236}">
              <a16:creationId xmlns:a16="http://schemas.microsoft.com/office/drawing/2014/main" id="{97BAEE50-456D-1148-9870-5876FE007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22" name="Picture 186" descr="http://www.ncbi.nlm.nih.gov/corehtml/pmc/pmcents/x2003.gif">
          <a:extLst>
            <a:ext uri="{FF2B5EF4-FFF2-40B4-BE49-F238E27FC236}">
              <a16:creationId xmlns:a16="http://schemas.microsoft.com/office/drawing/2014/main" id="{100176F4-1BEC-554B-9C31-122C0358D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23" name="Picture 187" descr="http://www.ncbi.nlm.nih.gov/corehtml/pmc/pmcents/x2003.gif">
          <a:extLst>
            <a:ext uri="{FF2B5EF4-FFF2-40B4-BE49-F238E27FC236}">
              <a16:creationId xmlns:a16="http://schemas.microsoft.com/office/drawing/2014/main" id="{513C1474-A2CE-844E-9F6B-9863CADAA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24" name="Picture 188" descr="http://www.ncbi.nlm.nih.gov/corehtml/pmc/pmcents/x2003.gif">
          <a:extLst>
            <a:ext uri="{FF2B5EF4-FFF2-40B4-BE49-F238E27FC236}">
              <a16:creationId xmlns:a16="http://schemas.microsoft.com/office/drawing/2014/main" id="{B1AD6C2C-D3BD-AB40-B1DD-0AD6E1769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25" name="Picture 189" descr="http://www.ncbi.nlm.nih.gov/corehtml/pmc/pmcents/x2003.gif">
          <a:extLst>
            <a:ext uri="{FF2B5EF4-FFF2-40B4-BE49-F238E27FC236}">
              <a16:creationId xmlns:a16="http://schemas.microsoft.com/office/drawing/2014/main" id="{ED4CF40E-CD73-274F-BC61-BAB32BFA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26" name="Picture 190" descr="http://www.ncbi.nlm.nih.gov/corehtml/pmc/pmcents/x2003.gif">
          <a:extLst>
            <a:ext uri="{FF2B5EF4-FFF2-40B4-BE49-F238E27FC236}">
              <a16:creationId xmlns:a16="http://schemas.microsoft.com/office/drawing/2014/main" id="{9CB009F6-595E-AD4E-B5F0-C0F1766B0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27" name="Picture 191" descr="http://www.ncbi.nlm.nih.gov/corehtml/pmc/pmcents/x2003.gif">
          <a:extLst>
            <a:ext uri="{FF2B5EF4-FFF2-40B4-BE49-F238E27FC236}">
              <a16:creationId xmlns:a16="http://schemas.microsoft.com/office/drawing/2014/main" id="{201F9946-35A0-2D42-948A-BC3951678B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28" name="Picture 192" descr="http://www.ncbi.nlm.nih.gov/corehtml/pmc/pmcents/x2003.gif">
          <a:extLst>
            <a:ext uri="{FF2B5EF4-FFF2-40B4-BE49-F238E27FC236}">
              <a16:creationId xmlns:a16="http://schemas.microsoft.com/office/drawing/2014/main" id="{67329AAE-5C39-304B-9935-040B92541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29" name="Picture 193" descr="http://www.ncbi.nlm.nih.gov/corehtml/pmc/pmcents/x2003.gif">
          <a:extLst>
            <a:ext uri="{FF2B5EF4-FFF2-40B4-BE49-F238E27FC236}">
              <a16:creationId xmlns:a16="http://schemas.microsoft.com/office/drawing/2014/main" id="{ABCAB947-147D-2747-9A7D-476373953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30" name="Picture 194" descr="http://www.ncbi.nlm.nih.gov/corehtml/pmc/pmcents/x2003.gif">
          <a:extLst>
            <a:ext uri="{FF2B5EF4-FFF2-40B4-BE49-F238E27FC236}">
              <a16:creationId xmlns:a16="http://schemas.microsoft.com/office/drawing/2014/main" id="{38614C18-6F53-8149-B914-712D7A71F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31" name="Picture 195" descr="http://www.ncbi.nlm.nih.gov/corehtml/pmc/pmcents/x2003.gif">
          <a:extLst>
            <a:ext uri="{FF2B5EF4-FFF2-40B4-BE49-F238E27FC236}">
              <a16:creationId xmlns:a16="http://schemas.microsoft.com/office/drawing/2014/main" id="{104CC221-2AD1-8C45-B043-8581A74D26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32" name="Picture 196" descr="http://www.ncbi.nlm.nih.gov/corehtml/pmc/pmcents/x2003.gif">
          <a:extLst>
            <a:ext uri="{FF2B5EF4-FFF2-40B4-BE49-F238E27FC236}">
              <a16:creationId xmlns:a16="http://schemas.microsoft.com/office/drawing/2014/main" id="{C7FBFB34-CF01-D04B-ADC4-AF9CB1E85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33" name="Picture 197" descr="http://www.ncbi.nlm.nih.gov/corehtml/pmc/pmcents/x2003.gif">
          <a:extLst>
            <a:ext uri="{FF2B5EF4-FFF2-40B4-BE49-F238E27FC236}">
              <a16:creationId xmlns:a16="http://schemas.microsoft.com/office/drawing/2014/main" id="{A8B5DEF4-0FB3-5D48-B135-4C23913D9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34" name="Picture 198" descr="http://www.ncbi.nlm.nih.gov/corehtml/pmc/pmcents/x2003.gif">
          <a:extLst>
            <a:ext uri="{FF2B5EF4-FFF2-40B4-BE49-F238E27FC236}">
              <a16:creationId xmlns:a16="http://schemas.microsoft.com/office/drawing/2014/main" id="{095CFF43-DCE3-3141-AAF6-FC7DD6BD2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35" name="Picture 199" descr="http://www.ncbi.nlm.nih.gov/corehtml/pmc/pmcents/x2003.gif">
          <a:extLst>
            <a:ext uri="{FF2B5EF4-FFF2-40B4-BE49-F238E27FC236}">
              <a16:creationId xmlns:a16="http://schemas.microsoft.com/office/drawing/2014/main" id="{96E247BA-7A3B-B74E-9BDE-7F25F0555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953</xdr:row>
      <xdr:rowOff>0</xdr:rowOff>
    </xdr:from>
    <xdr:to>
      <xdr:col>0</xdr:col>
      <xdr:colOff>152400</xdr:colOff>
      <xdr:row>953</xdr:row>
      <xdr:rowOff>12700</xdr:rowOff>
    </xdr:to>
    <xdr:pic>
      <xdr:nvPicPr>
        <xdr:cNvPr id="306736" name="Picture 200" descr="http://www.ncbi.nlm.nih.gov/corehtml/pmc/pmcents/x2003.gif">
          <a:extLst>
            <a:ext uri="{FF2B5EF4-FFF2-40B4-BE49-F238E27FC236}">
              <a16:creationId xmlns:a16="http://schemas.microsoft.com/office/drawing/2014/main" id="{18B613E4-59E5-2F4B-8E28-071BB26B7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1001</xdr:row>
      <xdr:rowOff>0</xdr:rowOff>
    </xdr:from>
    <xdr:to>
      <xdr:col>0</xdr:col>
      <xdr:colOff>152400</xdr:colOff>
      <xdr:row>1001</xdr:row>
      <xdr:rowOff>12700</xdr:rowOff>
    </xdr:to>
    <xdr:pic>
      <xdr:nvPicPr>
        <xdr:cNvPr id="306737" name="Picture 301" descr="http://www.ncbi.nlm.nih.gov/corehtml/pmc/pmcents/x2003.gif">
          <a:extLst>
            <a:ext uri="{FF2B5EF4-FFF2-40B4-BE49-F238E27FC236}">
              <a16:creationId xmlns:a16="http://schemas.microsoft.com/office/drawing/2014/main" id="{C40F861A-C022-A94B-A8D6-1403E2C1C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40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1001</xdr:row>
      <xdr:rowOff>0</xdr:rowOff>
    </xdr:from>
    <xdr:to>
      <xdr:col>0</xdr:col>
      <xdr:colOff>152400</xdr:colOff>
      <xdr:row>1001</xdr:row>
      <xdr:rowOff>12700</xdr:rowOff>
    </xdr:to>
    <xdr:pic>
      <xdr:nvPicPr>
        <xdr:cNvPr id="306738" name="Picture 180" descr="http://www.ncbi.nlm.nih.gov/corehtml/pmc/pmcents/x2003.gif">
          <a:extLst>
            <a:ext uri="{FF2B5EF4-FFF2-40B4-BE49-F238E27FC236}">
              <a16:creationId xmlns:a16="http://schemas.microsoft.com/office/drawing/2014/main" id="{2DD3FAFA-AA7D-0B4C-B638-BB076A6C7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40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989</xdr:row>
      <xdr:rowOff>127000</xdr:rowOff>
    </xdr:from>
    <xdr:to>
      <xdr:col>0</xdr:col>
      <xdr:colOff>152400</xdr:colOff>
      <xdr:row>989</xdr:row>
      <xdr:rowOff>139700</xdr:rowOff>
    </xdr:to>
    <xdr:pic>
      <xdr:nvPicPr>
        <xdr:cNvPr id="306739" name="Picture 303" descr="http://www.ncbi.nlm.nih.gov/corehtml/pmc/pmcents/x2003.gif">
          <a:extLst>
            <a:ext uri="{FF2B5EF4-FFF2-40B4-BE49-F238E27FC236}">
              <a16:creationId xmlns:a16="http://schemas.microsoft.com/office/drawing/2014/main" id="{9D6F65FB-186C-8245-8FD2-814A4E028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109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989</xdr:row>
      <xdr:rowOff>0</xdr:rowOff>
    </xdr:from>
    <xdr:to>
      <xdr:col>0</xdr:col>
      <xdr:colOff>101600</xdr:colOff>
      <xdr:row>989</xdr:row>
      <xdr:rowOff>12700</xdr:rowOff>
    </xdr:to>
    <xdr:pic>
      <xdr:nvPicPr>
        <xdr:cNvPr id="306740" name="Picture 304" descr="http://www.ncbi.nlm.nih.gov/corehtml/pmc/pmcents/x2002.gif">
          <a:extLst>
            <a:ext uri="{FF2B5EF4-FFF2-40B4-BE49-F238E27FC236}">
              <a16:creationId xmlns:a16="http://schemas.microsoft.com/office/drawing/2014/main" id="{BF5D85DA-A081-7D42-8144-8373FEBEE89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0964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989</xdr:row>
      <xdr:rowOff>0</xdr:rowOff>
    </xdr:from>
    <xdr:to>
      <xdr:col>0</xdr:col>
      <xdr:colOff>152400</xdr:colOff>
      <xdr:row>989</xdr:row>
      <xdr:rowOff>12700</xdr:rowOff>
    </xdr:to>
    <xdr:pic>
      <xdr:nvPicPr>
        <xdr:cNvPr id="306741" name="Picture 181" descr="http://www.ncbi.nlm.nih.gov/corehtml/pmc/pmcents/x2003.gif">
          <a:extLst>
            <a:ext uri="{FF2B5EF4-FFF2-40B4-BE49-F238E27FC236}">
              <a16:creationId xmlns:a16="http://schemas.microsoft.com/office/drawing/2014/main" id="{A6F7E8A2-AF04-7E4B-8E81-E6AAEE048C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1004</xdr:row>
      <xdr:rowOff>127000</xdr:rowOff>
    </xdr:from>
    <xdr:to>
      <xdr:col>2</xdr:col>
      <xdr:colOff>152400</xdr:colOff>
      <xdr:row>1004</xdr:row>
      <xdr:rowOff>139700</xdr:rowOff>
    </xdr:to>
    <xdr:pic>
      <xdr:nvPicPr>
        <xdr:cNvPr id="306742" name="Picture 1" descr="http://www.ncbi.nlm.nih.gov/corehtml/pmc/pmcents/x2003.gif">
          <a:extLst>
            <a:ext uri="{FF2B5EF4-FFF2-40B4-BE49-F238E27FC236}">
              <a16:creationId xmlns:a16="http://schemas.microsoft.com/office/drawing/2014/main" id="{3E4D4646-F48D-F34B-BD6A-1A4694F52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4139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1004</xdr:row>
      <xdr:rowOff>0</xdr:rowOff>
    </xdr:from>
    <xdr:to>
      <xdr:col>2</xdr:col>
      <xdr:colOff>101600</xdr:colOff>
      <xdr:row>1004</xdr:row>
      <xdr:rowOff>12700</xdr:rowOff>
    </xdr:to>
    <xdr:pic>
      <xdr:nvPicPr>
        <xdr:cNvPr id="306743" name="Picture 2" descr="http://www.ncbi.nlm.nih.gov/corehtml/pmc/pmcents/x2002.gif">
          <a:extLst>
            <a:ext uri="{FF2B5EF4-FFF2-40B4-BE49-F238E27FC236}">
              <a16:creationId xmlns:a16="http://schemas.microsoft.com/office/drawing/2014/main" id="{3964BC04-8B51-E64A-B04D-A3C8E638635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204012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744" name="Picture 3" descr="http://www.ncbi.nlm.nih.gov/corehtml/pmc/pmcents/x2003.gif">
          <a:extLst>
            <a:ext uri="{FF2B5EF4-FFF2-40B4-BE49-F238E27FC236}">
              <a16:creationId xmlns:a16="http://schemas.microsoft.com/office/drawing/2014/main" id="{E6AD8F9C-FAED-8642-9A72-62BE866A4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954</xdr:row>
      <xdr:rowOff>0</xdr:rowOff>
    </xdr:from>
    <xdr:to>
      <xdr:col>2</xdr:col>
      <xdr:colOff>152400</xdr:colOff>
      <xdr:row>954</xdr:row>
      <xdr:rowOff>12700</xdr:rowOff>
    </xdr:to>
    <xdr:pic>
      <xdr:nvPicPr>
        <xdr:cNvPr id="306745" name="Picture 4" descr="http://www.ncbi.nlm.nih.gov/corehtml/pmc/pmcents/x2003.gif">
          <a:extLst>
            <a:ext uri="{FF2B5EF4-FFF2-40B4-BE49-F238E27FC236}">
              <a16:creationId xmlns:a16="http://schemas.microsoft.com/office/drawing/2014/main" id="{AA5410AB-E939-CC44-BAD4-D934DEE4F6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852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952</xdr:row>
      <xdr:rowOff>0</xdr:rowOff>
    </xdr:from>
    <xdr:to>
      <xdr:col>2</xdr:col>
      <xdr:colOff>152400</xdr:colOff>
      <xdr:row>952</xdr:row>
      <xdr:rowOff>12700</xdr:rowOff>
    </xdr:to>
    <xdr:pic>
      <xdr:nvPicPr>
        <xdr:cNvPr id="306746" name="Picture 5" descr="http://www.ncbi.nlm.nih.gov/corehtml/pmc/pmcents/x2003.gif">
          <a:extLst>
            <a:ext uri="{FF2B5EF4-FFF2-40B4-BE49-F238E27FC236}">
              <a16:creationId xmlns:a16="http://schemas.microsoft.com/office/drawing/2014/main" id="{8EF4C278-5FF2-F84E-8763-793F197314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4464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960</xdr:row>
      <xdr:rowOff>0</xdr:rowOff>
    </xdr:from>
    <xdr:to>
      <xdr:col>2</xdr:col>
      <xdr:colOff>152400</xdr:colOff>
      <xdr:row>960</xdr:row>
      <xdr:rowOff>12700</xdr:rowOff>
    </xdr:to>
    <xdr:pic>
      <xdr:nvPicPr>
        <xdr:cNvPr id="306747" name="Picture 6" descr="http://www.ncbi.nlm.nih.gov/corehtml/pmc/pmcents/x2003.gif">
          <a:extLst>
            <a:ext uri="{FF2B5EF4-FFF2-40B4-BE49-F238E27FC236}">
              <a16:creationId xmlns:a16="http://schemas.microsoft.com/office/drawing/2014/main" id="{552EFA5C-6FE9-6741-B871-E72B45DEC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5072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960</xdr:row>
      <xdr:rowOff>0</xdr:rowOff>
    </xdr:from>
    <xdr:to>
      <xdr:col>2</xdr:col>
      <xdr:colOff>101600</xdr:colOff>
      <xdr:row>960</xdr:row>
      <xdr:rowOff>12700</xdr:rowOff>
    </xdr:to>
    <xdr:pic>
      <xdr:nvPicPr>
        <xdr:cNvPr id="306748" name="Picture 7" descr="http://www.ncbi.nlm.nih.gov/corehtml/pmc/pmcents/x2002.gif">
          <a:extLst>
            <a:ext uri="{FF2B5EF4-FFF2-40B4-BE49-F238E27FC236}">
              <a16:creationId xmlns:a16="http://schemas.microsoft.com/office/drawing/2014/main" id="{4C95576D-457A-7045-B72E-EE4D5FFC709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1950720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152400</xdr:colOff>
      <xdr:row>988</xdr:row>
      <xdr:rowOff>12700</xdr:rowOff>
    </xdr:to>
    <xdr:pic>
      <xdr:nvPicPr>
        <xdr:cNvPr id="306749" name="Picture 8" descr="http://www.ncbi.nlm.nih.gov/corehtml/pmc/pmcents/x2003.gif">
          <a:extLst>
            <a:ext uri="{FF2B5EF4-FFF2-40B4-BE49-F238E27FC236}">
              <a16:creationId xmlns:a16="http://schemas.microsoft.com/office/drawing/2014/main" id="{82567029-A836-0E4D-9D6F-0067F99F6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101600</xdr:colOff>
      <xdr:row>988</xdr:row>
      <xdr:rowOff>12700</xdr:rowOff>
    </xdr:to>
    <xdr:pic>
      <xdr:nvPicPr>
        <xdr:cNvPr id="306750" name="Picture 9" descr="http://www.ncbi.nlm.nih.gov/corehtml/pmc/pmcents/x2002.gif">
          <a:extLst>
            <a:ext uri="{FF2B5EF4-FFF2-40B4-BE49-F238E27FC236}">
              <a16:creationId xmlns:a16="http://schemas.microsoft.com/office/drawing/2014/main" id="{18EB0397-6038-0C43-8FA6-941F3CF5B2B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200761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152400</xdr:colOff>
      <xdr:row>988</xdr:row>
      <xdr:rowOff>12700</xdr:rowOff>
    </xdr:to>
    <xdr:pic>
      <xdr:nvPicPr>
        <xdr:cNvPr id="306751" name="Picture 10" descr="http://www.ncbi.nlm.nih.gov/corehtml/pmc/pmcents/x2003.gif">
          <a:extLst>
            <a:ext uri="{FF2B5EF4-FFF2-40B4-BE49-F238E27FC236}">
              <a16:creationId xmlns:a16="http://schemas.microsoft.com/office/drawing/2014/main" id="{37337E85-4DD2-064A-A051-7B4C2934F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101600</xdr:colOff>
      <xdr:row>988</xdr:row>
      <xdr:rowOff>12700</xdr:rowOff>
    </xdr:to>
    <xdr:pic>
      <xdr:nvPicPr>
        <xdr:cNvPr id="306752" name="Picture 11" descr="http://www.ncbi.nlm.nih.gov/corehtml/pmc/pmcents/x2002.gif">
          <a:extLst>
            <a:ext uri="{FF2B5EF4-FFF2-40B4-BE49-F238E27FC236}">
              <a16:creationId xmlns:a16="http://schemas.microsoft.com/office/drawing/2014/main" id="{683CAD3A-28D8-9246-8291-7623B17A87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200761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152400</xdr:colOff>
      <xdr:row>988</xdr:row>
      <xdr:rowOff>12700</xdr:rowOff>
    </xdr:to>
    <xdr:pic>
      <xdr:nvPicPr>
        <xdr:cNvPr id="306753" name="Picture 12" descr="http://www.ncbi.nlm.nih.gov/corehtml/pmc/pmcents/x2003.gif">
          <a:extLst>
            <a:ext uri="{FF2B5EF4-FFF2-40B4-BE49-F238E27FC236}">
              <a16:creationId xmlns:a16="http://schemas.microsoft.com/office/drawing/2014/main" id="{CE392E3D-4906-2D4F-B9D2-BA1D1E1E0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101600</xdr:colOff>
      <xdr:row>988</xdr:row>
      <xdr:rowOff>12700</xdr:rowOff>
    </xdr:to>
    <xdr:pic>
      <xdr:nvPicPr>
        <xdr:cNvPr id="306754" name="Picture 13" descr="http://www.ncbi.nlm.nih.gov/corehtml/pmc/pmcents/x2002.gif">
          <a:extLst>
            <a:ext uri="{FF2B5EF4-FFF2-40B4-BE49-F238E27FC236}">
              <a16:creationId xmlns:a16="http://schemas.microsoft.com/office/drawing/2014/main" id="{C2E448C8-ED58-D443-A05C-42C4C7062C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200761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152400</xdr:colOff>
      <xdr:row>988</xdr:row>
      <xdr:rowOff>12700</xdr:rowOff>
    </xdr:to>
    <xdr:pic>
      <xdr:nvPicPr>
        <xdr:cNvPr id="306755" name="Picture 14" descr="http://www.ncbi.nlm.nih.gov/corehtml/pmc/pmcents/x2003.gif">
          <a:extLst>
            <a:ext uri="{FF2B5EF4-FFF2-40B4-BE49-F238E27FC236}">
              <a16:creationId xmlns:a16="http://schemas.microsoft.com/office/drawing/2014/main" id="{65985135-BDEC-B747-89A2-7E99E48D5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101600</xdr:colOff>
      <xdr:row>988</xdr:row>
      <xdr:rowOff>12700</xdr:rowOff>
    </xdr:to>
    <xdr:pic>
      <xdr:nvPicPr>
        <xdr:cNvPr id="306756" name="Picture 15" descr="http://www.ncbi.nlm.nih.gov/corehtml/pmc/pmcents/x2002.gif">
          <a:extLst>
            <a:ext uri="{FF2B5EF4-FFF2-40B4-BE49-F238E27FC236}">
              <a16:creationId xmlns:a16="http://schemas.microsoft.com/office/drawing/2014/main" id="{5F214FC9-394A-5241-8620-EA52EB3101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200761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152400</xdr:colOff>
      <xdr:row>988</xdr:row>
      <xdr:rowOff>12700</xdr:rowOff>
    </xdr:to>
    <xdr:pic>
      <xdr:nvPicPr>
        <xdr:cNvPr id="306757" name="Picture 16" descr="http://www.ncbi.nlm.nih.gov/corehtml/pmc/pmcents/x2003.gif">
          <a:extLst>
            <a:ext uri="{FF2B5EF4-FFF2-40B4-BE49-F238E27FC236}">
              <a16:creationId xmlns:a16="http://schemas.microsoft.com/office/drawing/2014/main" id="{FB31E049-39D7-0D40-8421-63DEE527C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101600</xdr:colOff>
      <xdr:row>988</xdr:row>
      <xdr:rowOff>12700</xdr:rowOff>
    </xdr:to>
    <xdr:pic>
      <xdr:nvPicPr>
        <xdr:cNvPr id="306758" name="Picture 17" descr="http://www.ncbi.nlm.nih.gov/corehtml/pmc/pmcents/x2002.gif">
          <a:extLst>
            <a:ext uri="{FF2B5EF4-FFF2-40B4-BE49-F238E27FC236}">
              <a16:creationId xmlns:a16="http://schemas.microsoft.com/office/drawing/2014/main" id="{F317539B-B7A7-9944-87A1-DC1D456DB3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200761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1004</xdr:row>
      <xdr:rowOff>0</xdr:rowOff>
    </xdr:from>
    <xdr:to>
      <xdr:col>2</xdr:col>
      <xdr:colOff>152400</xdr:colOff>
      <xdr:row>1004</xdr:row>
      <xdr:rowOff>12700</xdr:rowOff>
    </xdr:to>
    <xdr:pic>
      <xdr:nvPicPr>
        <xdr:cNvPr id="306759" name="Picture 18" descr="http://www.ncbi.nlm.nih.gov/corehtml/pmc/pmcents/x2003.gif">
          <a:extLst>
            <a:ext uri="{FF2B5EF4-FFF2-40B4-BE49-F238E27FC236}">
              <a16:creationId xmlns:a16="http://schemas.microsoft.com/office/drawing/2014/main" id="{F25BD483-1ADC-B44B-8EA5-8D0CEEE8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4012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1004</xdr:row>
      <xdr:rowOff>0</xdr:rowOff>
    </xdr:from>
    <xdr:to>
      <xdr:col>2</xdr:col>
      <xdr:colOff>101600</xdr:colOff>
      <xdr:row>1004</xdr:row>
      <xdr:rowOff>12700</xdr:rowOff>
    </xdr:to>
    <xdr:pic>
      <xdr:nvPicPr>
        <xdr:cNvPr id="306760" name="Picture 19" descr="http://www.ncbi.nlm.nih.gov/corehtml/pmc/pmcents/x2002.gif">
          <a:extLst>
            <a:ext uri="{FF2B5EF4-FFF2-40B4-BE49-F238E27FC236}">
              <a16:creationId xmlns:a16="http://schemas.microsoft.com/office/drawing/2014/main" id="{E468908C-AB1F-D946-923C-CA1A3CDA5F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204012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954</xdr:row>
      <xdr:rowOff>215900</xdr:rowOff>
    </xdr:from>
    <xdr:to>
      <xdr:col>2</xdr:col>
      <xdr:colOff>152400</xdr:colOff>
      <xdr:row>955</xdr:row>
      <xdr:rowOff>0</xdr:rowOff>
    </xdr:to>
    <xdr:pic>
      <xdr:nvPicPr>
        <xdr:cNvPr id="306761" name="Picture 20" descr="http://www.ncbi.nlm.nih.gov/corehtml/pmc/pmcents/x2003.gif">
          <a:extLst>
            <a:ext uri="{FF2B5EF4-FFF2-40B4-BE49-F238E27FC236}">
              <a16:creationId xmlns:a16="http://schemas.microsoft.com/office/drawing/2014/main" id="{B11BB4F8-6EBB-1C43-A60E-2BE0DFD177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762" name="Picture 21" descr="http://www.ncbi.nlm.nih.gov/corehtml/pmc/pmcents/x2003.gif">
          <a:extLst>
            <a:ext uri="{FF2B5EF4-FFF2-40B4-BE49-F238E27FC236}">
              <a16:creationId xmlns:a16="http://schemas.microsoft.com/office/drawing/2014/main" id="{C4E6C9B4-3B7E-A24C-810B-A2B828A5E2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960</xdr:row>
      <xdr:rowOff>0</xdr:rowOff>
    </xdr:from>
    <xdr:to>
      <xdr:col>2</xdr:col>
      <xdr:colOff>152400</xdr:colOff>
      <xdr:row>960</xdr:row>
      <xdr:rowOff>12700</xdr:rowOff>
    </xdr:to>
    <xdr:pic>
      <xdr:nvPicPr>
        <xdr:cNvPr id="306763" name="Picture 22" descr="http://www.ncbi.nlm.nih.gov/corehtml/pmc/pmcents/x2003.gif">
          <a:extLst>
            <a:ext uri="{FF2B5EF4-FFF2-40B4-BE49-F238E27FC236}">
              <a16:creationId xmlns:a16="http://schemas.microsoft.com/office/drawing/2014/main" id="{74830B07-343A-C14C-ADF2-D41FA077EE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5072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973</xdr:row>
      <xdr:rowOff>0</xdr:rowOff>
    </xdr:from>
    <xdr:to>
      <xdr:col>2</xdr:col>
      <xdr:colOff>152400</xdr:colOff>
      <xdr:row>973</xdr:row>
      <xdr:rowOff>12700</xdr:rowOff>
    </xdr:to>
    <xdr:pic>
      <xdr:nvPicPr>
        <xdr:cNvPr id="306764" name="Picture 23" descr="http://www.ncbi.nlm.nih.gov/corehtml/pmc/pmcents/x2003.gif">
          <a:extLst>
            <a:ext uri="{FF2B5EF4-FFF2-40B4-BE49-F238E27FC236}">
              <a16:creationId xmlns:a16="http://schemas.microsoft.com/office/drawing/2014/main" id="{426C41C9-ADCA-8943-8737-FC851604D3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7713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152400</xdr:colOff>
      <xdr:row>988</xdr:row>
      <xdr:rowOff>12700</xdr:rowOff>
    </xdr:to>
    <xdr:pic>
      <xdr:nvPicPr>
        <xdr:cNvPr id="306765" name="Picture 24" descr="http://www.ncbi.nlm.nih.gov/corehtml/pmc/pmcents/x2003.gif">
          <a:extLst>
            <a:ext uri="{FF2B5EF4-FFF2-40B4-BE49-F238E27FC236}">
              <a16:creationId xmlns:a16="http://schemas.microsoft.com/office/drawing/2014/main" id="{6AEAEDC7-5C6B-DC44-A763-47F7FF7F5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970</xdr:row>
      <xdr:rowOff>0</xdr:rowOff>
    </xdr:from>
    <xdr:to>
      <xdr:col>2</xdr:col>
      <xdr:colOff>152400</xdr:colOff>
      <xdr:row>970</xdr:row>
      <xdr:rowOff>12700</xdr:rowOff>
    </xdr:to>
    <xdr:pic>
      <xdr:nvPicPr>
        <xdr:cNvPr id="306766" name="Picture 25" descr="http://www.ncbi.nlm.nih.gov/corehtml/pmc/pmcents/x2003.gif">
          <a:extLst>
            <a:ext uri="{FF2B5EF4-FFF2-40B4-BE49-F238E27FC236}">
              <a16:creationId xmlns:a16="http://schemas.microsoft.com/office/drawing/2014/main" id="{88F46E36-16C3-C24E-9EAC-C017EC783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7104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971</xdr:row>
      <xdr:rowOff>0</xdr:rowOff>
    </xdr:from>
    <xdr:to>
      <xdr:col>2</xdr:col>
      <xdr:colOff>152400</xdr:colOff>
      <xdr:row>971</xdr:row>
      <xdr:rowOff>12700</xdr:rowOff>
    </xdr:to>
    <xdr:pic>
      <xdr:nvPicPr>
        <xdr:cNvPr id="306767" name="Picture 26" descr="http://www.ncbi.nlm.nih.gov/corehtml/pmc/pmcents/x2003.gif">
          <a:extLst>
            <a:ext uri="{FF2B5EF4-FFF2-40B4-BE49-F238E27FC236}">
              <a16:creationId xmlns:a16="http://schemas.microsoft.com/office/drawing/2014/main" id="{80A69D35-704D-3B47-943E-C76349A42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7307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973</xdr:row>
      <xdr:rowOff>0</xdr:rowOff>
    </xdr:from>
    <xdr:to>
      <xdr:col>2</xdr:col>
      <xdr:colOff>152400</xdr:colOff>
      <xdr:row>973</xdr:row>
      <xdr:rowOff>12700</xdr:rowOff>
    </xdr:to>
    <xdr:pic>
      <xdr:nvPicPr>
        <xdr:cNvPr id="306768" name="Picture 27" descr="http://www.ncbi.nlm.nih.gov/corehtml/pmc/pmcents/x2003.gif">
          <a:extLst>
            <a:ext uri="{FF2B5EF4-FFF2-40B4-BE49-F238E27FC236}">
              <a16:creationId xmlns:a16="http://schemas.microsoft.com/office/drawing/2014/main" id="{6238B025-8BD0-514D-9B37-85FC7A256E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7713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976</xdr:row>
      <xdr:rowOff>0</xdr:rowOff>
    </xdr:from>
    <xdr:to>
      <xdr:col>2</xdr:col>
      <xdr:colOff>152400</xdr:colOff>
      <xdr:row>976</xdr:row>
      <xdr:rowOff>12700</xdr:rowOff>
    </xdr:to>
    <xdr:pic>
      <xdr:nvPicPr>
        <xdr:cNvPr id="306769" name="Picture 28" descr="http://www.ncbi.nlm.nih.gov/corehtml/pmc/pmcents/x2003.gif">
          <a:extLst>
            <a:ext uri="{FF2B5EF4-FFF2-40B4-BE49-F238E27FC236}">
              <a16:creationId xmlns:a16="http://schemas.microsoft.com/office/drawing/2014/main" id="{67EC41DF-E570-234D-8B7B-E9913483A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832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1004</xdr:row>
      <xdr:rowOff>0</xdr:rowOff>
    </xdr:from>
    <xdr:to>
      <xdr:col>2</xdr:col>
      <xdr:colOff>152400</xdr:colOff>
      <xdr:row>1004</xdr:row>
      <xdr:rowOff>12700</xdr:rowOff>
    </xdr:to>
    <xdr:pic>
      <xdr:nvPicPr>
        <xdr:cNvPr id="306770" name="Picture 29" descr="http://www.ncbi.nlm.nih.gov/corehtml/pmc/pmcents/x2003.gif">
          <a:extLst>
            <a:ext uri="{FF2B5EF4-FFF2-40B4-BE49-F238E27FC236}">
              <a16:creationId xmlns:a16="http://schemas.microsoft.com/office/drawing/2014/main" id="{78080BD5-5E1D-6C4F-B9AA-F33540CA3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4012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771" name="Picture 30" descr="http://www.ncbi.nlm.nih.gov/corehtml/pmc/pmcents/x2003.gif">
          <a:extLst>
            <a:ext uri="{FF2B5EF4-FFF2-40B4-BE49-F238E27FC236}">
              <a16:creationId xmlns:a16="http://schemas.microsoft.com/office/drawing/2014/main" id="{1B5F25C1-6644-2E43-99B6-0E9F3236FD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961</xdr:row>
      <xdr:rowOff>0</xdr:rowOff>
    </xdr:from>
    <xdr:to>
      <xdr:col>2</xdr:col>
      <xdr:colOff>152400</xdr:colOff>
      <xdr:row>961</xdr:row>
      <xdr:rowOff>12700</xdr:rowOff>
    </xdr:to>
    <xdr:pic>
      <xdr:nvPicPr>
        <xdr:cNvPr id="306772" name="Picture 31" descr="http://www.ncbi.nlm.nih.gov/corehtml/pmc/pmcents/x2003.gif">
          <a:extLst>
            <a:ext uri="{FF2B5EF4-FFF2-40B4-BE49-F238E27FC236}">
              <a16:creationId xmlns:a16="http://schemas.microsoft.com/office/drawing/2014/main" id="{2575305D-134F-874B-9DC9-BEB6469A7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5275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970</xdr:row>
      <xdr:rowOff>0</xdr:rowOff>
    </xdr:from>
    <xdr:to>
      <xdr:col>2</xdr:col>
      <xdr:colOff>152400</xdr:colOff>
      <xdr:row>970</xdr:row>
      <xdr:rowOff>12700</xdr:rowOff>
    </xdr:to>
    <xdr:pic>
      <xdr:nvPicPr>
        <xdr:cNvPr id="306773" name="Picture 32" descr="http://www.ncbi.nlm.nih.gov/corehtml/pmc/pmcents/x2003.gif">
          <a:extLst>
            <a:ext uri="{FF2B5EF4-FFF2-40B4-BE49-F238E27FC236}">
              <a16:creationId xmlns:a16="http://schemas.microsoft.com/office/drawing/2014/main" id="{32E29AD5-C431-E944-B6EF-838B47585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7104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973</xdr:row>
      <xdr:rowOff>0</xdr:rowOff>
    </xdr:from>
    <xdr:to>
      <xdr:col>2</xdr:col>
      <xdr:colOff>152400</xdr:colOff>
      <xdr:row>973</xdr:row>
      <xdr:rowOff>12700</xdr:rowOff>
    </xdr:to>
    <xdr:pic>
      <xdr:nvPicPr>
        <xdr:cNvPr id="306774" name="Picture 33" descr="http://www.ncbi.nlm.nih.gov/corehtml/pmc/pmcents/x2003.gif">
          <a:extLst>
            <a:ext uri="{FF2B5EF4-FFF2-40B4-BE49-F238E27FC236}">
              <a16:creationId xmlns:a16="http://schemas.microsoft.com/office/drawing/2014/main" id="{409104C7-90C2-B043-8A28-563D844CBC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7713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976</xdr:row>
      <xdr:rowOff>0</xdr:rowOff>
    </xdr:from>
    <xdr:to>
      <xdr:col>2</xdr:col>
      <xdr:colOff>152400</xdr:colOff>
      <xdr:row>976</xdr:row>
      <xdr:rowOff>12700</xdr:rowOff>
    </xdr:to>
    <xdr:pic>
      <xdr:nvPicPr>
        <xdr:cNvPr id="306775" name="Picture 34" descr="http://www.ncbi.nlm.nih.gov/corehtml/pmc/pmcents/x2003.gif">
          <a:extLst>
            <a:ext uri="{FF2B5EF4-FFF2-40B4-BE49-F238E27FC236}">
              <a16:creationId xmlns:a16="http://schemas.microsoft.com/office/drawing/2014/main" id="{9B53C446-257F-EC4D-9A8C-FF7FE7D52E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832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989</xdr:row>
      <xdr:rowOff>0</xdr:rowOff>
    </xdr:from>
    <xdr:to>
      <xdr:col>2</xdr:col>
      <xdr:colOff>152400</xdr:colOff>
      <xdr:row>989</xdr:row>
      <xdr:rowOff>12700</xdr:rowOff>
    </xdr:to>
    <xdr:pic>
      <xdr:nvPicPr>
        <xdr:cNvPr id="306776" name="Picture 35" descr="http://www.ncbi.nlm.nih.gov/corehtml/pmc/pmcents/x2003.gif">
          <a:extLst>
            <a:ext uri="{FF2B5EF4-FFF2-40B4-BE49-F238E27FC236}">
              <a16:creationId xmlns:a16="http://schemas.microsoft.com/office/drawing/2014/main" id="{D113F069-876E-3641-9998-B24006D3F3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989</xdr:row>
      <xdr:rowOff>0</xdr:rowOff>
    </xdr:from>
    <xdr:to>
      <xdr:col>2</xdr:col>
      <xdr:colOff>152400</xdr:colOff>
      <xdr:row>989</xdr:row>
      <xdr:rowOff>12700</xdr:rowOff>
    </xdr:to>
    <xdr:pic>
      <xdr:nvPicPr>
        <xdr:cNvPr id="306777" name="Picture 36" descr="http://www.ncbi.nlm.nih.gov/corehtml/pmc/pmcents/x2003.gif">
          <a:extLst>
            <a:ext uri="{FF2B5EF4-FFF2-40B4-BE49-F238E27FC236}">
              <a16:creationId xmlns:a16="http://schemas.microsoft.com/office/drawing/2014/main" id="{E110B70E-F2DC-DA4F-87F2-0D4C9269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989</xdr:row>
      <xdr:rowOff>0</xdr:rowOff>
    </xdr:from>
    <xdr:to>
      <xdr:col>2</xdr:col>
      <xdr:colOff>152400</xdr:colOff>
      <xdr:row>989</xdr:row>
      <xdr:rowOff>12700</xdr:rowOff>
    </xdr:to>
    <xdr:pic>
      <xdr:nvPicPr>
        <xdr:cNvPr id="306778" name="Picture 37" descr="http://www.ncbi.nlm.nih.gov/corehtml/pmc/pmcents/x2003.gif">
          <a:extLst>
            <a:ext uri="{FF2B5EF4-FFF2-40B4-BE49-F238E27FC236}">
              <a16:creationId xmlns:a16="http://schemas.microsoft.com/office/drawing/2014/main" id="{145F4C64-38B3-104D-9114-0B5D14F9B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1001</xdr:row>
      <xdr:rowOff>0</xdr:rowOff>
    </xdr:from>
    <xdr:to>
      <xdr:col>2</xdr:col>
      <xdr:colOff>152400</xdr:colOff>
      <xdr:row>1001</xdr:row>
      <xdr:rowOff>12700</xdr:rowOff>
    </xdr:to>
    <xdr:pic>
      <xdr:nvPicPr>
        <xdr:cNvPr id="306779" name="Picture 38" descr="http://www.ncbi.nlm.nih.gov/corehtml/pmc/pmcents/x2003.gif">
          <a:extLst>
            <a:ext uri="{FF2B5EF4-FFF2-40B4-BE49-F238E27FC236}">
              <a16:creationId xmlns:a16="http://schemas.microsoft.com/office/drawing/2014/main" id="{756529D2-2E49-5949-BEF8-615CFE9B0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340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780" name="Picture 39" descr="http://www.ncbi.nlm.nih.gov/corehtml/pmc/pmcents/x2003.gif">
          <a:extLst>
            <a:ext uri="{FF2B5EF4-FFF2-40B4-BE49-F238E27FC236}">
              <a16:creationId xmlns:a16="http://schemas.microsoft.com/office/drawing/2014/main" id="{0647B3BE-4C4B-1948-B0B3-E42D8B6E92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781" name="Picture 40" descr="http://www.ncbi.nlm.nih.gov/corehtml/pmc/pmcents/x2003.gif">
          <a:extLst>
            <a:ext uri="{FF2B5EF4-FFF2-40B4-BE49-F238E27FC236}">
              <a16:creationId xmlns:a16="http://schemas.microsoft.com/office/drawing/2014/main" id="{B1A22F86-72F4-6347-914C-87303C48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989</xdr:row>
      <xdr:rowOff>0</xdr:rowOff>
    </xdr:from>
    <xdr:to>
      <xdr:col>2</xdr:col>
      <xdr:colOff>152400</xdr:colOff>
      <xdr:row>989</xdr:row>
      <xdr:rowOff>12700</xdr:rowOff>
    </xdr:to>
    <xdr:pic>
      <xdr:nvPicPr>
        <xdr:cNvPr id="306782" name="Picture 41" descr="http://www.ncbi.nlm.nih.gov/corehtml/pmc/pmcents/x2003.gif">
          <a:extLst>
            <a:ext uri="{FF2B5EF4-FFF2-40B4-BE49-F238E27FC236}">
              <a16:creationId xmlns:a16="http://schemas.microsoft.com/office/drawing/2014/main" id="{6DA11D38-B68D-274B-9FC2-22FAA6DE58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989</xdr:row>
      <xdr:rowOff>0</xdr:rowOff>
    </xdr:from>
    <xdr:to>
      <xdr:col>2</xdr:col>
      <xdr:colOff>152400</xdr:colOff>
      <xdr:row>989</xdr:row>
      <xdr:rowOff>12700</xdr:rowOff>
    </xdr:to>
    <xdr:pic>
      <xdr:nvPicPr>
        <xdr:cNvPr id="306783" name="Picture 42" descr="http://www.ncbi.nlm.nih.gov/corehtml/pmc/pmcents/x2003.gif">
          <a:extLst>
            <a:ext uri="{FF2B5EF4-FFF2-40B4-BE49-F238E27FC236}">
              <a16:creationId xmlns:a16="http://schemas.microsoft.com/office/drawing/2014/main" id="{7D3A0D4A-407A-6144-A6CD-84E41C4E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989</xdr:row>
      <xdr:rowOff>0</xdr:rowOff>
    </xdr:from>
    <xdr:to>
      <xdr:col>2</xdr:col>
      <xdr:colOff>152400</xdr:colOff>
      <xdr:row>989</xdr:row>
      <xdr:rowOff>12700</xdr:rowOff>
    </xdr:to>
    <xdr:pic>
      <xdr:nvPicPr>
        <xdr:cNvPr id="306784" name="Picture 43" descr="http://www.ncbi.nlm.nih.gov/corehtml/pmc/pmcents/x2003.gif">
          <a:extLst>
            <a:ext uri="{FF2B5EF4-FFF2-40B4-BE49-F238E27FC236}">
              <a16:creationId xmlns:a16="http://schemas.microsoft.com/office/drawing/2014/main" id="{C4B209F0-132D-4947-94F5-3D7376FBD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1001</xdr:row>
      <xdr:rowOff>0</xdr:rowOff>
    </xdr:from>
    <xdr:to>
      <xdr:col>2</xdr:col>
      <xdr:colOff>152400</xdr:colOff>
      <xdr:row>1001</xdr:row>
      <xdr:rowOff>12700</xdr:rowOff>
    </xdr:to>
    <xdr:pic>
      <xdr:nvPicPr>
        <xdr:cNvPr id="306785" name="Picture 44" descr="http://www.ncbi.nlm.nih.gov/corehtml/pmc/pmcents/x2003.gif">
          <a:extLst>
            <a:ext uri="{FF2B5EF4-FFF2-40B4-BE49-F238E27FC236}">
              <a16:creationId xmlns:a16="http://schemas.microsoft.com/office/drawing/2014/main" id="{46F24D2C-3CDF-6B43-B3BB-87F0F0CA3B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340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1001</xdr:row>
      <xdr:rowOff>0</xdr:rowOff>
    </xdr:from>
    <xdr:to>
      <xdr:col>2</xdr:col>
      <xdr:colOff>152400</xdr:colOff>
      <xdr:row>1001</xdr:row>
      <xdr:rowOff>12700</xdr:rowOff>
    </xdr:to>
    <xdr:pic>
      <xdr:nvPicPr>
        <xdr:cNvPr id="306786" name="Picture 45" descr="http://www.ncbi.nlm.nih.gov/corehtml/pmc/pmcents/x2003.gif">
          <a:extLst>
            <a:ext uri="{FF2B5EF4-FFF2-40B4-BE49-F238E27FC236}">
              <a16:creationId xmlns:a16="http://schemas.microsoft.com/office/drawing/2014/main" id="{C4E6C727-FBE0-CC49-936A-84605F2FA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340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989</xdr:row>
      <xdr:rowOff>0</xdr:rowOff>
    </xdr:from>
    <xdr:to>
      <xdr:col>2</xdr:col>
      <xdr:colOff>152400</xdr:colOff>
      <xdr:row>989</xdr:row>
      <xdr:rowOff>12700</xdr:rowOff>
    </xdr:to>
    <xdr:pic>
      <xdr:nvPicPr>
        <xdr:cNvPr id="306787" name="Picture 46" descr="http://www.ncbi.nlm.nih.gov/corehtml/pmc/pmcents/x2003.gif">
          <a:extLst>
            <a:ext uri="{FF2B5EF4-FFF2-40B4-BE49-F238E27FC236}">
              <a16:creationId xmlns:a16="http://schemas.microsoft.com/office/drawing/2014/main" id="{DCD45D2D-E80C-9241-844D-913DE3350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152400</xdr:colOff>
      <xdr:row>988</xdr:row>
      <xdr:rowOff>12700</xdr:rowOff>
    </xdr:to>
    <xdr:pic>
      <xdr:nvPicPr>
        <xdr:cNvPr id="306788" name="Picture 47" descr="http://www.ncbi.nlm.nih.gov/corehtml/pmc/pmcents/x2003.gif">
          <a:extLst>
            <a:ext uri="{FF2B5EF4-FFF2-40B4-BE49-F238E27FC236}">
              <a16:creationId xmlns:a16="http://schemas.microsoft.com/office/drawing/2014/main" id="{D2E80E41-93A9-C74B-9BE2-455EDAFA1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1004</xdr:row>
      <xdr:rowOff>0</xdr:rowOff>
    </xdr:from>
    <xdr:to>
      <xdr:col>2</xdr:col>
      <xdr:colOff>152400</xdr:colOff>
      <xdr:row>1004</xdr:row>
      <xdr:rowOff>12700</xdr:rowOff>
    </xdr:to>
    <xdr:pic>
      <xdr:nvPicPr>
        <xdr:cNvPr id="306789" name="Picture 48" descr="http://www.ncbi.nlm.nih.gov/corehtml/pmc/pmcents/x2003.gif">
          <a:extLst>
            <a:ext uri="{FF2B5EF4-FFF2-40B4-BE49-F238E27FC236}">
              <a16:creationId xmlns:a16="http://schemas.microsoft.com/office/drawing/2014/main" id="{2C4E3548-A410-8147-9154-97A8F9E82B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4012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971</xdr:row>
      <xdr:rowOff>127000</xdr:rowOff>
    </xdr:from>
    <xdr:to>
      <xdr:col>2</xdr:col>
      <xdr:colOff>152400</xdr:colOff>
      <xdr:row>971</xdr:row>
      <xdr:rowOff>139700</xdr:rowOff>
    </xdr:to>
    <xdr:pic>
      <xdr:nvPicPr>
        <xdr:cNvPr id="306790" name="Picture 101" descr="http://www.ncbi.nlm.nih.gov/corehtml/pmc/pmcents/x2003.gif">
          <a:extLst>
            <a:ext uri="{FF2B5EF4-FFF2-40B4-BE49-F238E27FC236}">
              <a16:creationId xmlns:a16="http://schemas.microsoft.com/office/drawing/2014/main" id="{6D61FAF0-12A3-4448-884F-69C61E55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7434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971</xdr:row>
      <xdr:rowOff>0</xdr:rowOff>
    </xdr:from>
    <xdr:to>
      <xdr:col>2</xdr:col>
      <xdr:colOff>101600</xdr:colOff>
      <xdr:row>971</xdr:row>
      <xdr:rowOff>12700</xdr:rowOff>
    </xdr:to>
    <xdr:pic>
      <xdr:nvPicPr>
        <xdr:cNvPr id="306791" name="Picture 102" descr="http://www.ncbi.nlm.nih.gov/corehtml/pmc/pmcents/x2002.gif">
          <a:extLst>
            <a:ext uri="{FF2B5EF4-FFF2-40B4-BE49-F238E27FC236}">
              <a16:creationId xmlns:a16="http://schemas.microsoft.com/office/drawing/2014/main" id="{2BC585FF-2037-2D4C-A25D-CC4C686035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1973072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973</xdr:row>
      <xdr:rowOff>0</xdr:rowOff>
    </xdr:from>
    <xdr:to>
      <xdr:col>2</xdr:col>
      <xdr:colOff>152400</xdr:colOff>
      <xdr:row>973</xdr:row>
      <xdr:rowOff>12700</xdr:rowOff>
    </xdr:to>
    <xdr:pic>
      <xdr:nvPicPr>
        <xdr:cNvPr id="306792" name="Picture 103" descr="http://www.ncbi.nlm.nih.gov/corehtml/pmc/pmcents/x2003.gif">
          <a:extLst>
            <a:ext uri="{FF2B5EF4-FFF2-40B4-BE49-F238E27FC236}">
              <a16:creationId xmlns:a16="http://schemas.microsoft.com/office/drawing/2014/main" id="{88FC8AAA-F044-294E-AD24-31804312D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7713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976</xdr:row>
      <xdr:rowOff>0</xdr:rowOff>
    </xdr:from>
    <xdr:to>
      <xdr:col>2</xdr:col>
      <xdr:colOff>152400</xdr:colOff>
      <xdr:row>976</xdr:row>
      <xdr:rowOff>12700</xdr:rowOff>
    </xdr:to>
    <xdr:pic>
      <xdr:nvPicPr>
        <xdr:cNvPr id="306793" name="Picture 104" descr="http://www.ncbi.nlm.nih.gov/corehtml/pmc/pmcents/x2003.gif">
          <a:extLst>
            <a:ext uri="{FF2B5EF4-FFF2-40B4-BE49-F238E27FC236}">
              <a16:creationId xmlns:a16="http://schemas.microsoft.com/office/drawing/2014/main" id="{C8127CAA-B0E2-1449-957E-2AA2C7D6C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832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794" name="Picture 105" descr="http://www.ncbi.nlm.nih.gov/corehtml/pmc/pmcents/x2003.gif">
          <a:extLst>
            <a:ext uri="{FF2B5EF4-FFF2-40B4-BE49-F238E27FC236}">
              <a16:creationId xmlns:a16="http://schemas.microsoft.com/office/drawing/2014/main" id="{DFFEA595-B9C6-B247-A5BD-3D5842715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795" name="Picture 106" descr="http://www.ncbi.nlm.nih.gov/corehtml/pmc/pmcents/x2003.gif">
          <a:extLst>
            <a:ext uri="{FF2B5EF4-FFF2-40B4-BE49-F238E27FC236}">
              <a16:creationId xmlns:a16="http://schemas.microsoft.com/office/drawing/2014/main" id="{C6CFF6FE-958A-A74E-9900-EBAA6898D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796" name="Picture 107" descr="http://www.ncbi.nlm.nih.gov/corehtml/pmc/pmcents/x2003.gif">
          <a:extLst>
            <a:ext uri="{FF2B5EF4-FFF2-40B4-BE49-F238E27FC236}">
              <a16:creationId xmlns:a16="http://schemas.microsoft.com/office/drawing/2014/main" id="{410A37F1-5443-7D43-AD4D-AEE73AE41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797" name="Picture 108" descr="http://www.ncbi.nlm.nih.gov/corehtml/pmc/pmcents/x2003.gif">
          <a:extLst>
            <a:ext uri="{FF2B5EF4-FFF2-40B4-BE49-F238E27FC236}">
              <a16:creationId xmlns:a16="http://schemas.microsoft.com/office/drawing/2014/main" id="{FB199287-5450-6F46-B449-4283E005C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798" name="Picture 109" descr="http://www.ncbi.nlm.nih.gov/corehtml/pmc/pmcents/x2003.gif">
          <a:extLst>
            <a:ext uri="{FF2B5EF4-FFF2-40B4-BE49-F238E27FC236}">
              <a16:creationId xmlns:a16="http://schemas.microsoft.com/office/drawing/2014/main" id="{EAACABB1-1783-FD41-B4E5-451196583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799" name="Picture 110" descr="http://www.ncbi.nlm.nih.gov/corehtml/pmc/pmcents/x2003.gif">
          <a:extLst>
            <a:ext uri="{FF2B5EF4-FFF2-40B4-BE49-F238E27FC236}">
              <a16:creationId xmlns:a16="http://schemas.microsoft.com/office/drawing/2014/main" id="{F889C04E-2FE6-AE4A-8A2E-4E28278A54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00" name="Picture 111" descr="http://www.ncbi.nlm.nih.gov/corehtml/pmc/pmcents/x2003.gif">
          <a:extLst>
            <a:ext uri="{FF2B5EF4-FFF2-40B4-BE49-F238E27FC236}">
              <a16:creationId xmlns:a16="http://schemas.microsoft.com/office/drawing/2014/main" id="{D36C79A6-CCD2-5C47-AE5D-90C231362F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01" name="Picture 112" descr="http://www.ncbi.nlm.nih.gov/corehtml/pmc/pmcents/x2003.gif">
          <a:extLst>
            <a:ext uri="{FF2B5EF4-FFF2-40B4-BE49-F238E27FC236}">
              <a16:creationId xmlns:a16="http://schemas.microsoft.com/office/drawing/2014/main" id="{742D5B8D-0E5C-994E-B64E-782ED4E77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02" name="Picture 113" descr="http://www.ncbi.nlm.nih.gov/corehtml/pmc/pmcents/x2003.gif">
          <a:extLst>
            <a:ext uri="{FF2B5EF4-FFF2-40B4-BE49-F238E27FC236}">
              <a16:creationId xmlns:a16="http://schemas.microsoft.com/office/drawing/2014/main" id="{B5BB091C-B8F3-AA4C-918D-22CEE7D446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03" name="Picture 114" descr="http://www.ncbi.nlm.nih.gov/corehtml/pmc/pmcents/x2003.gif">
          <a:extLst>
            <a:ext uri="{FF2B5EF4-FFF2-40B4-BE49-F238E27FC236}">
              <a16:creationId xmlns:a16="http://schemas.microsoft.com/office/drawing/2014/main" id="{85775FA1-4AAE-B14B-9BE2-809AA31CC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04" name="Picture 115" descr="http://www.ncbi.nlm.nih.gov/corehtml/pmc/pmcents/x2003.gif">
          <a:extLst>
            <a:ext uri="{FF2B5EF4-FFF2-40B4-BE49-F238E27FC236}">
              <a16:creationId xmlns:a16="http://schemas.microsoft.com/office/drawing/2014/main" id="{B5EC7EC0-BD4C-6542-B734-5549C390B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05" name="Picture 116" descr="http://www.ncbi.nlm.nih.gov/corehtml/pmc/pmcents/x2003.gif">
          <a:extLst>
            <a:ext uri="{FF2B5EF4-FFF2-40B4-BE49-F238E27FC236}">
              <a16:creationId xmlns:a16="http://schemas.microsoft.com/office/drawing/2014/main" id="{A2DA9A27-2682-374D-BC41-0F94DD4E81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06" name="Picture 117" descr="http://www.ncbi.nlm.nih.gov/corehtml/pmc/pmcents/x2003.gif">
          <a:extLst>
            <a:ext uri="{FF2B5EF4-FFF2-40B4-BE49-F238E27FC236}">
              <a16:creationId xmlns:a16="http://schemas.microsoft.com/office/drawing/2014/main" id="{71E6F62C-D6B8-384C-ABE3-6B903D828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07" name="Picture 118" descr="http://www.ncbi.nlm.nih.gov/corehtml/pmc/pmcents/x2003.gif">
          <a:extLst>
            <a:ext uri="{FF2B5EF4-FFF2-40B4-BE49-F238E27FC236}">
              <a16:creationId xmlns:a16="http://schemas.microsoft.com/office/drawing/2014/main" id="{45BDA057-30BE-2F42-ABE5-7DBDB8602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08" name="Picture 119" descr="http://www.ncbi.nlm.nih.gov/corehtml/pmc/pmcents/x2003.gif">
          <a:extLst>
            <a:ext uri="{FF2B5EF4-FFF2-40B4-BE49-F238E27FC236}">
              <a16:creationId xmlns:a16="http://schemas.microsoft.com/office/drawing/2014/main" id="{EA52B811-077F-C84F-8126-FDC4E1687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09" name="Picture 120" descr="http://www.ncbi.nlm.nih.gov/corehtml/pmc/pmcents/x2003.gif">
          <a:extLst>
            <a:ext uri="{FF2B5EF4-FFF2-40B4-BE49-F238E27FC236}">
              <a16:creationId xmlns:a16="http://schemas.microsoft.com/office/drawing/2014/main" id="{37AFFE29-6E24-B643-ACD0-78D70AC41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10" name="Picture 121" descr="http://www.ncbi.nlm.nih.gov/corehtml/pmc/pmcents/x2003.gif">
          <a:extLst>
            <a:ext uri="{FF2B5EF4-FFF2-40B4-BE49-F238E27FC236}">
              <a16:creationId xmlns:a16="http://schemas.microsoft.com/office/drawing/2014/main" id="{548EA395-F5B8-714A-9307-962633904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11" name="Picture 122" descr="http://www.ncbi.nlm.nih.gov/corehtml/pmc/pmcents/x2003.gif">
          <a:extLst>
            <a:ext uri="{FF2B5EF4-FFF2-40B4-BE49-F238E27FC236}">
              <a16:creationId xmlns:a16="http://schemas.microsoft.com/office/drawing/2014/main" id="{43FC01BE-A1AA-1A44-8984-7B3BC55477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12" name="Picture 123" descr="http://www.ncbi.nlm.nih.gov/corehtml/pmc/pmcents/x2003.gif">
          <a:extLst>
            <a:ext uri="{FF2B5EF4-FFF2-40B4-BE49-F238E27FC236}">
              <a16:creationId xmlns:a16="http://schemas.microsoft.com/office/drawing/2014/main" id="{6D5D2D64-B6CB-954E-9B3B-47BCE1630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13" name="Picture 124" descr="http://www.ncbi.nlm.nih.gov/corehtml/pmc/pmcents/x2003.gif">
          <a:extLst>
            <a:ext uri="{FF2B5EF4-FFF2-40B4-BE49-F238E27FC236}">
              <a16:creationId xmlns:a16="http://schemas.microsoft.com/office/drawing/2014/main" id="{D2705623-A46C-3C44-A01C-AF95616B7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14" name="Picture 125" descr="http://www.ncbi.nlm.nih.gov/corehtml/pmc/pmcents/x2003.gif">
          <a:extLst>
            <a:ext uri="{FF2B5EF4-FFF2-40B4-BE49-F238E27FC236}">
              <a16:creationId xmlns:a16="http://schemas.microsoft.com/office/drawing/2014/main" id="{C1564E99-654A-AC4F-83F8-50E1A5DE8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101600</xdr:colOff>
      <xdr:row>955</xdr:row>
      <xdr:rowOff>12700</xdr:rowOff>
    </xdr:to>
    <xdr:pic>
      <xdr:nvPicPr>
        <xdr:cNvPr id="306815" name="Picture 126" descr="http://www.ncbi.nlm.nih.gov/corehtml/pmc/pmcents/x2002.gif">
          <a:extLst>
            <a:ext uri="{FF2B5EF4-FFF2-40B4-BE49-F238E27FC236}">
              <a16:creationId xmlns:a16="http://schemas.microsoft.com/office/drawing/2014/main" id="{84948CB2-F2B7-B84D-BF83-FFD4C8DB3DD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1940560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16" name="Picture 127" descr="http://www.ncbi.nlm.nih.gov/corehtml/pmc/pmcents/x2003.gif">
          <a:extLst>
            <a:ext uri="{FF2B5EF4-FFF2-40B4-BE49-F238E27FC236}">
              <a16:creationId xmlns:a16="http://schemas.microsoft.com/office/drawing/2014/main" id="{15CAE6CA-063F-7A4F-B1FF-5964183DC9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17" name="Picture 128" descr="http://www.ncbi.nlm.nih.gov/corehtml/pmc/pmcents/x2003.gif">
          <a:extLst>
            <a:ext uri="{FF2B5EF4-FFF2-40B4-BE49-F238E27FC236}">
              <a16:creationId xmlns:a16="http://schemas.microsoft.com/office/drawing/2014/main" id="{C950DD85-82F2-A74B-AD0F-E19AF200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18" name="Picture 129" descr="http://www.ncbi.nlm.nih.gov/corehtml/pmc/pmcents/x2003.gif">
          <a:extLst>
            <a:ext uri="{FF2B5EF4-FFF2-40B4-BE49-F238E27FC236}">
              <a16:creationId xmlns:a16="http://schemas.microsoft.com/office/drawing/2014/main" id="{2840C391-11A5-E34F-B744-3AE3C13061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19" name="Picture 130" descr="http://www.ncbi.nlm.nih.gov/corehtml/pmc/pmcents/x2003.gif">
          <a:extLst>
            <a:ext uri="{FF2B5EF4-FFF2-40B4-BE49-F238E27FC236}">
              <a16:creationId xmlns:a16="http://schemas.microsoft.com/office/drawing/2014/main" id="{C8CFAA46-55FD-FD4C-9D65-0C29663DA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20" name="Picture 131" descr="http://www.ncbi.nlm.nih.gov/corehtml/pmc/pmcents/x2003.gif">
          <a:extLst>
            <a:ext uri="{FF2B5EF4-FFF2-40B4-BE49-F238E27FC236}">
              <a16:creationId xmlns:a16="http://schemas.microsoft.com/office/drawing/2014/main" id="{08202986-5B09-8542-8157-AFC9F138E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21" name="Picture 132" descr="http://www.ncbi.nlm.nih.gov/corehtml/pmc/pmcents/x2003.gif">
          <a:extLst>
            <a:ext uri="{FF2B5EF4-FFF2-40B4-BE49-F238E27FC236}">
              <a16:creationId xmlns:a16="http://schemas.microsoft.com/office/drawing/2014/main" id="{1E5D3CC4-5DFF-0D43-811F-551A7B61B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22" name="Picture 133" descr="http://www.ncbi.nlm.nih.gov/corehtml/pmc/pmcents/x2003.gif">
          <a:extLst>
            <a:ext uri="{FF2B5EF4-FFF2-40B4-BE49-F238E27FC236}">
              <a16:creationId xmlns:a16="http://schemas.microsoft.com/office/drawing/2014/main" id="{873ED106-426C-F146-9745-B69B7F3DA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23" name="Picture 134" descr="http://www.ncbi.nlm.nih.gov/corehtml/pmc/pmcents/x2003.gif">
          <a:extLst>
            <a:ext uri="{FF2B5EF4-FFF2-40B4-BE49-F238E27FC236}">
              <a16:creationId xmlns:a16="http://schemas.microsoft.com/office/drawing/2014/main" id="{C62315BA-EDC3-AA47-8C44-6C1D3EB96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24" name="Picture 135" descr="http://www.ncbi.nlm.nih.gov/corehtml/pmc/pmcents/x2003.gif">
          <a:extLst>
            <a:ext uri="{FF2B5EF4-FFF2-40B4-BE49-F238E27FC236}">
              <a16:creationId xmlns:a16="http://schemas.microsoft.com/office/drawing/2014/main" id="{870AC6EE-0F61-1347-984C-2AE75235CC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25" name="Picture 136" descr="http://www.ncbi.nlm.nih.gov/corehtml/pmc/pmcents/x2003.gif">
          <a:extLst>
            <a:ext uri="{FF2B5EF4-FFF2-40B4-BE49-F238E27FC236}">
              <a16:creationId xmlns:a16="http://schemas.microsoft.com/office/drawing/2014/main" id="{C98F1CAC-0CB6-2148-9C09-C2EE6AA95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26" name="Picture 137" descr="http://www.ncbi.nlm.nih.gov/corehtml/pmc/pmcents/x2003.gif">
          <a:extLst>
            <a:ext uri="{FF2B5EF4-FFF2-40B4-BE49-F238E27FC236}">
              <a16:creationId xmlns:a16="http://schemas.microsoft.com/office/drawing/2014/main" id="{31FB2B57-E026-1B49-96A2-33C661D8C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27" name="Picture 138" descr="http://www.ncbi.nlm.nih.gov/corehtml/pmc/pmcents/x2003.gif">
          <a:extLst>
            <a:ext uri="{FF2B5EF4-FFF2-40B4-BE49-F238E27FC236}">
              <a16:creationId xmlns:a16="http://schemas.microsoft.com/office/drawing/2014/main" id="{FCEA47EE-D2CB-8344-A7CF-B4031D8F5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28" name="Picture 139" descr="http://www.ncbi.nlm.nih.gov/corehtml/pmc/pmcents/x2003.gif">
          <a:extLst>
            <a:ext uri="{FF2B5EF4-FFF2-40B4-BE49-F238E27FC236}">
              <a16:creationId xmlns:a16="http://schemas.microsoft.com/office/drawing/2014/main" id="{FE4A3BF0-9E91-7942-B7C1-69CBC470A2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29" name="Picture 140" descr="http://www.ncbi.nlm.nih.gov/corehtml/pmc/pmcents/x2003.gif">
          <a:extLst>
            <a:ext uri="{FF2B5EF4-FFF2-40B4-BE49-F238E27FC236}">
              <a16:creationId xmlns:a16="http://schemas.microsoft.com/office/drawing/2014/main" id="{130560D1-90C9-D042-8984-0ADE1924D3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30" name="Picture 141" descr="http://www.ncbi.nlm.nih.gov/corehtml/pmc/pmcents/x2003.gif">
          <a:extLst>
            <a:ext uri="{FF2B5EF4-FFF2-40B4-BE49-F238E27FC236}">
              <a16:creationId xmlns:a16="http://schemas.microsoft.com/office/drawing/2014/main" id="{CDC8275E-4828-7140-9D6B-261E8B93A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31" name="Picture 142" descr="http://www.ncbi.nlm.nih.gov/corehtml/pmc/pmcents/x2003.gif">
          <a:extLst>
            <a:ext uri="{FF2B5EF4-FFF2-40B4-BE49-F238E27FC236}">
              <a16:creationId xmlns:a16="http://schemas.microsoft.com/office/drawing/2014/main" id="{C6AED17B-F84A-384C-9F9E-78C6CD2F01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32" name="Picture 143" descr="http://www.ncbi.nlm.nih.gov/corehtml/pmc/pmcents/x2003.gif">
          <a:extLst>
            <a:ext uri="{FF2B5EF4-FFF2-40B4-BE49-F238E27FC236}">
              <a16:creationId xmlns:a16="http://schemas.microsoft.com/office/drawing/2014/main" id="{C137A8D4-B787-F94D-B5CF-FD5C8E9E4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33" name="Picture 144" descr="http://www.ncbi.nlm.nih.gov/corehtml/pmc/pmcents/x2003.gif">
          <a:extLst>
            <a:ext uri="{FF2B5EF4-FFF2-40B4-BE49-F238E27FC236}">
              <a16:creationId xmlns:a16="http://schemas.microsoft.com/office/drawing/2014/main" id="{2B8253F3-024B-2645-9E76-53A534FEBA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34" name="Picture 145" descr="http://www.ncbi.nlm.nih.gov/corehtml/pmc/pmcents/x2003.gif">
          <a:extLst>
            <a:ext uri="{FF2B5EF4-FFF2-40B4-BE49-F238E27FC236}">
              <a16:creationId xmlns:a16="http://schemas.microsoft.com/office/drawing/2014/main" id="{3F15989F-7C71-8149-9BB2-BC64833EA7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35" name="Picture 146" descr="http://www.ncbi.nlm.nih.gov/corehtml/pmc/pmcents/x2003.gif">
          <a:extLst>
            <a:ext uri="{FF2B5EF4-FFF2-40B4-BE49-F238E27FC236}">
              <a16:creationId xmlns:a16="http://schemas.microsoft.com/office/drawing/2014/main" id="{38E17537-1F7E-B94C-9473-0862C9A30F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36" name="Picture 147" descr="http://www.ncbi.nlm.nih.gov/corehtml/pmc/pmcents/x2003.gif">
          <a:extLst>
            <a:ext uri="{FF2B5EF4-FFF2-40B4-BE49-F238E27FC236}">
              <a16:creationId xmlns:a16="http://schemas.microsoft.com/office/drawing/2014/main" id="{504E6693-37FB-994F-B566-15FE2A929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37" name="Picture 148" descr="http://www.ncbi.nlm.nih.gov/corehtml/pmc/pmcents/x2003.gif">
          <a:extLst>
            <a:ext uri="{FF2B5EF4-FFF2-40B4-BE49-F238E27FC236}">
              <a16:creationId xmlns:a16="http://schemas.microsoft.com/office/drawing/2014/main" id="{5E22ECB5-F837-5341-A814-88390F1881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960</xdr:row>
      <xdr:rowOff>0</xdr:rowOff>
    </xdr:from>
    <xdr:to>
      <xdr:col>2</xdr:col>
      <xdr:colOff>152400</xdr:colOff>
      <xdr:row>960</xdr:row>
      <xdr:rowOff>12700</xdr:rowOff>
    </xdr:to>
    <xdr:pic>
      <xdr:nvPicPr>
        <xdr:cNvPr id="306838" name="Picture 149" descr="http://www.ncbi.nlm.nih.gov/corehtml/pmc/pmcents/x2003.gif">
          <a:extLst>
            <a:ext uri="{FF2B5EF4-FFF2-40B4-BE49-F238E27FC236}">
              <a16:creationId xmlns:a16="http://schemas.microsoft.com/office/drawing/2014/main" id="{CC69DDCA-8CA4-BE43-976F-ED6E16645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5072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961</xdr:row>
      <xdr:rowOff>0</xdr:rowOff>
    </xdr:from>
    <xdr:to>
      <xdr:col>2</xdr:col>
      <xdr:colOff>152400</xdr:colOff>
      <xdr:row>961</xdr:row>
      <xdr:rowOff>12700</xdr:rowOff>
    </xdr:to>
    <xdr:pic>
      <xdr:nvPicPr>
        <xdr:cNvPr id="306839" name="Picture 150" descr="http://www.ncbi.nlm.nih.gov/corehtml/pmc/pmcents/x2003.gif">
          <a:extLst>
            <a:ext uri="{FF2B5EF4-FFF2-40B4-BE49-F238E27FC236}">
              <a16:creationId xmlns:a16="http://schemas.microsoft.com/office/drawing/2014/main" id="{B8762F44-EB6C-FF4D-9238-537D22133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5275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840" name="Picture 154" descr="http://www.ncbi.nlm.nih.gov/corehtml/pmc/pmcents/x2003.gif">
          <a:extLst>
            <a:ext uri="{FF2B5EF4-FFF2-40B4-BE49-F238E27FC236}">
              <a16:creationId xmlns:a16="http://schemas.microsoft.com/office/drawing/2014/main" id="{81A178ED-B395-2B42-B26A-E98673E46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101600</xdr:colOff>
      <xdr:row>953</xdr:row>
      <xdr:rowOff>12700</xdr:rowOff>
    </xdr:to>
    <xdr:pic>
      <xdr:nvPicPr>
        <xdr:cNvPr id="306841" name="Picture 155" descr="http://www.ncbi.nlm.nih.gov/corehtml/pmc/pmcents/x2002.gif">
          <a:extLst>
            <a:ext uri="{FF2B5EF4-FFF2-40B4-BE49-F238E27FC236}">
              <a16:creationId xmlns:a16="http://schemas.microsoft.com/office/drawing/2014/main" id="{7174EF99-39E2-E845-A7CF-E85AEB720B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152400</xdr:colOff>
      <xdr:row>988</xdr:row>
      <xdr:rowOff>12700</xdr:rowOff>
    </xdr:to>
    <xdr:pic>
      <xdr:nvPicPr>
        <xdr:cNvPr id="306842" name="Picture 156" descr="http://www.ncbi.nlm.nih.gov/corehtml/pmc/pmcents/x2003.gif">
          <a:extLst>
            <a:ext uri="{FF2B5EF4-FFF2-40B4-BE49-F238E27FC236}">
              <a16:creationId xmlns:a16="http://schemas.microsoft.com/office/drawing/2014/main" id="{945B534A-DE75-AF44-8269-FC963DEB9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101600</xdr:colOff>
      <xdr:row>988</xdr:row>
      <xdr:rowOff>12700</xdr:rowOff>
    </xdr:to>
    <xdr:pic>
      <xdr:nvPicPr>
        <xdr:cNvPr id="306843" name="Picture 157" descr="http://www.ncbi.nlm.nih.gov/corehtml/pmc/pmcents/x2002.gif">
          <a:extLst>
            <a:ext uri="{FF2B5EF4-FFF2-40B4-BE49-F238E27FC236}">
              <a16:creationId xmlns:a16="http://schemas.microsoft.com/office/drawing/2014/main" id="{9A579777-304C-404F-AFC6-70FFDC07DF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200761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152400</xdr:colOff>
      <xdr:row>988</xdr:row>
      <xdr:rowOff>12700</xdr:rowOff>
    </xdr:to>
    <xdr:pic>
      <xdr:nvPicPr>
        <xdr:cNvPr id="306844" name="Picture 158" descr="http://www.ncbi.nlm.nih.gov/corehtml/pmc/pmcents/x2003.gif">
          <a:extLst>
            <a:ext uri="{FF2B5EF4-FFF2-40B4-BE49-F238E27FC236}">
              <a16:creationId xmlns:a16="http://schemas.microsoft.com/office/drawing/2014/main" id="{67099FA6-690B-5D43-A387-EBF49DFA0C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101600</xdr:colOff>
      <xdr:row>988</xdr:row>
      <xdr:rowOff>12700</xdr:rowOff>
    </xdr:to>
    <xdr:pic>
      <xdr:nvPicPr>
        <xdr:cNvPr id="306845" name="Picture 159" descr="http://www.ncbi.nlm.nih.gov/corehtml/pmc/pmcents/x2002.gif">
          <a:extLst>
            <a:ext uri="{FF2B5EF4-FFF2-40B4-BE49-F238E27FC236}">
              <a16:creationId xmlns:a16="http://schemas.microsoft.com/office/drawing/2014/main" id="{E3360A7F-4B5A-E54E-A8EB-A33274DE951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200761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152400</xdr:colOff>
      <xdr:row>988</xdr:row>
      <xdr:rowOff>12700</xdr:rowOff>
    </xdr:to>
    <xdr:pic>
      <xdr:nvPicPr>
        <xdr:cNvPr id="306846" name="Picture 160" descr="http://www.ncbi.nlm.nih.gov/corehtml/pmc/pmcents/x2003.gif">
          <a:extLst>
            <a:ext uri="{FF2B5EF4-FFF2-40B4-BE49-F238E27FC236}">
              <a16:creationId xmlns:a16="http://schemas.microsoft.com/office/drawing/2014/main" id="{46383E07-1C1D-1C49-93A6-6B2A3313D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101600</xdr:colOff>
      <xdr:row>988</xdr:row>
      <xdr:rowOff>12700</xdr:rowOff>
    </xdr:to>
    <xdr:pic>
      <xdr:nvPicPr>
        <xdr:cNvPr id="306847" name="Picture 161" descr="http://www.ncbi.nlm.nih.gov/corehtml/pmc/pmcents/x2002.gif">
          <a:extLst>
            <a:ext uri="{FF2B5EF4-FFF2-40B4-BE49-F238E27FC236}">
              <a16:creationId xmlns:a16="http://schemas.microsoft.com/office/drawing/2014/main" id="{136AC923-2471-4A44-95C9-1BD9FF569FA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200761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152400</xdr:colOff>
      <xdr:row>988</xdr:row>
      <xdr:rowOff>12700</xdr:rowOff>
    </xdr:to>
    <xdr:pic>
      <xdr:nvPicPr>
        <xdr:cNvPr id="306848" name="Picture 162" descr="http://www.ncbi.nlm.nih.gov/corehtml/pmc/pmcents/x2003.gif">
          <a:extLst>
            <a:ext uri="{FF2B5EF4-FFF2-40B4-BE49-F238E27FC236}">
              <a16:creationId xmlns:a16="http://schemas.microsoft.com/office/drawing/2014/main" id="{D55AD594-A770-964B-B90A-9F79A64AE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101600</xdr:colOff>
      <xdr:row>988</xdr:row>
      <xdr:rowOff>12700</xdr:rowOff>
    </xdr:to>
    <xdr:pic>
      <xdr:nvPicPr>
        <xdr:cNvPr id="306849" name="Picture 163" descr="http://www.ncbi.nlm.nih.gov/corehtml/pmc/pmcents/x2002.gif">
          <a:extLst>
            <a:ext uri="{FF2B5EF4-FFF2-40B4-BE49-F238E27FC236}">
              <a16:creationId xmlns:a16="http://schemas.microsoft.com/office/drawing/2014/main" id="{D8E2B550-6976-6640-B496-ED6B01F790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200761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152400</xdr:colOff>
      <xdr:row>988</xdr:row>
      <xdr:rowOff>12700</xdr:rowOff>
    </xdr:to>
    <xdr:pic>
      <xdr:nvPicPr>
        <xdr:cNvPr id="306850" name="Picture 164" descr="http://www.ncbi.nlm.nih.gov/corehtml/pmc/pmcents/x2003.gif">
          <a:extLst>
            <a:ext uri="{FF2B5EF4-FFF2-40B4-BE49-F238E27FC236}">
              <a16:creationId xmlns:a16="http://schemas.microsoft.com/office/drawing/2014/main" id="{7124C1BF-7410-164E-A74C-2FF107B45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101600</xdr:colOff>
      <xdr:row>988</xdr:row>
      <xdr:rowOff>12700</xdr:rowOff>
    </xdr:to>
    <xdr:pic>
      <xdr:nvPicPr>
        <xdr:cNvPr id="306851" name="Picture 165" descr="http://www.ncbi.nlm.nih.gov/corehtml/pmc/pmcents/x2002.gif">
          <a:extLst>
            <a:ext uri="{FF2B5EF4-FFF2-40B4-BE49-F238E27FC236}">
              <a16:creationId xmlns:a16="http://schemas.microsoft.com/office/drawing/2014/main" id="{B9F832FC-36E6-4D43-8F2D-E3A34D86C34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200761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1004</xdr:row>
      <xdr:rowOff>0</xdr:rowOff>
    </xdr:from>
    <xdr:to>
      <xdr:col>2</xdr:col>
      <xdr:colOff>152400</xdr:colOff>
      <xdr:row>1004</xdr:row>
      <xdr:rowOff>12700</xdr:rowOff>
    </xdr:to>
    <xdr:pic>
      <xdr:nvPicPr>
        <xdr:cNvPr id="306852" name="Picture 166" descr="http://www.ncbi.nlm.nih.gov/corehtml/pmc/pmcents/x2003.gif">
          <a:extLst>
            <a:ext uri="{FF2B5EF4-FFF2-40B4-BE49-F238E27FC236}">
              <a16:creationId xmlns:a16="http://schemas.microsoft.com/office/drawing/2014/main" id="{D2A90084-03A8-4E4F-BFB8-DADDA7BEF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4012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1004</xdr:row>
      <xdr:rowOff>0</xdr:rowOff>
    </xdr:from>
    <xdr:to>
      <xdr:col>2</xdr:col>
      <xdr:colOff>101600</xdr:colOff>
      <xdr:row>1004</xdr:row>
      <xdr:rowOff>12700</xdr:rowOff>
    </xdr:to>
    <xdr:pic>
      <xdr:nvPicPr>
        <xdr:cNvPr id="306853" name="Picture 167" descr="http://www.ncbi.nlm.nih.gov/corehtml/pmc/pmcents/x2002.gif">
          <a:extLst>
            <a:ext uri="{FF2B5EF4-FFF2-40B4-BE49-F238E27FC236}">
              <a16:creationId xmlns:a16="http://schemas.microsoft.com/office/drawing/2014/main" id="{FBC8E502-521D-AF46-9713-8E37863485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204012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952</xdr:row>
      <xdr:rowOff>0</xdr:rowOff>
    </xdr:from>
    <xdr:to>
      <xdr:col>2</xdr:col>
      <xdr:colOff>152400</xdr:colOff>
      <xdr:row>952</xdr:row>
      <xdr:rowOff>12700</xdr:rowOff>
    </xdr:to>
    <xdr:pic>
      <xdr:nvPicPr>
        <xdr:cNvPr id="306854" name="Picture 168" descr="http://www.ncbi.nlm.nih.gov/corehtml/pmc/pmcents/x2003.gif">
          <a:extLst>
            <a:ext uri="{FF2B5EF4-FFF2-40B4-BE49-F238E27FC236}">
              <a16:creationId xmlns:a16="http://schemas.microsoft.com/office/drawing/2014/main" id="{2EBE4F05-7972-AC4B-912E-0303EAFCC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4464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855" name="Picture 169" descr="http://www.ncbi.nlm.nih.gov/corehtml/pmc/pmcents/x2003.gif">
          <a:extLst>
            <a:ext uri="{FF2B5EF4-FFF2-40B4-BE49-F238E27FC236}">
              <a16:creationId xmlns:a16="http://schemas.microsoft.com/office/drawing/2014/main" id="{6D2851F1-D82F-9B43-BF57-709A6B174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954</xdr:row>
      <xdr:rowOff>0</xdr:rowOff>
    </xdr:from>
    <xdr:to>
      <xdr:col>2</xdr:col>
      <xdr:colOff>152400</xdr:colOff>
      <xdr:row>954</xdr:row>
      <xdr:rowOff>12700</xdr:rowOff>
    </xdr:to>
    <xdr:pic>
      <xdr:nvPicPr>
        <xdr:cNvPr id="306856" name="Picture 170" descr="http://www.ncbi.nlm.nih.gov/corehtml/pmc/pmcents/x2003.gif">
          <a:extLst>
            <a:ext uri="{FF2B5EF4-FFF2-40B4-BE49-F238E27FC236}">
              <a16:creationId xmlns:a16="http://schemas.microsoft.com/office/drawing/2014/main" id="{3939A44E-5F68-9947-B292-F9753182BC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852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970</xdr:row>
      <xdr:rowOff>0</xdr:rowOff>
    </xdr:from>
    <xdr:to>
      <xdr:col>2</xdr:col>
      <xdr:colOff>152400</xdr:colOff>
      <xdr:row>970</xdr:row>
      <xdr:rowOff>12700</xdr:rowOff>
    </xdr:to>
    <xdr:pic>
      <xdr:nvPicPr>
        <xdr:cNvPr id="306857" name="Picture 171" descr="http://www.ncbi.nlm.nih.gov/corehtml/pmc/pmcents/x2003.gif">
          <a:extLst>
            <a:ext uri="{FF2B5EF4-FFF2-40B4-BE49-F238E27FC236}">
              <a16:creationId xmlns:a16="http://schemas.microsoft.com/office/drawing/2014/main" id="{828794AE-4490-8D4D-8B41-A48E48A99E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7104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971</xdr:row>
      <xdr:rowOff>0</xdr:rowOff>
    </xdr:from>
    <xdr:to>
      <xdr:col>2</xdr:col>
      <xdr:colOff>152400</xdr:colOff>
      <xdr:row>971</xdr:row>
      <xdr:rowOff>12700</xdr:rowOff>
    </xdr:to>
    <xdr:pic>
      <xdr:nvPicPr>
        <xdr:cNvPr id="306858" name="Picture 172" descr="http://www.ncbi.nlm.nih.gov/corehtml/pmc/pmcents/x2003.gif">
          <a:extLst>
            <a:ext uri="{FF2B5EF4-FFF2-40B4-BE49-F238E27FC236}">
              <a16:creationId xmlns:a16="http://schemas.microsoft.com/office/drawing/2014/main" id="{7F242715-09C3-B247-ACA4-9A1F6401A1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7307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973</xdr:row>
      <xdr:rowOff>0</xdr:rowOff>
    </xdr:from>
    <xdr:to>
      <xdr:col>2</xdr:col>
      <xdr:colOff>152400</xdr:colOff>
      <xdr:row>973</xdr:row>
      <xdr:rowOff>12700</xdr:rowOff>
    </xdr:to>
    <xdr:pic>
      <xdr:nvPicPr>
        <xdr:cNvPr id="306859" name="Picture 173" descr="http://www.ncbi.nlm.nih.gov/corehtml/pmc/pmcents/x2003.gif">
          <a:extLst>
            <a:ext uri="{FF2B5EF4-FFF2-40B4-BE49-F238E27FC236}">
              <a16:creationId xmlns:a16="http://schemas.microsoft.com/office/drawing/2014/main" id="{7D7C7CB5-BBDF-2645-8C27-4849F8C0F7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7713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976</xdr:row>
      <xdr:rowOff>0</xdr:rowOff>
    </xdr:from>
    <xdr:to>
      <xdr:col>2</xdr:col>
      <xdr:colOff>152400</xdr:colOff>
      <xdr:row>976</xdr:row>
      <xdr:rowOff>12700</xdr:rowOff>
    </xdr:to>
    <xdr:pic>
      <xdr:nvPicPr>
        <xdr:cNvPr id="306860" name="Picture 174" descr="http://www.ncbi.nlm.nih.gov/corehtml/pmc/pmcents/x2003.gif">
          <a:extLst>
            <a:ext uri="{FF2B5EF4-FFF2-40B4-BE49-F238E27FC236}">
              <a16:creationId xmlns:a16="http://schemas.microsoft.com/office/drawing/2014/main" id="{2007DFC7-84E2-2E4D-A309-6FE7A91AA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832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152400</xdr:colOff>
      <xdr:row>988</xdr:row>
      <xdr:rowOff>12700</xdr:rowOff>
    </xdr:to>
    <xdr:pic>
      <xdr:nvPicPr>
        <xdr:cNvPr id="306861" name="Picture 175" descr="http://www.ncbi.nlm.nih.gov/corehtml/pmc/pmcents/x2003.gif">
          <a:extLst>
            <a:ext uri="{FF2B5EF4-FFF2-40B4-BE49-F238E27FC236}">
              <a16:creationId xmlns:a16="http://schemas.microsoft.com/office/drawing/2014/main" id="{0840034A-647B-E149-9F41-9C2EE8A57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989</xdr:row>
      <xdr:rowOff>0</xdr:rowOff>
    </xdr:from>
    <xdr:to>
      <xdr:col>2</xdr:col>
      <xdr:colOff>152400</xdr:colOff>
      <xdr:row>989</xdr:row>
      <xdr:rowOff>12700</xdr:rowOff>
    </xdr:to>
    <xdr:pic>
      <xdr:nvPicPr>
        <xdr:cNvPr id="306862" name="Picture 176" descr="http://www.ncbi.nlm.nih.gov/corehtml/pmc/pmcents/x2003.gif">
          <a:extLst>
            <a:ext uri="{FF2B5EF4-FFF2-40B4-BE49-F238E27FC236}">
              <a16:creationId xmlns:a16="http://schemas.microsoft.com/office/drawing/2014/main" id="{4AD9AC96-5DD8-F44B-829E-1577412FE0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1001</xdr:row>
      <xdr:rowOff>0</xdr:rowOff>
    </xdr:from>
    <xdr:to>
      <xdr:col>2</xdr:col>
      <xdr:colOff>152400</xdr:colOff>
      <xdr:row>1001</xdr:row>
      <xdr:rowOff>12700</xdr:rowOff>
    </xdr:to>
    <xdr:pic>
      <xdr:nvPicPr>
        <xdr:cNvPr id="306863" name="Picture 177" descr="http://www.ncbi.nlm.nih.gov/corehtml/pmc/pmcents/x2003.gif">
          <a:extLst>
            <a:ext uri="{FF2B5EF4-FFF2-40B4-BE49-F238E27FC236}">
              <a16:creationId xmlns:a16="http://schemas.microsoft.com/office/drawing/2014/main" id="{09DCA651-2783-C64C-BB45-023EF90F6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340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1004</xdr:row>
      <xdr:rowOff>0</xdr:rowOff>
    </xdr:from>
    <xdr:to>
      <xdr:col>2</xdr:col>
      <xdr:colOff>152400</xdr:colOff>
      <xdr:row>1004</xdr:row>
      <xdr:rowOff>12700</xdr:rowOff>
    </xdr:to>
    <xdr:pic>
      <xdr:nvPicPr>
        <xdr:cNvPr id="306864" name="Picture 178" descr="http://www.ncbi.nlm.nih.gov/corehtml/pmc/pmcents/x2003.gif">
          <a:extLst>
            <a:ext uri="{FF2B5EF4-FFF2-40B4-BE49-F238E27FC236}">
              <a16:creationId xmlns:a16="http://schemas.microsoft.com/office/drawing/2014/main" id="{C068C6E8-4520-4B49-88CA-2DA7FFCF8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4012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970</xdr:row>
      <xdr:rowOff>0</xdr:rowOff>
    </xdr:from>
    <xdr:to>
      <xdr:col>2</xdr:col>
      <xdr:colOff>152400</xdr:colOff>
      <xdr:row>970</xdr:row>
      <xdr:rowOff>12700</xdr:rowOff>
    </xdr:to>
    <xdr:pic>
      <xdr:nvPicPr>
        <xdr:cNvPr id="306865" name="Picture 179" descr="http://www.ncbi.nlm.nih.gov/corehtml/pmc/pmcents/x2003.gif">
          <a:extLst>
            <a:ext uri="{FF2B5EF4-FFF2-40B4-BE49-F238E27FC236}">
              <a16:creationId xmlns:a16="http://schemas.microsoft.com/office/drawing/2014/main" id="{00D774E6-1F9B-7944-97D6-2364AE011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7104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1004</xdr:row>
      <xdr:rowOff>0</xdr:rowOff>
    </xdr:from>
    <xdr:to>
      <xdr:col>2</xdr:col>
      <xdr:colOff>152400</xdr:colOff>
      <xdr:row>1004</xdr:row>
      <xdr:rowOff>12700</xdr:rowOff>
    </xdr:to>
    <xdr:pic>
      <xdr:nvPicPr>
        <xdr:cNvPr id="306866" name="Picture 180" descr="http://www.ncbi.nlm.nih.gov/corehtml/pmc/pmcents/x2003.gif">
          <a:extLst>
            <a:ext uri="{FF2B5EF4-FFF2-40B4-BE49-F238E27FC236}">
              <a16:creationId xmlns:a16="http://schemas.microsoft.com/office/drawing/2014/main" id="{99A6F6B2-6CD8-AA4E-9E9E-7FDC51638E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4012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1004</xdr:row>
      <xdr:rowOff>0</xdr:rowOff>
    </xdr:from>
    <xdr:to>
      <xdr:col>2</xdr:col>
      <xdr:colOff>152400</xdr:colOff>
      <xdr:row>1004</xdr:row>
      <xdr:rowOff>12700</xdr:rowOff>
    </xdr:to>
    <xdr:pic>
      <xdr:nvPicPr>
        <xdr:cNvPr id="306867" name="Picture 181" descr="http://www.ncbi.nlm.nih.gov/corehtml/pmc/pmcents/x2003.gif">
          <a:extLst>
            <a:ext uri="{FF2B5EF4-FFF2-40B4-BE49-F238E27FC236}">
              <a16:creationId xmlns:a16="http://schemas.microsoft.com/office/drawing/2014/main" id="{BBB57F79-D141-3C43-A28C-28D50B18DB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4012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954</xdr:row>
      <xdr:rowOff>0</xdr:rowOff>
    </xdr:from>
    <xdr:to>
      <xdr:col>2</xdr:col>
      <xdr:colOff>152400</xdr:colOff>
      <xdr:row>954</xdr:row>
      <xdr:rowOff>12700</xdr:rowOff>
    </xdr:to>
    <xdr:pic>
      <xdr:nvPicPr>
        <xdr:cNvPr id="306868" name="Picture 182" descr="http://www.ncbi.nlm.nih.gov/corehtml/pmc/pmcents/x2003.gif">
          <a:extLst>
            <a:ext uri="{FF2B5EF4-FFF2-40B4-BE49-F238E27FC236}">
              <a16:creationId xmlns:a16="http://schemas.microsoft.com/office/drawing/2014/main" id="{5A6C36AF-764D-3645-A852-DE3F1B4162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852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955</xdr:row>
      <xdr:rowOff>0</xdr:rowOff>
    </xdr:from>
    <xdr:to>
      <xdr:col>2</xdr:col>
      <xdr:colOff>152400</xdr:colOff>
      <xdr:row>955</xdr:row>
      <xdr:rowOff>12700</xdr:rowOff>
    </xdr:to>
    <xdr:pic>
      <xdr:nvPicPr>
        <xdr:cNvPr id="306869" name="Picture 183" descr="http://www.ncbi.nlm.nih.gov/corehtml/pmc/pmcents/x2003.gif">
          <a:extLst>
            <a:ext uri="{FF2B5EF4-FFF2-40B4-BE49-F238E27FC236}">
              <a16:creationId xmlns:a16="http://schemas.microsoft.com/office/drawing/2014/main" id="{1632FA90-780C-4A4C-8E06-D2FA2A9AA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4056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960</xdr:row>
      <xdr:rowOff>0</xdr:rowOff>
    </xdr:from>
    <xdr:to>
      <xdr:col>2</xdr:col>
      <xdr:colOff>152400</xdr:colOff>
      <xdr:row>960</xdr:row>
      <xdr:rowOff>12700</xdr:rowOff>
    </xdr:to>
    <xdr:pic>
      <xdr:nvPicPr>
        <xdr:cNvPr id="306870" name="Picture 184" descr="http://www.ncbi.nlm.nih.gov/corehtml/pmc/pmcents/x2003.gif">
          <a:extLst>
            <a:ext uri="{FF2B5EF4-FFF2-40B4-BE49-F238E27FC236}">
              <a16:creationId xmlns:a16="http://schemas.microsoft.com/office/drawing/2014/main" id="{9E79FFC2-A7C0-5547-B4C8-841B14B83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5072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961</xdr:row>
      <xdr:rowOff>0</xdr:rowOff>
    </xdr:from>
    <xdr:to>
      <xdr:col>2</xdr:col>
      <xdr:colOff>152400</xdr:colOff>
      <xdr:row>961</xdr:row>
      <xdr:rowOff>12700</xdr:rowOff>
    </xdr:to>
    <xdr:pic>
      <xdr:nvPicPr>
        <xdr:cNvPr id="306871" name="Picture 185" descr="http://www.ncbi.nlm.nih.gov/corehtml/pmc/pmcents/x2003.gif">
          <a:extLst>
            <a:ext uri="{FF2B5EF4-FFF2-40B4-BE49-F238E27FC236}">
              <a16:creationId xmlns:a16="http://schemas.microsoft.com/office/drawing/2014/main" id="{EE704E09-FFB6-9441-8158-22EC639204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5275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970</xdr:row>
      <xdr:rowOff>0</xdr:rowOff>
    </xdr:from>
    <xdr:to>
      <xdr:col>2</xdr:col>
      <xdr:colOff>152400</xdr:colOff>
      <xdr:row>970</xdr:row>
      <xdr:rowOff>12700</xdr:rowOff>
    </xdr:to>
    <xdr:pic>
      <xdr:nvPicPr>
        <xdr:cNvPr id="306872" name="Picture 186" descr="http://www.ncbi.nlm.nih.gov/corehtml/pmc/pmcents/x2003.gif">
          <a:extLst>
            <a:ext uri="{FF2B5EF4-FFF2-40B4-BE49-F238E27FC236}">
              <a16:creationId xmlns:a16="http://schemas.microsoft.com/office/drawing/2014/main" id="{D3757BD0-493C-7B46-B88B-4274106DF0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71040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989</xdr:row>
      <xdr:rowOff>0</xdr:rowOff>
    </xdr:from>
    <xdr:to>
      <xdr:col>2</xdr:col>
      <xdr:colOff>152400</xdr:colOff>
      <xdr:row>989</xdr:row>
      <xdr:rowOff>12700</xdr:rowOff>
    </xdr:to>
    <xdr:pic>
      <xdr:nvPicPr>
        <xdr:cNvPr id="306873" name="Picture 187" descr="http://www.ncbi.nlm.nih.gov/corehtml/pmc/pmcents/x2003.gif">
          <a:extLst>
            <a:ext uri="{FF2B5EF4-FFF2-40B4-BE49-F238E27FC236}">
              <a16:creationId xmlns:a16="http://schemas.microsoft.com/office/drawing/2014/main" id="{CAB6D754-410C-714A-B153-2431D4D4C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989</xdr:row>
      <xdr:rowOff>0</xdr:rowOff>
    </xdr:from>
    <xdr:to>
      <xdr:col>2</xdr:col>
      <xdr:colOff>152400</xdr:colOff>
      <xdr:row>989</xdr:row>
      <xdr:rowOff>12700</xdr:rowOff>
    </xdr:to>
    <xdr:pic>
      <xdr:nvPicPr>
        <xdr:cNvPr id="306874" name="Picture 188" descr="http://www.ncbi.nlm.nih.gov/corehtml/pmc/pmcents/x2003.gif">
          <a:extLst>
            <a:ext uri="{FF2B5EF4-FFF2-40B4-BE49-F238E27FC236}">
              <a16:creationId xmlns:a16="http://schemas.microsoft.com/office/drawing/2014/main" id="{54C72D81-0636-F545-8750-9A8AD2F41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989</xdr:row>
      <xdr:rowOff>0</xdr:rowOff>
    </xdr:from>
    <xdr:to>
      <xdr:col>2</xdr:col>
      <xdr:colOff>152400</xdr:colOff>
      <xdr:row>989</xdr:row>
      <xdr:rowOff>12700</xdr:rowOff>
    </xdr:to>
    <xdr:pic>
      <xdr:nvPicPr>
        <xdr:cNvPr id="306875" name="Picture 189" descr="http://www.ncbi.nlm.nih.gov/corehtml/pmc/pmcents/x2003.gif">
          <a:extLst>
            <a:ext uri="{FF2B5EF4-FFF2-40B4-BE49-F238E27FC236}">
              <a16:creationId xmlns:a16="http://schemas.microsoft.com/office/drawing/2014/main" id="{74C7EABD-0876-B441-BFD2-EF01C9913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1001</xdr:row>
      <xdr:rowOff>0</xdr:rowOff>
    </xdr:from>
    <xdr:to>
      <xdr:col>2</xdr:col>
      <xdr:colOff>152400</xdr:colOff>
      <xdr:row>1001</xdr:row>
      <xdr:rowOff>12700</xdr:rowOff>
    </xdr:to>
    <xdr:pic>
      <xdr:nvPicPr>
        <xdr:cNvPr id="306876" name="Picture 190" descr="http://www.ncbi.nlm.nih.gov/corehtml/pmc/pmcents/x2003.gif">
          <a:extLst>
            <a:ext uri="{FF2B5EF4-FFF2-40B4-BE49-F238E27FC236}">
              <a16:creationId xmlns:a16="http://schemas.microsoft.com/office/drawing/2014/main" id="{6F8BA363-22C0-5349-B9B8-6BE24F647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340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877" name="Picture 191" descr="http://www.ncbi.nlm.nih.gov/corehtml/pmc/pmcents/x2003.gif">
          <a:extLst>
            <a:ext uri="{FF2B5EF4-FFF2-40B4-BE49-F238E27FC236}">
              <a16:creationId xmlns:a16="http://schemas.microsoft.com/office/drawing/2014/main" id="{AA48AFBE-A52D-F44F-B19F-8DD0259E6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878" name="Picture 192" descr="http://www.ncbi.nlm.nih.gov/corehtml/pmc/pmcents/x2003.gif">
          <a:extLst>
            <a:ext uri="{FF2B5EF4-FFF2-40B4-BE49-F238E27FC236}">
              <a16:creationId xmlns:a16="http://schemas.microsoft.com/office/drawing/2014/main" id="{53CCF577-AF9A-4E47-AA28-3C2D4DD754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973</xdr:row>
      <xdr:rowOff>0</xdr:rowOff>
    </xdr:from>
    <xdr:to>
      <xdr:col>2</xdr:col>
      <xdr:colOff>152400</xdr:colOff>
      <xdr:row>973</xdr:row>
      <xdr:rowOff>12700</xdr:rowOff>
    </xdr:to>
    <xdr:pic>
      <xdr:nvPicPr>
        <xdr:cNvPr id="306879" name="Picture 193" descr="http://www.ncbi.nlm.nih.gov/corehtml/pmc/pmcents/x2003.gif">
          <a:extLst>
            <a:ext uri="{FF2B5EF4-FFF2-40B4-BE49-F238E27FC236}">
              <a16:creationId xmlns:a16="http://schemas.microsoft.com/office/drawing/2014/main" id="{70D77EEA-8533-E046-BC37-F97BDDB514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7713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973</xdr:row>
      <xdr:rowOff>0</xdr:rowOff>
    </xdr:from>
    <xdr:to>
      <xdr:col>2</xdr:col>
      <xdr:colOff>152400</xdr:colOff>
      <xdr:row>973</xdr:row>
      <xdr:rowOff>12700</xdr:rowOff>
    </xdr:to>
    <xdr:pic>
      <xdr:nvPicPr>
        <xdr:cNvPr id="306880" name="Picture 194" descr="http://www.ncbi.nlm.nih.gov/corehtml/pmc/pmcents/x2003.gif">
          <a:extLst>
            <a:ext uri="{FF2B5EF4-FFF2-40B4-BE49-F238E27FC236}">
              <a16:creationId xmlns:a16="http://schemas.microsoft.com/office/drawing/2014/main" id="{739806FE-8EE8-1B4E-8B4F-3F7E90B61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7713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973</xdr:row>
      <xdr:rowOff>0</xdr:rowOff>
    </xdr:from>
    <xdr:to>
      <xdr:col>2</xdr:col>
      <xdr:colOff>152400</xdr:colOff>
      <xdr:row>973</xdr:row>
      <xdr:rowOff>12700</xdr:rowOff>
    </xdr:to>
    <xdr:pic>
      <xdr:nvPicPr>
        <xdr:cNvPr id="306881" name="Picture 195" descr="http://www.ncbi.nlm.nih.gov/corehtml/pmc/pmcents/x2003.gif">
          <a:extLst>
            <a:ext uri="{FF2B5EF4-FFF2-40B4-BE49-F238E27FC236}">
              <a16:creationId xmlns:a16="http://schemas.microsoft.com/office/drawing/2014/main" id="{B77F63F4-A3B3-2A46-8643-9AA8FF4252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7713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989</xdr:row>
      <xdr:rowOff>0</xdr:rowOff>
    </xdr:from>
    <xdr:to>
      <xdr:col>2</xdr:col>
      <xdr:colOff>152400</xdr:colOff>
      <xdr:row>989</xdr:row>
      <xdr:rowOff>12700</xdr:rowOff>
    </xdr:to>
    <xdr:pic>
      <xdr:nvPicPr>
        <xdr:cNvPr id="306882" name="Picture 196" descr="http://www.ncbi.nlm.nih.gov/corehtml/pmc/pmcents/x2003.gif">
          <a:extLst>
            <a:ext uri="{FF2B5EF4-FFF2-40B4-BE49-F238E27FC236}">
              <a16:creationId xmlns:a16="http://schemas.microsoft.com/office/drawing/2014/main" id="{56663816-F1D3-FF40-8F87-FAD53218A0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976</xdr:row>
      <xdr:rowOff>0</xdr:rowOff>
    </xdr:from>
    <xdr:to>
      <xdr:col>2</xdr:col>
      <xdr:colOff>152400</xdr:colOff>
      <xdr:row>976</xdr:row>
      <xdr:rowOff>12700</xdr:rowOff>
    </xdr:to>
    <xdr:pic>
      <xdr:nvPicPr>
        <xdr:cNvPr id="306883" name="Picture 197" descr="http://www.ncbi.nlm.nih.gov/corehtml/pmc/pmcents/x2003.gif">
          <a:extLst>
            <a:ext uri="{FF2B5EF4-FFF2-40B4-BE49-F238E27FC236}">
              <a16:creationId xmlns:a16="http://schemas.microsoft.com/office/drawing/2014/main" id="{A9E96A21-361C-9A4B-B250-39B1687689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832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152400</xdr:colOff>
      <xdr:row>988</xdr:row>
      <xdr:rowOff>12700</xdr:rowOff>
    </xdr:to>
    <xdr:pic>
      <xdr:nvPicPr>
        <xdr:cNvPr id="306884" name="Picture 198" descr="http://www.ncbi.nlm.nih.gov/corehtml/pmc/pmcents/x2003.gif">
          <a:extLst>
            <a:ext uri="{FF2B5EF4-FFF2-40B4-BE49-F238E27FC236}">
              <a16:creationId xmlns:a16="http://schemas.microsoft.com/office/drawing/2014/main" id="{8B2EBF18-48F4-9641-946A-92B8FD9B89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971</xdr:row>
      <xdr:rowOff>0</xdr:rowOff>
    </xdr:from>
    <xdr:to>
      <xdr:col>2</xdr:col>
      <xdr:colOff>152400</xdr:colOff>
      <xdr:row>971</xdr:row>
      <xdr:rowOff>12700</xdr:rowOff>
    </xdr:to>
    <xdr:pic>
      <xdr:nvPicPr>
        <xdr:cNvPr id="306885" name="Picture 199" descr="http://www.ncbi.nlm.nih.gov/corehtml/pmc/pmcents/x2003.gif">
          <a:extLst>
            <a:ext uri="{FF2B5EF4-FFF2-40B4-BE49-F238E27FC236}">
              <a16:creationId xmlns:a16="http://schemas.microsoft.com/office/drawing/2014/main" id="{F318D5E0-E52F-014E-895B-3BF853FB9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7307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1001</xdr:row>
      <xdr:rowOff>0</xdr:rowOff>
    </xdr:from>
    <xdr:to>
      <xdr:col>2</xdr:col>
      <xdr:colOff>152400</xdr:colOff>
      <xdr:row>1001</xdr:row>
      <xdr:rowOff>12700</xdr:rowOff>
    </xdr:to>
    <xdr:pic>
      <xdr:nvPicPr>
        <xdr:cNvPr id="306886" name="Picture 200" descr="http://www.ncbi.nlm.nih.gov/corehtml/pmc/pmcents/x2003.gif">
          <a:extLst>
            <a:ext uri="{FF2B5EF4-FFF2-40B4-BE49-F238E27FC236}">
              <a16:creationId xmlns:a16="http://schemas.microsoft.com/office/drawing/2014/main" id="{881BE7E9-D733-9A44-8BAD-67F4404DF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340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989</xdr:row>
      <xdr:rowOff>215900</xdr:rowOff>
    </xdr:from>
    <xdr:to>
      <xdr:col>2</xdr:col>
      <xdr:colOff>152400</xdr:colOff>
      <xdr:row>990</xdr:row>
      <xdr:rowOff>0</xdr:rowOff>
    </xdr:to>
    <xdr:pic>
      <xdr:nvPicPr>
        <xdr:cNvPr id="306887" name="Picture 146" descr="http://www.ncbi.nlm.nih.gov/corehtml/pmc/pmcents/x2003.gif">
          <a:extLst>
            <a:ext uri="{FF2B5EF4-FFF2-40B4-BE49-F238E27FC236}">
              <a16:creationId xmlns:a16="http://schemas.microsoft.com/office/drawing/2014/main" id="{2FF497E4-1655-2244-B147-8ACF29FF85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11680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152400</xdr:colOff>
      <xdr:row>988</xdr:row>
      <xdr:rowOff>12700</xdr:rowOff>
    </xdr:to>
    <xdr:pic>
      <xdr:nvPicPr>
        <xdr:cNvPr id="306888" name="Picture 34" descr="http://www.ncbi.nlm.nih.gov/corehtml/pmc/pmcents/x2003.gif">
          <a:extLst>
            <a:ext uri="{FF2B5EF4-FFF2-40B4-BE49-F238E27FC236}">
              <a16:creationId xmlns:a16="http://schemas.microsoft.com/office/drawing/2014/main" id="{67E72292-4A68-8143-A8ED-EED14B1B7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988</xdr:row>
      <xdr:rowOff>0</xdr:rowOff>
    </xdr:from>
    <xdr:to>
      <xdr:col>2</xdr:col>
      <xdr:colOff>152400</xdr:colOff>
      <xdr:row>988</xdr:row>
      <xdr:rowOff>12700</xdr:rowOff>
    </xdr:to>
    <xdr:pic>
      <xdr:nvPicPr>
        <xdr:cNvPr id="306889" name="Picture 104" descr="http://www.ncbi.nlm.nih.gov/corehtml/pmc/pmcents/x2003.gif">
          <a:extLst>
            <a:ext uri="{FF2B5EF4-FFF2-40B4-BE49-F238E27FC236}">
              <a16:creationId xmlns:a16="http://schemas.microsoft.com/office/drawing/2014/main" id="{BD10227D-F3AC-1D40-B658-1638EAECD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761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890" name="Picture 1" descr="http://www.ncbi.nlm.nih.gov/corehtml/pmc/pmcents/x2003.gif">
          <a:extLst>
            <a:ext uri="{FF2B5EF4-FFF2-40B4-BE49-F238E27FC236}">
              <a16:creationId xmlns:a16="http://schemas.microsoft.com/office/drawing/2014/main" id="{3F395E24-2D26-DE4B-86CB-9045C0BF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101600</xdr:colOff>
      <xdr:row>953</xdr:row>
      <xdr:rowOff>12700</xdr:rowOff>
    </xdr:to>
    <xdr:pic>
      <xdr:nvPicPr>
        <xdr:cNvPr id="306891" name="Picture 2" descr="http://www.ncbi.nlm.nih.gov/corehtml/pmc/pmcents/x2002.gif">
          <a:extLst>
            <a:ext uri="{FF2B5EF4-FFF2-40B4-BE49-F238E27FC236}">
              <a16:creationId xmlns:a16="http://schemas.microsoft.com/office/drawing/2014/main" id="{57CD6265-8709-9040-BA9A-8940B4F2C4F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892" name="Picture 3" descr="http://www.ncbi.nlm.nih.gov/corehtml/pmc/pmcents/x2003.gif">
          <a:extLst>
            <a:ext uri="{FF2B5EF4-FFF2-40B4-BE49-F238E27FC236}">
              <a16:creationId xmlns:a16="http://schemas.microsoft.com/office/drawing/2014/main" id="{44247C01-4B83-8A4D-A481-F5414045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893" name="Picture 4" descr="http://www.ncbi.nlm.nih.gov/corehtml/pmc/pmcents/x2003.gif">
          <a:extLst>
            <a:ext uri="{FF2B5EF4-FFF2-40B4-BE49-F238E27FC236}">
              <a16:creationId xmlns:a16="http://schemas.microsoft.com/office/drawing/2014/main" id="{93C59741-71F0-0142-A34B-F1270F488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894" name="Picture 5" descr="http://www.ncbi.nlm.nih.gov/corehtml/pmc/pmcents/x2003.gif">
          <a:extLst>
            <a:ext uri="{FF2B5EF4-FFF2-40B4-BE49-F238E27FC236}">
              <a16:creationId xmlns:a16="http://schemas.microsoft.com/office/drawing/2014/main" id="{DDE1E27A-A6EE-E54C-9748-DC09EFE3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895" name="Picture 6" descr="http://www.ncbi.nlm.nih.gov/corehtml/pmc/pmcents/x2003.gif">
          <a:extLst>
            <a:ext uri="{FF2B5EF4-FFF2-40B4-BE49-F238E27FC236}">
              <a16:creationId xmlns:a16="http://schemas.microsoft.com/office/drawing/2014/main" id="{A21DFFE1-3AAE-B04C-85E3-7FDB64791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101600</xdr:colOff>
      <xdr:row>953</xdr:row>
      <xdr:rowOff>12700</xdr:rowOff>
    </xdr:to>
    <xdr:pic>
      <xdr:nvPicPr>
        <xdr:cNvPr id="306896" name="Picture 7" descr="http://www.ncbi.nlm.nih.gov/corehtml/pmc/pmcents/x2002.gif">
          <a:extLst>
            <a:ext uri="{FF2B5EF4-FFF2-40B4-BE49-F238E27FC236}">
              <a16:creationId xmlns:a16="http://schemas.microsoft.com/office/drawing/2014/main" id="{29B82F91-5574-7941-9C1A-1977063DB4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897" name="Picture 8" descr="http://www.ncbi.nlm.nih.gov/corehtml/pmc/pmcents/x2003.gif">
          <a:extLst>
            <a:ext uri="{FF2B5EF4-FFF2-40B4-BE49-F238E27FC236}">
              <a16:creationId xmlns:a16="http://schemas.microsoft.com/office/drawing/2014/main" id="{5A25B933-2ECB-744F-B8AF-D0886A8E3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101600</xdr:colOff>
      <xdr:row>953</xdr:row>
      <xdr:rowOff>12700</xdr:rowOff>
    </xdr:to>
    <xdr:pic>
      <xdr:nvPicPr>
        <xdr:cNvPr id="306898" name="Picture 9" descr="http://www.ncbi.nlm.nih.gov/corehtml/pmc/pmcents/x2002.gif">
          <a:extLst>
            <a:ext uri="{FF2B5EF4-FFF2-40B4-BE49-F238E27FC236}">
              <a16:creationId xmlns:a16="http://schemas.microsoft.com/office/drawing/2014/main" id="{680BD75C-C5CA-3049-A301-21445A5C510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899" name="Picture 10" descr="http://www.ncbi.nlm.nih.gov/corehtml/pmc/pmcents/x2003.gif">
          <a:extLst>
            <a:ext uri="{FF2B5EF4-FFF2-40B4-BE49-F238E27FC236}">
              <a16:creationId xmlns:a16="http://schemas.microsoft.com/office/drawing/2014/main" id="{1ACFD4E6-F0A6-524C-A338-E4CA18D614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101600</xdr:colOff>
      <xdr:row>953</xdr:row>
      <xdr:rowOff>12700</xdr:rowOff>
    </xdr:to>
    <xdr:pic>
      <xdr:nvPicPr>
        <xdr:cNvPr id="306900" name="Picture 11" descr="http://www.ncbi.nlm.nih.gov/corehtml/pmc/pmcents/x2002.gif">
          <a:extLst>
            <a:ext uri="{FF2B5EF4-FFF2-40B4-BE49-F238E27FC236}">
              <a16:creationId xmlns:a16="http://schemas.microsoft.com/office/drawing/2014/main" id="{86AA029E-1ADF-604F-9165-A866BADA98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01" name="Picture 12" descr="http://www.ncbi.nlm.nih.gov/corehtml/pmc/pmcents/x2003.gif">
          <a:extLst>
            <a:ext uri="{FF2B5EF4-FFF2-40B4-BE49-F238E27FC236}">
              <a16:creationId xmlns:a16="http://schemas.microsoft.com/office/drawing/2014/main" id="{5B3985F1-6091-484E-9E2F-22E97057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101600</xdr:colOff>
      <xdr:row>953</xdr:row>
      <xdr:rowOff>12700</xdr:rowOff>
    </xdr:to>
    <xdr:pic>
      <xdr:nvPicPr>
        <xdr:cNvPr id="306902" name="Picture 13" descr="http://www.ncbi.nlm.nih.gov/corehtml/pmc/pmcents/x2002.gif">
          <a:extLst>
            <a:ext uri="{FF2B5EF4-FFF2-40B4-BE49-F238E27FC236}">
              <a16:creationId xmlns:a16="http://schemas.microsoft.com/office/drawing/2014/main" id="{A24BDF30-8922-7B4F-856E-CC60FA957D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03" name="Picture 14" descr="http://www.ncbi.nlm.nih.gov/corehtml/pmc/pmcents/x2003.gif">
          <a:extLst>
            <a:ext uri="{FF2B5EF4-FFF2-40B4-BE49-F238E27FC236}">
              <a16:creationId xmlns:a16="http://schemas.microsoft.com/office/drawing/2014/main" id="{139E3B01-77CB-854D-A786-F3CB3DE920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101600</xdr:colOff>
      <xdr:row>953</xdr:row>
      <xdr:rowOff>12700</xdr:rowOff>
    </xdr:to>
    <xdr:pic>
      <xdr:nvPicPr>
        <xdr:cNvPr id="306904" name="Picture 15" descr="http://www.ncbi.nlm.nih.gov/corehtml/pmc/pmcents/x2002.gif">
          <a:extLst>
            <a:ext uri="{FF2B5EF4-FFF2-40B4-BE49-F238E27FC236}">
              <a16:creationId xmlns:a16="http://schemas.microsoft.com/office/drawing/2014/main" id="{FAF9CD56-4110-384F-9E1D-A4E600B7BB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05" name="Picture 16" descr="http://www.ncbi.nlm.nih.gov/corehtml/pmc/pmcents/x2003.gif">
          <a:extLst>
            <a:ext uri="{FF2B5EF4-FFF2-40B4-BE49-F238E27FC236}">
              <a16:creationId xmlns:a16="http://schemas.microsoft.com/office/drawing/2014/main" id="{CE5B2A45-CA7A-8D4D-8CBC-86F57BCCC6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101600</xdr:colOff>
      <xdr:row>953</xdr:row>
      <xdr:rowOff>12700</xdr:rowOff>
    </xdr:to>
    <xdr:pic>
      <xdr:nvPicPr>
        <xdr:cNvPr id="306906" name="Picture 17" descr="http://www.ncbi.nlm.nih.gov/corehtml/pmc/pmcents/x2002.gif">
          <a:extLst>
            <a:ext uri="{FF2B5EF4-FFF2-40B4-BE49-F238E27FC236}">
              <a16:creationId xmlns:a16="http://schemas.microsoft.com/office/drawing/2014/main" id="{E3A33456-78B7-EB40-9734-3D4990A18A5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07" name="Picture 18" descr="http://www.ncbi.nlm.nih.gov/corehtml/pmc/pmcents/x2003.gif">
          <a:extLst>
            <a:ext uri="{FF2B5EF4-FFF2-40B4-BE49-F238E27FC236}">
              <a16:creationId xmlns:a16="http://schemas.microsoft.com/office/drawing/2014/main" id="{B1B44CEC-4710-064B-AF1F-57A1D6C04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101600</xdr:colOff>
      <xdr:row>953</xdr:row>
      <xdr:rowOff>12700</xdr:rowOff>
    </xdr:to>
    <xdr:pic>
      <xdr:nvPicPr>
        <xdr:cNvPr id="306908" name="Picture 19" descr="http://www.ncbi.nlm.nih.gov/corehtml/pmc/pmcents/x2002.gif">
          <a:extLst>
            <a:ext uri="{FF2B5EF4-FFF2-40B4-BE49-F238E27FC236}">
              <a16:creationId xmlns:a16="http://schemas.microsoft.com/office/drawing/2014/main" id="{2924D113-B10C-5448-8983-94B864778E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09" name="Picture 21" descr="http://www.ncbi.nlm.nih.gov/corehtml/pmc/pmcents/x2003.gif">
          <a:extLst>
            <a:ext uri="{FF2B5EF4-FFF2-40B4-BE49-F238E27FC236}">
              <a16:creationId xmlns:a16="http://schemas.microsoft.com/office/drawing/2014/main" id="{71C6968C-B88D-D64D-9B97-F72C8A261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10" name="Picture 22" descr="http://www.ncbi.nlm.nih.gov/corehtml/pmc/pmcents/x2003.gif">
          <a:extLst>
            <a:ext uri="{FF2B5EF4-FFF2-40B4-BE49-F238E27FC236}">
              <a16:creationId xmlns:a16="http://schemas.microsoft.com/office/drawing/2014/main" id="{772A444B-68FF-9541-9564-EA1A723E9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11" name="Picture 23" descr="http://www.ncbi.nlm.nih.gov/corehtml/pmc/pmcents/x2003.gif">
          <a:extLst>
            <a:ext uri="{FF2B5EF4-FFF2-40B4-BE49-F238E27FC236}">
              <a16:creationId xmlns:a16="http://schemas.microsoft.com/office/drawing/2014/main" id="{F8EC93AA-C157-104F-A8A6-0A46C97B17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12" name="Picture 24" descr="http://www.ncbi.nlm.nih.gov/corehtml/pmc/pmcents/x2003.gif">
          <a:extLst>
            <a:ext uri="{FF2B5EF4-FFF2-40B4-BE49-F238E27FC236}">
              <a16:creationId xmlns:a16="http://schemas.microsoft.com/office/drawing/2014/main" id="{4BD35161-9B85-1243-9ADD-E3BDE1064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13" name="Picture 25" descr="http://www.ncbi.nlm.nih.gov/corehtml/pmc/pmcents/x2003.gif">
          <a:extLst>
            <a:ext uri="{FF2B5EF4-FFF2-40B4-BE49-F238E27FC236}">
              <a16:creationId xmlns:a16="http://schemas.microsoft.com/office/drawing/2014/main" id="{0E8FE226-08E0-7C40-B5A7-8A0488EA4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14" name="Picture 26" descr="http://www.ncbi.nlm.nih.gov/corehtml/pmc/pmcents/x2003.gif">
          <a:extLst>
            <a:ext uri="{FF2B5EF4-FFF2-40B4-BE49-F238E27FC236}">
              <a16:creationId xmlns:a16="http://schemas.microsoft.com/office/drawing/2014/main" id="{76B7F18E-2B06-DB41-8E1B-5D421C7981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15" name="Picture 27" descr="http://www.ncbi.nlm.nih.gov/corehtml/pmc/pmcents/x2003.gif">
          <a:extLst>
            <a:ext uri="{FF2B5EF4-FFF2-40B4-BE49-F238E27FC236}">
              <a16:creationId xmlns:a16="http://schemas.microsoft.com/office/drawing/2014/main" id="{EC72DE11-AB27-1B4B-9D01-EC8FA2B8DC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16" name="Picture 28" descr="http://www.ncbi.nlm.nih.gov/corehtml/pmc/pmcents/x2003.gif">
          <a:extLst>
            <a:ext uri="{FF2B5EF4-FFF2-40B4-BE49-F238E27FC236}">
              <a16:creationId xmlns:a16="http://schemas.microsoft.com/office/drawing/2014/main" id="{0D5AADF6-8BA1-3443-8EA9-55B26B7EB0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17" name="Picture 29" descr="http://www.ncbi.nlm.nih.gov/corehtml/pmc/pmcents/x2003.gif">
          <a:extLst>
            <a:ext uri="{FF2B5EF4-FFF2-40B4-BE49-F238E27FC236}">
              <a16:creationId xmlns:a16="http://schemas.microsoft.com/office/drawing/2014/main" id="{C6360749-4C19-DE42-81F1-F3467F4612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18" name="Picture 30" descr="http://www.ncbi.nlm.nih.gov/corehtml/pmc/pmcents/x2003.gif">
          <a:extLst>
            <a:ext uri="{FF2B5EF4-FFF2-40B4-BE49-F238E27FC236}">
              <a16:creationId xmlns:a16="http://schemas.microsoft.com/office/drawing/2014/main" id="{3F31D7A9-BE2A-974D-8CE2-C5C61E05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19" name="Picture 31" descr="http://www.ncbi.nlm.nih.gov/corehtml/pmc/pmcents/x2003.gif">
          <a:extLst>
            <a:ext uri="{FF2B5EF4-FFF2-40B4-BE49-F238E27FC236}">
              <a16:creationId xmlns:a16="http://schemas.microsoft.com/office/drawing/2014/main" id="{63CC704D-5178-C347-A978-0303F746FC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20" name="Picture 32" descr="http://www.ncbi.nlm.nih.gov/corehtml/pmc/pmcents/x2003.gif">
          <a:extLst>
            <a:ext uri="{FF2B5EF4-FFF2-40B4-BE49-F238E27FC236}">
              <a16:creationId xmlns:a16="http://schemas.microsoft.com/office/drawing/2014/main" id="{12694743-2F6A-074E-848B-CE3185CD9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21" name="Picture 33" descr="http://www.ncbi.nlm.nih.gov/corehtml/pmc/pmcents/x2003.gif">
          <a:extLst>
            <a:ext uri="{FF2B5EF4-FFF2-40B4-BE49-F238E27FC236}">
              <a16:creationId xmlns:a16="http://schemas.microsoft.com/office/drawing/2014/main" id="{840F1561-DFCE-8B4F-9C9D-577ECAE24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22" name="Picture 34" descr="http://www.ncbi.nlm.nih.gov/corehtml/pmc/pmcents/x2003.gif">
          <a:extLst>
            <a:ext uri="{FF2B5EF4-FFF2-40B4-BE49-F238E27FC236}">
              <a16:creationId xmlns:a16="http://schemas.microsoft.com/office/drawing/2014/main" id="{B0C9829C-402D-ED43-B7F9-010410CD1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23" name="Picture 35" descr="http://www.ncbi.nlm.nih.gov/corehtml/pmc/pmcents/x2003.gif">
          <a:extLst>
            <a:ext uri="{FF2B5EF4-FFF2-40B4-BE49-F238E27FC236}">
              <a16:creationId xmlns:a16="http://schemas.microsoft.com/office/drawing/2014/main" id="{CD6D5879-C424-0445-B191-72BC9A3A3E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24" name="Picture 36" descr="http://www.ncbi.nlm.nih.gov/corehtml/pmc/pmcents/x2003.gif">
          <a:extLst>
            <a:ext uri="{FF2B5EF4-FFF2-40B4-BE49-F238E27FC236}">
              <a16:creationId xmlns:a16="http://schemas.microsoft.com/office/drawing/2014/main" id="{897497C4-F419-7C4D-93A0-8C8CA16AB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25" name="Picture 37" descr="http://www.ncbi.nlm.nih.gov/corehtml/pmc/pmcents/x2003.gif">
          <a:extLst>
            <a:ext uri="{FF2B5EF4-FFF2-40B4-BE49-F238E27FC236}">
              <a16:creationId xmlns:a16="http://schemas.microsoft.com/office/drawing/2014/main" id="{BACD330D-B2BE-FD48-9932-4717165DDA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26" name="Picture 38" descr="http://www.ncbi.nlm.nih.gov/corehtml/pmc/pmcents/x2003.gif">
          <a:extLst>
            <a:ext uri="{FF2B5EF4-FFF2-40B4-BE49-F238E27FC236}">
              <a16:creationId xmlns:a16="http://schemas.microsoft.com/office/drawing/2014/main" id="{B987D795-06D8-794C-A40C-9AF0CEE227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27" name="Picture 39" descr="http://www.ncbi.nlm.nih.gov/corehtml/pmc/pmcents/x2003.gif">
          <a:extLst>
            <a:ext uri="{FF2B5EF4-FFF2-40B4-BE49-F238E27FC236}">
              <a16:creationId xmlns:a16="http://schemas.microsoft.com/office/drawing/2014/main" id="{19104DB9-9CE3-DA4B-822C-3EB7C4313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28" name="Picture 40" descr="http://www.ncbi.nlm.nih.gov/corehtml/pmc/pmcents/x2003.gif">
          <a:extLst>
            <a:ext uri="{FF2B5EF4-FFF2-40B4-BE49-F238E27FC236}">
              <a16:creationId xmlns:a16="http://schemas.microsoft.com/office/drawing/2014/main" id="{5D0D55AD-2B29-3D4F-B687-06DA1E079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29" name="Picture 41" descr="http://www.ncbi.nlm.nih.gov/corehtml/pmc/pmcents/x2003.gif">
          <a:extLst>
            <a:ext uri="{FF2B5EF4-FFF2-40B4-BE49-F238E27FC236}">
              <a16:creationId xmlns:a16="http://schemas.microsoft.com/office/drawing/2014/main" id="{208EF7B7-8B61-7F42-A0AF-273808CFB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30" name="Picture 42" descr="http://www.ncbi.nlm.nih.gov/corehtml/pmc/pmcents/x2003.gif">
          <a:extLst>
            <a:ext uri="{FF2B5EF4-FFF2-40B4-BE49-F238E27FC236}">
              <a16:creationId xmlns:a16="http://schemas.microsoft.com/office/drawing/2014/main" id="{83EE3D08-2DBB-5244-B643-CCF20233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31" name="Picture 43" descr="http://www.ncbi.nlm.nih.gov/corehtml/pmc/pmcents/x2003.gif">
          <a:extLst>
            <a:ext uri="{FF2B5EF4-FFF2-40B4-BE49-F238E27FC236}">
              <a16:creationId xmlns:a16="http://schemas.microsoft.com/office/drawing/2014/main" id="{8224DE8A-9CAB-1943-98E3-88721E26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32" name="Picture 44" descr="http://www.ncbi.nlm.nih.gov/corehtml/pmc/pmcents/x2003.gif">
          <a:extLst>
            <a:ext uri="{FF2B5EF4-FFF2-40B4-BE49-F238E27FC236}">
              <a16:creationId xmlns:a16="http://schemas.microsoft.com/office/drawing/2014/main" id="{FB3867B2-54FC-4842-B56C-80D7EA507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33" name="Picture 45" descr="http://www.ncbi.nlm.nih.gov/corehtml/pmc/pmcents/x2003.gif">
          <a:extLst>
            <a:ext uri="{FF2B5EF4-FFF2-40B4-BE49-F238E27FC236}">
              <a16:creationId xmlns:a16="http://schemas.microsoft.com/office/drawing/2014/main" id="{83A01865-573E-0844-A842-A88818A31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34" name="Picture 46" descr="http://www.ncbi.nlm.nih.gov/corehtml/pmc/pmcents/x2003.gif">
          <a:extLst>
            <a:ext uri="{FF2B5EF4-FFF2-40B4-BE49-F238E27FC236}">
              <a16:creationId xmlns:a16="http://schemas.microsoft.com/office/drawing/2014/main" id="{0B4F771E-4CBC-0F42-81BA-DC069E4838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35" name="Picture 47" descr="http://www.ncbi.nlm.nih.gov/corehtml/pmc/pmcents/x2003.gif">
          <a:extLst>
            <a:ext uri="{FF2B5EF4-FFF2-40B4-BE49-F238E27FC236}">
              <a16:creationId xmlns:a16="http://schemas.microsoft.com/office/drawing/2014/main" id="{40BCFFF2-A9AE-D344-875E-432C926A8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36" name="Picture 48" descr="http://www.ncbi.nlm.nih.gov/corehtml/pmc/pmcents/x2003.gif">
          <a:extLst>
            <a:ext uri="{FF2B5EF4-FFF2-40B4-BE49-F238E27FC236}">
              <a16:creationId xmlns:a16="http://schemas.microsoft.com/office/drawing/2014/main" id="{14C944A0-82BD-F347-B3A1-31C17A8A8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37" name="Picture 101" descr="http://www.ncbi.nlm.nih.gov/corehtml/pmc/pmcents/x2003.gif">
          <a:extLst>
            <a:ext uri="{FF2B5EF4-FFF2-40B4-BE49-F238E27FC236}">
              <a16:creationId xmlns:a16="http://schemas.microsoft.com/office/drawing/2014/main" id="{34E1B4CE-10D6-6B45-899B-13841E4C38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101600</xdr:colOff>
      <xdr:row>953</xdr:row>
      <xdr:rowOff>12700</xdr:rowOff>
    </xdr:to>
    <xdr:pic>
      <xdr:nvPicPr>
        <xdr:cNvPr id="306938" name="Picture 102" descr="http://www.ncbi.nlm.nih.gov/corehtml/pmc/pmcents/x2002.gif">
          <a:extLst>
            <a:ext uri="{FF2B5EF4-FFF2-40B4-BE49-F238E27FC236}">
              <a16:creationId xmlns:a16="http://schemas.microsoft.com/office/drawing/2014/main" id="{6C023F1E-7705-A440-8096-D85EE4EA262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39" name="Picture 103" descr="http://www.ncbi.nlm.nih.gov/corehtml/pmc/pmcents/x2003.gif">
          <a:extLst>
            <a:ext uri="{FF2B5EF4-FFF2-40B4-BE49-F238E27FC236}">
              <a16:creationId xmlns:a16="http://schemas.microsoft.com/office/drawing/2014/main" id="{297F5A3E-20BE-4B4C-9345-90DDB113DE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40" name="Picture 104" descr="http://www.ncbi.nlm.nih.gov/corehtml/pmc/pmcents/x2003.gif">
          <a:extLst>
            <a:ext uri="{FF2B5EF4-FFF2-40B4-BE49-F238E27FC236}">
              <a16:creationId xmlns:a16="http://schemas.microsoft.com/office/drawing/2014/main" id="{C6E76511-7B30-E94A-868B-94578DD92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41" name="Picture 105" descr="http://www.ncbi.nlm.nih.gov/corehtml/pmc/pmcents/x2003.gif">
          <a:extLst>
            <a:ext uri="{FF2B5EF4-FFF2-40B4-BE49-F238E27FC236}">
              <a16:creationId xmlns:a16="http://schemas.microsoft.com/office/drawing/2014/main" id="{E245D5D5-2FAF-FC41-95C2-A123E8BD06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42" name="Picture 106" descr="http://www.ncbi.nlm.nih.gov/corehtml/pmc/pmcents/x2003.gif">
          <a:extLst>
            <a:ext uri="{FF2B5EF4-FFF2-40B4-BE49-F238E27FC236}">
              <a16:creationId xmlns:a16="http://schemas.microsoft.com/office/drawing/2014/main" id="{5089EF9E-2990-7846-8BF8-BDC287E5C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43" name="Picture 107" descr="http://www.ncbi.nlm.nih.gov/corehtml/pmc/pmcents/x2003.gif">
          <a:extLst>
            <a:ext uri="{FF2B5EF4-FFF2-40B4-BE49-F238E27FC236}">
              <a16:creationId xmlns:a16="http://schemas.microsoft.com/office/drawing/2014/main" id="{AF20ACD4-7AA8-174C-844A-5101D0D46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44" name="Picture 108" descr="http://www.ncbi.nlm.nih.gov/corehtml/pmc/pmcents/x2003.gif">
          <a:extLst>
            <a:ext uri="{FF2B5EF4-FFF2-40B4-BE49-F238E27FC236}">
              <a16:creationId xmlns:a16="http://schemas.microsoft.com/office/drawing/2014/main" id="{A0E5737D-0AA0-2B46-90CD-41BBD04363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45" name="Picture 109" descr="http://www.ncbi.nlm.nih.gov/corehtml/pmc/pmcents/x2003.gif">
          <a:extLst>
            <a:ext uri="{FF2B5EF4-FFF2-40B4-BE49-F238E27FC236}">
              <a16:creationId xmlns:a16="http://schemas.microsoft.com/office/drawing/2014/main" id="{7575A4F3-206A-9C4B-B51A-5B669B393C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46" name="Picture 110" descr="http://www.ncbi.nlm.nih.gov/corehtml/pmc/pmcents/x2003.gif">
          <a:extLst>
            <a:ext uri="{FF2B5EF4-FFF2-40B4-BE49-F238E27FC236}">
              <a16:creationId xmlns:a16="http://schemas.microsoft.com/office/drawing/2014/main" id="{5BA7BD63-4ABA-5949-8AC5-A0440B6E9D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47" name="Picture 111" descr="http://www.ncbi.nlm.nih.gov/corehtml/pmc/pmcents/x2003.gif">
          <a:extLst>
            <a:ext uri="{FF2B5EF4-FFF2-40B4-BE49-F238E27FC236}">
              <a16:creationId xmlns:a16="http://schemas.microsoft.com/office/drawing/2014/main" id="{B8297A43-3764-2D48-B8C2-A651FBC01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48" name="Picture 112" descr="http://www.ncbi.nlm.nih.gov/corehtml/pmc/pmcents/x2003.gif">
          <a:extLst>
            <a:ext uri="{FF2B5EF4-FFF2-40B4-BE49-F238E27FC236}">
              <a16:creationId xmlns:a16="http://schemas.microsoft.com/office/drawing/2014/main" id="{9C80AB49-74F8-AA40-B3C9-7D58BDDAC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49" name="Picture 113" descr="http://www.ncbi.nlm.nih.gov/corehtml/pmc/pmcents/x2003.gif">
          <a:extLst>
            <a:ext uri="{FF2B5EF4-FFF2-40B4-BE49-F238E27FC236}">
              <a16:creationId xmlns:a16="http://schemas.microsoft.com/office/drawing/2014/main" id="{BD8C54BB-570E-7446-8AB6-6562A2C5D9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50" name="Picture 114" descr="http://www.ncbi.nlm.nih.gov/corehtml/pmc/pmcents/x2003.gif">
          <a:extLst>
            <a:ext uri="{FF2B5EF4-FFF2-40B4-BE49-F238E27FC236}">
              <a16:creationId xmlns:a16="http://schemas.microsoft.com/office/drawing/2014/main" id="{C9B40EDC-19DE-6F45-8F43-A981AAE60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51" name="Picture 115" descr="http://www.ncbi.nlm.nih.gov/corehtml/pmc/pmcents/x2003.gif">
          <a:extLst>
            <a:ext uri="{FF2B5EF4-FFF2-40B4-BE49-F238E27FC236}">
              <a16:creationId xmlns:a16="http://schemas.microsoft.com/office/drawing/2014/main" id="{75281D9A-5805-1148-B29F-56C7806CA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52" name="Picture 116" descr="http://www.ncbi.nlm.nih.gov/corehtml/pmc/pmcents/x2003.gif">
          <a:extLst>
            <a:ext uri="{FF2B5EF4-FFF2-40B4-BE49-F238E27FC236}">
              <a16:creationId xmlns:a16="http://schemas.microsoft.com/office/drawing/2014/main" id="{DD9E9F6D-EB74-DE4C-9591-BEE469FE3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53" name="Picture 117" descr="http://www.ncbi.nlm.nih.gov/corehtml/pmc/pmcents/x2003.gif">
          <a:extLst>
            <a:ext uri="{FF2B5EF4-FFF2-40B4-BE49-F238E27FC236}">
              <a16:creationId xmlns:a16="http://schemas.microsoft.com/office/drawing/2014/main" id="{6013F933-F82A-B54C-B4D3-CEA5781A2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54" name="Picture 118" descr="http://www.ncbi.nlm.nih.gov/corehtml/pmc/pmcents/x2003.gif">
          <a:extLst>
            <a:ext uri="{FF2B5EF4-FFF2-40B4-BE49-F238E27FC236}">
              <a16:creationId xmlns:a16="http://schemas.microsoft.com/office/drawing/2014/main" id="{72A096FA-CDF2-B84F-B204-22D3A1764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55" name="Picture 119" descr="http://www.ncbi.nlm.nih.gov/corehtml/pmc/pmcents/x2003.gif">
          <a:extLst>
            <a:ext uri="{FF2B5EF4-FFF2-40B4-BE49-F238E27FC236}">
              <a16:creationId xmlns:a16="http://schemas.microsoft.com/office/drawing/2014/main" id="{DD6DBAFF-2E20-B240-9F5E-E8F7AEA202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56" name="Picture 120" descr="http://www.ncbi.nlm.nih.gov/corehtml/pmc/pmcents/x2003.gif">
          <a:extLst>
            <a:ext uri="{FF2B5EF4-FFF2-40B4-BE49-F238E27FC236}">
              <a16:creationId xmlns:a16="http://schemas.microsoft.com/office/drawing/2014/main" id="{5818ED87-DCD0-014E-BC6F-B4847EEF41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57" name="Picture 121" descr="http://www.ncbi.nlm.nih.gov/corehtml/pmc/pmcents/x2003.gif">
          <a:extLst>
            <a:ext uri="{FF2B5EF4-FFF2-40B4-BE49-F238E27FC236}">
              <a16:creationId xmlns:a16="http://schemas.microsoft.com/office/drawing/2014/main" id="{3D4FFC08-2659-6048-BF7D-F8733E842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58" name="Picture 122" descr="http://www.ncbi.nlm.nih.gov/corehtml/pmc/pmcents/x2003.gif">
          <a:extLst>
            <a:ext uri="{FF2B5EF4-FFF2-40B4-BE49-F238E27FC236}">
              <a16:creationId xmlns:a16="http://schemas.microsoft.com/office/drawing/2014/main" id="{2E5575C9-31E0-364A-AE7C-97E03CBAB6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59" name="Picture 123" descr="http://www.ncbi.nlm.nih.gov/corehtml/pmc/pmcents/x2003.gif">
          <a:extLst>
            <a:ext uri="{FF2B5EF4-FFF2-40B4-BE49-F238E27FC236}">
              <a16:creationId xmlns:a16="http://schemas.microsoft.com/office/drawing/2014/main" id="{E2D39E72-397C-F84B-96CC-009D8F5FB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60" name="Picture 124" descr="http://www.ncbi.nlm.nih.gov/corehtml/pmc/pmcents/x2003.gif">
          <a:extLst>
            <a:ext uri="{FF2B5EF4-FFF2-40B4-BE49-F238E27FC236}">
              <a16:creationId xmlns:a16="http://schemas.microsoft.com/office/drawing/2014/main" id="{58D465A9-C3CA-6B4D-B70C-718C3AA4C0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61" name="Picture 125" descr="http://www.ncbi.nlm.nih.gov/corehtml/pmc/pmcents/x2003.gif">
          <a:extLst>
            <a:ext uri="{FF2B5EF4-FFF2-40B4-BE49-F238E27FC236}">
              <a16:creationId xmlns:a16="http://schemas.microsoft.com/office/drawing/2014/main" id="{DA51F0BD-D564-7B42-B610-D099F48E9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101600</xdr:colOff>
      <xdr:row>953</xdr:row>
      <xdr:rowOff>12700</xdr:rowOff>
    </xdr:to>
    <xdr:pic>
      <xdr:nvPicPr>
        <xdr:cNvPr id="306962" name="Picture 126" descr="http://www.ncbi.nlm.nih.gov/corehtml/pmc/pmcents/x2002.gif">
          <a:extLst>
            <a:ext uri="{FF2B5EF4-FFF2-40B4-BE49-F238E27FC236}">
              <a16:creationId xmlns:a16="http://schemas.microsoft.com/office/drawing/2014/main" id="{986A8BD5-E1BC-A24F-82DF-E3CEF3CD777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63" name="Picture 127" descr="http://www.ncbi.nlm.nih.gov/corehtml/pmc/pmcents/x2003.gif">
          <a:extLst>
            <a:ext uri="{FF2B5EF4-FFF2-40B4-BE49-F238E27FC236}">
              <a16:creationId xmlns:a16="http://schemas.microsoft.com/office/drawing/2014/main" id="{4D065482-4170-8640-B082-454DD9015D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64" name="Picture 128" descr="http://www.ncbi.nlm.nih.gov/corehtml/pmc/pmcents/x2003.gif">
          <a:extLst>
            <a:ext uri="{FF2B5EF4-FFF2-40B4-BE49-F238E27FC236}">
              <a16:creationId xmlns:a16="http://schemas.microsoft.com/office/drawing/2014/main" id="{F70BEB30-ECB8-9D41-B9EB-62908E08B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65" name="Picture 129" descr="http://www.ncbi.nlm.nih.gov/corehtml/pmc/pmcents/x2003.gif">
          <a:extLst>
            <a:ext uri="{FF2B5EF4-FFF2-40B4-BE49-F238E27FC236}">
              <a16:creationId xmlns:a16="http://schemas.microsoft.com/office/drawing/2014/main" id="{B23D2FC9-39E7-8549-8760-9DB860324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66" name="Picture 130" descr="http://www.ncbi.nlm.nih.gov/corehtml/pmc/pmcents/x2003.gif">
          <a:extLst>
            <a:ext uri="{FF2B5EF4-FFF2-40B4-BE49-F238E27FC236}">
              <a16:creationId xmlns:a16="http://schemas.microsoft.com/office/drawing/2014/main" id="{BC5C377B-715A-6B46-91A0-8C1A15AC12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67" name="Picture 131" descr="http://www.ncbi.nlm.nih.gov/corehtml/pmc/pmcents/x2003.gif">
          <a:extLst>
            <a:ext uri="{FF2B5EF4-FFF2-40B4-BE49-F238E27FC236}">
              <a16:creationId xmlns:a16="http://schemas.microsoft.com/office/drawing/2014/main" id="{4718FBA4-D6D5-7A4F-AF67-178ABAC09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68" name="Picture 132" descr="http://www.ncbi.nlm.nih.gov/corehtml/pmc/pmcents/x2003.gif">
          <a:extLst>
            <a:ext uri="{FF2B5EF4-FFF2-40B4-BE49-F238E27FC236}">
              <a16:creationId xmlns:a16="http://schemas.microsoft.com/office/drawing/2014/main" id="{62319FC8-4DDB-4445-B9E7-3ECB4F6338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69" name="Picture 133" descr="http://www.ncbi.nlm.nih.gov/corehtml/pmc/pmcents/x2003.gif">
          <a:extLst>
            <a:ext uri="{FF2B5EF4-FFF2-40B4-BE49-F238E27FC236}">
              <a16:creationId xmlns:a16="http://schemas.microsoft.com/office/drawing/2014/main" id="{6D4C83F7-ECDA-5946-9618-9B77CF44F2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70" name="Picture 134" descr="http://www.ncbi.nlm.nih.gov/corehtml/pmc/pmcents/x2003.gif">
          <a:extLst>
            <a:ext uri="{FF2B5EF4-FFF2-40B4-BE49-F238E27FC236}">
              <a16:creationId xmlns:a16="http://schemas.microsoft.com/office/drawing/2014/main" id="{338ED4DB-30E7-194B-8A1A-A20C2B764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71" name="Picture 135" descr="http://www.ncbi.nlm.nih.gov/corehtml/pmc/pmcents/x2003.gif">
          <a:extLst>
            <a:ext uri="{FF2B5EF4-FFF2-40B4-BE49-F238E27FC236}">
              <a16:creationId xmlns:a16="http://schemas.microsoft.com/office/drawing/2014/main" id="{7CEA89EA-0382-1449-8B03-64C94BCEF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72" name="Picture 136" descr="http://www.ncbi.nlm.nih.gov/corehtml/pmc/pmcents/x2003.gif">
          <a:extLst>
            <a:ext uri="{FF2B5EF4-FFF2-40B4-BE49-F238E27FC236}">
              <a16:creationId xmlns:a16="http://schemas.microsoft.com/office/drawing/2014/main" id="{86E436E0-C9E3-314C-8BBE-B5777B2CEA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73" name="Picture 137" descr="http://www.ncbi.nlm.nih.gov/corehtml/pmc/pmcents/x2003.gif">
          <a:extLst>
            <a:ext uri="{FF2B5EF4-FFF2-40B4-BE49-F238E27FC236}">
              <a16:creationId xmlns:a16="http://schemas.microsoft.com/office/drawing/2014/main" id="{FBA5AEB4-1EF3-5542-B934-7CF691B595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74" name="Picture 138" descr="http://www.ncbi.nlm.nih.gov/corehtml/pmc/pmcents/x2003.gif">
          <a:extLst>
            <a:ext uri="{FF2B5EF4-FFF2-40B4-BE49-F238E27FC236}">
              <a16:creationId xmlns:a16="http://schemas.microsoft.com/office/drawing/2014/main" id="{27C01DF4-1F52-FD4F-A105-1742FB21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75" name="Picture 139" descr="http://www.ncbi.nlm.nih.gov/corehtml/pmc/pmcents/x2003.gif">
          <a:extLst>
            <a:ext uri="{FF2B5EF4-FFF2-40B4-BE49-F238E27FC236}">
              <a16:creationId xmlns:a16="http://schemas.microsoft.com/office/drawing/2014/main" id="{1241E3B3-1048-584A-B908-66D082A37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76" name="Picture 140" descr="http://www.ncbi.nlm.nih.gov/corehtml/pmc/pmcents/x2003.gif">
          <a:extLst>
            <a:ext uri="{FF2B5EF4-FFF2-40B4-BE49-F238E27FC236}">
              <a16:creationId xmlns:a16="http://schemas.microsoft.com/office/drawing/2014/main" id="{9F915AF3-5572-A94A-8700-F9ED56AF8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77" name="Picture 141" descr="http://www.ncbi.nlm.nih.gov/corehtml/pmc/pmcents/x2003.gif">
          <a:extLst>
            <a:ext uri="{FF2B5EF4-FFF2-40B4-BE49-F238E27FC236}">
              <a16:creationId xmlns:a16="http://schemas.microsoft.com/office/drawing/2014/main" id="{01CBBB3D-2744-1640-BBED-715BDD5D9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78" name="Picture 142" descr="http://www.ncbi.nlm.nih.gov/corehtml/pmc/pmcents/x2003.gif">
          <a:extLst>
            <a:ext uri="{FF2B5EF4-FFF2-40B4-BE49-F238E27FC236}">
              <a16:creationId xmlns:a16="http://schemas.microsoft.com/office/drawing/2014/main" id="{33B289D5-1773-FD40-9FAA-4875FAC5AE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79" name="Picture 143" descr="http://www.ncbi.nlm.nih.gov/corehtml/pmc/pmcents/x2003.gif">
          <a:extLst>
            <a:ext uri="{FF2B5EF4-FFF2-40B4-BE49-F238E27FC236}">
              <a16:creationId xmlns:a16="http://schemas.microsoft.com/office/drawing/2014/main" id="{F37487D1-5081-1341-A108-59EAC05D03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80" name="Picture 144" descr="http://www.ncbi.nlm.nih.gov/corehtml/pmc/pmcents/x2003.gif">
          <a:extLst>
            <a:ext uri="{FF2B5EF4-FFF2-40B4-BE49-F238E27FC236}">
              <a16:creationId xmlns:a16="http://schemas.microsoft.com/office/drawing/2014/main" id="{86AAD897-1A76-BA46-B231-2475334BF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81" name="Picture 145" descr="http://www.ncbi.nlm.nih.gov/corehtml/pmc/pmcents/x2003.gif">
          <a:extLst>
            <a:ext uri="{FF2B5EF4-FFF2-40B4-BE49-F238E27FC236}">
              <a16:creationId xmlns:a16="http://schemas.microsoft.com/office/drawing/2014/main" id="{09D1ED9A-E07F-FE46-84AF-DFC320A93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82" name="Picture 146" descr="http://www.ncbi.nlm.nih.gov/corehtml/pmc/pmcents/x2003.gif">
          <a:extLst>
            <a:ext uri="{FF2B5EF4-FFF2-40B4-BE49-F238E27FC236}">
              <a16:creationId xmlns:a16="http://schemas.microsoft.com/office/drawing/2014/main" id="{B6CDD80E-9201-ED4A-A439-FCA33F770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83" name="Picture 147" descr="http://www.ncbi.nlm.nih.gov/corehtml/pmc/pmcents/x2003.gif">
          <a:extLst>
            <a:ext uri="{FF2B5EF4-FFF2-40B4-BE49-F238E27FC236}">
              <a16:creationId xmlns:a16="http://schemas.microsoft.com/office/drawing/2014/main" id="{BBF6CA91-6408-6346-A1BE-B6C0AE8E0D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84" name="Picture 148" descr="http://www.ncbi.nlm.nih.gov/corehtml/pmc/pmcents/x2003.gif">
          <a:extLst>
            <a:ext uri="{FF2B5EF4-FFF2-40B4-BE49-F238E27FC236}">
              <a16:creationId xmlns:a16="http://schemas.microsoft.com/office/drawing/2014/main" id="{98982E2B-3AE8-1740-8AF6-C487524BB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85" name="Picture 149" descr="http://www.ncbi.nlm.nih.gov/corehtml/pmc/pmcents/x2003.gif">
          <a:extLst>
            <a:ext uri="{FF2B5EF4-FFF2-40B4-BE49-F238E27FC236}">
              <a16:creationId xmlns:a16="http://schemas.microsoft.com/office/drawing/2014/main" id="{D134DD35-1A34-9840-A49C-97D26D016A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86" name="Picture 150" descr="http://www.ncbi.nlm.nih.gov/corehtml/pmc/pmcents/x2003.gif">
          <a:extLst>
            <a:ext uri="{FF2B5EF4-FFF2-40B4-BE49-F238E27FC236}">
              <a16:creationId xmlns:a16="http://schemas.microsoft.com/office/drawing/2014/main" id="{5F1A15F7-E141-0F4C-9A38-349221F55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87" name="Picture 154" descr="http://www.ncbi.nlm.nih.gov/corehtml/pmc/pmcents/x2003.gif">
          <a:extLst>
            <a:ext uri="{FF2B5EF4-FFF2-40B4-BE49-F238E27FC236}">
              <a16:creationId xmlns:a16="http://schemas.microsoft.com/office/drawing/2014/main" id="{5145FB3E-A9A7-0241-A932-1B0AB9C26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101600</xdr:colOff>
      <xdr:row>953</xdr:row>
      <xdr:rowOff>12700</xdr:rowOff>
    </xdr:to>
    <xdr:pic>
      <xdr:nvPicPr>
        <xdr:cNvPr id="306988" name="Picture 155" descr="http://www.ncbi.nlm.nih.gov/corehtml/pmc/pmcents/x2002.gif">
          <a:extLst>
            <a:ext uri="{FF2B5EF4-FFF2-40B4-BE49-F238E27FC236}">
              <a16:creationId xmlns:a16="http://schemas.microsoft.com/office/drawing/2014/main" id="{AAA86104-7632-1445-AFD9-1B4401E99D0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89" name="Picture 156" descr="http://www.ncbi.nlm.nih.gov/corehtml/pmc/pmcents/x2003.gif">
          <a:extLst>
            <a:ext uri="{FF2B5EF4-FFF2-40B4-BE49-F238E27FC236}">
              <a16:creationId xmlns:a16="http://schemas.microsoft.com/office/drawing/2014/main" id="{AAE3AEA6-48B5-624C-9C35-4312A1A13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101600</xdr:colOff>
      <xdr:row>953</xdr:row>
      <xdr:rowOff>12700</xdr:rowOff>
    </xdr:to>
    <xdr:pic>
      <xdr:nvPicPr>
        <xdr:cNvPr id="306990" name="Picture 157" descr="http://www.ncbi.nlm.nih.gov/corehtml/pmc/pmcents/x2002.gif">
          <a:extLst>
            <a:ext uri="{FF2B5EF4-FFF2-40B4-BE49-F238E27FC236}">
              <a16:creationId xmlns:a16="http://schemas.microsoft.com/office/drawing/2014/main" id="{11F6680B-34D2-9542-9A1D-AA2B928F43C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91" name="Picture 158" descr="http://www.ncbi.nlm.nih.gov/corehtml/pmc/pmcents/x2003.gif">
          <a:extLst>
            <a:ext uri="{FF2B5EF4-FFF2-40B4-BE49-F238E27FC236}">
              <a16:creationId xmlns:a16="http://schemas.microsoft.com/office/drawing/2014/main" id="{BD1FEDCA-0BB6-104A-AC6F-DD85DB02AA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101600</xdr:colOff>
      <xdr:row>953</xdr:row>
      <xdr:rowOff>12700</xdr:rowOff>
    </xdr:to>
    <xdr:pic>
      <xdr:nvPicPr>
        <xdr:cNvPr id="306992" name="Picture 159" descr="http://www.ncbi.nlm.nih.gov/corehtml/pmc/pmcents/x2002.gif">
          <a:extLst>
            <a:ext uri="{FF2B5EF4-FFF2-40B4-BE49-F238E27FC236}">
              <a16:creationId xmlns:a16="http://schemas.microsoft.com/office/drawing/2014/main" id="{6BC82F41-4030-E041-BAF9-3967F8B83B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93" name="Picture 160" descr="http://www.ncbi.nlm.nih.gov/corehtml/pmc/pmcents/x2003.gif">
          <a:extLst>
            <a:ext uri="{FF2B5EF4-FFF2-40B4-BE49-F238E27FC236}">
              <a16:creationId xmlns:a16="http://schemas.microsoft.com/office/drawing/2014/main" id="{CB5BC5F0-2059-3A49-8E5D-B861870A3C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101600</xdr:colOff>
      <xdr:row>953</xdr:row>
      <xdr:rowOff>12700</xdr:rowOff>
    </xdr:to>
    <xdr:pic>
      <xdr:nvPicPr>
        <xdr:cNvPr id="306994" name="Picture 161" descr="http://www.ncbi.nlm.nih.gov/corehtml/pmc/pmcents/x2002.gif">
          <a:extLst>
            <a:ext uri="{FF2B5EF4-FFF2-40B4-BE49-F238E27FC236}">
              <a16:creationId xmlns:a16="http://schemas.microsoft.com/office/drawing/2014/main" id="{179AC6AC-B9A4-6D40-A1AA-9A1C25A978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95" name="Picture 162" descr="http://www.ncbi.nlm.nih.gov/corehtml/pmc/pmcents/x2003.gif">
          <a:extLst>
            <a:ext uri="{FF2B5EF4-FFF2-40B4-BE49-F238E27FC236}">
              <a16:creationId xmlns:a16="http://schemas.microsoft.com/office/drawing/2014/main" id="{E847B3D9-E39F-CF4C-8F03-A04FB8D4BC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101600</xdr:colOff>
      <xdr:row>953</xdr:row>
      <xdr:rowOff>12700</xdr:rowOff>
    </xdr:to>
    <xdr:pic>
      <xdr:nvPicPr>
        <xdr:cNvPr id="306996" name="Picture 163" descr="http://www.ncbi.nlm.nih.gov/corehtml/pmc/pmcents/x2002.gif">
          <a:extLst>
            <a:ext uri="{FF2B5EF4-FFF2-40B4-BE49-F238E27FC236}">
              <a16:creationId xmlns:a16="http://schemas.microsoft.com/office/drawing/2014/main" id="{3C404A63-6654-4944-AED7-ADEF781B1C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97" name="Picture 164" descr="http://www.ncbi.nlm.nih.gov/corehtml/pmc/pmcents/x2003.gif">
          <a:extLst>
            <a:ext uri="{FF2B5EF4-FFF2-40B4-BE49-F238E27FC236}">
              <a16:creationId xmlns:a16="http://schemas.microsoft.com/office/drawing/2014/main" id="{A68E6013-48E4-C043-BD7A-AB3C4B2DD4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101600</xdr:colOff>
      <xdr:row>953</xdr:row>
      <xdr:rowOff>12700</xdr:rowOff>
    </xdr:to>
    <xdr:pic>
      <xdr:nvPicPr>
        <xdr:cNvPr id="306998" name="Picture 165" descr="http://www.ncbi.nlm.nih.gov/corehtml/pmc/pmcents/x2002.gif">
          <a:extLst>
            <a:ext uri="{FF2B5EF4-FFF2-40B4-BE49-F238E27FC236}">
              <a16:creationId xmlns:a16="http://schemas.microsoft.com/office/drawing/2014/main" id="{C4D5E0EA-06E9-854E-8227-3DAC86EBBA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6999" name="Picture 166" descr="http://www.ncbi.nlm.nih.gov/corehtml/pmc/pmcents/x2003.gif">
          <a:extLst>
            <a:ext uri="{FF2B5EF4-FFF2-40B4-BE49-F238E27FC236}">
              <a16:creationId xmlns:a16="http://schemas.microsoft.com/office/drawing/2014/main" id="{B3523637-73EE-4D4E-8CF4-4D933FEAEB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101600</xdr:colOff>
      <xdr:row>953</xdr:row>
      <xdr:rowOff>12700</xdr:rowOff>
    </xdr:to>
    <xdr:pic>
      <xdr:nvPicPr>
        <xdr:cNvPr id="307000" name="Picture 167" descr="http://www.ncbi.nlm.nih.gov/corehtml/pmc/pmcents/x2002.gif">
          <a:extLst>
            <a:ext uri="{FF2B5EF4-FFF2-40B4-BE49-F238E27FC236}">
              <a16:creationId xmlns:a16="http://schemas.microsoft.com/office/drawing/2014/main" id="{082E1D1F-8AA4-0B46-BD05-5A407CFCB0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1936496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01" name="Picture 168" descr="http://www.ncbi.nlm.nih.gov/corehtml/pmc/pmcents/x2003.gif">
          <a:extLst>
            <a:ext uri="{FF2B5EF4-FFF2-40B4-BE49-F238E27FC236}">
              <a16:creationId xmlns:a16="http://schemas.microsoft.com/office/drawing/2014/main" id="{6CFA7F78-E259-3D40-9981-D4195BDE3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02" name="Picture 169" descr="http://www.ncbi.nlm.nih.gov/corehtml/pmc/pmcents/x2003.gif">
          <a:extLst>
            <a:ext uri="{FF2B5EF4-FFF2-40B4-BE49-F238E27FC236}">
              <a16:creationId xmlns:a16="http://schemas.microsoft.com/office/drawing/2014/main" id="{1D6854B2-C303-A143-AC91-B42B9AE7C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03" name="Picture 170" descr="http://www.ncbi.nlm.nih.gov/corehtml/pmc/pmcents/x2003.gif">
          <a:extLst>
            <a:ext uri="{FF2B5EF4-FFF2-40B4-BE49-F238E27FC236}">
              <a16:creationId xmlns:a16="http://schemas.microsoft.com/office/drawing/2014/main" id="{05AC40A3-8292-AF41-8F04-42D9DEB62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04" name="Picture 171" descr="http://www.ncbi.nlm.nih.gov/corehtml/pmc/pmcents/x2003.gif">
          <a:extLst>
            <a:ext uri="{FF2B5EF4-FFF2-40B4-BE49-F238E27FC236}">
              <a16:creationId xmlns:a16="http://schemas.microsoft.com/office/drawing/2014/main" id="{7EF4DA57-E568-0943-93A3-B77FED0EE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05" name="Picture 172" descr="http://www.ncbi.nlm.nih.gov/corehtml/pmc/pmcents/x2003.gif">
          <a:extLst>
            <a:ext uri="{FF2B5EF4-FFF2-40B4-BE49-F238E27FC236}">
              <a16:creationId xmlns:a16="http://schemas.microsoft.com/office/drawing/2014/main" id="{DCFFCB15-1E8F-A34C-96F2-072AAABDAC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06" name="Picture 173" descr="http://www.ncbi.nlm.nih.gov/corehtml/pmc/pmcents/x2003.gif">
          <a:extLst>
            <a:ext uri="{FF2B5EF4-FFF2-40B4-BE49-F238E27FC236}">
              <a16:creationId xmlns:a16="http://schemas.microsoft.com/office/drawing/2014/main" id="{0CD82C0C-D0BA-FE4C-9859-456F2D5BA3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07" name="Picture 174" descr="http://www.ncbi.nlm.nih.gov/corehtml/pmc/pmcents/x2003.gif">
          <a:extLst>
            <a:ext uri="{FF2B5EF4-FFF2-40B4-BE49-F238E27FC236}">
              <a16:creationId xmlns:a16="http://schemas.microsoft.com/office/drawing/2014/main" id="{8BFD6FE7-63F7-AD41-AD6A-0268C94B7D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08" name="Picture 175" descr="http://www.ncbi.nlm.nih.gov/corehtml/pmc/pmcents/x2003.gif">
          <a:extLst>
            <a:ext uri="{FF2B5EF4-FFF2-40B4-BE49-F238E27FC236}">
              <a16:creationId xmlns:a16="http://schemas.microsoft.com/office/drawing/2014/main" id="{10810835-4A91-914F-9CD0-C591BD8AE5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09" name="Picture 176" descr="http://www.ncbi.nlm.nih.gov/corehtml/pmc/pmcents/x2003.gif">
          <a:extLst>
            <a:ext uri="{FF2B5EF4-FFF2-40B4-BE49-F238E27FC236}">
              <a16:creationId xmlns:a16="http://schemas.microsoft.com/office/drawing/2014/main" id="{72FD69A0-2416-A744-9688-E84001457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10" name="Picture 177" descr="http://www.ncbi.nlm.nih.gov/corehtml/pmc/pmcents/x2003.gif">
          <a:extLst>
            <a:ext uri="{FF2B5EF4-FFF2-40B4-BE49-F238E27FC236}">
              <a16:creationId xmlns:a16="http://schemas.microsoft.com/office/drawing/2014/main" id="{6802E8D4-3E9D-7541-BCBB-AB39E528F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11" name="Picture 178" descr="http://www.ncbi.nlm.nih.gov/corehtml/pmc/pmcents/x2003.gif">
          <a:extLst>
            <a:ext uri="{FF2B5EF4-FFF2-40B4-BE49-F238E27FC236}">
              <a16:creationId xmlns:a16="http://schemas.microsoft.com/office/drawing/2014/main" id="{8C8B2194-0113-A949-B417-2F6092FF9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12" name="Picture 179" descr="http://www.ncbi.nlm.nih.gov/corehtml/pmc/pmcents/x2003.gif">
          <a:extLst>
            <a:ext uri="{FF2B5EF4-FFF2-40B4-BE49-F238E27FC236}">
              <a16:creationId xmlns:a16="http://schemas.microsoft.com/office/drawing/2014/main" id="{A6AFF44A-41D5-1B44-8B0D-0D871DA19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13" name="Picture 180" descr="http://www.ncbi.nlm.nih.gov/corehtml/pmc/pmcents/x2003.gif">
          <a:extLst>
            <a:ext uri="{FF2B5EF4-FFF2-40B4-BE49-F238E27FC236}">
              <a16:creationId xmlns:a16="http://schemas.microsoft.com/office/drawing/2014/main" id="{55B36E88-EA0B-094A-9125-5B4F8AB99C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14" name="Picture 181" descr="http://www.ncbi.nlm.nih.gov/corehtml/pmc/pmcents/x2003.gif">
          <a:extLst>
            <a:ext uri="{FF2B5EF4-FFF2-40B4-BE49-F238E27FC236}">
              <a16:creationId xmlns:a16="http://schemas.microsoft.com/office/drawing/2014/main" id="{E9517DC9-8624-7D47-9F0F-D9917F220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15" name="Picture 182" descr="http://www.ncbi.nlm.nih.gov/corehtml/pmc/pmcents/x2003.gif">
          <a:extLst>
            <a:ext uri="{FF2B5EF4-FFF2-40B4-BE49-F238E27FC236}">
              <a16:creationId xmlns:a16="http://schemas.microsoft.com/office/drawing/2014/main" id="{6B95C815-3A7C-074C-9208-55747609CA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16" name="Picture 183" descr="http://www.ncbi.nlm.nih.gov/corehtml/pmc/pmcents/x2003.gif">
          <a:extLst>
            <a:ext uri="{FF2B5EF4-FFF2-40B4-BE49-F238E27FC236}">
              <a16:creationId xmlns:a16="http://schemas.microsoft.com/office/drawing/2014/main" id="{5C3551BD-3A32-1C44-8800-7F0BC628E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17" name="Picture 184" descr="http://www.ncbi.nlm.nih.gov/corehtml/pmc/pmcents/x2003.gif">
          <a:extLst>
            <a:ext uri="{FF2B5EF4-FFF2-40B4-BE49-F238E27FC236}">
              <a16:creationId xmlns:a16="http://schemas.microsoft.com/office/drawing/2014/main" id="{DEDA3E2A-5A6B-3F4C-9518-9507B783D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18" name="Picture 185" descr="http://www.ncbi.nlm.nih.gov/corehtml/pmc/pmcents/x2003.gif">
          <a:extLst>
            <a:ext uri="{FF2B5EF4-FFF2-40B4-BE49-F238E27FC236}">
              <a16:creationId xmlns:a16="http://schemas.microsoft.com/office/drawing/2014/main" id="{93930BBC-D069-9845-BB52-3EC9C245A7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19" name="Picture 186" descr="http://www.ncbi.nlm.nih.gov/corehtml/pmc/pmcents/x2003.gif">
          <a:extLst>
            <a:ext uri="{FF2B5EF4-FFF2-40B4-BE49-F238E27FC236}">
              <a16:creationId xmlns:a16="http://schemas.microsoft.com/office/drawing/2014/main" id="{593265FB-1BC7-B74F-B7E5-3654D8216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20" name="Picture 187" descr="http://www.ncbi.nlm.nih.gov/corehtml/pmc/pmcents/x2003.gif">
          <a:extLst>
            <a:ext uri="{FF2B5EF4-FFF2-40B4-BE49-F238E27FC236}">
              <a16:creationId xmlns:a16="http://schemas.microsoft.com/office/drawing/2014/main" id="{35AC689F-40B3-F741-BE11-D22D9BD6A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21" name="Picture 188" descr="http://www.ncbi.nlm.nih.gov/corehtml/pmc/pmcents/x2003.gif">
          <a:extLst>
            <a:ext uri="{FF2B5EF4-FFF2-40B4-BE49-F238E27FC236}">
              <a16:creationId xmlns:a16="http://schemas.microsoft.com/office/drawing/2014/main" id="{ED359AEE-6DEA-C442-AF2B-7147EA3CA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22" name="Picture 189" descr="http://www.ncbi.nlm.nih.gov/corehtml/pmc/pmcents/x2003.gif">
          <a:extLst>
            <a:ext uri="{FF2B5EF4-FFF2-40B4-BE49-F238E27FC236}">
              <a16:creationId xmlns:a16="http://schemas.microsoft.com/office/drawing/2014/main" id="{1AF69B33-D72B-DC4E-AB7C-FE91DBABD3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23" name="Picture 190" descr="http://www.ncbi.nlm.nih.gov/corehtml/pmc/pmcents/x2003.gif">
          <a:extLst>
            <a:ext uri="{FF2B5EF4-FFF2-40B4-BE49-F238E27FC236}">
              <a16:creationId xmlns:a16="http://schemas.microsoft.com/office/drawing/2014/main" id="{FAB79519-364A-6348-8D0E-B76B476105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24" name="Picture 191" descr="http://www.ncbi.nlm.nih.gov/corehtml/pmc/pmcents/x2003.gif">
          <a:extLst>
            <a:ext uri="{FF2B5EF4-FFF2-40B4-BE49-F238E27FC236}">
              <a16:creationId xmlns:a16="http://schemas.microsoft.com/office/drawing/2014/main" id="{DA065F60-CC51-4F42-82B7-754EC8543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25" name="Picture 192" descr="http://www.ncbi.nlm.nih.gov/corehtml/pmc/pmcents/x2003.gif">
          <a:extLst>
            <a:ext uri="{FF2B5EF4-FFF2-40B4-BE49-F238E27FC236}">
              <a16:creationId xmlns:a16="http://schemas.microsoft.com/office/drawing/2014/main" id="{90CEB7D3-4A0F-B140-8262-CC4FFE58E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26" name="Picture 193" descr="http://www.ncbi.nlm.nih.gov/corehtml/pmc/pmcents/x2003.gif">
          <a:extLst>
            <a:ext uri="{FF2B5EF4-FFF2-40B4-BE49-F238E27FC236}">
              <a16:creationId xmlns:a16="http://schemas.microsoft.com/office/drawing/2014/main" id="{4B9AB9BB-0D4C-7040-93BE-2E98C5F976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27" name="Picture 194" descr="http://www.ncbi.nlm.nih.gov/corehtml/pmc/pmcents/x2003.gif">
          <a:extLst>
            <a:ext uri="{FF2B5EF4-FFF2-40B4-BE49-F238E27FC236}">
              <a16:creationId xmlns:a16="http://schemas.microsoft.com/office/drawing/2014/main" id="{6CC5D98F-CF05-E044-8DE9-7F05EEE30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28" name="Picture 195" descr="http://www.ncbi.nlm.nih.gov/corehtml/pmc/pmcents/x2003.gif">
          <a:extLst>
            <a:ext uri="{FF2B5EF4-FFF2-40B4-BE49-F238E27FC236}">
              <a16:creationId xmlns:a16="http://schemas.microsoft.com/office/drawing/2014/main" id="{E9BF73CA-A9B4-CC4E-A2D1-723B35AE8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29" name="Picture 196" descr="http://www.ncbi.nlm.nih.gov/corehtml/pmc/pmcents/x2003.gif">
          <a:extLst>
            <a:ext uri="{FF2B5EF4-FFF2-40B4-BE49-F238E27FC236}">
              <a16:creationId xmlns:a16="http://schemas.microsoft.com/office/drawing/2014/main" id="{15BA9AEC-850E-C441-A620-20895A9DB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30" name="Picture 197" descr="http://www.ncbi.nlm.nih.gov/corehtml/pmc/pmcents/x2003.gif">
          <a:extLst>
            <a:ext uri="{FF2B5EF4-FFF2-40B4-BE49-F238E27FC236}">
              <a16:creationId xmlns:a16="http://schemas.microsoft.com/office/drawing/2014/main" id="{DB088723-7DBB-044A-AC0E-2B2CCB42F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31" name="Picture 198" descr="http://www.ncbi.nlm.nih.gov/corehtml/pmc/pmcents/x2003.gif">
          <a:extLst>
            <a:ext uri="{FF2B5EF4-FFF2-40B4-BE49-F238E27FC236}">
              <a16:creationId xmlns:a16="http://schemas.microsoft.com/office/drawing/2014/main" id="{E7C28436-8DE9-5C44-9A3C-D17D9A606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32" name="Picture 199" descr="http://www.ncbi.nlm.nih.gov/corehtml/pmc/pmcents/x2003.gif">
          <a:extLst>
            <a:ext uri="{FF2B5EF4-FFF2-40B4-BE49-F238E27FC236}">
              <a16:creationId xmlns:a16="http://schemas.microsoft.com/office/drawing/2014/main" id="{2F1BB614-345C-5149-9CD7-B022D51E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953</xdr:row>
      <xdr:rowOff>0</xdr:rowOff>
    </xdr:from>
    <xdr:to>
      <xdr:col>2</xdr:col>
      <xdr:colOff>152400</xdr:colOff>
      <xdr:row>953</xdr:row>
      <xdr:rowOff>12700</xdr:rowOff>
    </xdr:to>
    <xdr:pic>
      <xdr:nvPicPr>
        <xdr:cNvPr id="307033" name="Picture 200" descr="http://www.ncbi.nlm.nih.gov/corehtml/pmc/pmcents/x2003.gif">
          <a:extLst>
            <a:ext uri="{FF2B5EF4-FFF2-40B4-BE49-F238E27FC236}">
              <a16:creationId xmlns:a16="http://schemas.microsoft.com/office/drawing/2014/main" id="{CF656F6F-BE89-0B40-A47A-C4B629CD1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36496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1001</xdr:row>
      <xdr:rowOff>0</xdr:rowOff>
    </xdr:from>
    <xdr:to>
      <xdr:col>2</xdr:col>
      <xdr:colOff>152400</xdr:colOff>
      <xdr:row>1001</xdr:row>
      <xdr:rowOff>12700</xdr:rowOff>
    </xdr:to>
    <xdr:pic>
      <xdr:nvPicPr>
        <xdr:cNvPr id="307034" name="Picture 301" descr="http://www.ncbi.nlm.nih.gov/corehtml/pmc/pmcents/x2003.gif">
          <a:extLst>
            <a:ext uri="{FF2B5EF4-FFF2-40B4-BE49-F238E27FC236}">
              <a16:creationId xmlns:a16="http://schemas.microsoft.com/office/drawing/2014/main" id="{5F8B9584-F745-C942-9A9E-9B44A92430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340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1001</xdr:row>
      <xdr:rowOff>0</xdr:rowOff>
    </xdr:from>
    <xdr:to>
      <xdr:col>2</xdr:col>
      <xdr:colOff>152400</xdr:colOff>
      <xdr:row>1001</xdr:row>
      <xdr:rowOff>12700</xdr:rowOff>
    </xdr:to>
    <xdr:pic>
      <xdr:nvPicPr>
        <xdr:cNvPr id="307035" name="Picture 180" descr="http://www.ncbi.nlm.nih.gov/corehtml/pmc/pmcents/x2003.gif">
          <a:extLst>
            <a:ext uri="{FF2B5EF4-FFF2-40B4-BE49-F238E27FC236}">
              <a16:creationId xmlns:a16="http://schemas.microsoft.com/office/drawing/2014/main" id="{CD39703C-00F9-A443-A53D-B6DA98F82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34032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989</xdr:row>
      <xdr:rowOff>127000</xdr:rowOff>
    </xdr:from>
    <xdr:to>
      <xdr:col>2</xdr:col>
      <xdr:colOff>152400</xdr:colOff>
      <xdr:row>989</xdr:row>
      <xdr:rowOff>139700</xdr:rowOff>
    </xdr:to>
    <xdr:pic>
      <xdr:nvPicPr>
        <xdr:cNvPr id="307036" name="Picture 303" descr="http://www.ncbi.nlm.nih.gov/corehtml/pmc/pmcents/x2003.gif">
          <a:extLst>
            <a:ext uri="{FF2B5EF4-FFF2-40B4-BE49-F238E27FC236}">
              <a16:creationId xmlns:a16="http://schemas.microsoft.com/office/drawing/2014/main" id="{6777BE21-52AD-7F4E-B5E8-E1C5765D2A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1091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989</xdr:row>
      <xdr:rowOff>0</xdr:rowOff>
    </xdr:from>
    <xdr:to>
      <xdr:col>2</xdr:col>
      <xdr:colOff>101600</xdr:colOff>
      <xdr:row>989</xdr:row>
      <xdr:rowOff>12700</xdr:rowOff>
    </xdr:to>
    <xdr:pic>
      <xdr:nvPicPr>
        <xdr:cNvPr id="307037" name="Picture 304" descr="http://www.ncbi.nlm.nih.gov/corehtml/pmc/pmcents/x2002.gif">
          <a:extLst>
            <a:ext uri="{FF2B5EF4-FFF2-40B4-BE49-F238E27FC236}">
              <a16:creationId xmlns:a16="http://schemas.microsoft.com/office/drawing/2014/main" id="{6DD89F5C-C364-7E44-9D1C-DD3A1548221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200964800"/>
          <a:ext cx="101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989</xdr:row>
      <xdr:rowOff>0</xdr:rowOff>
    </xdr:from>
    <xdr:to>
      <xdr:col>2</xdr:col>
      <xdr:colOff>152400</xdr:colOff>
      <xdr:row>989</xdr:row>
      <xdr:rowOff>12700</xdr:rowOff>
    </xdr:to>
    <xdr:pic>
      <xdr:nvPicPr>
        <xdr:cNvPr id="307038" name="Picture 181" descr="http://www.ncbi.nlm.nih.gov/corehtml/pmc/pmcents/x2003.gif">
          <a:extLst>
            <a:ext uri="{FF2B5EF4-FFF2-40B4-BE49-F238E27FC236}">
              <a16:creationId xmlns:a16="http://schemas.microsoft.com/office/drawing/2014/main" id="{5BC830BB-F730-BD49-943B-EA582671F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200964800"/>
          <a:ext cx="152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47"/>
  <sheetViews>
    <sheetView workbookViewId="0">
      <selection activeCell="Q686" sqref="Q686"/>
    </sheetView>
  </sheetViews>
  <sheetFormatPr baseColWidth="10" defaultRowHeight="18" customHeight="1"/>
  <cols>
    <col min="1" max="1" width="27.33203125" bestFit="1" customWidth="1"/>
    <col min="2" max="2" width="22.1640625" customWidth="1"/>
    <col min="3" max="3" width="22.83203125" customWidth="1"/>
    <col min="4" max="4" width="23.83203125" customWidth="1"/>
    <col min="5" max="5" width="31.1640625" customWidth="1"/>
    <col min="6" max="6" width="14.1640625" style="12" customWidth="1"/>
    <col min="7" max="7" width="14.1640625" style="15" customWidth="1"/>
    <col min="8" max="8" width="14.83203125" style="12" customWidth="1"/>
    <col min="9" max="9" width="7.33203125" bestFit="1" customWidth="1"/>
    <col min="10" max="10" width="28.83203125" customWidth="1"/>
    <col min="11" max="11" width="12.1640625" bestFit="1" customWidth="1"/>
    <col min="12" max="12" width="21.6640625" bestFit="1" customWidth="1"/>
    <col min="13" max="13" width="30.5" customWidth="1"/>
    <col min="14" max="14" width="11.1640625" customWidth="1"/>
    <col min="15" max="15" width="10.5" customWidth="1"/>
    <col min="16" max="16" width="27.83203125" bestFit="1" customWidth="1"/>
    <col min="17" max="17" width="30.5" customWidth="1"/>
    <col min="18" max="18" width="119.33203125" customWidth="1"/>
    <col min="19" max="19" width="10.83203125" style="40" bestFit="1" customWidth="1"/>
  </cols>
  <sheetData>
    <row r="1" spans="1:19" s="16" customFormat="1" ht="18" customHeight="1">
      <c r="A1" s="38" t="s">
        <v>8738</v>
      </c>
      <c r="B1" s="102"/>
      <c r="C1" s="102"/>
      <c r="D1" s="102"/>
      <c r="E1" s="102"/>
      <c r="F1" s="102"/>
      <c r="G1" s="103"/>
      <c r="H1" s="104"/>
      <c r="I1" s="103"/>
      <c r="J1" s="102"/>
      <c r="K1" s="102"/>
      <c r="L1" s="102"/>
      <c r="M1" s="102"/>
      <c r="N1" s="102"/>
      <c r="O1" s="102"/>
      <c r="Q1" s="102"/>
      <c r="R1" s="102"/>
      <c r="S1" s="126"/>
    </row>
    <row r="2" spans="1:19" s="16" customFormat="1" ht="18" customHeight="1">
      <c r="A2" s="68" t="s">
        <v>8737</v>
      </c>
      <c r="B2" s="102"/>
      <c r="C2" s="102"/>
      <c r="D2" s="102"/>
      <c r="E2" s="102"/>
      <c r="F2" s="102"/>
      <c r="G2" s="103"/>
      <c r="H2" s="104"/>
      <c r="I2" s="103"/>
      <c r="J2" s="102"/>
      <c r="K2" s="102"/>
      <c r="L2" s="102"/>
      <c r="M2" s="102"/>
      <c r="N2" s="102"/>
      <c r="O2" s="102"/>
      <c r="Q2" s="102"/>
      <c r="R2" s="102"/>
      <c r="S2" s="126"/>
    </row>
    <row r="3" spans="1:19" s="16" customFormat="1" ht="18" customHeight="1">
      <c r="A3" s="102"/>
      <c r="B3" s="102"/>
      <c r="C3" s="102"/>
      <c r="D3" s="102"/>
      <c r="E3" s="102"/>
      <c r="F3" s="102"/>
      <c r="G3" s="103"/>
      <c r="H3" s="104"/>
      <c r="I3" s="103"/>
      <c r="J3" s="102"/>
      <c r="K3" s="102"/>
      <c r="L3" s="102"/>
      <c r="M3" s="102"/>
      <c r="N3" s="102"/>
      <c r="O3" s="102"/>
      <c r="Q3" s="102"/>
      <c r="R3" s="102"/>
      <c r="S3" s="126"/>
    </row>
    <row r="4" spans="1:19" s="35" customFormat="1" ht="16">
      <c r="A4" s="108" t="s">
        <v>3164</v>
      </c>
      <c r="B4" s="109" t="s">
        <v>3165</v>
      </c>
      <c r="C4" s="108" t="s">
        <v>0</v>
      </c>
      <c r="D4" s="110" t="s">
        <v>3162</v>
      </c>
      <c r="E4" s="111" t="s">
        <v>3163</v>
      </c>
      <c r="F4" s="111" t="s">
        <v>3167</v>
      </c>
      <c r="G4" s="111" t="s">
        <v>5408</v>
      </c>
      <c r="H4" s="111" t="s">
        <v>5409</v>
      </c>
      <c r="I4" s="111" t="s">
        <v>2</v>
      </c>
      <c r="J4" s="111" t="s">
        <v>3166</v>
      </c>
      <c r="K4" s="111" t="s">
        <v>1</v>
      </c>
      <c r="L4" s="112" t="s">
        <v>3168</v>
      </c>
      <c r="M4" s="113" t="s">
        <v>5411</v>
      </c>
      <c r="N4" s="112" t="s">
        <v>3169</v>
      </c>
      <c r="O4" s="111" t="s">
        <v>2943</v>
      </c>
      <c r="P4" s="114" t="s">
        <v>3174</v>
      </c>
      <c r="Q4" s="109" t="s">
        <v>8736</v>
      </c>
      <c r="R4" s="109" t="s">
        <v>5674</v>
      </c>
      <c r="S4" s="109" t="s">
        <v>2960</v>
      </c>
    </row>
    <row r="5" spans="1:19" ht="18" customHeight="1">
      <c r="A5" s="1" t="s">
        <v>3</v>
      </c>
      <c r="B5" s="1" t="s">
        <v>4</v>
      </c>
      <c r="C5" s="1" t="s">
        <v>5</v>
      </c>
      <c r="D5" s="3" t="s">
        <v>6</v>
      </c>
      <c r="E5" s="1" t="s">
        <v>7</v>
      </c>
      <c r="F5" s="4" t="s">
        <v>9</v>
      </c>
      <c r="G5" s="115" t="s">
        <v>4269</v>
      </c>
      <c r="H5" s="116">
        <v>75.075000000000003</v>
      </c>
      <c r="I5" s="5">
        <v>2</v>
      </c>
      <c r="J5" s="5" t="s">
        <v>11</v>
      </c>
      <c r="K5" s="4" t="s">
        <v>8</v>
      </c>
      <c r="L5" s="11">
        <v>42404</v>
      </c>
      <c r="M5" s="14">
        <v>0</v>
      </c>
      <c r="N5" s="13">
        <v>305</v>
      </c>
      <c r="O5" s="10">
        <v>231.33</v>
      </c>
      <c r="P5" s="117" t="s">
        <v>13</v>
      </c>
      <c r="Q5" s="1"/>
      <c r="R5" s="105" t="s">
        <v>5699</v>
      </c>
      <c r="S5" s="127"/>
    </row>
    <row r="6" spans="1:19" ht="18" customHeight="1">
      <c r="A6" s="1" t="s">
        <v>15</v>
      </c>
      <c r="B6" s="1" t="s">
        <v>16</v>
      </c>
      <c r="C6" s="1" t="s">
        <v>17</v>
      </c>
      <c r="D6" s="3" t="s">
        <v>14</v>
      </c>
      <c r="E6" s="1" t="s">
        <v>18</v>
      </c>
      <c r="F6" s="4" t="s">
        <v>12</v>
      </c>
      <c r="G6" s="115" t="s">
        <v>4269</v>
      </c>
      <c r="H6" s="116">
        <v>9.94</v>
      </c>
      <c r="I6" s="5">
        <v>1</v>
      </c>
      <c r="J6" s="5" t="s">
        <v>11</v>
      </c>
      <c r="K6" s="4" t="s">
        <v>8</v>
      </c>
      <c r="L6" s="11">
        <v>43585</v>
      </c>
      <c r="M6" s="14">
        <v>0</v>
      </c>
      <c r="N6" s="13">
        <v>565</v>
      </c>
      <c r="O6" s="10">
        <v>921.3</v>
      </c>
      <c r="P6" s="117" t="s">
        <v>13</v>
      </c>
      <c r="Q6" s="1"/>
      <c r="R6" s="1" t="s">
        <v>8733</v>
      </c>
      <c r="S6" s="127"/>
    </row>
    <row r="7" spans="1:19" ht="18" customHeight="1">
      <c r="A7" s="1" t="s">
        <v>19</v>
      </c>
      <c r="B7" s="1" t="s">
        <v>20</v>
      </c>
      <c r="C7" s="1" t="s">
        <v>21</v>
      </c>
      <c r="D7" s="3" t="s">
        <v>22</v>
      </c>
      <c r="E7" s="1" t="s">
        <v>23</v>
      </c>
      <c r="F7" s="4" t="s">
        <v>12</v>
      </c>
      <c r="G7" s="115" t="s">
        <v>4269</v>
      </c>
      <c r="H7" s="116">
        <v>29.7225</v>
      </c>
      <c r="I7" s="5">
        <v>1</v>
      </c>
      <c r="J7" s="5" t="s">
        <v>11</v>
      </c>
      <c r="K7" s="4" t="s">
        <v>8</v>
      </c>
      <c r="L7" s="11">
        <v>42562</v>
      </c>
      <c r="M7" s="14">
        <v>0</v>
      </c>
      <c r="N7" s="13">
        <v>117</v>
      </c>
      <c r="O7" s="10">
        <v>196.82</v>
      </c>
      <c r="P7" s="117" t="s">
        <v>13</v>
      </c>
      <c r="Q7" s="1"/>
      <c r="R7" s="1" t="s">
        <v>8731</v>
      </c>
      <c r="S7" s="128">
        <v>1</v>
      </c>
    </row>
    <row r="8" spans="1:19" ht="18" customHeight="1">
      <c r="A8" s="1" t="s">
        <v>25</v>
      </c>
      <c r="B8" s="1" t="s">
        <v>26</v>
      </c>
      <c r="C8" s="1" t="s">
        <v>4251</v>
      </c>
      <c r="D8" s="3" t="s">
        <v>22</v>
      </c>
      <c r="E8" s="9" t="s">
        <v>10</v>
      </c>
      <c r="F8" s="4" t="s">
        <v>9</v>
      </c>
      <c r="G8" s="115" t="s">
        <v>4269</v>
      </c>
      <c r="H8" s="116">
        <v>70.364999999999995</v>
      </c>
      <c r="I8" s="5">
        <v>2</v>
      </c>
      <c r="J8" s="6" t="s">
        <v>11</v>
      </c>
      <c r="K8" s="4" t="s">
        <v>8</v>
      </c>
      <c r="L8" s="11">
        <v>41676</v>
      </c>
      <c r="M8" s="14">
        <v>0</v>
      </c>
      <c r="N8" s="13">
        <v>139</v>
      </c>
      <c r="O8" s="10">
        <v>81.72</v>
      </c>
      <c r="P8" s="117" t="s">
        <v>13</v>
      </c>
      <c r="Q8" s="1"/>
      <c r="R8" s="1" t="s">
        <v>5679</v>
      </c>
      <c r="S8" s="128">
        <v>2</v>
      </c>
    </row>
    <row r="9" spans="1:19" ht="18" customHeight="1">
      <c r="A9" s="1" t="s">
        <v>28</v>
      </c>
      <c r="B9" s="1" t="s">
        <v>29</v>
      </c>
      <c r="C9" s="1" t="s">
        <v>14</v>
      </c>
      <c r="D9" s="3" t="s">
        <v>14</v>
      </c>
      <c r="E9" s="1" t="s">
        <v>30</v>
      </c>
      <c r="F9" s="4" t="s">
        <v>9</v>
      </c>
      <c r="G9" s="115" t="s">
        <v>4269</v>
      </c>
      <c r="H9" s="116">
        <v>11.615</v>
      </c>
      <c r="I9" s="5">
        <v>2</v>
      </c>
      <c r="J9" s="5" t="s">
        <v>11</v>
      </c>
      <c r="K9" s="4" t="s">
        <v>8</v>
      </c>
      <c r="L9" s="11">
        <v>42541</v>
      </c>
      <c r="M9" s="14">
        <v>0</v>
      </c>
      <c r="N9" s="13">
        <v>248</v>
      </c>
      <c r="O9" s="10">
        <v>242.04</v>
      </c>
      <c r="P9" s="117" t="s">
        <v>13</v>
      </c>
      <c r="Q9" s="1"/>
      <c r="R9" s="1" t="s">
        <v>5704</v>
      </c>
      <c r="S9" s="127"/>
    </row>
    <row r="10" spans="1:19" ht="18" customHeight="1">
      <c r="A10" s="1" t="s">
        <v>31</v>
      </c>
      <c r="B10" s="1" t="s">
        <v>32</v>
      </c>
      <c r="C10" s="1" t="s">
        <v>33</v>
      </c>
      <c r="D10" s="3" t="s">
        <v>33</v>
      </c>
      <c r="E10" s="1" t="s">
        <v>34</v>
      </c>
      <c r="F10" s="4" t="s">
        <v>12</v>
      </c>
      <c r="G10" s="115" t="s">
        <v>4269</v>
      </c>
      <c r="H10" s="116">
        <v>33.697499999999998</v>
      </c>
      <c r="I10" s="5">
        <v>1</v>
      </c>
      <c r="J10" s="5" t="s">
        <v>11</v>
      </c>
      <c r="K10" s="4" t="s">
        <v>8</v>
      </c>
      <c r="L10" s="11">
        <v>42682</v>
      </c>
      <c r="M10" s="14">
        <v>0</v>
      </c>
      <c r="N10" s="13">
        <v>3</v>
      </c>
      <c r="O10" s="10">
        <v>189</v>
      </c>
      <c r="P10" s="117" t="s">
        <v>13</v>
      </c>
      <c r="Q10" s="1"/>
      <c r="R10" s="1" t="s">
        <v>8731</v>
      </c>
      <c r="S10" s="128">
        <v>1</v>
      </c>
    </row>
    <row r="11" spans="1:19" ht="18" customHeight="1">
      <c r="A11" s="1" t="s">
        <v>35</v>
      </c>
      <c r="B11" s="1" t="s">
        <v>36</v>
      </c>
      <c r="C11" s="1" t="s">
        <v>33</v>
      </c>
      <c r="D11" s="3" t="s">
        <v>33</v>
      </c>
      <c r="E11" s="1" t="s">
        <v>34</v>
      </c>
      <c r="F11" s="4" t="s">
        <v>12</v>
      </c>
      <c r="G11" s="115" t="s">
        <v>4269</v>
      </c>
      <c r="H11" s="116">
        <v>29.26</v>
      </c>
      <c r="I11" s="5">
        <v>1</v>
      </c>
      <c r="J11" s="5" t="s">
        <v>11</v>
      </c>
      <c r="K11" s="4" t="s">
        <v>8</v>
      </c>
      <c r="L11" s="11">
        <v>42848</v>
      </c>
      <c r="M11" s="14">
        <v>0</v>
      </c>
      <c r="N11" s="13">
        <v>12</v>
      </c>
      <c r="O11" s="10">
        <v>202.47</v>
      </c>
      <c r="P11" s="117" t="s">
        <v>13</v>
      </c>
      <c r="Q11" s="1"/>
      <c r="R11" s="1" t="s">
        <v>8731</v>
      </c>
      <c r="S11" s="128">
        <v>1</v>
      </c>
    </row>
    <row r="12" spans="1:19" ht="18" customHeight="1">
      <c r="A12" s="1" t="s">
        <v>37</v>
      </c>
      <c r="B12" s="1" t="s">
        <v>38</v>
      </c>
      <c r="C12" s="1" t="s">
        <v>33</v>
      </c>
      <c r="D12" s="3" t="s">
        <v>33</v>
      </c>
      <c r="E12" s="1" t="s">
        <v>39</v>
      </c>
      <c r="F12" s="4" t="s">
        <v>9</v>
      </c>
      <c r="G12" s="115" t="s">
        <v>4269</v>
      </c>
      <c r="H12" s="116">
        <v>7.6950000000000003</v>
      </c>
      <c r="I12" s="5">
        <v>2</v>
      </c>
      <c r="J12" s="5" t="s">
        <v>11</v>
      </c>
      <c r="K12" s="4" t="s">
        <v>8</v>
      </c>
      <c r="L12" s="11">
        <v>43052</v>
      </c>
      <c r="M12" s="14">
        <v>0</v>
      </c>
      <c r="N12" s="13">
        <v>1</v>
      </c>
      <c r="O12" s="10">
        <v>256.91000000000003</v>
      </c>
      <c r="P12" s="117" t="s">
        <v>13</v>
      </c>
      <c r="Q12" s="1"/>
      <c r="R12" s="1" t="s">
        <v>5704</v>
      </c>
      <c r="S12" s="127"/>
    </row>
    <row r="13" spans="1:19" ht="18" customHeight="1">
      <c r="A13" s="1" t="s">
        <v>40</v>
      </c>
      <c r="B13" s="1" t="s">
        <v>41</v>
      </c>
      <c r="C13" s="1" t="s">
        <v>42</v>
      </c>
      <c r="D13" s="3" t="s">
        <v>14</v>
      </c>
      <c r="E13" s="1" t="s">
        <v>43</v>
      </c>
      <c r="F13" s="4" t="s">
        <v>9</v>
      </c>
      <c r="G13" s="115" t="s">
        <v>4269</v>
      </c>
      <c r="H13" s="116">
        <v>11.275</v>
      </c>
      <c r="I13" s="5">
        <v>2</v>
      </c>
      <c r="J13" s="5" t="s">
        <v>11</v>
      </c>
      <c r="K13" s="4" t="s">
        <v>8</v>
      </c>
      <c r="L13" s="11">
        <v>43363</v>
      </c>
      <c r="M13" s="14">
        <v>0</v>
      </c>
      <c r="N13" s="13">
        <v>393</v>
      </c>
      <c r="O13" s="10">
        <v>367.74</v>
      </c>
      <c r="P13" s="117" t="s">
        <v>13</v>
      </c>
      <c r="Q13" s="1"/>
      <c r="R13" s="1" t="s">
        <v>5704</v>
      </c>
      <c r="S13" s="127"/>
    </row>
    <row r="14" spans="1:19" ht="18" customHeight="1">
      <c r="A14" s="1" t="s">
        <v>44</v>
      </c>
      <c r="B14" s="1" t="s">
        <v>45</v>
      </c>
      <c r="C14" s="1" t="s">
        <v>42</v>
      </c>
      <c r="D14" s="3" t="s">
        <v>14</v>
      </c>
      <c r="E14" s="1" t="s">
        <v>46</v>
      </c>
      <c r="F14" s="4" t="s">
        <v>9</v>
      </c>
      <c r="G14" s="115" t="s">
        <v>4269</v>
      </c>
      <c r="H14" s="116">
        <v>9.0749999999999993</v>
      </c>
      <c r="I14" s="5">
        <v>2</v>
      </c>
      <c r="J14" s="5" t="s">
        <v>11</v>
      </c>
      <c r="K14" s="4" t="s">
        <v>47</v>
      </c>
      <c r="L14" s="11">
        <v>45188</v>
      </c>
      <c r="M14" s="14">
        <v>9.8543861202089058</v>
      </c>
      <c r="N14" s="13">
        <v>337</v>
      </c>
      <c r="O14" s="10">
        <v>255.22</v>
      </c>
      <c r="P14" s="117" t="s">
        <v>13</v>
      </c>
      <c r="Q14" s="1"/>
      <c r="R14" s="1" t="s">
        <v>5704</v>
      </c>
      <c r="S14" s="127"/>
    </row>
    <row r="15" spans="1:19" ht="18" customHeight="1">
      <c r="A15" s="1" t="s">
        <v>48</v>
      </c>
      <c r="B15" s="1" t="s">
        <v>49</v>
      </c>
      <c r="C15" s="1" t="s">
        <v>42</v>
      </c>
      <c r="D15" s="3" t="s">
        <v>14</v>
      </c>
      <c r="E15" s="1" t="s">
        <v>50</v>
      </c>
      <c r="F15" s="4" t="s">
        <v>9</v>
      </c>
      <c r="G15" s="115" t="s">
        <v>4269</v>
      </c>
      <c r="H15" s="116">
        <v>7.98</v>
      </c>
      <c r="I15" s="5">
        <v>2</v>
      </c>
      <c r="J15" s="5" t="s">
        <v>11</v>
      </c>
      <c r="K15" s="4" t="s">
        <v>47</v>
      </c>
      <c r="L15" s="11">
        <v>45851</v>
      </c>
      <c r="M15" s="14">
        <v>13.27997208348782</v>
      </c>
      <c r="N15" s="13">
        <v>385</v>
      </c>
      <c r="O15" s="10">
        <v>198.55</v>
      </c>
      <c r="P15" s="117" t="s">
        <v>13</v>
      </c>
      <c r="Q15" s="1"/>
      <c r="R15" s="1" t="s">
        <v>5704</v>
      </c>
      <c r="S15" s="127"/>
    </row>
    <row r="16" spans="1:19" ht="18" customHeight="1">
      <c r="A16" s="1" t="s">
        <v>51</v>
      </c>
      <c r="B16" s="1" t="s">
        <v>52</v>
      </c>
      <c r="C16" s="7" t="s">
        <v>53</v>
      </c>
      <c r="D16" s="3" t="s">
        <v>54</v>
      </c>
      <c r="E16" s="1" t="s">
        <v>7</v>
      </c>
      <c r="F16" s="4" t="s">
        <v>9</v>
      </c>
      <c r="G16" s="115" t="s">
        <v>4269</v>
      </c>
      <c r="H16" s="116">
        <v>54.365000000000002</v>
      </c>
      <c r="I16" s="5">
        <v>2</v>
      </c>
      <c r="J16" s="5" t="s">
        <v>11</v>
      </c>
      <c r="K16" s="4" t="s">
        <v>8</v>
      </c>
      <c r="L16" s="11">
        <v>42620</v>
      </c>
      <c r="M16" s="14">
        <v>0</v>
      </c>
      <c r="N16" s="13">
        <v>310</v>
      </c>
      <c r="O16" s="10">
        <v>296.47000000000003</v>
      </c>
      <c r="P16" s="117" t="s">
        <v>13</v>
      </c>
      <c r="Q16" s="1"/>
      <c r="R16" s="105" t="s">
        <v>5699</v>
      </c>
      <c r="S16" s="127"/>
    </row>
    <row r="17" spans="1:19" ht="18" customHeight="1">
      <c r="A17" s="1" t="s">
        <v>55</v>
      </c>
      <c r="B17" s="1" t="s">
        <v>56</v>
      </c>
      <c r="C17" s="1" t="s">
        <v>14</v>
      </c>
      <c r="D17" s="3" t="s">
        <v>14</v>
      </c>
      <c r="E17" s="1" t="s">
        <v>57</v>
      </c>
      <c r="F17" s="4" t="s">
        <v>9</v>
      </c>
      <c r="G17" s="115" t="s">
        <v>5407</v>
      </c>
      <c r="H17" s="116">
        <v>0</v>
      </c>
      <c r="I17" s="5">
        <v>2</v>
      </c>
      <c r="J17" s="5" t="s">
        <v>11</v>
      </c>
      <c r="K17" s="4" t="s">
        <v>47</v>
      </c>
      <c r="L17" s="11">
        <v>43600</v>
      </c>
      <c r="M17" s="14">
        <v>5.2362385321100913</v>
      </c>
      <c r="N17" s="13">
        <v>511</v>
      </c>
      <c r="O17" s="10">
        <v>238.99</v>
      </c>
      <c r="P17" s="117" t="s">
        <v>13</v>
      </c>
      <c r="Q17" s="1"/>
      <c r="R17" s="1" t="s">
        <v>5704</v>
      </c>
      <c r="S17" s="127"/>
    </row>
    <row r="18" spans="1:19" ht="18" customHeight="1">
      <c r="A18" s="1" t="s">
        <v>58</v>
      </c>
      <c r="B18" s="1" t="s">
        <v>59</v>
      </c>
      <c r="C18" s="1" t="s">
        <v>60</v>
      </c>
      <c r="D18" s="3" t="s">
        <v>14</v>
      </c>
      <c r="E18" s="1" t="s">
        <v>61</v>
      </c>
      <c r="F18" s="4" t="s">
        <v>9</v>
      </c>
      <c r="G18" s="115" t="s">
        <v>4269</v>
      </c>
      <c r="H18" s="116">
        <v>10.305</v>
      </c>
      <c r="I18" s="5">
        <v>2</v>
      </c>
      <c r="J18" s="5" t="s">
        <v>11</v>
      </c>
      <c r="K18" s="4" t="s">
        <v>47</v>
      </c>
      <c r="L18" s="11">
        <v>46097</v>
      </c>
      <c r="M18" s="14">
        <v>15.276482200577043</v>
      </c>
      <c r="N18" s="13">
        <v>490</v>
      </c>
      <c r="O18" s="10">
        <v>185.85</v>
      </c>
      <c r="P18" s="117" t="s">
        <v>13</v>
      </c>
      <c r="Q18" s="1"/>
      <c r="R18" s="1" t="s">
        <v>5704</v>
      </c>
      <c r="S18" s="127"/>
    </row>
    <row r="19" spans="1:19" ht="18" customHeight="1">
      <c r="A19" s="1" t="s">
        <v>62</v>
      </c>
      <c r="B19" s="1" t="s">
        <v>63</v>
      </c>
      <c r="C19" s="1" t="s">
        <v>64</v>
      </c>
      <c r="D19" s="3" t="s">
        <v>14</v>
      </c>
      <c r="E19" s="1" t="s">
        <v>65</v>
      </c>
      <c r="F19" s="4" t="s">
        <v>9</v>
      </c>
      <c r="G19" s="115" t="s">
        <v>5407</v>
      </c>
      <c r="H19" s="116">
        <v>0</v>
      </c>
      <c r="I19" s="5">
        <v>2</v>
      </c>
      <c r="J19" s="5" t="s">
        <v>11</v>
      </c>
      <c r="K19" s="4" t="s">
        <v>47</v>
      </c>
      <c r="L19" s="11">
        <v>44430</v>
      </c>
      <c r="M19" s="14">
        <v>6.6081476479855947</v>
      </c>
      <c r="N19" s="13">
        <v>677</v>
      </c>
      <c r="O19" s="10">
        <v>218.25</v>
      </c>
      <c r="P19" s="117" t="s">
        <v>13</v>
      </c>
      <c r="Q19" s="1"/>
      <c r="R19" s="1" t="s">
        <v>5709</v>
      </c>
      <c r="S19" s="129"/>
    </row>
    <row r="20" spans="1:19" ht="18" customHeight="1">
      <c r="A20" s="1" t="s">
        <v>66</v>
      </c>
      <c r="B20" s="1" t="s">
        <v>67</v>
      </c>
      <c r="C20" s="1" t="s">
        <v>68</v>
      </c>
      <c r="D20" s="3" t="s">
        <v>69</v>
      </c>
      <c r="E20" s="1" t="s">
        <v>57</v>
      </c>
      <c r="F20" s="4" t="s">
        <v>9</v>
      </c>
      <c r="G20" s="115" t="s">
        <v>4269</v>
      </c>
      <c r="H20" s="116">
        <v>13.08</v>
      </c>
      <c r="I20" s="5">
        <v>2</v>
      </c>
      <c r="J20" s="5" t="s">
        <v>11</v>
      </c>
      <c r="K20" s="4" t="s">
        <v>47</v>
      </c>
      <c r="L20" s="11">
        <v>43741</v>
      </c>
      <c r="M20" s="14">
        <v>4.8055600009144737</v>
      </c>
      <c r="N20" s="13">
        <v>528</v>
      </c>
      <c r="O20" s="10">
        <v>208.63</v>
      </c>
      <c r="P20" s="117" t="s">
        <v>13</v>
      </c>
      <c r="Q20" s="1"/>
      <c r="R20" s="1" t="s">
        <v>5704</v>
      </c>
      <c r="S20" s="127"/>
    </row>
    <row r="21" spans="1:19" ht="18" customHeight="1">
      <c r="A21" s="1" t="s">
        <v>70</v>
      </c>
      <c r="B21" s="1" t="s">
        <v>71</v>
      </c>
      <c r="C21" s="1" t="s">
        <v>42</v>
      </c>
      <c r="D21" s="3" t="s">
        <v>14</v>
      </c>
      <c r="E21" s="1" t="s">
        <v>72</v>
      </c>
      <c r="F21" s="4" t="s">
        <v>9</v>
      </c>
      <c r="G21" s="115" t="s">
        <v>4269</v>
      </c>
      <c r="H21" s="116">
        <v>8.3949999999999996</v>
      </c>
      <c r="I21" s="5">
        <v>2</v>
      </c>
      <c r="J21" s="5" t="s">
        <v>11</v>
      </c>
      <c r="K21" s="4" t="s">
        <v>47</v>
      </c>
      <c r="L21" s="11">
        <v>45306</v>
      </c>
      <c r="M21" s="14">
        <v>8.948042201915861</v>
      </c>
      <c r="N21" s="13">
        <v>596</v>
      </c>
      <c r="O21" s="10">
        <v>345.67</v>
      </c>
      <c r="P21" s="117" t="s">
        <v>13</v>
      </c>
      <c r="Q21" s="1"/>
      <c r="R21" s="1" t="s">
        <v>5704</v>
      </c>
      <c r="S21" s="127"/>
    </row>
    <row r="22" spans="1:19" ht="18" customHeight="1">
      <c r="A22" s="1" t="s">
        <v>73</v>
      </c>
      <c r="B22" s="1" t="s">
        <v>74</v>
      </c>
      <c r="C22" s="1" t="s">
        <v>42</v>
      </c>
      <c r="D22" s="3" t="s">
        <v>14</v>
      </c>
      <c r="E22" s="1" t="s">
        <v>75</v>
      </c>
      <c r="F22" s="4" t="s">
        <v>9</v>
      </c>
      <c r="G22" s="115" t="s">
        <v>4269</v>
      </c>
      <c r="H22" s="116">
        <v>25.905000000000001</v>
      </c>
      <c r="I22" s="5">
        <v>2</v>
      </c>
      <c r="J22" s="5" t="s">
        <v>11</v>
      </c>
      <c r="K22" s="4" t="s">
        <v>47</v>
      </c>
      <c r="L22" s="11">
        <v>44600</v>
      </c>
      <c r="M22" s="14">
        <v>10.100896860986547</v>
      </c>
      <c r="N22" s="13">
        <v>10</v>
      </c>
      <c r="O22" s="10">
        <v>223.96</v>
      </c>
      <c r="P22" s="117" t="s">
        <v>13</v>
      </c>
      <c r="Q22" s="1"/>
      <c r="R22" s="1" t="s">
        <v>8733</v>
      </c>
      <c r="S22" s="127"/>
    </row>
    <row r="23" spans="1:19" ht="18" customHeight="1">
      <c r="A23" s="1" t="s">
        <v>76</v>
      </c>
      <c r="B23" s="1" t="s">
        <v>77</v>
      </c>
      <c r="C23" s="1" t="s">
        <v>14</v>
      </c>
      <c r="D23" s="3" t="s">
        <v>14</v>
      </c>
      <c r="E23" s="1" t="s">
        <v>78</v>
      </c>
      <c r="F23" s="4" t="s">
        <v>9</v>
      </c>
      <c r="G23" s="115" t="s">
        <v>4269</v>
      </c>
      <c r="H23" s="116">
        <v>67.790000000000006</v>
      </c>
      <c r="I23" s="5">
        <v>2</v>
      </c>
      <c r="J23" s="5" t="s">
        <v>79</v>
      </c>
      <c r="K23" s="4" t="s">
        <v>47</v>
      </c>
      <c r="L23" s="11">
        <v>44653</v>
      </c>
      <c r="M23" s="14">
        <v>9.8985510492016218</v>
      </c>
      <c r="N23" s="13">
        <v>4</v>
      </c>
      <c r="O23" s="10">
        <v>215.93</v>
      </c>
      <c r="P23" s="117" t="s">
        <v>13</v>
      </c>
      <c r="Q23" s="1"/>
      <c r="R23" s="1" t="s">
        <v>8733</v>
      </c>
      <c r="S23" s="127"/>
    </row>
    <row r="24" spans="1:19" ht="18" customHeight="1">
      <c r="A24" s="1" t="s">
        <v>80</v>
      </c>
      <c r="B24" s="1" t="s">
        <v>81</v>
      </c>
      <c r="C24" s="1" t="s">
        <v>82</v>
      </c>
      <c r="D24" s="3" t="s">
        <v>83</v>
      </c>
      <c r="E24" s="1" t="s">
        <v>10</v>
      </c>
      <c r="F24" s="4" t="s">
        <v>9</v>
      </c>
      <c r="G24" s="115" t="s">
        <v>5407</v>
      </c>
      <c r="H24" s="116">
        <v>0</v>
      </c>
      <c r="I24" s="5">
        <v>2</v>
      </c>
      <c r="J24" s="5" t="s">
        <v>11</v>
      </c>
      <c r="K24" s="4" t="s">
        <v>47</v>
      </c>
      <c r="L24" s="11">
        <v>44882</v>
      </c>
      <c r="M24" s="14">
        <v>9.992870192950404</v>
      </c>
      <c r="N24" s="13">
        <v>401</v>
      </c>
      <c r="O24" s="10">
        <v>258.02</v>
      </c>
      <c r="P24" s="117" t="s">
        <v>13</v>
      </c>
      <c r="Q24" s="1"/>
      <c r="R24" s="1" t="s">
        <v>5704</v>
      </c>
      <c r="S24" s="127"/>
    </row>
    <row r="25" spans="1:19" ht="18" customHeight="1">
      <c r="A25" s="1" t="s">
        <v>84</v>
      </c>
      <c r="B25" s="1" t="s">
        <v>85</v>
      </c>
      <c r="C25" s="1" t="s">
        <v>42</v>
      </c>
      <c r="D25" s="3" t="s">
        <v>14</v>
      </c>
      <c r="E25" s="1" t="s">
        <v>86</v>
      </c>
      <c r="F25" s="4" t="s">
        <v>9</v>
      </c>
      <c r="G25" s="115" t="s">
        <v>5407</v>
      </c>
      <c r="H25" s="116">
        <v>0</v>
      </c>
      <c r="I25" s="5">
        <v>2</v>
      </c>
      <c r="J25" s="5" t="s">
        <v>11</v>
      </c>
      <c r="K25" s="4" t="s">
        <v>47</v>
      </c>
      <c r="L25" s="11">
        <v>45338</v>
      </c>
      <c r="M25" s="14">
        <v>10.348934668490008</v>
      </c>
      <c r="N25" s="13">
        <v>34</v>
      </c>
      <c r="O25" s="10">
        <v>249.16</v>
      </c>
      <c r="P25" s="117" t="s">
        <v>13</v>
      </c>
      <c r="Q25" s="1"/>
      <c r="R25" s="1" t="s">
        <v>5704</v>
      </c>
      <c r="S25" s="127"/>
    </row>
    <row r="26" spans="1:19" ht="18" customHeight="1">
      <c r="A26" s="1" t="s">
        <v>87</v>
      </c>
      <c r="B26" s="1" t="s">
        <v>88</v>
      </c>
      <c r="C26" s="1" t="s">
        <v>33</v>
      </c>
      <c r="D26" s="3" t="s">
        <v>33</v>
      </c>
      <c r="E26" s="1" t="s">
        <v>89</v>
      </c>
      <c r="F26" s="4" t="s">
        <v>9</v>
      </c>
      <c r="G26" s="115" t="s">
        <v>5407</v>
      </c>
      <c r="H26" s="116">
        <v>0</v>
      </c>
      <c r="I26" s="5">
        <v>2</v>
      </c>
      <c r="J26" s="5" t="s">
        <v>11</v>
      </c>
      <c r="K26" s="4" t="s">
        <v>47</v>
      </c>
      <c r="L26" s="11">
        <v>44885</v>
      </c>
      <c r="M26" s="14">
        <v>8.7200623816419736</v>
      </c>
      <c r="N26" s="13">
        <v>14</v>
      </c>
      <c r="O26" s="10">
        <v>245.44</v>
      </c>
      <c r="P26" s="117" t="s">
        <v>13</v>
      </c>
      <c r="Q26" s="1"/>
      <c r="R26" s="1" t="s">
        <v>5704</v>
      </c>
      <c r="S26" s="127"/>
    </row>
    <row r="27" spans="1:19" ht="18" customHeight="1">
      <c r="A27" s="1" t="s">
        <v>90</v>
      </c>
      <c r="B27" s="1" t="s">
        <v>91</v>
      </c>
      <c r="C27" s="1" t="s">
        <v>92</v>
      </c>
      <c r="D27" s="3" t="s">
        <v>69</v>
      </c>
      <c r="E27" s="1" t="s">
        <v>93</v>
      </c>
      <c r="F27" s="4" t="s">
        <v>9</v>
      </c>
      <c r="G27" s="115" t="s">
        <v>5407</v>
      </c>
      <c r="H27" s="116">
        <v>0</v>
      </c>
      <c r="I27" s="5">
        <v>2</v>
      </c>
      <c r="J27" s="5" t="s">
        <v>11</v>
      </c>
      <c r="K27" s="4" t="s">
        <v>47</v>
      </c>
      <c r="L27" s="11">
        <v>44940</v>
      </c>
      <c r="M27" s="14">
        <v>9.4748553627058296</v>
      </c>
      <c r="N27" s="13">
        <v>188</v>
      </c>
      <c r="O27" s="10">
        <v>241.21</v>
      </c>
      <c r="P27" s="117" t="s">
        <v>13</v>
      </c>
      <c r="Q27" s="1"/>
      <c r="R27" s="1" t="s">
        <v>5704</v>
      </c>
      <c r="S27" s="127"/>
    </row>
    <row r="28" spans="1:19" ht="18" customHeight="1">
      <c r="A28" s="1" t="s">
        <v>94</v>
      </c>
      <c r="B28" s="1" t="s">
        <v>95</v>
      </c>
      <c r="C28" s="1" t="s">
        <v>4251</v>
      </c>
      <c r="D28" s="3" t="s">
        <v>4251</v>
      </c>
      <c r="E28" s="1" t="s">
        <v>96</v>
      </c>
      <c r="F28" s="4" t="s">
        <v>9</v>
      </c>
      <c r="G28" s="115" t="s">
        <v>4269</v>
      </c>
      <c r="H28" s="116">
        <v>40.659999999999997</v>
      </c>
      <c r="I28" s="5">
        <v>2</v>
      </c>
      <c r="J28" s="5" t="s">
        <v>11</v>
      </c>
      <c r="K28" s="4" t="s">
        <v>47</v>
      </c>
      <c r="L28" s="11">
        <v>44193</v>
      </c>
      <c r="M28" s="14">
        <v>5.3809426832303764</v>
      </c>
      <c r="N28" s="13">
        <v>754</v>
      </c>
      <c r="O28" s="10">
        <v>236.78</v>
      </c>
      <c r="P28" s="117" t="s">
        <v>13</v>
      </c>
      <c r="Q28" s="1"/>
      <c r="R28" s="1" t="s">
        <v>5704</v>
      </c>
      <c r="S28" s="127"/>
    </row>
    <row r="29" spans="1:19" ht="18" customHeight="1">
      <c r="A29" s="1" t="s">
        <v>97</v>
      </c>
      <c r="B29" s="1" t="s">
        <v>98</v>
      </c>
      <c r="C29" s="1" t="s">
        <v>99</v>
      </c>
      <c r="D29" s="3" t="s">
        <v>4251</v>
      </c>
      <c r="E29" s="1" t="s">
        <v>100</v>
      </c>
      <c r="F29" s="4" t="s">
        <v>9</v>
      </c>
      <c r="G29" s="115" t="s">
        <v>4269</v>
      </c>
      <c r="H29" s="116">
        <v>35.729999999999997</v>
      </c>
      <c r="I29" s="5">
        <v>2</v>
      </c>
      <c r="J29" s="5" t="s">
        <v>101</v>
      </c>
      <c r="K29" s="4" t="s">
        <v>8</v>
      </c>
      <c r="L29" s="11">
        <v>41579</v>
      </c>
      <c r="M29" s="14">
        <v>0</v>
      </c>
      <c r="N29" s="13">
        <v>21</v>
      </c>
      <c r="O29" s="10">
        <v>131.79</v>
      </c>
      <c r="P29" s="117" t="s">
        <v>13</v>
      </c>
      <c r="Q29" s="1"/>
      <c r="R29" s="1" t="s">
        <v>5704</v>
      </c>
      <c r="S29" s="127"/>
    </row>
    <row r="30" spans="1:19" ht="18" customHeight="1">
      <c r="A30" s="1" t="s">
        <v>102</v>
      </c>
      <c r="B30" s="1" t="s">
        <v>103</v>
      </c>
      <c r="C30" s="1" t="s">
        <v>104</v>
      </c>
      <c r="D30" s="3" t="s">
        <v>4251</v>
      </c>
      <c r="E30" s="1" t="s">
        <v>100</v>
      </c>
      <c r="F30" s="4" t="s">
        <v>9</v>
      </c>
      <c r="G30" s="115" t="s">
        <v>4269</v>
      </c>
      <c r="H30" s="116">
        <v>34.53</v>
      </c>
      <c r="I30" s="5">
        <v>2</v>
      </c>
      <c r="J30" s="5" t="s">
        <v>101</v>
      </c>
      <c r="K30" s="4" t="s">
        <v>8</v>
      </c>
      <c r="L30" s="11">
        <v>42333</v>
      </c>
      <c r="M30" s="14">
        <v>0</v>
      </c>
      <c r="N30" s="13">
        <v>11</v>
      </c>
      <c r="O30" s="10">
        <v>244.49</v>
      </c>
      <c r="P30" s="117" t="s">
        <v>13</v>
      </c>
      <c r="Q30" s="1"/>
      <c r="R30" s="1" t="s">
        <v>5704</v>
      </c>
      <c r="S30" s="127"/>
    </row>
    <row r="31" spans="1:19" ht="18" customHeight="1">
      <c r="A31" s="1" t="s">
        <v>105</v>
      </c>
      <c r="B31" s="1" t="s">
        <v>106</v>
      </c>
      <c r="C31" s="1" t="s">
        <v>14</v>
      </c>
      <c r="D31" s="3" t="s">
        <v>14</v>
      </c>
      <c r="E31" s="1" t="s">
        <v>107</v>
      </c>
      <c r="F31" s="4" t="s">
        <v>9</v>
      </c>
      <c r="G31" s="115" t="s">
        <v>4269</v>
      </c>
      <c r="H31" s="116">
        <v>6.2350000000000003</v>
      </c>
      <c r="I31" s="5">
        <v>2</v>
      </c>
      <c r="J31" s="5" t="s">
        <v>11</v>
      </c>
      <c r="K31" s="4" t="s">
        <v>8</v>
      </c>
      <c r="L31" s="11">
        <v>42858</v>
      </c>
      <c r="M31" s="14">
        <v>0</v>
      </c>
      <c r="N31" s="13">
        <v>410</v>
      </c>
      <c r="O31" s="10">
        <v>251.12</v>
      </c>
      <c r="P31" s="117" t="s">
        <v>13</v>
      </c>
      <c r="Q31" s="1"/>
      <c r="R31" s="1" t="s">
        <v>5704</v>
      </c>
      <c r="S31" s="127"/>
    </row>
    <row r="32" spans="1:19" ht="18" customHeight="1">
      <c r="A32" s="1" t="s">
        <v>108</v>
      </c>
      <c r="B32" s="1" t="s">
        <v>109</v>
      </c>
      <c r="C32" s="1" t="s">
        <v>110</v>
      </c>
      <c r="D32" s="3" t="s">
        <v>14</v>
      </c>
      <c r="E32" s="1" t="s">
        <v>75</v>
      </c>
      <c r="F32" s="4" t="s">
        <v>9</v>
      </c>
      <c r="G32" s="115" t="s">
        <v>4269</v>
      </c>
      <c r="H32" s="116">
        <v>102.355</v>
      </c>
      <c r="I32" s="5">
        <v>2</v>
      </c>
      <c r="J32" s="5" t="s">
        <v>111</v>
      </c>
      <c r="K32" s="4" t="s">
        <v>8</v>
      </c>
      <c r="L32" s="11">
        <v>42776</v>
      </c>
      <c r="M32" s="14">
        <v>0</v>
      </c>
      <c r="N32" s="13">
        <v>239</v>
      </c>
      <c r="O32" s="10">
        <v>295.29000000000002</v>
      </c>
      <c r="P32" s="117" t="s">
        <v>13</v>
      </c>
      <c r="Q32" s="1"/>
      <c r="R32" s="1" t="s">
        <v>8733</v>
      </c>
      <c r="S32" s="127"/>
    </row>
    <row r="33" spans="1:19" ht="18" customHeight="1">
      <c r="A33" s="1" t="s">
        <v>112</v>
      </c>
      <c r="B33" s="1" t="s">
        <v>113</v>
      </c>
      <c r="C33" s="1" t="s">
        <v>114</v>
      </c>
      <c r="D33" s="3" t="s">
        <v>115</v>
      </c>
      <c r="E33" s="1" t="s">
        <v>116</v>
      </c>
      <c r="F33" s="4" t="s">
        <v>9</v>
      </c>
      <c r="G33" s="115" t="s">
        <v>5407</v>
      </c>
      <c r="H33" s="116">
        <v>0</v>
      </c>
      <c r="I33" s="5">
        <v>2</v>
      </c>
      <c r="J33" s="5" t="s">
        <v>11</v>
      </c>
      <c r="K33" s="4" t="s">
        <v>8</v>
      </c>
      <c r="L33" s="11">
        <v>42560</v>
      </c>
      <c r="M33" s="14">
        <v>0</v>
      </c>
      <c r="N33" s="13">
        <v>363</v>
      </c>
      <c r="O33" s="10">
        <v>255.77</v>
      </c>
      <c r="P33" s="117" t="s">
        <v>13</v>
      </c>
      <c r="Q33" s="1"/>
      <c r="R33" s="1" t="s">
        <v>5704</v>
      </c>
      <c r="S33" s="127"/>
    </row>
    <row r="34" spans="1:19" ht="18" customHeight="1">
      <c r="A34" s="1" t="s">
        <v>117</v>
      </c>
      <c r="B34" s="1" t="s">
        <v>118</v>
      </c>
      <c r="C34" s="1" t="s">
        <v>119</v>
      </c>
      <c r="D34" s="8" t="s">
        <v>14</v>
      </c>
      <c r="E34" s="1" t="s">
        <v>75</v>
      </c>
      <c r="F34" s="4" t="s">
        <v>9</v>
      </c>
      <c r="G34" s="115" t="s">
        <v>4269</v>
      </c>
      <c r="H34" s="116">
        <v>0.87</v>
      </c>
      <c r="I34" s="5">
        <v>2</v>
      </c>
      <c r="J34" s="5" t="s">
        <v>11</v>
      </c>
      <c r="K34" s="4" t="s">
        <v>8</v>
      </c>
      <c r="L34" s="11">
        <v>42994</v>
      </c>
      <c r="M34" s="14">
        <v>0</v>
      </c>
      <c r="N34" s="13">
        <v>339</v>
      </c>
      <c r="O34" s="10">
        <v>327.56</v>
      </c>
      <c r="P34" s="117" t="s">
        <v>13</v>
      </c>
      <c r="Q34" s="1"/>
      <c r="R34" s="1" t="s">
        <v>8733</v>
      </c>
      <c r="S34" s="127"/>
    </row>
    <row r="35" spans="1:19" ht="18" customHeight="1">
      <c r="A35" s="1" t="s">
        <v>120</v>
      </c>
      <c r="B35" s="1" t="s">
        <v>121</v>
      </c>
      <c r="C35" s="1" t="s">
        <v>42</v>
      </c>
      <c r="D35" s="3" t="s">
        <v>14</v>
      </c>
      <c r="E35" s="1" t="s">
        <v>122</v>
      </c>
      <c r="F35" s="4" t="s">
        <v>9</v>
      </c>
      <c r="G35" s="115" t="s">
        <v>4269</v>
      </c>
      <c r="H35" s="116">
        <v>84.47</v>
      </c>
      <c r="I35" s="5">
        <v>2</v>
      </c>
      <c r="J35" s="5" t="s">
        <v>11</v>
      </c>
      <c r="K35" s="4" t="s">
        <v>8</v>
      </c>
      <c r="L35" s="11">
        <v>42750</v>
      </c>
      <c r="M35" s="14">
        <v>0</v>
      </c>
      <c r="N35" s="13">
        <v>373</v>
      </c>
      <c r="O35" s="10">
        <v>221.35</v>
      </c>
      <c r="P35" s="117" t="s">
        <v>13</v>
      </c>
      <c r="Q35" s="1"/>
      <c r="R35" s="1" t="s">
        <v>5704</v>
      </c>
      <c r="S35" s="127"/>
    </row>
    <row r="36" spans="1:19" ht="18" customHeight="1">
      <c r="A36" s="1" t="s">
        <v>123</v>
      </c>
      <c r="B36" s="1" t="s">
        <v>124</v>
      </c>
      <c r="C36" s="1" t="s">
        <v>42</v>
      </c>
      <c r="D36" s="3" t="s">
        <v>14</v>
      </c>
      <c r="E36" s="1" t="s">
        <v>125</v>
      </c>
      <c r="F36" s="4" t="s">
        <v>9</v>
      </c>
      <c r="G36" s="115" t="s">
        <v>4269</v>
      </c>
      <c r="H36" s="116">
        <v>43.094999999999999</v>
      </c>
      <c r="I36" s="5">
        <v>2</v>
      </c>
      <c r="J36" s="5" t="s">
        <v>11</v>
      </c>
      <c r="K36" s="4" t="s">
        <v>8</v>
      </c>
      <c r="L36" s="11">
        <v>42723</v>
      </c>
      <c r="M36" s="14">
        <v>0</v>
      </c>
      <c r="N36" s="13">
        <v>24</v>
      </c>
      <c r="O36" s="10">
        <v>224.34</v>
      </c>
      <c r="P36" s="117" t="s">
        <v>13</v>
      </c>
      <c r="Q36" s="1"/>
      <c r="R36" s="1" t="s">
        <v>5704</v>
      </c>
      <c r="S36" s="127"/>
    </row>
    <row r="37" spans="1:19" ht="18" customHeight="1">
      <c r="A37" s="1" t="s">
        <v>126</v>
      </c>
      <c r="B37" s="1" t="s">
        <v>127</v>
      </c>
      <c r="C37" s="1" t="s">
        <v>42</v>
      </c>
      <c r="D37" s="3" t="s">
        <v>14</v>
      </c>
      <c r="E37" s="1" t="s">
        <v>128</v>
      </c>
      <c r="F37" s="4" t="s">
        <v>9</v>
      </c>
      <c r="G37" s="115" t="s">
        <v>4269</v>
      </c>
      <c r="H37" s="116">
        <v>21.15</v>
      </c>
      <c r="I37" s="5">
        <v>2</v>
      </c>
      <c r="J37" s="5" t="s">
        <v>11</v>
      </c>
      <c r="K37" s="4" t="s">
        <v>8</v>
      </c>
      <c r="L37" s="11">
        <v>42919</v>
      </c>
      <c r="M37" s="14">
        <v>0</v>
      </c>
      <c r="N37" s="13">
        <v>8</v>
      </c>
      <c r="O37" s="10">
        <v>266.41000000000003</v>
      </c>
      <c r="P37" s="117" t="s">
        <v>13</v>
      </c>
      <c r="Q37" s="1"/>
      <c r="R37" s="1" t="s">
        <v>5704</v>
      </c>
      <c r="S37" s="127"/>
    </row>
    <row r="38" spans="1:19" ht="18" customHeight="1">
      <c r="A38" s="1" t="s">
        <v>129</v>
      </c>
      <c r="B38" s="1" t="s">
        <v>130</v>
      </c>
      <c r="C38" s="1" t="s">
        <v>42</v>
      </c>
      <c r="D38" s="3" t="s">
        <v>14</v>
      </c>
      <c r="E38" s="1" t="s">
        <v>131</v>
      </c>
      <c r="F38" s="4" t="s">
        <v>9</v>
      </c>
      <c r="G38" s="115" t="s">
        <v>4269</v>
      </c>
      <c r="H38" s="116">
        <v>14.66</v>
      </c>
      <c r="I38" s="5">
        <v>2</v>
      </c>
      <c r="J38" s="5" t="s">
        <v>11</v>
      </c>
      <c r="K38" s="4" t="s">
        <v>8</v>
      </c>
      <c r="L38" s="11">
        <v>43088</v>
      </c>
      <c r="M38" s="14">
        <v>0</v>
      </c>
      <c r="N38" s="13">
        <v>10</v>
      </c>
      <c r="O38" s="10">
        <v>228.49</v>
      </c>
      <c r="P38" s="117" t="s">
        <v>13</v>
      </c>
      <c r="Q38" s="1"/>
      <c r="R38" s="1" t="s">
        <v>5704</v>
      </c>
      <c r="S38" s="127"/>
    </row>
    <row r="39" spans="1:19" ht="18" customHeight="1">
      <c r="A39" s="1" t="s">
        <v>132</v>
      </c>
      <c r="B39" s="1" t="s">
        <v>133</v>
      </c>
      <c r="C39" s="1" t="s">
        <v>134</v>
      </c>
      <c r="D39" s="3" t="s">
        <v>14</v>
      </c>
      <c r="E39" s="1" t="s">
        <v>135</v>
      </c>
      <c r="F39" s="4" t="s">
        <v>9</v>
      </c>
      <c r="G39" s="115" t="s">
        <v>4269</v>
      </c>
      <c r="H39" s="116">
        <v>32.984999999999999</v>
      </c>
      <c r="I39" s="5">
        <v>2</v>
      </c>
      <c r="J39" s="5" t="s">
        <v>11</v>
      </c>
      <c r="K39" s="4" t="s">
        <v>8</v>
      </c>
      <c r="L39" s="11">
        <v>42983</v>
      </c>
      <c r="M39" s="14">
        <v>0</v>
      </c>
      <c r="N39" s="13">
        <v>8</v>
      </c>
      <c r="O39" s="10">
        <v>193.89</v>
      </c>
      <c r="P39" s="117" t="s">
        <v>13</v>
      </c>
      <c r="Q39" s="1"/>
      <c r="R39" s="1" t="s">
        <v>5704</v>
      </c>
      <c r="S39" s="127"/>
    </row>
    <row r="40" spans="1:19" ht="18" customHeight="1">
      <c r="A40" s="1" t="s">
        <v>136</v>
      </c>
      <c r="B40" s="1" t="s">
        <v>137</v>
      </c>
      <c r="C40" s="1" t="s">
        <v>42</v>
      </c>
      <c r="D40" s="3" t="s">
        <v>14</v>
      </c>
      <c r="E40" s="1" t="s">
        <v>138</v>
      </c>
      <c r="F40" s="4" t="s">
        <v>9</v>
      </c>
      <c r="G40" s="115" t="s">
        <v>4269</v>
      </c>
      <c r="H40" s="116">
        <v>21.21</v>
      </c>
      <c r="I40" s="5">
        <v>2</v>
      </c>
      <c r="J40" s="5" t="s">
        <v>11</v>
      </c>
      <c r="K40" s="4" t="s">
        <v>8</v>
      </c>
      <c r="L40" s="11">
        <v>43188</v>
      </c>
      <c r="M40" s="14">
        <v>0</v>
      </c>
      <c r="N40" s="13">
        <v>4</v>
      </c>
      <c r="O40" s="10">
        <v>245.14</v>
      </c>
      <c r="P40" s="117" t="s">
        <v>13</v>
      </c>
      <c r="Q40" s="1"/>
      <c r="R40" s="1" t="s">
        <v>5704</v>
      </c>
      <c r="S40" s="127"/>
    </row>
    <row r="41" spans="1:19" ht="18" customHeight="1">
      <c r="A41" s="1" t="s">
        <v>139</v>
      </c>
      <c r="B41" s="1" t="s">
        <v>140</v>
      </c>
      <c r="C41" s="1" t="s">
        <v>42</v>
      </c>
      <c r="D41" s="3" t="s">
        <v>14</v>
      </c>
      <c r="E41" s="1" t="s">
        <v>141</v>
      </c>
      <c r="F41" s="4" t="s">
        <v>9</v>
      </c>
      <c r="G41" s="115" t="s">
        <v>4269</v>
      </c>
      <c r="H41" s="116">
        <v>44.21</v>
      </c>
      <c r="I41" s="5">
        <v>2</v>
      </c>
      <c r="J41" s="5" t="s">
        <v>11</v>
      </c>
      <c r="K41" s="4" t="s">
        <v>8</v>
      </c>
      <c r="L41" s="11">
        <v>42362</v>
      </c>
      <c r="M41" s="14">
        <v>0</v>
      </c>
      <c r="N41" s="13">
        <v>10</v>
      </c>
      <c r="O41" s="10">
        <v>116.75</v>
      </c>
      <c r="P41" s="117" t="s">
        <v>13</v>
      </c>
      <c r="Q41" s="1"/>
      <c r="R41" s="1" t="s">
        <v>5704</v>
      </c>
      <c r="S41" s="127"/>
    </row>
    <row r="42" spans="1:19" ht="18" customHeight="1">
      <c r="A42" s="1" t="s">
        <v>142</v>
      </c>
      <c r="B42" s="1" t="s">
        <v>143</v>
      </c>
      <c r="C42" s="1" t="s">
        <v>4251</v>
      </c>
      <c r="D42" s="3" t="s">
        <v>4251</v>
      </c>
      <c r="E42" s="1" t="s">
        <v>144</v>
      </c>
      <c r="F42" s="4" t="s">
        <v>9</v>
      </c>
      <c r="G42" s="115" t="s">
        <v>4269</v>
      </c>
      <c r="H42" s="116">
        <v>24.954999999999998</v>
      </c>
      <c r="I42" s="5">
        <v>2</v>
      </c>
      <c r="J42" s="5" t="s">
        <v>11</v>
      </c>
      <c r="K42" s="4" t="s">
        <v>8</v>
      </c>
      <c r="L42" s="11">
        <v>42384</v>
      </c>
      <c r="M42" s="14">
        <v>0</v>
      </c>
      <c r="N42" s="13">
        <v>0</v>
      </c>
      <c r="O42" s="10">
        <v>229.45</v>
      </c>
      <c r="P42" s="117" t="s">
        <v>13</v>
      </c>
      <c r="Q42" s="1"/>
      <c r="R42" s="1" t="s">
        <v>5704</v>
      </c>
      <c r="S42" s="127"/>
    </row>
    <row r="43" spans="1:19" ht="18" customHeight="1">
      <c r="A43" s="1" t="s">
        <v>145</v>
      </c>
      <c r="B43" s="1" t="s">
        <v>146</v>
      </c>
      <c r="C43" s="1" t="s">
        <v>42</v>
      </c>
      <c r="D43" s="3" t="s">
        <v>14</v>
      </c>
      <c r="E43" s="1" t="s">
        <v>147</v>
      </c>
      <c r="F43" s="4" t="s">
        <v>9</v>
      </c>
      <c r="G43" s="115" t="s">
        <v>4269</v>
      </c>
      <c r="H43" s="116">
        <v>41.52</v>
      </c>
      <c r="I43" s="5">
        <v>2</v>
      </c>
      <c r="J43" s="5" t="s">
        <v>148</v>
      </c>
      <c r="K43" s="4" t="s">
        <v>8</v>
      </c>
      <c r="L43" s="11">
        <v>42745</v>
      </c>
      <c r="M43" s="14">
        <v>0</v>
      </c>
      <c r="N43" s="13">
        <v>2</v>
      </c>
      <c r="O43" s="10">
        <v>295.66000000000003</v>
      </c>
      <c r="P43" s="117" t="s">
        <v>13</v>
      </c>
      <c r="Q43" s="1"/>
      <c r="R43" s="1" t="s">
        <v>5704</v>
      </c>
      <c r="S43" s="127"/>
    </row>
    <row r="44" spans="1:19" ht="18" customHeight="1">
      <c r="A44" s="1" t="s">
        <v>149</v>
      </c>
      <c r="B44" s="1" t="s">
        <v>150</v>
      </c>
      <c r="C44" s="1" t="s">
        <v>4251</v>
      </c>
      <c r="D44" s="3" t="s">
        <v>14</v>
      </c>
      <c r="E44" s="9" t="s">
        <v>151</v>
      </c>
      <c r="F44" s="4" t="s">
        <v>9</v>
      </c>
      <c r="G44" s="115" t="s">
        <v>4269</v>
      </c>
      <c r="H44" s="116">
        <v>113.645</v>
      </c>
      <c r="I44" s="5">
        <v>2</v>
      </c>
      <c r="J44" s="6" t="s">
        <v>11</v>
      </c>
      <c r="K44" s="4" t="s">
        <v>8</v>
      </c>
      <c r="L44" s="11">
        <v>43911</v>
      </c>
      <c r="M44" s="14">
        <v>0</v>
      </c>
      <c r="N44" s="13">
        <v>14</v>
      </c>
      <c r="O44" s="10">
        <v>402.21</v>
      </c>
      <c r="P44" s="117" t="s">
        <v>13</v>
      </c>
      <c r="Q44" s="1"/>
      <c r="R44" s="1" t="s">
        <v>5679</v>
      </c>
      <c r="S44" s="128">
        <v>2</v>
      </c>
    </row>
    <row r="45" spans="1:19" ht="18" customHeight="1">
      <c r="A45" s="1" t="s">
        <v>152</v>
      </c>
      <c r="B45" s="1" t="s">
        <v>153</v>
      </c>
      <c r="C45" s="1" t="s">
        <v>154</v>
      </c>
      <c r="D45" s="3" t="s">
        <v>22</v>
      </c>
      <c r="E45" s="1" t="s">
        <v>24</v>
      </c>
      <c r="F45" s="4" t="s">
        <v>9</v>
      </c>
      <c r="G45" s="115" t="s">
        <v>4269</v>
      </c>
      <c r="H45" s="116">
        <v>155.25</v>
      </c>
      <c r="I45" s="5">
        <v>2</v>
      </c>
      <c r="J45" s="6" t="s">
        <v>11</v>
      </c>
      <c r="K45" s="4" t="s">
        <v>8</v>
      </c>
      <c r="L45" s="11">
        <v>43687</v>
      </c>
      <c r="M45" s="14">
        <v>0</v>
      </c>
      <c r="N45" s="13">
        <v>148</v>
      </c>
      <c r="O45" s="10">
        <v>251.37</v>
      </c>
      <c r="P45" s="117" t="s">
        <v>13</v>
      </c>
      <c r="Q45" s="1"/>
      <c r="R45" s="1"/>
      <c r="S45" s="128">
        <v>2</v>
      </c>
    </row>
    <row r="46" spans="1:19" ht="18" customHeight="1">
      <c r="A46" s="1" t="s">
        <v>155</v>
      </c>
      <c r="B46" s="1" t="s">
        <v>156</v>
      </c>
      <c r="C46" s="1" t="s">
        <v>157</v>
      </c>
      <c r="D46" s="3" t="s">
        <v>158</v>
      </c>
      <c r="E46" s="9" t="s">
        <v>159</v>
      </c>
      <c r="F46" s="4" t="s">
        <v>9</v>
      </c>
      <c r="G46" s="115" t="s">
        <v>4269</v>
      </c>
      <c r="H46" s="116">
        <v>47.024999999999999</v>
      </c>
      <c r="I46" s="5">
        <v>2</v>
      </c>
      <c r="J46" s="6" t="s">
        <v>11</v>
      </c>
      <c r="K46" s="4" t="s">
        <v>8</v>
      </c>
      <c r="L46" s="11">
        <v>42848</v>
      </c>
      <c r="M46" s="14">
        <v>0</v>
      </c>
      <c r="N46" s="13">
        <v>109</v>
      </c>
      <c r="O46" s="10">
        <v>137.81</v>
      </c>
      <c r="P46" s="117" t="s">
        <v>13</v>
      </c>
      <c r="Q46" s="1"/>
      <c r="R46" s="1" t="s">
        <v>5679</v>
      </c>
      <c r="S46" s="128">
        <v>2</v>
      </c>
    </row>
    <row r="47" spans="1:19" ht="18" customHeight="1">
      <c r="A47" s="1" t="s">
        <v>160</v>
      </c>
      <c r="B47" s="1" t="s">
        <v>161</v>
      </c>
      <c r="C47" s="1" t="s">
        <v>162</v>
      </c>
      <c r="D47" s="3" t="s">
        <v>83</v>
      </c>
      <c r="E47" s="1" t="s">
        <v>23</v>
      </c>
      <c r="F47" s="4" t="s">
        <v>12</v>
      </c>
      <c r="G47" s="115" t="s">
        <v>4269</v>
      </c>
      <c r="H47" s="116">
        <v>31.545000000000002</v>
      </c>
      <c r="I47" s="5">
        <v>1</v>
      </c>
      <c r="J47" s="5" t="s">
        <v>11</v>
      </c>
      <c r="K47" s="4" t="s">
        <v>8</v>
      </c>
      <c r="L47" s="11">
        <v>42683</v>
      </c>
      <c r="M47" s="14">
        <v>0</v>
      </c>
      <c r="N47" s="13">
        <v>381</v>
      </c>
      <c r="O47" s="10">
        <v>227.73</v>
      </c>
      <c r="P47" s="117" t="s">
        <v>13</v>
      </c>
      <c r="Q47" s="1"/>
      <c r="R47" s="1" t="s">
        <v>8733</v>
      </c>
      <c r="S47" s="127"/>
    </row>
    <row r="48" spans="1:19" ht="18" customHeight="1">
      <c r="A48" s="1" t="s">
        <v>163</v>
      </c>
      <c r="B48" s="1" t="s">
        <v>164</v>
      </c>
      <c r="C48" s="1" t="s">
        <v>165</v>
      </c>
      <c r="D48" s="3" t="s">
        <v>165</v>
      </c>
      <c r="E48" s="1" t="s">
        <v>166</v>
      </c>
      <c r="F48" s="4" t="s">
        <v>9</v>
      </c>
      <c r="G48" s="115" t="s">
        <v>4269</v>
      </c>
      <c r="H48" s="116">
        <v>24.75</v>
      </c>
      <c r="I48" s="5">
        <v>2</v>
      </c>
      <c r="J48" s="5" t="s">
        <v>101</v>
      </c>
      <c r="K48" s="4" t="s">
        <v>47</v>
      </c>
      <c r="L48" s="11">
        <v>44147</v>
      </c>
      <c r="M48" s="14">
        <v>4.6322513421070513</v>
      </c>
      <c r="N48" s="13">
        <v>446</v>
      </c>
      <c r="O48" s="10">
        <v>326.39999999999998</v>
      </c>
      <c r="P48" s="117" t="s">
        <v>13</v>
      </c>
      <c r="Q48" s="1"/>
      <c r="R48" s="1"/>
      <c r="S48" s="128">
        <v>3</v>
      </c>
    </row>
    <row r="49" spans="1:19" ht="18" customHeight="1">
      <c r="A49" s="1" t="s">
        <v>168</v>
      </c>
      <c r="B49" s="1" t="s">
        <v>169</v>
      </c>
      <c r="C49" s="1" t="s">
        <v>14</v>
      </c>
      <c r="D49" s="3" t="s">
        <v>14</v>
      </c>
      <c r="E49" s="1" t="s">
        <v>23</v>
      </c>
      <c r="F49" s="4" t="s">
        <v>12</v>
      </c>
      <c r="G49" s="115" t="s">
        <v>4269</v>
      </c>
      <c r="H49" s="116">
        <v>25.98</v>
      </c>
      <c r="I49" s="5">
        <v>1</v>
      </c>
      <c r="J49" s="5" t="s">
        <v>101</v>
      </c>
      <c r="K49" s="4" t="s">
        <v>8</v>
      </c>
      <c r="L49" s="11">
        <v>43092</v>
      </c>
      <c r="M49" s="14">
        <v>0</v>
      </c>
      <c r="N49" s="13">
        <v>302</v>
      </c>
      <c r="O49" s="10">
        <v>307.98</v>
      </c>
      <c r="P49" s="117" t="s">
        <v>13</v>
      </c>
      <c r="Q49" s="1"/>
      <c r="R49" s="1" t="s">
        <v>8733</v>
      </c>
      <c r="S49" s="127"/>
    </row>
    <row r="50" spans="1:19" ht="18" customHeight="1">
      <c r="A50" s="1" t="s">
        <v>170</v>
      </c>
      <c r="B50" s="1" t="s">
        <v>171</v>
      </c>
      <c r="C50" s="1" t="s">
        <v>14</v>
      </c>
      <c r="D50" s="3" t="s">
        <v>14</v>
      </c>
      <c r="E50" s="1" t="s">
        <v>23</v>
      </c>
      <c r="F50" s="4" t="s">
        <v>12</v>
      </c>
      <c r="G50" s="115" t="s">
        <v>5407</v>
      </c>
      <c r="H50" s="116">
        <v>0</v>
      </c>
      <c r="I50" s="5">
        <v>1</v>
      </c>
      <c r="J50" s="5" t="s">
        <v>11</v>
      </c>
      <c r="K50" s="4" t="s">
        <v>8</v>
      </c>
      <c r="L50" s="11">
        <v>42942</v>
      </c>
      <c r="M50" s="14">
        <v>0</v>
      </c>
      <c r="N50" s="13">
        <v>82</v>
      </c>
      <c r="O50" s="10">
        <v>474.81</v>
      </c>
      <c r="P50" s="117" t="s">
        <v>13</v>
      </c>
      <c r="Q50" s="1"/>
      <c r="R50" s="1" t="s">
        <v>8733</v>
      </c>
      <c r="S50" s="127"/>
    </row>
    <row r="51" spans="1:19" ht="18" customHeight="1">
      <c r="A51" s="1" t="s">
        <v>172</v>
      </c>
      <c r="B51" s="1" t="s">
        <v>173</v>
      </c>
      <c r="C51" s="1" t="s">
        <v>14</v>
      </c>
      <c r="D51" s="3" t="s">
        <v>14</v>
      </c>
      <c r="E51" s="1" t="s">
        <v>23</v>
      </c>
      <c r="F51" s="4" t="s">
        <v>12</v>
      </c>
      <c r="G51" s="115" t="s">
        <v>5407</v>
      </c>
      <c r="H51" s="116">
        <v>0</v>
      </c>
      <c r="I51" s="5">
        <v>1</v>
      </c>
      <c r="J51" s="5" t="s">
        <v>174</v>
      </c>
      <c r="K51" s="4" t="s">
        <v>8</v>
      </c>
      <c r="L51" s="11">
        <v>42589</v>
      </c>
      <c r="M51" s="14">
        <v>0</v>
      </c>
      <c r="N51" s="13">
        <v>73</v>
      </c>
      <c r="O51" s="10">
        <v>214.81</v>
      </c>
      <c r="P51" s="117" t="s">
        <v>13</v>
      </c>
      <c r="Q51" s="1"/>
      <c r="R51" s="1" t="s">
        <v>8733</v>
      </c>
      <c r="S51" s="127"/>
    </row>
    <row r="52" spans="1:19" ht="18" customHeight="1">
      <c r="A52" s="1" t="s">
        <v>175</v>
      </c>
      <c r="B52" s="1" t="s">
        <v>176</v>
      </c>
      <c r="C52" s="1" t="s">
        <v>14</v>
      </c>
      <c r="D52" s="3" t="s">
        <v>14</v>
      </c>
      <c r="E52" s="1" t="s">
        <v>177</v>
      </c>
      <c r="F52" s="4" t="s">
        <v>9</v>
      </c>
      <c r="G52" s="115" t="s">
        <v>4269</v>
      </c>
      <c r="H52" s="116">
        <v>74.75</v>
      </c>
      <c r="I52" s="5">
        <v>2</v>
      </c>
      <c r="J52" s="5" t="s">
        <v>178</v>
      </c>
      <c r="K52" s="4" t="s">
        <v>47</v>
      </c>
      <c r="L52" s="11">
        <v>43685</v>
      </c>
      <c r="M52" s="14">
        <v>5.4343596200068669</v>
      </c>
      <c r="N52" s="13">
        <v>143</v>
      </c>
      <c r="O52" s="10">
        <v>174.52</v>
      </c>
      <c r="P52" s="117" t="s">
        <v>13</v>
      </c>
      <c r="Q52" s="1"/>
      <c r="R52" s="1" t="s">
        <v>8733</v>
      </c>
      <c r="S52" s="127"/>
    </row>
    <row r="53" spans="1:19" ht="18" customHeight="1">
      <c r="A53" s="1" t="s">
        <v>179</v>
      </c>
      <c r="B53" s="1" t="s">
        <v>180</v>
      </c>
      <c r="C53" s="1" t="s">
        <v>181</v>
      </c>
      <c r="D53" s="3" t="s">
        <v>22</v>
      </c>
      <c r="E53" s="1" t="s">
        <v>75</v>
      </c>
      <c r="F53" s="4" t="s">
        <v>9</v>
      </c>
      <c r="G53" s="115" t="s">
        <v>4269</v>
      </c>
      <c r="H53" s="116">
        <v>45.87</v>
      </c>
      <c r="I53" s="5">
        <v>2</v>
      </c>
      <c r="J53" s="5" t="s">
        <v>182</v>
      </c>
      <c r="K53" s="4" t="s">
        <v>8</v>
      </c>
      <c r="L53" s="11">
        <v>42666</v>
      </c>
      <c r="M53" s="14">
        <v>0</v>
      </c>
      <c r="N53" s="13">
        <v>357</v>
      </c>
      <c r="O53" s="10">
        <v>274.52999999999997</v>
      </c>
      <c r="P53" s="117" t="s">
        <v>13</v>
      </c>
      <c r="Q53" s="1"/>
      <c r="R53" s="1" t="s">
        <v>8733</v>
      </c>
      <c r="S53" s="127"/>
    </row>
    <row r="54" spans="1:19" ht="18" customHeight="1">
      <c r="A54" s="1" t="s">
        <v>183</v>
      </c>
      <c r="B54" s="1" t="s">
        <v>184</v>
      </c>
      <c r="C54" s="1" t="s">
        <v>185</v>
      </c>
      <c r="D54" s="3" t="s">
        <v>186</v>
      </c>
      <c r="E54" s="1" t="s">
        <v>27</v>
      </c>
      <c r="F54" s="4" t="s">
        <v>9</v>
      </c>
      <c r="G54" s="115" t="s">
        <v>5407</v>
      </c>
      <c r="H54" s="116">
        <v>0</v>
      </c>
      <c r="I54" s="5">
        <v>2</v>
      </c>
      <c r="J54" s="5" t="s">
        <v>11</v>
      </c>
      <c r="K54" s="4" t="s">
        <v>47</v>
      </c>
      <c r="L54" s="11">
        <v>43786</v>
      </c>
      <c r="M54" s="14">
        <v>4.437491435618691</v>
      </c>
      <c r="N54" s="13">
        <v>1</v>
      </c>
      <c r="O54" s="10">
        <v>239.36</v>
      </c>
      <c r="P54" s="117" t="s">
        <v>13</v>
      </c>
      <c r="Q54" s="1"/>
      <c r="R54" s="1" t="s">
        <v>8733</v>
      </c>
      <c r="S54" s="127"/>
    </row>
    <row r="55" spans="1:19" ht="18" customHeight="1">
      <c r="A55" s="1" t="s">
        <v>187</v>
      </c>
      <c r="B55" s="1" t="s">
        <v>188</v>
      </c>
      <c r="C55" s="1" t="s">
        <v>189</v>
      </c>
      <c r="D55" s="3" t="s">
        <v>14</v>
      </c>
      <c r="E55" s="1" t="s">
        <v>190</v>
      </c>
      <c r="F55" s="4" t="s">
        <v>9</v>
      </c>
      <c r="G55" s="115" t="s">
        <v>5407</v>
      </c>
      <c r="H55" s="116">
        <v>0</v>
      </c>
      <c r="I55" s="5">
        <v>2</v>
      </c>
      <c r="J55" s="5" t="s">
        <v>11</v>
      </c>
      <c r="K55" s="4" t="s">
        <v>47</v>
      </c>
      <c r="L55" s="11">
        <v>43656</v>
      </c>
      <c r="M55" s="14">
        <v>4.4667399670148438</v>
      </c>
      <c r="N55" s="13">
        <v>1</v>
      </c>
      <c r="O55" s="10">
        <v>225.96</v>
      </c>
      <c r="P55" s="117" t="s">
        <v>13</v>
      </c>
      <c r="Q55" s="1"/>
      <c r="R55" s="1" t="s">
        <v>8733</v>
      </c>
      <c r="S55" s="127"/>
    </row>
    <row r="56" spans="1:19" ht="18" customHeight="1">
      <c r="A56" s="1" t="s">
        <v>191</v>
      </c>
      <c r="B56" s="1" t="s">
        <v>192</v>
      </c>
      <c r="C56" s="1" t="s">
        <v>193</v>
      </c>
      <c r="D56" s="3" t="s">
        <v>6</v>
      </c>
      <c r="E56" s="1" t="s">
        <v>122</v>
      </c>
      <c r="F56" s="4" t="s">
        <v>9</v>
      </c>
      <c r="G56" s="115" t="s">
        <v>4269</v>
      </c>
      <c r="H56" s="116">
        <v>15.465</v>
      </c>
      <c r="I56" s="5">
        <v>2</v>
      </c>
      <c r="J56" s="5" t="s">
        <v>11</v>
      </c>
      <c r="K56" s="4" t="s">
        <v>47</v>
      </c>
      <c r="L56" s="11">
        <v>47267</v>
      </c>
      <c r="M56" s="14">
        <v>16.920896185499398</v>
      </c>
      <c r="N56" s="13">
        <v>323</v>
      </c>
      <c r="O56" s="10">
        <v>251.11</v>
      </c>
      <c r="P56" s="117" t="s">
        <v>13</v>
      </c>
      <c r="Q56" s="1"/>
      <c r="R56" s="1" t="s">
        <v>5709</v>
      </c>
      <c r="S56" s="128">
        <v>4</v>
      </c>
    </row>
    <row r="57" spans="1:19" ht="18" customHeight="1">
      <c r="A57" s="1" t="s">
        <v>194</v>
      </c>
      <c r="B57" s="1" t="s">
        <v>195</v>
      </c>
      <c r="C57" s="1" t="s">
        <v>42</v>
      </c>
      <c r="D57" s="3" t="s">
        <v>14</v>
      </c>
      <c r="E57" s="1" t="s">
        <v>196</v>
      </c>
      <c r="F57" s="4" t="s">
        <v>9</v>
      </c>
      <c r="G57" s="115" t="s">
        <v>4269</v>
      </c>
      <c r="H57" s="116">
        <v>58.9</v>
      </c>
      <c r="I57" s="5">
        <v>2</v>
      </c>
      <c r="J57" s="5" t="s">
        <v>11</v>
      </c>
      <c r="K57" s="4" t="s">
        <v>47</v>
      </c>
      <c r="L57" s="11">
        <v>46748</v>
      </c>
      <c r="M57" s="14">
        <v>15.162145974159321</v>
      </c>
      <c r="N57" s="13">
        <v>24</v>
      </c>
      <c r="O57" s="10">
        <v>299.89</v>
      </c>
      <c r="P57" s="117" t="s">
        <v>13</v>
      </c>
      <c r="Q57" s="1"/>
      <c r="R57" s="1" t="s">
        <v>5704</v>
      </c>
      <c r="S57" s="127"/>
    </row>
    <row r="58" spans="1:19" ht="18" customHeight="1">
      <c r="A58" s="1" t="s">
        <v>197</v>
      </c>
      <c r="B58" s="1" t="s">
        <v>198</v>
      </c>
      <c r="C58" s="1" t="s">
        <v>42</v>
      </c>
      <c r="D58" s="3" t="s">
        <v>14</v>
      </c>
      <c r="E58" s="1" t="s">
        <v>199</v>
      </c>
      <c r="F58" s="4" t="s">
        <v>9</v>
      </c>
      <c r="G58" s="115" t="s">
        <v>4269</v>
      </c>
      <c r="H58" s="116">
        <v>38.594999999999999</v>
      </c>
      <c r="I58" s="5">
        <v>2</v>
      </c>
      <c r="J58" s="5" t="s">
        <v>11</v>
      </c>
      <c r="K58" s="4" t="s">
        <v>47</v>
      </c>
      <c r="L58" s="11">
        <v>47028</v>
      </c>
      <c r="M58" s="14">
        <v>15.745938589776303</v>
      </c>
      <c r="N58" s="13">
        <v>28</v>
      </c>
      <c r="O58" s="10">
        <v>371.79</v>
      </c>
      <c r="P58" s="117" t="s">
        <v>13</v>
      </c>
      <c r="Q58" s="1"/>
      <c r="R58" s="1" t="s">
        <v>5704</v>
      </c>
      <c r="S58" s="127"/>
    </row>
    <row r="59" spans="1:19" ht="18" customHeight="1">
      <c r="A59" s="1" t="s">
        <v>200</v>
      </c>
      <c r="B59" s="1" t="s">
        <v>201</v>
      </c>
      <c r="C59" s="1" t="s">
        <v>14</v>
      </c>
      <c r="D59" s="3" t="s">
        <v>14</v>
      </c>
      <c r="E59" s="1" t="s">
        <v>202</v>
      </c>
      <c r="F59" s="4" t="s">
        <v>12</v>
      </c>
      <c r="G59" s="115" t="s">
        <v>4269</v>
      </c>
      <c r="H59" s="116">
        <v>21.55</v>
      </c>
      <c r="I59" s="5">
        <v>1</v>
      </c>
      <c r="J59" s="5" t="s">
        <v>11</v>
      </c>
      <c r="K59" s="4" t="s">
        <v>8</v>
      </c>
      <c r="L59" s="11">
        <v>43074</v>
      </c>
      <c r="M59" s="14">
        <v>0</v>
      </c>
      <c r="N59" s="13">
        <v>221</v>
      </c>
      <c r="O59" s="10">
        <v>241.15</v>
      </c>
      <c r="P59" s="117" t="s">
        <v>3170</v>
      </c>
      <c r="Q59" s="1"/>
      <c r="R59" s="1" t="s">
        <v>8731</v>
      </c>
      <c r="S59" s="128">
        <v>1</v>
      </c>
    </row>
    <row r="60" spans="1:19" ht="18" customHeight="1">
      <c r="A60" s="1" t="s">
        <v>203</v>
      </c>
      <c r="B60" s="1" t="s">
        <v>204</v>
      </c>
      <c r="C60" s="1" t="s">
        <v>189</v>
      </c>
      <c r="D60" s="3" t="s">
        <v>14</v>
      </c>
      <c r="E60" s="1" t="s">
        <v>86</v>
      </c>
      <c r="F60" s="4" t="s">
        <v>9</v>
      </c>
      <c r="G60" s="115" t="s">
        <v>4269</v>
      </c>
      <c r="H60" s="116">
        <v>9.84</v>
      </c>
      <c r="I60" s="5">
        <v>2</v>
      </c>
      <c r="J60" s="5" t="s">
        <v>11</v>
      </c>
      <c r="K60" s="4" t="s">
        <v>8</v>
      </c>
      <c r="L60" s="11">
        <v>42970</v>
      </c>
      <c r="M60" s="14">
        <v>0</v>
      </c>
      <c r="N60" s="13">
        <v>215</v>
      </c>
      <c r="O60" s="10">
        <v>276.98</v>
      </c>
      <c r="P60" s="117" t="s">
        <v>3170</v>
      </c>
      <c r="Q60" s="1"/>
      <c r="R60" s="1" t="s">
        <v>5704</v>
      </c>
      <c r="S60" s="127"/>
    </row>
    <row r="61" spans="1:19" ht="18" customHeight="1">
      <c r="A61" s="1" t="s">
        <v>205</v>
      </c>
      <c r="B61" s="1" t="s">
        <v>206</v>
      </c>
      <c r="C61" s="1" t="s">
        <v>207</v>
      </c>
      <c r="D61" s="3" t="s">
        <v>83</v>
      </c>
      <c r="E61" s="1" t="s">
        <v>208</v>
      </c>
      <c r="F61" s="4" t="s">
        <v>9</v>
      </c>
      <c r="G61" s="115" t="s">
        <v>4269</v>
      </c>
      <c r="H61" s="116">
        <v>42.87</v>
      </c>
      <c r="I61" s="5">
        <v>3</v>
      </c>
      <c r="J61" s="5" t="s">
        <v>11</v>
      </c>
      <c r="K61" s="4" t="s">
        <v>47</v>
      </c>
      <c r="L61" s="11">
        <v>47184</v>
      </c>
      <c r="M61" s="14">
        <v>18.459647338080707</v>
      </c>
      <c r="N61" s="13">
        <v>320</v>
      </c>
      <c r="O61" s="10">
        <v>232.09</v>
      </c>
      <c r="P61" s="117" t="s">
        <v>3170</v>
      </c>
      <c r="Q61" s="1"/>
      <c r="R61" s="1" t="s">
        <v>5713</v>
      </c>
      <c r="S61" s="130"/>
    </row>
    <row r="62" spans="1:19" ht="18" customHeight="1">
      <c r="A62" s="1" t="s">
        <v>209</v>
      </c>
      <c r="B62" s="1" t="s">
        <v>210</v>
      </c>
      <c r="C62" s="1" t="s">
        <v>211</v>
      </c>
      <c r="D62" s="3" t="s">
        <v>54</v>
      </c>
      <c r="E62" s="1" t="s">
        <v>208</v>
      </c>
      <c r="F62" s="4" t="s">
        <v>9</v>
      </c>
      <c r="G62" s="115" t="s">
        <v>4269</v>
      </c>
      <c r="H62" s="116">
        <v>56.34</v>
      </c>
      <c r="I62" s="5">
        <v>2</v>
      </c>
      <c r="J62" s="5" t="s">
        <v>11</v>
      </c>
      <c r="K62" s="4" t="s">
        <v>8</v>
      </c>
      <c r="L62" s="11">
        <v>42959</v>
      </c>
      <c r="M62" s="14">
        <v>0</v>
      </c>
      <c r="N62" s="13">
        <v>138</v>
      </c>
      <c r="O62" s="10">
        <v>251.03</v>
      </c>
      <c r="P62" s="117" t="s">
        <v>3170</v>
      </c>
      <c r="Q62" s="1"/>
      <c r="R62" s="1" t="s">
        <v>5713</v>
      </c>
      <c r="S62" s="130"/>
    </row>
    <row r="63" spans="1:19" ht="18" customHeight="1">
      <c r="A63" s="1" t="s">
        <v>212</v>
      </c>
      <c r="B63" s="1" t="s">
        <v>213</v>
      </c>
      <c r="C63" s="1" t="s">
        <v>214</v>
      </c>
      <c r="D63" s="3" t="s">
        <v>215</v>
      </c>
      <c r="E63" s="1" t="s">
        <v>216</v>
      </c>
      <c r="F63" s="4" t="s">
        <v>9</v>
      </c>
      <c r="G63" s="115" t="s">
        <v>4269</v>
      </c>
      <c r="H63" s="116">
        <v>19.91</v>
      </c>
      <c r="I63" s="5">
        <v>2</v>
      </c>
      <c r="J63" s="5" t="s">
        <v>11</v>
      </c>
      <c r="K63" s="4" t="s">
        <v>8</v>
      </c>
      <c r="L63" s="11">
        <v>43097</v>
      </c>
      <c r="M63" s="14">
        <v>0</v>
      </c>
      <c r="N63" s="13">
        <v>197</v>
      </c>
      <c r="O63" s="10">
        <v>279.01</v>
      </c>
      <c r="P63" s="117" t="s">
        <v>3170</v>
      </c>
      <c r="Q63" s="1"/>
      <c r="R63" s="1" t="s">
        <v>5713</v>
      </c>
      <c r="S63" s="130"/>
    </row>
    <row r="64" spans="1:19" ht="18" customHeight="1">
      <c r="A64" s="1" t="s">
        <v>217</v>
      </c>
      <c r="B64" s="1" t="s">
        <v>218</v>
      </c>
      <c r="C64" s="1" t="s">
        <v>219</v>
      </c>
      <c r="D64" s="3" t="s">
        <v>215</v>
      </c>
      <c r="E64" s="1" t="s">
        <v>208</v>
      </c>
      <c r="F64" s="4" t="s">
        <v>9</v>
      </c>
      <c r="G64" s="115" t="s">
        <v>4269</v>
      </c>
      <c r="H64" s="116">
        <v>28.19</v>
      </c>
      <c r="I64" s="5">
        <v>2</v>
      </c>
      <c r="J64" s="5" t="s">
        <v>11</v>
      </c>
      <c r="K64" s="4" t="s">
        <v>8</v>
      </c>
      <c r="L64" s="11">
        <v>43053</v>
      </c>
      <c r="M64" s="14">
        <v>0</v>
      </c>
      <c r="N64" s="13">
        <v>1</v>
      </c>
      <c r="O64" s="10">
        <v>221.89</v>
      </c>
      <c r="P64" s="117" t="s">
        <v>3170</v>
      </c>
      <c r="Q64" s="1"/>
      <c r="R64" s="1" t="s">
        <v>5713</v>
      </c>
      <c r="S64" s="130"/>
    </row>
    <row r="65" spans="1:19" ht="18" customHeight="1">
      <c r="A65" s="1" t="s">
        <v>220</v>
      </c>
      <c r="B65" s="1" t="s">
        <v>221</v>
      </c>
      <c r="C65" s="1" t="s">
        <v>222</v>
      </c>
      <c r="D65" s="3" t="s">
        <v>215</v>
      </c>
      <c r="E65" s="1" t="s">
        <v>208</v>
      </c>
      <c r="F65" s="4" t="s">
        <v>9</v>
      </c>
      <c r="G65" s="115" t="s">
        <v>4269</v>
      </c>
      <c r="H65" s="116">
        <v>42.41</v>
      </c>
      <c r="I65" s="5">
        <v>2</v>
      </c>
      <c r="J65" s="5" t="s">
        <v>11</v>
      </c>
      <c r="K65" s="4" t="s">
        <v>8</v>
      </c>
      <c r="L65" s="11">
        <v>43352</v>
      </c>
      <c r="M65" s="14">
        <v>0</v>
      </c>
      <c r="N65" s="13">
        <v>1</v>
      </c>
      <c r="O65" s="10">
        <v>267.87</v>
      </c>
      <c r="P65" s="117" t="s">
        <v>3170</v>
      </c>
      <c r="Q65" s="1"/>
      <c r="R65" s="1" t="s">
        <v>5713</v>
      </c>
      <c r="S65" s="130"/>
    </row>
    <row r="66" spans="1:19" ht="18" customHeight="1">
      <c r="A66" s="1" t="s">
        <v>223</v>
      </c>
      <c r="B66" s="1" t="s">
        <v>224</v>
      </c>
      <c r="C66" s="1" t="s">
        <v>225</v>
      </c>
      <c r="D66" s="3" t="s">
        <v>226</v>
      </c>
      <c r="E66" s="1" t="s">
        <v>227</v>
      </c>
      <c r="F66" s="4" t="s">
        <v>9</v>
      </c>
      <c r="G66" s="115" t="s">
        <v>4269</v>
      </c>
      <c r="H66" s="116">
        <v>94.23</v>
      </c>
      <c r="I66" s="5">
        <v>2</v>
      </c>
      <c r="J66" s="5" t="s">
        <v>11</v>
      </c>
      <c r="K66" s="4" t="s">
        <v>47</v>
      </c>
      <c r="L66" s="11">
        <v>46371</v>
      </c>
      <c r="M66" s="14">
        <v>16.674214487502965</v>
      </c>
      <c r="N66" s="13">
        <v>239</v>
      </c>
      <c r="O66" s="10">
        <v>213.09</v>
      </c>
      <c r="P66" s="117" t="s">
        <v>3170</v>
      </c>
      <c r="Q66" s="1"/>
      <c r="R66" s="105" t="s">
        <v>5699</v>
      </c>
      <c r="S66" s="127"/>
    </row>
    <row r="67" spans="1:19" ht="18" customHeight="1">
      <c r="A67" s="1" t="s">
        <v>228</v>
      </c>
      <c r="B67" s="1" t="s">
        <v>229</v>
      </c>
      <c r="C67" s="1" t="s">
        <v>230</v>
      </c>
      <c r="D67" s="3" t="s">
        <v>83</v>
      </c>
      <c r="E67" s="1" t="s">
        <v>7</v>
      </c>
      <c r="F67" s="4" t="s">
        <v>9</v>
      </c>
      <c r="G67" s="115" t="s">
        <v>4269</v>
      </c>
      <c r="H67" s="116">
        <v>62.674999999999997</v>
      </c>
      <c r="I67" s="5">
        <v>2</v>
      </c>
      <c r="J67" s="5" t="s">
        <v>11</v>
      </c>
      <c r="K67" s="4" t="s">
        <v>8</v>
      </c>
      <c r="L67" s="11">
        <v>43547</v>
      </c>
      <c r="M67" s="14">
        <v>0</v>
      </c>
      <c r="N67" s="13">
        <v>219</v>
      </c>
      <c r="O67" s="10">
        <v>269.98</v>
      </c>
      <c r="P67" s="117" t="s">
        <v>3170</v>
      </c>
      <c r="Q67" s="1"/>
      <c r="R67" s="105" t="s">
        <v>5699</v>
      </c>
      <c r="S67" s="127"/>
    </row>
    <row r="68" spans="1:19" ht="18" customHeight="1">
      <c r="A68" s="1" t="s">
        <v>231</v>
      </c>
      <c r="B68" s="1" t="s">
        <v>232</v>
      </c>
      <c r="C68" s="1" t="s">
        <v>233</v>
      </c>
      <c r="D68" s="3" t="s">
        <v>215</v>
      </c>
      <c r="E68" s="1" t="s">
        <v>234</v>
      </c>
      <c r="F68" s="4" t="s">
        <v>9</v>
      </c>
      <c r="G68" s="115" t="s">
        <v>4269</v>
      </c>
      <c r="H68" s="116">
        <v>35.08</v>
      </c>
      <c r="I68" s="5">
        <v>2</v>
      </c>
      <c r="J68" s="5" t="s">
        <v>11</v>
      </c>
      <c r="K68" s="4" t="s">
        <v>8</v>
      </c>
      <c r="L68" s="11">
        <v>43126</v>
      </c>
      <c r="M68" s="14">
        <v>0</v>
      </c>
      <c r="N68" s="13">
        <v>5</v>
      </c>
      <c r="O68" s="10">
        <v>227.5</v>
      </c>
      <c r="P68" s="117" t="s">
        <v>3170</v>
      </c>
      <c r="Q68" s="1"/>
      <c r="R68" s="1" t="s">
        <v>5713</v>
      </c>
      <c r="S68" s="130"/>
    </row>
    <row r="69" spans="1:19" ht="18" customHeight="1">
      <c r="A69" s="1" t="s">
        <v>235</v>
      </c>
      <c r="B69" s="1" t="s">
        <v>236</v>
      </c>
      <c r="C69" s="1" t="s">
        <v>237</v>
      </c>
      <c r="D69" s="3" t="s">
        <v>215</v>
      </c>
      <c r="E69" s="1" t="s">
        <v>216</v>
      </c>
      <c r="F69" s="4" t="s">
        <v>9</v>
      </c>
      <c r="G69" s="115" t="s">
        <v>4269</v>
      </c>
      <c r="H69" s="116">
        <v>50.655000000000001</v>
      </c>
      <c r="I69" s="5">
        <v>2</v>
      </c>
      <c r="J69" s="5" t="s">
        <v>11</v>
      </c>
      <c r="K69" s="4" t="s">
        <v>8</v>
      </c>
      <c r="L69" s="11">
        <v>43197</v>
      </c>
      <c r="M69" s="14">
        <v>0</v>
      </c>
      <c r="N69" s="13">
        <v>10</v>
      </c>
      <c r="O69" s="10">
        <v>249.79</v>
      </c>
      <c r="P69" s="117" t="s">
        <v>3170</v>
      </c>
      <c r="Q69" s="1"/>
      <c r="R69" s="1" t="s">
        <v>5713</v>
      </c>
      <c r="S69" s="130"/>
    </row>
    <row r="70" spans="1:19" ht="18" customHeight="1">
      <c r="A70" s="1" t="s">
        <v>238</v>
      </c>
      <c r="B70" s="1" t="s">
        <v>239</v>
      </c>
      <c r="C70" s="1" t="s">
        <v>42</v>
      </c>
      <c r="D70" s="3" t="s">
        <v>14</v>
      </c>
      <c r="E70" s="1" t="s">
        <v>240</v>
      </c>
      <c r="F70" s="4" t="s">
        <v>9</v>
      </c>
      <c r="G70" s="115" t="s">
        <v>4269</v>
      </c>
      <c r="H70" s="116">
        <v>36.39</v>
      </c>
      <c r="I70" s="5">
        <v>2</v>
      </c>
      <c r="J70" s="5" t="s">
        <v>11</v>
      </c>
      <c r="K70" s="4" t="s">
        <v>8</v>
      </c>
      <c r="L70" s="11">
        <v>42978</v>
      </c>
      <c r="M70" s="14">
        <v>0</v>
      </c>
      <c r="N70" s="13">
        <v>121</v>
      </c>
      <c r="O70" s="10">
        <v>180.06</v>
      </c>
      <c r="P70" s="117" t="s">
        <v>3170</v>
      </c>
      <c r="Q70" s="1"/>
      <c r="R70" s="1" t="s">
        <v>5704</v>
      </c>
      <c r="S70" s="127"/>
    </row>
    <row r="71" spans="1:19" ht="18" customHeight="1">
      <c r="A71" s="1" t="s">
        <v>241</v>
      </c>
      <c r="B71" s="1" t="s">
        <v>242</v>
      </c>
      <c r="C71" s="1" t="s">
        <v>14</v>
      </c>
      <c r="D71" s="3" t="s">
        <v>14</v>
      </c>
      <c r="E71" s="1" t="s">
        <v>72</v>
      </c>
      <c r="F71" s="4" t="s">
        <v>9</v>
      </c>
      <c r="G71" s="115" t="s">
        <v>4269</v>
      </c>
      <c r="H71" s="116">
        <v>31.12</v>
      </c>
      <c r="I71" s="5">
        <v>2</v>
      </c>
      <c r="J71" s="5" t="s">
        <v>11</v>
      </c>
      <c r="K71" s="4" t="s">
        <v>8</v>
      </c>
      <c r="L71" s="11">
        <v>43170</v>
      </c>
      <c r="M71" s="14">
        <v>0</v>
      </c>
      <c r="N71" s="13">
        <v>6</v>
      </c>
      <c r="O71" s="10">
        <v>196.38</v>
      </c>
      <c r="P71" s="117" t="s">
        <v>3170</v>
      </c>
      <c r="Q71" s="1"/>
      <c r="R71" s="1" t="s">
        <v>5704</v>
      </c>
      <c r="S71" s="127"/>
    </row>
    <row r="72" spans="1:19" ht="18" customHeight="1">
      <c r="A72" s="1" t="s">
        <v>243</v>
      </c>
      <c r="B72" s="1" t="s">
        <v>244</v>
      </c>
      <c r="C72" s="1" t="s">
        <v>42</v>
      </c>
      <c r="D72" s="3" t="s">
        <v>14</v>
      </c>
      <c r="E72" s="1" t="s">
        <v>245</v>
      </c>
      <c r="F72" s="4" t="s">
        <v>9</v>
      </c>
      <c r="G72" s="115" t="s">
        <v>4269</v>
      </c>
      <c r="H72" s="116">
        <v>42.72</v>
      </c>
      <c r="I72" s="5">
        <v>2</v>
      </c>
      <c r="J72" s="5" t="s">
        <v>11</v>
      </c>
      <c r="K72" s="4" t="s">
        <v>8</v>
      </c>
      <c r="L72" s="11">
        <v>43172</v>
      </c>
      <c r="M72" s="14">
        <v>0</v>
      </c>
      <c r="N72" s="13">
        <v>7</v>
      </c>
      <c r="O72" s="10">
        <v>194.4</v>
      </c>
      <c r="P72" s="117" t="s">
        <v>3170</v>
      </c>
      <c r="Q72" s="1"/>
      <c r="R72" s="1" t="s">
        <v>5704</v>
      </c>
      <c r="S72" s="127"/>
    </row>
    <row r="73" spans="1:19" ht="18" customHeight="1">
      <c r="A73" s="1" t="s">
        <v>246</v>
      </c>
      <c r="B73" s="1" t="s">
        <v>247</v>
      </c>
      <c r="C73" s="1" t="s">
        <v>248</v>
      </c>
      <c r="D73" s="3" t="s">
        <v>54</v>
      </c>
      <c r="E73" s="1" t="s">
        <v>249</v>
      </c>
      <c r="F73" s="4" t="s">
        <v>9</v>
      </c>
      <c r="G73" s="115" t="s">
        <v>4269</v>
      </c>
      <c r="H73" s="116">
        <v>101.045</v>
      </c>
      <c r="I73" s="5">
        <v>2</v>
      </c>
      <c r="J73" s="5" t="s">
        <v>11</v>
      </c>
      <c r="K73" s="4" t="s">
        <v>8</v>
      </c>
      <c r="L73" s="11">
        <v>43172</v>
      </c>
      <c r="M73" s="14">
        <v>0</v>
      </c>
      <c r="N73" s="13">
        <v>167</v>
      </c>
      <c r="O73" s="10">
        <v>261.98</v>
      </c>
      <c r="P73" s="117" t="s">
        <v>3170</v>
      </c>
      <c r="Q73" s="1"/>
      <c r="R73" s="118" t="s">
        <v>5694</v>
      </c>
      <c r="S73" s="127"/>
    </row>
    <row r="74" spans="1:19" ht="18" customHeight="1">
      <c r="A74" s="1" t="s">
        <v>250</v>
      </c>
      <c r="B74" s="1" t="s">
        <v>251</v>
      </c>
      <c r="C74" s="1" t="s">
        <v>252</v>
      </c>
      <c r="D74" s="3" t="s">
        <v>4251</v>
      </c>
      <c r="E74" s="1" t="s">
        <v>253</v>
      </c>
      <c r="F74" s="4" t="s">
        <v>9</v>
      </c>
      <c r="G74" s="115" t="s">
        <v>4269</v>
      </c>
      <c r="H74" s="116">
        <v>80.05</v>
      </c>
      <c r="I74" s="5">
        <v>2</v>
      </c>
      <c r="J74" s="5" t="s">
        <v>11</v>
      </c>
      <c r="K74" s="4" t="s">
        <v>47</v>
      </c>
      <c r="L74" s="11">
        <v>44797</v>
      </c>
      <c r="M74" s="14">
        <v>9.444828894792062</v>
      </c>
      <c r="N74" s="13">
        <v>217</v>
      </c>
      <c r="O74" s="10">
        <v>235.62</v>
      </c>
      <c r="P74" s="117" t="s">
        <v>3170</v>
      </c>
      <c r="Q74" s="1"/>
      <c r="R74" s="105" t="s">
        <v>5699</v>
      </c>
      <c r="S74" s="127"/>
    </row>
    <row r="75" spans="1:19" ht="18" customHeight="1">
      <c r="A75" s="1" t="s">
        <v>254</v>
      </c>
      <c r="B75" s="1" t="s">
        <v>255</v>
      </c>
      <c r="C75" s="1" t="s">
        <v>256</v>
      </c>
      <c r="D75" s="3" t="s">
        <v>14</v>
      </c>
      <c r="E75" s="1" t="s">
        <v>257</v>
      </c>
      <c r="F75" s="4" t="s">
        <v>9</v>
      </c>
      <c r="G75" s="115" t="s">
        <v>4269</v>
      </c>
      <c r="H75" s="116">
        <v>8.67</v>
      </c>
      <c r="I75" s="5">
        <v>2</v>
      </c>
      <c r="J75" s="5" t="s">
        <v>11</v>
      </c>
      <c r="K75" s="4" t="s">
        <v>8</v>
      </c>
      <c r="L75" s="11">
        <v>42776</v>
      </c>
      <c r="M75" s="14">
        <v>0</v>
      </c>
      <c r="N75" s="13">
        <v>156</v>
      </c>
      <c r="O75" s="10">
        <v>260.52</v>
      </c>
      <c r="P75" s="117" t="s">
        <v>3170</v>
      </c>
      <c r="Q75" s="1"/>
      <c r="R75" s="1" t="s">
        <v>5704</v>
      </c>
      <c r="S75" s="127"/>
    </row>
    <row r="76" spans="1:19" ht="18" customHeight="1">
      <c r="A76" s="1" t="s">
        <v>258</v>
      </c>
      <c r="B76" s="1" t="s">
        <v>259</v>
      </c>
      <c r="C76" s="2" t="s">
        <v>260</v>
      </c>
      <c r="D76" s="8" t="s">
        <v>14</v>
      </c>
      <c r="E76" s="1" t="s">
        <v>261</v>
      </c>
      <c r="F76" s="4" t="s">
        <v>9</v>
      </c>
      <c r="G76" s="115" t="s">
        <v>4269</v>
      </c>
      <c r="H76" s="116">
        <v>6.2249999999999996</v>
      </c>
      <c r="I76" s="5">
        <v>2</v>
      </c>
      <c r="J76" s="5" t="s">
        <v>11</v>
      </c>
      <c r="K76" s="4" t="s">
        <v>8</v>
      </c>
      <c r="L76" s="11">
        <v>43263</v>
      </c>
      <c r="M76" s="14">
        <v>0</v>
      </c>
      <c r="N76" s="13">
        <v>156</v>
      </c>
      <c r="O76" s="10">
        <v>263.55</v>
      </c>
      <c r="P76" s="117" t="s">
        <v>3170</v>
      </c>
      <c r="Q76" s="1"/>
      <c r="R76" s="1" t="s">
        <v>5697</v>
      </c>
      <c r="S76" s="127"/>
    </row>
    <row r="77" spans="1:19" ht="18" customHeight="1">
      <c r="A77" s="1" t="s">
        <v>262</v>
      </c>
      <c r="B77" s="1" t="s">
        <v>263</v>
      </c>
      <c r="C77" s="1" t="s">
        <v>264</v>
      </c>
      <c r="D77" s="3" t="s">
        <v>69</v>
      </c>
      <c r="E77" s="1" t="s">
        <v>265</v>
      </c>
      <c r="F77" s="4" t="s">
        <v>9</v>
      </c>
      <c r="G77" s="115" t="s">
        <v>4269</v>
      </c>
      <c r="H77" s="116">
        <v>29.25</v>
      </c>
      <c r="I77" s="5">
        <v>2</v>
      </c>
      <c r="J77" s="5" t="s">
        <v>11</v>
      </c>
      <c r="K77" s="4" t="s">
        <v>47</v>
      </c>
      <c r="L77" s="11">
        <v>46123</v>
      </c>
      <c r="M77" s="14">
        <v>13.930143312447152</v>
      </c>
      <c r="N77" s="13">
        <v>60</v>
      </c>
      <c r="O77" s="10">
        <v>263.42</v>
      </c>
      <c r="P77" s="117" t="s">
        <v>13</v>
      </c>
      <c r="Q77" s="1"/>
      <c r="R77" s="1" t="s">
        <v>5713</v>
      </c>
      <c r="S77" s="131"/>
    </row>
    <row r="78" spans="1:19" ht="18" customHeight="1">
      <c r="A78" s="1" t="s">
        <v>266</v>
      </c>
      <c r="B78" s="1" t="s">
        <v>267</v>
      </c>
      <c r="C78" s="1" t="s">
        <v>264</v>
      </c>
      <c r="D78" s="3" t="s">
        <v>69</v>
      </c>
      <c r="E78" s="1" t="s">
        <v>265</v>
      </c>
      <c r="F78" s="4" t="s">
        <v>9</v>
      </c>
      <c r="G78" s="115" t="s">
        <v>4269</v>
      </c>
      <c r="H78" s="116">
        <v>32.094999999999999</v>
      </c>
      <c r="I78" s="5">
        <v>2</v>
      </c>
      <c r="J78" s="5" t="s">
        <v>268</v>
      </c>
      <c r="K78" s="4" t="s">
        <v>47</v>
      </c>
      <c r="L78" s="11">
        <v>45766</v>
      </c>
      <c r="M78" s="14">
        <v>13.383297644539615</v>
      </c>
      <c r="N78" s="13">
        <v>44</v>
      </c>
      <c r="O78" s="10">
        <v>202.62</v>
      </c>
      <c r="P78" s="117" t="s">
        <v>13</v>
      </c>
      <c r="Q78" s="1"/>
      <c r="R78" s="1" t="s">
        <v>5713</v>
      </c>
      <c r="S78" s="131"/>
    </row>
    <row r="79" spans="1:19" ht="18" customHeight="1">
      <c r="A79" s="1" t="s">
        <v>269</v>
      </c>
      <c r="B79" s="1" t="s">
        <v>270</v>
      </c>
      <c r="C79" s="1" t="s">
        <v>14</v>
      </c>
      <c r="D79" s="3" t="s">
        <v>14</v>
      </c>
      <c r="E79" s="1" t="s">
        <v>271</v>
      </c>
      <c r="F79" s="4" t="s">
        <v>9</v>
      </c>
      <c r="G79" s="115" t="s">
        <v>5407</v>
      </c>
      <c r="H79" s="116">
        <v>0</v>
      </c>
      <c r="I79" s="5">
        <v>2</v>
      </c>
      <c r="J79" s="5" t="s">
        <v>272</v>
      </c>
      <c r="K79" s="4" t="s">
        <v>8</v>
      </c>
      <c r="L79" s="11">
        <v>42765</v>
      </c>
      <c r="M79" s="14">
        <v>0</v>
      </c>
      <c r="N79" s="13">
        <v>309</v>
      </c>
      <c r="O79" s="10">
        <v>265.85000000000002</v>
      </c>
      <c r="P79" s="117" t="s">
        <v>13</v>
      </c>
      <c r="Q79" s="1"/>
      <c r="R79" s="1" t="s">
        <v>5691</v>
      </c>
      <c r="S79" s="127"/>
    </row>
    <row r="80" spans="1:19" ht="18" customHeight="1">
      <c r="A80" s="1" t="s">
        <v>273</v>
      </c>
      <c r="B80" s="1" t="s">
        <v>274</v>
      </c>
      <c r="C80" s="1" t="s">
        <v>275</v>
      </c>
      <c r="D80" s="3" t="s">
        <v>22</v>
      </c>
      <c r="E80" s="1" t="s">
        <v>276</v>
      </c>
      <c r="F80" s="4" t="s">
        <v>12</v>
      </c>
      <c r="G80" s="115" t="s">
        <v>4269</v>
      </c>
      <c r="H80" s="116">
        <v>1.3574999999999999</v>
      </c>
      <c r="I80" s="5">
        <v>1</v>
      </c>
      <c r="J80" s="5" t="s">
        <v>11</v>
      </c>
      <c r="K80" s="4" t="s">
        <v>8</v>
      </c>
      <c r="L80" s="11">
        <v>42774</v>
      </c>
      <c r="M80" s="14">
        <v>0</v>
      </c>
      <c r="N80" s="13">
        <v>7</v>
      </c>
      <c r="O80" s="10">
        <v>268.29000000000002</v>
      </c>
      <c r="P80" s="117" t="s">
        <v>13</v>
      </c>
      <c r="Q80" s="1"/>
      <c r="R80" s="1" t="s">
        <v>8733</v>
      </c>
      <c r="S80" s="127"/>
    </row>
    <row r="81" spans="1:19" ht="18" customHeight="1">
      <c r="A81" s="1" t="s">
        <v>277</v>
      </c>
      <c r="B81" s="1" t="s">
        <v>278</v>
      </c>
      <c r="C81" s="1" t="s">
        <v>279</v>
      </c>
      <c r="D81" s="3" t="s">
        <v>22</v>
      </c>
      <c r="E81" s="9" t="s">
        <v>280</v>
      </c>
      <c r="F81" s="4" t="s">
        <v>9</v>
      </c>
      <c r="G81" s="115" t="s">
        <v>4269</v>
      </c>
      <c r="H81" s="116">
        <v>60.87</v>
      </c>
      <c r="I81" s="5">
        <v>2</v>
      </c>
      <c r="J81" s="6" t="s">
        <v>11</v>
      </c>
      <c r="K81" s="4" t="s">
        <v>8</v>
      </c>
      <c r="L81" s="11">
        <v>42587</v>
      </c>
      <c r="M81" s="14">
        <v>0</v>
      </c>
      <c r="N81" s="13">
        <v>1</v>
      </c>
      <c r="O81" s="10">
        <v>90.94</v>
      </c>
      <c r="P81" s="117" t="s">
        <v>13</v>
      </c>
      <c r="Q81" s="1"/>
      <c r="R81" s="1" t="s">
        <v>5679</v>
      </c>
      <c r="S81" s="128">
        <v>2</v>
      </c>
    </row>
    <row r="82" spans="1:19" ht="18" customHeight="1">
      <c r="A82" s="1" t="s">
        <v>281</v>
      </c>
      <c r="B82" s="1" t="s">
        <v>282</v>
      </c>
      <c r="C82" s="1" t="s">
        <v>14</v>
      </c>
      <c r="D82" s="3" t="s">
        <v>14</v>
      </c>
      <c r="E82" s="1" t="s">
        <v>283</v>
      </c>
      <c r="F82" s="4" t="s">
        <v>12</v>
      </c>
      <c r="G82" s="115" t="s">
        <v>4269</v>
      </c>
      <c r="H82" s="116">
        <v>29.552499999999998</v>
      </c>
      <c r="I82" s="5">
        <v>1</v>
      </c>
      <c r="J82" s="5" t="s">
        <v>11</v>
      </c>
      <c r="K82" s="4" t="s">
        <v>8</v>
      </c>
      <c r="L82" s="11">
        <v>42592</v>
      </c>
      <c r="M82" s="14">
        <v>0</v>
      </c>
      <c r="N82" s="13">
        <v>318</v>
      </c>
      <c r="O82" s="10">
        <v>225.47</v>
      </c>
      <c r="P82" s="117" t="s">
        <v>13</v>
      </c>
      <c r="Q82" s="1"/>
      <c r="R82" s="1" t="s">
        <v>8733</v>
      </c>
      <c r="S82" s="127"/>
    </row>
    <row r="83" spans="1:19" ht="18" customHeight="1">
      <c r="A83" s="1" t="s">
        <v>284</v>
      </c>
      <c r="B83" s="1" t="s">
        <v>285</v>
      </c>
      <c r="C83" s="7" t="s">
        <v>286</v>
      </c>
      <c r="D83" s="3" t="s">
        <v>54</v>
      </c>
      <c r="E83" s="1" t="s">
        <v>287</v>
      </c>
      <c r="F83" s="4" t="s">
        <v>9</v>
      </c>
      <c r="G83" s="115" t="s">
        <v>4269</v>
      </c>
      <c r="H83" s="116">
        <v>7.08</v>
      </c>
      <c r="I83" s="5">
        <v>2</v>
      </c>
      <c r="J83" s="5" t="s">
        <v>11</v>
      </c>
      <c r="K83" s="4" t="s">
        <v>8</v>
      </c>
      <c r="L83" s="11">
        <v>42813</v>
      </c>
      <c r="M83" s="14">
        <v>0</v>
      </c>
      <c r="N83" s="13">
        <v>337</v>
      </c>
      <c r="O83" s="10">
        <v>324.44</v>
      </c>
      <c r="P83" s="117" t="s">
        <v>13</v>
      </c>
      <c r="Q83" s="1"/>
      <c r="R83" s="1" t="s">
        <v>5732</v>
      </c>
      <c r="S83" s="127"/>
    </row>
    <row r="84" spans="1:19" ht="18" customHeight="1">
      <c r="A84" s="1" t="s">
        <v>288</v>
      </c>
      <c r="B84" s="1" t="s">
        <v>289</v>
      </c>
      <c r="C84" s="2" t="s">
        <v>290</v>
      </c>
      <c r="D84" s="8" t="s">
        <v>14</v>
      </c>
      <c r="E84" s="1" t="s">
        <v>291</v>
      </c>
      <c r="F84" s="4" t="s">
        <v>9</v>
      </c>
      <c r="G84" s="115" t="s">
        <v>4269</v>
      </c>
      <c r="H84" s="116">
        <v>125.145</v>
      </c>
      <c r="I84" s="5">
        <v>2</v>
      </c>
      <c r="J84" s="5" t="s">
        <v>11</v>
      </c>
      <c r="K84" s="4" t="s">
        <v>47</v>
      </c>
      <c r="L84" s="11">
        <v>44025</v>
      </c>
      <c r="M84" s="14">
        <v>6.017035775127769</v>
      </c>
      <c r="N84" s="13">
        <v>418</v>
      </c>
      <c r="O84" s="10">
        <v>213.51</v>
      </c>
      <c r="P84" s="117" t="s">
        <v>13</v>
      </c>
      <c r="Q84" s="1"/>
      <c r="R84" s="1" t="s">
        <v>5707</v>
      </c>
      <c r="S84" s="128">
        <v>5</v>
      </c>
    </row>
    <row r="85" spans="1:19" ht="18" customHeight="1">
      <c r="A85" s="1" t="s">
        <v>292</v>
      </c>
      <c r="B85" s="1" t="s">
        <v>293</v>
      </c>
      <c r="C85" s="1" t="s">
        <v>294</v>
      </c>
      <c r="D85" s="3" t="s">
        <v>295</v>
      </c>
      <c r="E85" s="1" t="s">
        <v>296</v>
      </c>
      <c r="F85" s="4" t="s">
        <v>9</v>
      </c>
      <c r="G85" s="115" t="s">
        <v>4269</v>
      </c>
      <c r="H85" s="116">
        <v>20.399999999999999</v>
      </c>
      <c r="I85" s="5">
        <v>2</v>
      </c>
      <c r="J85" s="5" t="s">
        <v>11</v>
      </c>
      <c r="K85" s="4" t="s">
        <v>8</v>
      </c>
      <c r="L85" s="11">
        <v>42381</v>
      </c>
      <c r="M85" s="14">
        <v>0</v>
      </c>
      <c r="N85" s="13">
        <v>5</v>
      </c>
      <c r="O85" s="10">
        <v>262.64</v>
      </c>
      <c r="P85" s="117" t="s">
        <v>13</v>
      </c>
      <c r="Q85" s="1"/>
      <c r="R85" s="1" t="s">
        <v>5700</v>
      </c>
      <c r="S85" s="127"/>
    </row>
    <row r="86" spans="1:19" ht="18" customHeight="1">
      <c r="A86" s="2" t="s">
        <v>297</v>
      </c>
      <c r="B86" s="1" t="s">
        <v>298</v>
      </c>
      <c r="C86" s="2" t="s">
        <v>299</v>
      </c>
      <c r="D86" s="8" t="s">
        <v>300</v>
      </c>
      <c r="E86" s="1" t="s">
        <v>301</v>
      </c>
      <c r="F86" s="4" t="s">
        <v>9</v>
      </c>
      <c r="G86" s="115" t="s">
        <v>4269</v>
      </c>
      <c r="H86" s="116">
        <v>41.77</v>
      </c>
      <c r="I86" s="5">
        <v>2</v>
      </c>
      <c r="J86" s="5" t="s">
        <v>11</v>
      </c>
      <c r="K86" s="4" t="s">
        <v>8</v>
      </c>
      <c r="L86" s="11">
        <v>42511</v>
      </c>
      <c r="M86" s="14">
        <v>0</v>
      </c>
      <c r="N86" s="13">
        <v>6</v>
      </c>
      <c r="O86" s="10">
        <v>263.23</v>
      </c>
      <c r="P86" s="117" t="s">
        <v>13</v>
      </c>
      <c r="Q86" s="1"/>
      <c r="R86" s="115" t="s">
        <v>5698</v>
      </c>
      <c r="S86" s="127"/>
    </row>
    <row r="87" spans="1:19" ht="18" customHeight="1">
      <c r="A87" s="1" t="s">
        <v>302</v>
      </c>
      <c r="B87" s="1" t="s">
        <v>303</v>
      </c>
      <c r="C87" s="1" t="s">
        <v>294</v>
      </c>
      <c r="D87" s="3" t="s">
        <v>295</v>
      </c>
      <c r="E87" s="1" t="s">
        <v>296</v>
      </c>
      <c r="F87" s="4" t="s">
        <v>9</v>
      </c>
      <c r="G87" s="115" t="s">
        <v>4269</v>
      </c>
      <c r="H87" s="116">
        <v>35.435000000000002</v>
      </c>
      <c r="I87" s="5">
        <v>2</v>
      </c>
      <c r="J87" s="5" t="s">
        <v>11</v>
      </c>
      <c r="K87" s="4" t="s">
        <v>8</v>
      </c>
      <c r="L87" s="11">
        <v>42270</v>
      </c>
      <c r="M87" s="14">
        <v>0</v>
      </c>
      <c r="N87" s="13">
        <v>3</v>
      </c>
      <c r="O87" s="10">
        <v>235.63</v>
      </c>
      <c r="P87" s="117" t="s">
        <v>13</v>
      </c>
      <c r="Q87" s="1"/>
      <c r="R87" s="1" t="s">
        <v>5700</v>
      </c>
      <c r="S87" s="127"/>
    </row>
    <row r="88" spans="1:19" ht="18" customHeight="1">
      <c r="A88" s="2" t="s">
        <v>304</v>
      </c>
      <c r="B88" s="1" t="s">
        <v>305</v>
      </c>
      <c r="C88" s="2" t="s">
        <v>299</v>
      </c>
      <c r="D88" s="8" t="s">
        <v>300</v>
      </c>
      <c r="E88" s="1" t="s">
        <v>301</v>
      </c>
      <c r="F88" s="4" t="s">
        <v>9</v>
      </c>
      <c r="G88" s="115" t="s">
        <v>4269</v>
      </c>
      <c r="H88" s="116">
        <v>72.209999999999994</v>
      </c>
      <c r="I88" s="5">
        <v>2</v>
      </c>
      <c r="J88" s="5" t="s">
        <v>11</v>
      </c>
      <c r="K88" s="4" t="s">
        <v>8</v>
      </c>
      <c r="L88" s="11">
        <v>42207</v>
      </c>
      <c r="M88" s="14">
        <v>0</v>
      </c>
      <c r="N88" s="13">
        <v>5</v>
      </c>
      <c r="O88" s="10">
        <v>220.19</v>
      </c>
      <c r="P88" s="117" t="s">
        <v>13</v>
      </c>
      <c r="Q88" s="1"/>
      <c r="R88" s="115" t="s">
        <v>5698</v>
      </c>
      <c r="S88" s="127"/>
    </row>
    <row r="89" spans="1:19" ht="18" customHeight="1">
      <c r="A89" s="1" t="s">
        <v>306</v>
      </c>
      <c r="B89" s="1" t="s">
        <v>307</v>
      </c>
      <c r="C89" s="1" t="s">
        <v>42</v>
      </c>
      <c r="D89" s="3" t="s">
        <v>14</v>
      </c>
      <c r="E89" s="1" t="s">
        <v>308</v>
      </c>
      <c r="F89" s="4" t="s">
        <v>9</v>
      </c>
      <c r="G89" s="115" t="s">
        <v>4269</v>
      </c>
      <c r="H89" s="116">
        <v>21.445</v>
      </c>
      <c r="I89" s="5">
        <v>2</v>
      </c>
      <c r="J89" s="5" t="s">
        <v>11</v>
      </c>
      <c r="K89" s="4" t="s">
        <v>47</v>
      </c>
      <c r="L89" s="11">
        <v>45588</v>
      </c>
      <c r="M89" s="14">
        <v>13.885232956041063</v>
      </c>
      <c r="N89" s="13">
        <v>498</v>
      </c>
      <c r="O89" s="10">
        <v>167.26</v>
      </c>
      <c r="P89" s="117" t="s">
        <v>13</v>
      </c>
      <c r="Q89" s="1"/>
      <c r="R89" s="1" t="s">
        <v>5704</v>
      </c>
      <c r="S89" s="127"/>
    </row>
    <row r="90" spans="1:19" ht="18" customHeight="1">
      <c r="A90" s="1" t="s">
        <v>309</v>
      </c>
      <c r="B90" s="1" t="s">
        <v>310</v>
      </c>
      <c r="C90" s="1" t="s">
        <v>158</v>
      </c>
      <c r="D90" s="3" t="s">
        <v>311</v>
      </c>
      <c r="E90" s="1" t="s">
        <v>312</v>
      </c>
      <c r="F90" s="4" t="s">
        <v>12</v>
      </c>
      <c r="G90" s="115" t="s">
        <v>4269</v>
      </c>
      <c r="H90" s="116">
        <v>28.307500000000001</v>
      </c>
      <c r="I90" s="5">
        <v>1</v>
      </c>
      <c r="J90" s="5" t="s">
        <v>11</v>
      </c>
      <c r="K90" s="4" t="s">
        <v>8</v>
      </c>
      <c r="L90" s="11">
        <v>42639</v>
      </c>
      <c r="M90" s="14">
        <v>0</v>
      </c>
      <c r="N90" s="13">
        <v>252</v>
      </c>
      <c r="O90" s="10">
        <v>202.32</v>
      </c>
      <c r="P90" s="117" t="s">
        <v>13</v>
      </c>
      <c r="Q90" s="1"/>
      <c r="R90" s="1" t="s">
        <v>5684</v>
      </c>
      <c r="S90" s="128">
        <v>1</v>
      </c>
    </row>
    <row r="91" spans="1:19" ht="18" customHeight="1">
      <c r="A91" s="1" t="s">
        <v>313</v>
      </c>
      <c r="B91" s="1" t="s">
        <v>314</v>
      </c>
      <c r="C91" s="1" t="s">
        <v>315</v>
      </c>
      <c r="D91" s="3" t="s">
        <v>315</v>
      </c>
      <c r="E91" s="9" t="s">
        <v>10</v>
      </c>
      <c r="F91" s="4" t="s">
        <v>9</v>
      </c>
      <c r="G91" s="115" t="s">
        <v>4269</v>
      </c>
      <c r="H91" s="116">
        <v>98.51</v>
      </c>
      <c r="I91" s="5">
        <v>2</v>
      </c>
      <c r="J91" s="6" t="s">
        <v>101</v>
      </c>
      <c r="K91" s="4" t="s">
        <v>8</v>
      </c>
      <c r="L91" s="11">
        <v>43202</v>
      </c>
      <c r="M91" s="14">
        <v>0</v>
      </c>
      <c r="N91" s="13">
        <v>188</v>
      </c>
      <c r="O91" s="10">
        <v>321.02</v>
      </c>
      <c r="P91" s="117" t="s">
        <v>13</v>
      </c>
      <c r="Q91" s="1"/>
      <c r="R91" s="1" t="s">
        <v>5679</v>
      </c>
      <c r="S91" s="128">
        <v>2</v>
      </c>
    </row>
    <row r="92" spans="1:19" ht="18" customHeight="1">
      <c r="A92" s="1" t="s">
        <v>316</v>
      </c>
      <c r="B92" s="1" t="s">
        <v>317</v>
      </c>
      <c r="C92" s="1" t="s">
        <v>14</v>
      </c>
      <c r="D92" s="3" t="s">
        <v>14</v>
      </c>
      <c r="E92" s="1" t="s">
        <v>177</v>
      </c>
      <c r="F92" s="4" t="s">
        <v>9</v>
      </c>
      <c r="G92" s="115" t="s">
        <v>4269</v>
      </c>
      <c r="H92" s="116">
        <v>130.905</v>
      </c>
      <c r="I92" s="5">
        <v>2</v>
      </c>
      <c r="J92" s="5" t="s">
        <v>318</v>
      </c>
      <c r="K92" s="4" t="s">
        <v>47</v>
      </c>
      <c r="L92" s="11">
        <v>44618</v>
      </c>
      <c r="M92" s="14">
        <v>8.3688197588417239</v>
      </c>
      <c r="N92" s="13">
        <v>548</v>
      </c>
      <c r="O92" s="10">
        <v>218.59</v>
      </c>
      <c r="P92" s="117" t="s">
        <v>13</v>
      </c>
      <c r="Q92" s="1"/>
      <c r="R92" s="1" t="s">
        <v>8733</v>
      </c>
      <c r="S92" s="127"/>
    </row>
    <row r="93" spans="1:19" ht="18" customHeight="1">
      <c r="A93" s="1" t="s">
        <v>319</v>
      </c>
      <c r="B93" s="1" t="s">
        <v>320</v>
      </c>
      <c r="C93" s="1" t="s">
        <v>14</v>
      </c>
      <c r="D93" s="3" t="s">
        <v>14</v>
      </c>
      <c r="E93" s="1" t="s">
        <v>78</v>
      </c>
      <c r="F93" s="4" t="s">
        <v>9</v>
      </c>
      <c r="G93" s="115" t="s">
        <v>4269</v>
      </c>
      <c r="H93" s="116">
        <v>148.54</v>
      </c>
      <c r="I93" s="5">
        <v>2</v>
      </c>
      <c r="J93" s="5" t="s">
        <v>111</v>
      </c>
      <c r="K93" s="4" t="s">
        <v>47</v>
      </c>
      <c r="L93" s="11">
        <v>44120</v>
      </c>
      <c r="M93" s="14">
        <v>6.3236627379873065</v>
      </c>
      <c r="N93" s="13">
        <v>640</v>
      </c>
      <c r="O93" s="10">
        <v>220.43</v>
      </c>
      <c r="P93" s="117" t="s">
        <v>13</v>
      </c>
      <c r="Q93" s="1"/>
      <c r="R93" s="1" t="s">
        <v>8733</v>
      </c>
      <c r="S93" s="127"/>
    </row>
    <row r="94" spans="1:19" ht="18" customHeight="1">
      <c r="A94" s="1" t="s">
        <v>321</v>
      </c>
      <c r="B94" s="1" t="s">
        <v>322</v>
      </c>
      <c r="C94" s="1" t="s">
        <v>323</v>
      </c>
      <c r="D94" s="3" t="s">
        <v>14</v>
      </c>
      <c r="E94" s="1" t="s">
        <v>7</v>
      </c>
      <c r="F94" s="4" t="s">
        <v>9</v>
      </c>
      <c r="G94" s="115" t="s">
        <v>4269</v>
      </c>
      <c r="H94" s="116">
        <v>84.99</v>
      </c>
      <c r="I94" s="5">
        <v>2</v>
      </c>
      <c r="J94" s="5" t="s">
        <v>11</v>
      </c>
      <c r="K94" s="4" t="s">
        <v>47</v>
      </c>
      <c r="L94" s="11">
        <v>44073</v>
      </c>
      <c r="M94" s="14">
        <v>5.4205522655594125</v>
      </c>
      <c r="N94" s="13">
        <v>548</v>
      </c>
      <c r="O94" s="10">
        <v>251.46</v>
      </c>
      <c r="P94" s="117" t="s">
        <v>13</v>
      </c>
      <c r="Q94" s="1"/>
      <c r="R94" s="105" t="s">
        <v>5699</v>
      </c>
      <c r="S94" s="127"/>
    </row>
    <row r="95" spans="1:19" ht="18" customHeight="1">
      <c r="A95" s="1" t="s">
        <v>324</v>
      </c>
      <c r="B95" s="1" t="s">
        <v>325</v>
      </c>
      <c r="C95" s="1" t="s">
        <v>189</v>
      </c>
      <c r="D95" s="3" t="s">
        <v>14</v>
      </c>
      <c r="E95" s="1" t="s">
        <v>7</v>
      </c>
      <c r="F95" s="4" t="s">
        <v>9</v>
      </c>
      <c r="G95" s="115" t="s">
        <v>4269</v>
      </c>
      <c r="H95" s="116">
        <v>210.24</v>
      </c>
      <c r="I95" s="5">
        <v>2</v>
      </c>
      <c r="J95" s="5" t="s">
        <v>11</v>
      </c>
      <c r="K95" s="4" t="s">
        <v>47</v>
      </c>
      <c r="L95" s="11">
        <v>43843</v>
      </c>
      <c r="M95" s="14">
        <v>5.5493465319435256</v>
      </c>
      <c r="N95" s="13">
        <v>578</v>
      </c>
      <c r="O95" s="10">
        <v>238.34</v>
      </c>
      <c r="P95" s="117" t="s">
        <v>13</v>
      </c>
      <c r="Q95" s="1"/>
      <c r="R95" s="105" t="s">
        <v>5699</v>
      </c>
      <c r="S95" s="127"/>
    </row>
    <row r="96" spans="1:19" ht="18" customHeight="1">
      <c r="A96" s="1" t="s">
        <v>326</v>
      </c>
      <c r="B96" s="1" t="s">
        <v>327</v>
      </c>
      <c r="C96" s="1" t="s">
        <v>328</v>
      </c>
      <c r="D96" s="3" t="s">
        <v>83</v>
      </c>
      <c r="E96" s="1" t="s">
        <v>27</v>
      </c>
      <c r="F96" s="4" t="s">
        <v>9</v>
      </c>
      <c r="G96" s="115" t="s">
        <v>4269</v>
      </c>
      <c r="H96" s="116">
        <v>27.59</v>
      </c>
      <c r="I96" s="5">
        <v>2</v>
      </c>
      <c r="J96" s="5" t="s">
        <v>329</v>
      </c>
      <c r="K96" s="4" t="s">
        <v>47</v>
      </c>
      <c r="L96" s="11">
        <v>43956</v>
      </c>
      <c r="M96" s="14">
        <v>4.7479297479297484</v>
      </c>
      <c r="N96" s="13">
        <v>392</v>
      </c>
      <c r="O96" s="10">
        <v>269.76</v>
      </c>
      <c r="P96" s="117" t="s">
        <v>13</v>
      </c>
      <c r="Q96" s="1"/>
      <c r="R96" s="1" t="s">
        <v>8733</v>
      </c>
      <c r="S96" s="127"/>
    </row>
    <row r="97" spans="1:19" ht="18" customHeight="1">
      <c r="A97" s="1" t="s">
        <v>330</v>
      </c>
      <c r="B97" s="1" t="s">
        <v>331</v>
      </c>
      <c r="C97" s="2" t="s">
        <v>290</v>
      </c>
      <c r="D97" s="8" t="s">
        <v>14</v>
      </c>
      <c r="E97" s="1" t="s">
        <v>332</v>
      </c>
      <c r="F97" s="4" t="s">
        <v>9</v>
      </c>
      <c r="G97" s="115" t="s">
        <v>5407</v>
      </c>
      <c r="H97" s="116">
        <v>0</v>
      </c>
      <c r="I97" s="5">
        <v>2</v>
      </c>
      <c r="J97" s="5" t="s">
        <v>11</v>
      </c>
      <c r="K97" s="4" t="s">
        <v>8</v>
      </c>
      <c r="L97" s="11">
        <v>42868</v>
      </c>
      <c r="M97" s="14">
        <v>0</v>
      </c>
      <c r="N97" s="13">
        <v>304</v>
      </c>
      <c r="O97" s="10">
        <v>276.20999999999998</v>
      </c>
      <c r="P97" s="117" t="s">
        <v>13</v>
      </c>
      <c r="Q97" s="1"/>
      <c r="R97" s="1" t="s">
        <v>5707</v>
      </c>
      <c r="S97" s="128">
        <v>5</v>
      </c>
    </row>
    <row r="98" spans="1:19" ht="18" customHeight="1">
      <c r="A98" s="1" t="s">
        <v>333</v>
      </c>
      <c r="B98" s="1" t="s">
        <v>334</v>
      </c>
      <c r="C98" s="1" t="s">
        <v>14</v>
      </c>
      <c r="D98" s="3" t="s">
        <v>14</v>
      </c>
      <c r="E98" s="1" t="s">
        <v>335</v>
      </c>
      <c r="F98" s="4" t="s">
        <v>9</v>
      </c>
      <c r="G98" s="115" t="s">
        <v>5407</v>
      </c>
      <c r="H98" s="116">
        <v>0</v>
      </c>
      <c r="I98" s="5">
        <v>2</v>
      </c>
      <c r="J98" s="5" t="s">
        <v>11</v>
      </c>
      <c r="K98" s="4" t="s">
        <v>8</v>
      </c>
      <c r="L98" s="11">
        <v>42347</v>
      </c>
      <c r="M98" s="14">
        <v>0</v>
      </c>
      <c r="N98" s="13">
        <v>475</v>
      </c>
      <c r="O98" s="10">
        <v>195.84</v>
      </c>
      <c r="P98" s="117" t="s">
        <v>13</v>
      </c>
      <c r="Q98" s="1"/>
      <c r="R98" s="1" t="s">
        <v>8733</v>
      </c>
      <c r="S98" s="127"/>
    </row>
    <row r="99" spans="1:19" ht="18" customHeight="1">
      <c r="A99" s="1" t="s">
        <v>336</v>
      </c>
      <c r="B99" s="1" t="s">
        <v>337</v>
      </c>
      <c r="C99" s="1" t="s">
        <v>4251</v>
      </c>
      <c r="D99" s="3" t="s">
        <v>83</v>
      </c>
      <c r="E99" s="1" t="s">
        <v>338</v>
      </c>
      <c r="F99" s="4" t="s">
        <v>9</v>
      </c>
      <c r="G99" s="115" t="s">
        <v>4269</v>
      </c>
      <c r="H99" s="116">
        <v>71.935000000000002</v>
      </c>
      <c r="I99" s="5">
        <v>2</v>
      </c>
      <c r="J99" s="6" t="s">
        <v>11</v>
      </c>
      <c r="K99" s="4" t="s">
        <v>8</v>
      </c>
      <c r="L99" s="11">
        <v>42791</v>
      </c>
      <c r="M99" s="14">
        <v>0</v>
      </c>
      <c r="N99" s="13">
        <v>9</v>
      </c>
      <c r="O99" s="10">
        <v>216.85</v>
      </c>
      <c r="P99" s="117" t="s">
        <v>13</v>
      </c>
      <c r="Q99" s="1"/>
      <c r="R99" s="1"/>
      <c r="S99" s="128">
        <v>2</v>
      </c>
    </row>
    <row r="100" spans="1:19" ht="18" customHeight="1">
      <c r="A100" s="1" t="s">
        <v>339</v>
      </c>
      <c r="B100" s="1" t="s">
        <v>340</v>
      </c>
      <c r="C100" s="1" t="s">
        <v>341</v>
      </c>
      <c r="D100" s="3" t="s">
        <v>14</v>
      </c>
      <c r="E100" s="1" t="s">
        <v>342</v>
      </c>
      <c r="F100" s="4" t="s">
        <v>9</v>
      </c>
      <c r="G100" s="115" t="s">
        <v>4269</v>
      </c>
      <c r="H100" s="116">
        <v>18.420000000000002</v>
      </c>
      <c r="I100" s="5">
        <v>2</v>
      </c>
      <c r="J100" s="5" t="s">
        <v>11</v>
      </c>
      <c r="K100" s="4" t="s">
        <v>8</v>
      </c>
      <c r="L100" s="11">
        <v>42341</v>
      </c>
      <c r="M100" s="14">
        <v>0</v>
      </c>
      <c r="N100" s="13">
        <v>17</v>
      </c>
      <c r="O100" s="10">
        <v>225.57</v>
      </c>
      <c r="P100" s="117" t="s">
        <v>13</v>
      </c>
      <c r="Q100" s="1"/>
      <c r="R100" s="1" t="s">
        <v>8733</v>
      </c>
      <c r="S100" s="127"/>
    </row>
    <row r="101" spans="1:19" ht="18" customHeight="1">
      <c r="A101" s="1" t="s">
        <v>343</v>
      </c>
      <c r="B101" s="1" t="s">
        <v>344</v>
      </c>
      <c r="C101" s="1" t="s">
        <v>345</v>
      </c>
      <c r="D101" s="3" t="s">
        <v>83</v>
      </c>
      <c r="E101" s="1" t="s">
        <v>23</v>
      </c>
      <c r="F101" s="4" t="s">
        <v>9</v>
      </c>
      <c r="G101" s="115" t="s">
        <v>4269</v>
      </c>
      <c r="H101" s="116">
        <v>67.444999999999993</v>
      </c>
      <c r="I101" s="5">
        <v>2</v>
      </c>
      <c r="J101" s="5" t="s">
        <v>346</v>
      </c>
      <c r="K101" s="4" t="s">
        <v>8</v>
      </c>
      <c r="L101" s="11">
        <v>42651</v>
      </c>
      <c r="M101" s="14">
        <v>0</v>
      </c>
      <c r="N101" s="13">
        <v>25</v>
      </c>
      <c r="O101" s="10">
        <v>290.70999999999998</v>
      </c>
      <c r="P101" s="117" t="s">
        <v>13</v>
      </c>
      <c r="Q101" s="1"/>
      <c r="R101" s="1" t="s">
        <v>5679</v>
      </c>
      <c r="S101" s="127"/>
    </row>
    <row r="102" spans="1:19" ht="18" customHeight="1">
      <c r="A102" s="1" t="s">
        <v>347</v>
      </c>
      <c r="B102" s="1" t="s">
        <v>348</v>
      </c>
      <c r="C102" s="1" t="s">
        <v>349</v>
      </c>
      <c r="D102" s="3" t="s">
        <v>186</v>
      </c>
      <c r="E102" s="1" t="s">
        <v>100</v>
      </c>
      <c r="F102" s="4" t="s">
        <v>9</v>
      </c>
      <c r="G102" s="115" t="s">
        <v>4269</v>
      </c>
      <c r="H102" s="116">
        <v>46.604999999999997</v>
      </c>
      <c r="I102" s="5">
        <v>2</v>
      </c>
      <c r="J102" s="6" t="s">
        <v>11</v>
      </c>
      <c r="K102" s="4" t="s">
        <v>8</v>
      </c>
      <c r="L102" s="11">
        <v>43345</v>
      </c>
      <c r="M102" s="14">
        <v>0</v>
      </c>
      <c r="N102" s="13">
        <v>10</v>
      </c>
      <c r="O102" s="10">
        <v>294.58999999999997</v>
      </c>
      <c r="P102" s="117" t="s">
        <v>13</v>
      </c>
      <c r="Q102" s="1"/>
      <c r="R102" s="1"/>
      <c r="S102" s="128">
        <v>2</v>
      </c>
    </row>
    <row r="103" spans="1:19" ht="18" customHeight="1">
      <c r="A103" s="1" t="s">
        <v>350</v>
      </c>
      <c r="B103" s="1" t="s">
        <v>351</v>
      </c>
      <c r="C103" s="1" t="s">
        <v>14</v>
      </c>
      <c r="D103" s="3" t="s">
        <v>14</v>
      </c>
      <c r="E103" s="1" t="s">
        <v>352</v>
      </c>
      <c r="F103" s="4" t="s">
        <v>9</v>
      </c>
      <c r="G103" s="115" t="s">
        <v>4269</v>
      </c>
      <c r="H103" s="116">
        <v>33.369999999999997</v>
      </c>
      <c r="I103" s="5">
        <v>2</v>
      </c>
      <c r="J103" s="6" t="s">
        <v>11</v>
      </c>
      <c r="K103" s="4" t="s">
        <v>8</v>
      </c>
      <c r="L103" s="11">
        <v>40705</v>
      </c>
      <c r="M103" s="14">
        <v>0</v>
      </c>
      <c r="N103" s="13">
        <v>347</v>
      </c>
      <c r="O103" s="10">
        <v>19.48</v>
      </c>
      <c r="P103" s="117" t="s">
        <v>13</v>
      </c>
      <c r="Q103" s="1"/>
      <c r="R103" s="1" t="s">
        <v>5715</v>
      </c>
      <c r="S103" s="128">
        <v>6</v>
      </c>
    </row>
    <row r="104" spans="1:19" ht="18" customHeight="1">
      <c r="A104" s="1" t="s">
        <v>353</v>
      </c>
      <c r="B104" s="1" t="s">
        <v>354</v>
      </c>
      <c r="C104" s="1" t="s">
        <v>158</v>
      </c>
      <c r="D104" s="3" t="s">
        <v>311</v>
      </c>
      <c r="E104" s="1" t="s">
        <v>355</v>
      </c>
      <c r="F104" s="4" t="s">
        <v>12</v>
      </c>
      <c r="G104" s="115" t="s">
        <v>5407</v>
      </c>
      <c r="H104" s="116">
        <v>0</v>
      </c>
      <c r="I104" s="5">
        <v>1</v>
      </c>
      <c r="J104" s="5" t="s">
        <v>11</v>
      </c>
      <c r="K104" s="4" t="s">
        <v>8</v>
      </c>
      <c r="L104" s="11">
        <v>43085</v>
      </c>
      <c r="M104" s="14">
        <v>0</v>
      </c>
      <c r="N104" s="13">
        <v>18</v>
      </c>
      <c r="O104" s="10">
        <v>242.7</v>
      </c>
      <c r="P104" s="117" t="s">
        <v>13</v>
      </c>
      <c r="Q104" s="1"/>
      <c r="R104" s="1" t="s">
        <v>8733</v>
      </c>
      <c r="S104" s="127"/>
    </row>
    <row r="105" spans="1:19" ht="18" customHeight="1">
      <c r="A105" s="1" t="s">
        <v>356</v>
      </c>
      <c r="B105" s="1" t="s">
        <v>357</v>
      </c>
      <c r="C105" s="1" t="s">
        <v>158</v>
      </c>
      <c r="D105" s="3" t="s">
        <v>311</v>
      </c>
      <c r="E105" s="1" t="s">
        <v>355</v>
      </c>
      <c r="F105" s="4" t="s">
        <v>9</v>
      </c>
      <c r="G105" s="115" t="s">
        <v>4269</v>
      </c>
      <c r="H105" s="116">
        <v>87.254999999999995</v>
      </c>
      <c r="I105" s="5">
        <v>2</v>
      </c>
      <c r="J105" s="5" t="s">
        <v>101</v>
      </c>
      <c r="K105" s="4" t="s">
        <v>8</v>
      </c>
      <c r="L105" s="11">
        <v>43022</v>
      </c>
      <c r="M105" s="14">
        <v>0</v>
      </c>
      <c r="N105" s="13">
        <v>10</v>
      </c>
      <c r="O105" s="10">
        <v>253.2</v>
      </c>
      <c r="P105" s="117" t="s">
        <v>13</v>
      </c>
      <c r="Q105" s="1"/>
      <c r="R105" s="1" t="s">
        <v>8733</v>
      </c>
      <c r="S105" s="127"/>
    </row>
    <row r="106" spans="1:19" ht="18" customHeight="1">
      <c r="A106" s="1" t="s">
        <v>358</v>
      </c>
      <c r="B106" s="1" t="s">
        <v>359</v>
      </c>
      <c r="C106" s="1" t="s">
        <v>360</v>
      </c>
      <c r="D106" s="3" t="s">
        <v>295</v>
      </c>
      <c r="E106" s="1" t="s">
        <v>296</v>
      </c>
      <c r="F106" s="4" t="s">
        <v>9</v>
      </c>
      <c r="G106" s="115" t="s">
        <v>4269</v>
      </c>
      <c r="H106" s="116">
        <v>59.954999999999998</v>
      </c>
      <c r="I106" s="5">
        <v>2</v>
      </c>
      <c r="J106" s="5" t="s">
        <v>11</v>
      </c>
      <c r="K106" s="4" t="s">
        <v>47</v>
      </c>
      <c r="L106" s="11">
        <v>45562</v>
      </c>
      <c r="M106" s="14">
        <v>5.5045871559633035</v>
      </c>
      <c r="N106" s="13">
        <v>283</v>
      </c>
      <c r="O106" s="10">
        <v>179.5</v>
      </c>
      <c r="P106" s="117" t="s">
        <v>13</v>
      </c>
      <c r="Q106" s="1"/>
      <c r="R106" s="1" t="s">
        <v>5700</v>
      </c>
      <c r="S106" s="127"/>
    </row>
    <row r="107" spans="1:19" ht="18" customHeight="1">
      <c r="A107" s="1" t="s">
        <v>361</v>
      </c>
      <c r="B107" s="1" t="s">
        <v>362</v>
      </c>
      <c r="C107" s="1" t="s">
        <v>363</v>
      </c>
      <c r="D107" s="3" t="s">
        <v>295</v>
      </c>
      <c r="E107" s="1" t="s">
        <v>296</v>
      </c>
      <c r="F107" s="4" t="s">
        <v>9</v>
      </c>
      <c r="G107" s="115" t="s">
        <v>4269</v>
      </c>
      <c r="H107" s="116">
        <v>36.645000000000003</v>
      </c>
      <c r="I107" s="5">
        <v>2</v>
      </c>
      <c r="J107" s="5" t="s">
        <v>11</v>
      </c>
      <c r="K107" s="4" t="s">
        <v>8</v>
      </c>
      <c r="L107" s="11">
        <v>42980</v>
      </c>
      <c r="M107" s="14">
        <v>0</v>
      </c>
      <c r="N107" s="13">
        <v>198</v>
      </c>
      <c r="O107" s="10">
        <v>283.17</v>
      </c>
      <c r="P107" s="117" t="s">
        <v>13</v>
      </c>
      <c r="Q107" s="1"/>
      <c r="R107" s="1" t="s">
        <v>5700</v>
      </c>
      <c r="S107" s="127"/>
    </row>
    <row r="108" spans="1:19" ht="18" customHeight="1">
      <c r="A108" s="1" t="s">
        <v>364</v>
      </c>
      <c r="B108" s="1" t="s">
        <v>365</v>
      </c>
      <c r="C108" s="1" t="s">
        <v>42</v>
      </c>
      <c r="D108" s="3" t="s">
        <v>14</v>
      </c>
      <c r="E108" s="1" t="s">
        <v>366</v>
      </c>
      <c r="F108" s="4" t="s">
        <v>9</v>
      </c>
      <c r="G108" s="115" t="s">
        <v>4269</v>
      </c>
      <c r="H108" s="116">
        <v>23.91</v>
      </c>
      <c r="I108" s="5">
        <v>2</v>
      </c>
      <c r="J108" s="5" t="s">
        <v>11</v>
      </c>
      <c r="K108" s="4" t="s">
        <v>8</v>
      </c>
      <c r="L108" s="11">
        <v>42545</v>
      </c>
      <c r="M108" s="14">
        <v>0</v>
      </c>
      <c r="N108" s="13">
        <v>410</v>
      </c>
      <c r="O108" s="10">
        <v>239.47</v>
      </c>
      <c r="P108" s="117" t="s">
        <v>13</v>
      </c>
      <c r="Q108" s="1"/>
      <c r="R108" s="1" t="s">
        <v>5704</v>
      </c>
      <c r="S108" s="127"/>
    </row>
    <row r="109" spans="1:19" ht="18" customHeight="1">
      <c r="A109" s="1" t="s">
        <v>367</v>
      </c>
      <c r="B109" s="1" t="s">
        <v>368</v>
      </c>
      <c r="C109" s="1" t="s">
        <v>42</v>
      </c>
      <c r="D109" s="3" t="s">
        <v>14</v>
      </c>
      <c r="E109" s="1" t="s">
        <v>369</v>
      </c>
      <c r="F109" s="4" t="s">
        <v>9</v>
      </c>
      <c r="G109" s="115" t="s">
        <v>4269</v>
      </c>
      <c r="H109" s="116">
        <v>25.21</v>
      </c>
      <c r="I109" s="5">
        <v>2</v>
      </c>
      <c r="J109" s="5" t="s">
        <v>101</v>
      </c>
      <c r="K109" s="4" t="s">
        <v>8</v>
      </c>
      <c r="L109" s="11">
        <v>42668</v>
      </c>
      <c r="M109" s="14">
        <v>0</v>
      </c>
      <c r="N109" s="13">
        <v>404</v>
      </c>
      <c r="O109" s="10">
        <v>264.91000000000003</v>
      </c>
      <c r="P109" s="117" t="s">
        <v>13</v>
      </c>
      <c r="Q109" s="1"/>
      <c r="R109" s="1" t="s">
        <v>5704</v>
      </c>
      <c r="S109" s="127"/>
    </row>
    <row r="110" spans="1:19" ht="18" customHeight="1">
      <c r="A110" s="1" t="s">
        <v>370</v>
      </c>
      <c r="B110" s="1" t="s">
        <v>371</v>
      </c>
      <c r="C110" s="1" t="s">
        <v>14</v>
      </c>
      <c r="D110" s="3" t="s">
        <v>14</v>
      </c>
      <c r="E110" s="1" t="s">
        <v>372</v>
      </c>
      <c r="F110" s="4" t="s">
        <v>9</v>
      </c>
      <c r="G110" s="115" t="s">
        <v>4269</v>
      </c>
      <c r="H110" s="116">
        <v>20.905000000000001</v>
      </c>
      <c r="I110" s="5">
        <v>2</v>
      </c>
      <c r="J110" s="5" t="s">
        <v>11</v>
      </c>
      <c r="K110" s="4" t="s">
        <v>8</v>
      </c>
      <c r="L110" s="11">
        <v>42470</v>
      </c>
      <c r="M110" s="14">
        <v>0</v>
      </c>
      <c r="N110" s="13">
        <v>293</v>
      </c>
      <c r="O110" s="10">
        <v>193.43</v>
      </c>
      <c r="P110" s="117" t="s">
        <v>13</v>
      </c>
      <c r="Q110" s="1"/>
      <c r="R110" s="1" t="s">
        <v>5715</v>
      </c>
      <c r="S110" s="132"/>
    </row>
    <row r="111" spans="1:19" ht="18" customHeight="1">
      <c r="A111" s="1" t="s">
        <v>373</v>
      </c>
      <c r="B111" s="1" t="s">
        <v>374</v>
      </c>
      <c r="C111" s="1" t="s">
        <v>14</v>
      </c>
      <c r="D111" s="3" t="s">
        <v>14</v>
      </c>
      <c r="E111" s="1" t="s">
        <v>372</v>
      </c>
      <c r="F111" s="4" t="s">
        <v>9</v>
      </c>
      <c r="G111" s="115" t="s">
        <v>4269</v>
      </c>
      <c r="H111" s="116">
        <v>4.9950000000000001</v>
      </c>
      <c r="I111" s="5">
        <v>2</v>
      </c>
      <c r="J111" s="5" t="s">
        <v>11</v>
      </c>
      <c r="K111" s="4" t="s">
        <v>8</v>
      </c>
      <c r="L111" s="11">
        <v>42632</v>
      </c>
      <c r="M111" s="14">
        <v>0</v>
      </c>
      <c r="N111" s="13">
        <v>273</v>
      </c>
      <c r="O111" s="10">
        <v>210.11</v>
      </c>
      <c r="P111" s="117" t="s">
        <v>13</v>
      </c>
      <c r="Q111" s="1"/>
      <c r="R111" s="1" t="s">
        <v>5715</v>
      </c>
      <c r="S111" s="129"/>
    </row>
    <row r="112" spans="1:19" ht="18" customHeight="1">
      <c r="A112" s="1" t="s">
        <v>375</v>
      </c>
      <c r="B112" s="1" t="s">
        <v>376</v>
      </c>
      <c r="C112" s="1" t="s">
        <v>14</v>
      </c>
      <c r="D112" s="3" t="s">
        <v>14</v>
      </c>
      <c r="E112" s="1" t="s">
        <v>352</v>
      </c>
      <c r="F112" s="4" t="s">
        <v>9</v>
      </c>
      <c r="G112" s="115" t="s">
        <v>4269</v>
      </c>
      <c r="H112" s="116">
        <v>9.7949999999999999</v>
      </c>
      <c r="I112" s="5">
        <v>2</v>
      </c>
      <c r="J112" s="5" t="s">
        <v>11</v>
      </c>
      <c r="K112" s="4" t="s">
        <v>47</v>
      </c>
      <c r="L112" s="11">
        <v>45482</v>
      </c>
      <c r="M112" s="14">
        <v>9.9643815135658063</v>
      </c>
      <c r="N112" s="13">
        <v>411</v>
      </c>
      <c r="O112" s="10">
        <v>228.19</v>
      </c>
      <c r="P112" s="117" t="s">
        <v>13</v>
      </c>
      <c r="Q112" s="1"/>
      <c r="R112" s="1" t="s">
        <v>5715</v>
      </c>
      <c r="S112" s="132"/>
    </row>
    <row r="113" spans="1:19" ht="18" customHeight="1">
      <c r="A113" s="1" t="s">
        <v>377</v>
      </c>
      <c r="B113" s="1" t="s">
        <v>378</v>
      </c>
      <c r="C113" s="1" t="s">
        <v>4251</v>
      </c>
      <c r="D113" s="3" t="s">
        <v>158</v>
      </c>
      <c r="E113" s="9" t="s">
        <v>10</v>
      </c>
      <c r="F113" s="4" t="s">
        <v>9</v>
      </c>
      <c r="G113" s="115" t="s">
        <v>4269</v>
      </c>
      <c r="H113" s="116">
        <v>44.98</v>
      </c>
      <c r="I113" s="5">
        <v>2</v>
      </c>
      <c r="J113" s="6" t="s">
        <v>11</v>
      </c>
      <c r="K113" s="4" t="s">
        <v>8</v>
      </c>
      <c r="L113" s="11">
        <v>43640</v>
      </c>
      <c r="M113" s="14">
        <v>0</v>
      </c>
      <c r="N113" s="13">
        <v>391</v>
      </c>
      <c r="O113" s="10">
        <v>167.41</v>
      </c>
      <c r="P113" s="117" t="s">
        <v>13</v>
      </c>
      <c r="Q113" s="1"/>
      <c r="R113" s="1" t="s">
        <v>5679</v>
      </c>
      <c r="S113" s="128">
        <v>2</v>
      </c>
    </row>
    <row r="114" spans="1:19" ht="18" customHeight="1">
      <c r="A114" s="1" t="s">
        <v>379</v>
      </c>
      <c r="B114" s="1" t="s">
        <v>380</v>
      </c>
      <c r="C114" s="1" t="s">
        <v>14</v>
      </c>
      <c r="D114" s="3" t="s">
        <v>14</v>
      </c>
      <c r="E114" s="1" t="s">
        <v>381</v>
      </c>
      <c r="F114" s="4" t="s">
        <v>9</v>
      </c>
      <c r="G114" s="115" t="s">
        <v>4269</v>
      </c>
      <c r="H114" s="116">
        <v>13.7</v>
      </c>
      <c r="I114" s="5">
        <v>2</v>
      </c>
      <c r="J114" s="5" t="s">
        <v>11</v>
      </c>
      <c r="K114" s="4" t="s">
        <v>8</v>
      </c>
      <c r="L114" s="11">
        <v>41722</v>
      </c>
      <c r="M114" s="14">
        <v>0</v>
      </c>
      <c r="N114" s="13">
        <v>306</v>
      </c>
      <c r="O114" s="10">
        <v>143.26</v>
      </c>
      <c r="P114" s="117" t="s">
        <v>13</v>
      </c>
      <c r="Q114" s="1"/>
      <c r="R114" s="1" t="s">
        <v>5720</v>
      </c>
      <c r="S114" s="130"/>
    </row>
    <row r="115" spans="1:19" ht="18" customHeight="1">
      <c r="A115" s="1" t="s">
        <v>382</v>
      </c>
      <c r="B115" s="1" t="s">
        <v>383</v>
      </c>
      <c r="C115" s="1" t="s">
        <v>384</v>
      </c>
      <c r="D115" s="3" t="s">
        <v>6</v>
      </c>
      <c r="E115" s="1" t="s">
        <v>385</v>
      </c>
      <c r="F115" s="4" t="s">
        <v>12</v>
      </c>
      <c r="G115" s="115" t="s">
        <v>4269</v>
      </c>
      <c r="H115" s="116">
        <v>10.505000000000001</v>
      </c>
      <c r="I115" s="5">
        <v>1</v>
      </c>
      <c r="J115" s="5" t="s">
        <v>11</v>
      </c>
      <c r="K115" s="4" t="s">
        <v>8</v>
      </c>
      <c r="L115" s="11">
        <v>43122</v>
      </c>
      <c r="M115" s="14">
        <v>0</v>
      </c>
      <c r="N115" s="13">
        <v>20</v>
      </c>
      <c r="O115" s="10">
        <v>243.62</v>
      </c>
      <c r="P115" s="117" t="s">
        <v>13</v>
      </c>
      <c r="Q115" s="1"/>
      <c r="R115" s="1" t="s">
        <v>8733</v>
      </c>
      <c r="S115" s="127"/>
    </row>
    <row r="116" spans="1:19" ht="18" customHeight="1">
      <c r="A116" s="1" t="s">
        <v>386</v>
      </c>
      <c r="B116" s="1" t="s">
        <v>387</v>
      </c>
      <c r="C116" s="1" t="s">
        <v>83</v>
      </c>
      <c r="D116" s="3" t="s">
        <v>83</v>
      </c>
      <c r="E116" s="1" t="s">
        <v>388</v>
      </c>
      <c r="F116" s="4" t="s">
        <v>9</v>
      </c>
      <c r="G116" s="115" t="s">
        <v>4269</v>
      </c>
      <c r="H116" s="116">
        <v>85.325000000000003</v>
      </c>
      <c r="I116" s="5">
        <v>2</v>
      </c>
      <c r="J116" s="5" t="s">
        <v>11</v>
      </c>
      <c r="K116" s="4" t="s">
        <v>8</v>
      </c>
      <c r="L116" s="11">
        <v>43041</v>
      </c>
      <c r="M116" s="14">
        <v>0</v>
      </c>
      <c r="N116" s="13">
        <v>1</v>
      </c>
      <c r="O116" s="10">
        <v>235.07</v>
      </c>
      <c r="P116" s="117" t="s">
        <v>13</v>
      </c>
      <c r="Q116" s="1"/>
      <c r="R116" s="1" t="s">
        <v>5707</v>
      </c>
      <c r="S116" s="128">
        <v>5</v>
      </c>
    </row>
    <row r="117" spans="1:19" ht="18" customHeight="1">
      <c r="A117" s="1" t="s">
        <v>389</v>
      </c>
      <c r="B117" s="1" t="s">
        <v>390</v>
      </c>
      <c r="C117" s="1" t="s">
        <v>4251</v>
      </c>
      <c r="D117" s="3" t="s">
        <v>83</v>
      </c>
      <c r="E117" s="1" t="s">
        <v>391</v>
      </c>
      <c r="F117" s="4" t="s">
        <v>9</v>
      </c>
      <c r="G117" s="115" t="s">
        <v>4269</v>
      </c>
      <c r="H117" s="116">
        <v>64.254999999999995</v>
      </c>
      <c r="I117" s="5">
        <v>2</v>
      </c>
      <c r="J117" s="6" t="s">
        <v>11</v>
      </c>
      <c r="K117" s="4" t="s">
        <v>8</v>
      </c>
      <c r="L117" s="11">
        <v>43261</v>
      </c>
      <c r="M117" s="14">
        <v>0</v>
      </c>
      <c r="N117" s="13">
        <v>4</v>
      </c>
      <c r="O117" s="10">
        <v>58.33</v>
      </c>
      <c r="P117" s="117" t="s">
        <v>13</v>
      </c>
      <c r="Q117" s="1"/>
      <c r="R117" s="1"/>
      <c r="S117" s="128">
        <v>2</v>
      </c>
    </row>
    <row r="118" spans="1:19" ht="18" customHeight="1">
      <c r="A118" s="1" t="s">
        <v>392</v>
      </c>
      <c r="B118" s="1" t="s">
        <v>393</v>
      </c>
      <c r="C118" s="1" t="s">
        <v>42</v>
      </c>
      <c r="D118" s="3" t="s">
        <v>14</v>
      </c>
      <c r="E118" s="1" t="s">
        <v>394</v>
      </c>
      <c r="F118" s="4" t="s">
        <v>9</v>
      </c>
      <c r="G118" s="115" t="s">
        <v>4269</v>
      </c>
      <c r="H118" s="116">
        <v>19.954999999999998</v>
      </c>
      <c r="I118" s="5">
        <v>2</v>
      </c>
      <c r="J118" s="5" t="s">
        <v>11</v>
      </c>
      <c r="K118" s="4" t="s">
        <v>8</v>
      </c>
      <c r="L118" s="11">
        <v>42671</v>
      </c>
      <c r="M118" s="14">
        <v>0</v>
      </c>
      <c r="N118" s="13">
        <v>6</v>
      </c>
      <c r="O118" s="10">
        <v>196.3</v>
      </c>
      <c r="P118" s="117" t="s">
        <v>13</v>
      </c>
      <c r="Q118" s="1"/>
      <c r="R118" s="1" t="s">
        <v>5704</v>
      </c>
      <c r="S118" s="127"/>
    </row>
    <row r="119" spans="1:19" ht="18" customHeight="1">
      <c r="A119" s="1" t="s">
        <v>395</v>
      </c>
      <c r="B119" s="1" t="s">
        <v>396</v>
      </c>
      <c r="C119" s="1" t="s">
        <v>42</v>
      </c>
      <c r="D119" s="3" t="s">
        <v>14</v>
      </c>
      <c r="E119" s="1" t="s">
        <v>397</v>
      </c>
      <c r="F119" s="4" t="s">
        <v>9</v>
      </c>
      <c r="G119" s="115" t="s">
        <v>4269</v>
      </c>
      <c r="H119" s="116">
        <v>52.225000000000001</v>
      </c>
      <c r="I119" s="5">
        <v>2</v>
      </c>
      <c r="J119" s="5" t="s">
        <v>11</v>
      </c>
      <c r="K119" s="4" t="s">
        <v>8</v>
      </c>
      <c r="L119" s="11">
        <v>42630</v>
      </c>
      <c r="M119" s="14">
        <v>0</v>
      </c>
      <c r="N119" s="13">
        <v>2</v>
      </c>
      <c r="O119" s="10">
        <v>198.98</v>
      </c>
      <c r="P119" s="117" t="s">
        <v>13</v>
      </c>
      <c r="Q119" s="1"/>
      <c r="R119" s="1" t="s">
        <v>5704</v>
      </c>
      <c r="S119" s="127"/>
    </row>
    <row r="120" spans="1:19" ht="18" customHeight="1">
      <c r="A120" s="1" t="s">
        <v>398</v>
      </c>
      <c r="B120" s="1" t="s">
        <v>399</v>
      </c>
      <c r="C120" s="1" t="s">
        <v>42</v>
      </c>
      <c r="D120" s="3" t="s">
        <v>14</v>
      </c>
      <c r="E120" s="1" t="s">
        <v>400</v>
      </c>
      <c r="F120" s="4" t="s">
        <v>9</v>
      </c>
      <c r="G120" s="115" t="s">
        <v>4269</v>
      </c>
      <c r="H120" s="116">
        <v>27.41</v>
      </c>
      <c r="I120" s="5">
        <v>2</v>
      </c>
      <c r="J120" s="5" t="s">
        <v>11</v>
      </c>
      <c r="K120" s="4" t="s">
        <v>47</v>
      </c>
      <c r="L120" s="11">
        <v>46498</v>
      </c>
      <c r="M120" s="14">
        <v>13.856509957417524</v>
      </c>
      <c r="N120" s="13">
        <v>542</v>
      </c>
      <c r="O120" s="10">
        <v>215.83</v>
      </c>
      <c r="P120" s="117" t="s">
        <v>13</v>
      </c>
      <c r="Q120" s="1"/>
      <c r="R120" s="1" t="s">
        <v>5704</v>
      </c>
      <c r="S120" s="127"/>
    </row>
    <row r="121" spans="1:19" ht="18" customHeight="1">
      <c r="A121" s="1" t="s">
        <v>401</v>
      </c>
      <c r="B121" s="1" t="s">
        <v>402</v>
      </c>
      <c r="C121" s="1" t="s">
        <v>403</v>
      </c>
      <c r="D121" s="3" t="s">
        <v>14</v>
      </c>
      <c r="E121" s="1" t="s">
        <v>253</v>
      </c>
      <c r="F121" s="4" t="s">
        <v>9</v>
      </c>
      <c r="G121" s="115" t="s">
        <v>4269</v>
      </c>
      <c r="H121" s="116">
        <v>66.98</v>
      </c>
      <c r="I121" s="5">
        <v>2</v>
      </c>
      <c r="J121" s="5" t="s">
        <v>11</v>
      </c>
      <c r="K121" s="4" t="s">
        <v>47</v>
      </c>
      <c r="L121" s="11">
        <v>50512</v>
      </c>
      <c r="M121" s="14">
        <v>25.954228698131139</v>
      </c>
      <c r="N121" s="13">
        <v>405</v>
      </c>
      <c r="O121" s="10">
        <v>239.71</v>
      </c>
      <c r="P121" s="117" t="s">
        <v>13</v>
      </c>
      <c r="Q121" s="1"/>
      <c r="R121" s="105" t="s">
        <v>5699</v>
      </c>
      <c r="S121" s="127"/>
    </row>
    <row r="122" spans="1:19" ht="18" customHeight="1">
      <c r="A122" s="1" t="s">
        <v>404</v>
      </c>
      <c r="B122" s="1" t="s">
        <v>405</v>
      </c>
      <c r="C122" s="1" t="s">
        <v>406</v>
      </c>
      <c r="D122" s="3" t="s">
        <v>407</v>
      </c>
      <c r="E122" s="1" t="s">
        <v>166</v>
      </c>
      <c r="F122" s="4" t="s">
        <v>9</v>
      </c>
      <c r="G122" s="115" t="s">
        <v>4269</v>
      </c>
      <c r="H122" s="116">
        <v>22.844999999999999</v>
      </c>
      <c r="I122" s="5">
        <v>2</v>
      </c>
      <c r="J122" s="5" t="s">
        <v>11</v>
      </c>
      <c r="K122" s="4" t="s">
        <v>47</v>
      </c>
      <c r="L122" s="11">
        <v>43321</v>
      </c>
      <c r="M122" s="14">
        <v>2.9639205004501279</v>
      </c>
      <c r="N122" s="13">
        <v>138</v>
      </c>
      <c r="O122" s="10">
        <v>278.07</v>
      </c>
      <c r="P122" s="117" t="s">
        <v>13</v>
      </c>
      <c r="Q122" s="1"/>
      <c r="R122" s="1"/>
      <c r="S122" s="128">
        <v>3</v>
      </c>
    </row>
    <row r="123" spans="1:19" ht="18" customHeight="1">
      <c r="A123" s="1" t="s">
        <v>408</v>
      </c>
      <c r="B123" s="1" t="s">
        <v>409</v>
      </c>
      <c r="C123" s="1" t="s">
        <v>410</v>
      </c>
      <c r="D123" s="3" t="s">
        <v>14</v>
      </c>
      <c r="E123" s="1" t="s">
        <v>411</v>
      </c>
      <c r="F123" s="4" t="s">
        <v>9</v>
      </c>
      <c r="G123" s="115" t="s">
        <v>4269</v>
      </c>
      <c r="H123" s="116">
        <v>99.94</v>
      </c>
      <c r="I123" s="5">
        <v>2</v>
      </c>
      <c r="J123" s="5" t="s">
        <v>412</v>
      </c>
      <c r="K123" s="4" t="s">
        <v>47</v>
      </c>
      <c r="L123" s="11">
        <v>46741</v>
      </c>
      <c r="M123" s="14">
        <v>16.957275197364201</v>
      </c>
      <c r="N123" s="13">
        <v>12</v>
      </c>
      <c r="O123" s="10">
        <v>209.52</v>
      </c>
      <c r="P123" s="117" t="s">
        <v>13</v>
      </c>
      <c r="Q123" s="1"/>
      <c r="R123" s="1" t="s">
        <v>5702</v>
      </c>
      <c r="S123" s="128">
        <v>7</v>
      </c>
    </row>
    <row r="124" spans="1:19" ht="18" customHeight="1">
      <c r="A124" s="1" t="s">
        <v>413</v>
      </c>
      <c r="B124" s="1" t="s">
        <v>414</v>
      </c>
      <c r="C124" s="1" t="s">
        <v>410</v>
      </c>
      <c r="D124" s="3" t="s">
        <v>14</v>
      </c>
      <c r="E124" s="1" t="s">
        <v>411</v>
      </c>
      <c r="F124" s="4" t="s">
        <v>9</v>
      </c>
      <c r="G124" s="115" t="s">
        <v>4269</v>
      </c>
      <c r="H124" s="116">
        <v>64.260000000000005</v>
      </c>
      <c r="I124" s="5">
        <v>2</v>
      </c>
      <c r="J124" s="5" t="s">
        <v>11</v>
      </c>
      <c r="K124" s="4" t="s">
        <v>47</v>
      </c>
      <c r="L124" s="11">
        <v>46883</v>
      </c>
      <c r="M124" s="14">
        <v>17.323976707975174</v>
      </c>
      <c r="N124" s="13">
        <v>7</v>
      </c>
      <c r="O124" s="10">
        <v>229.07</v>
      </c>
      <c r="P124" s="117" t="s">
        <v>13</v>
      </c>
      <c r="Q124" s="1"/>
      <c r="R124" s="1" t="s">
        <v>5702</v>
      </c>
      <c r="S124" s="128">
        <v>7</v>
      </c>
    </row>
    <row r="125" spans="1:19" ht="18" customHeight="1">
      <c r="A125" s="1" t="s">
        <v>415</v>
      </c>
      <c r="B125" s="1" t="s">
        <v>416</v>
      </c>
      <c r="C125" s="1" t="s">
        <v>410</v>
      </c>
      <c r="D125" s="3" t="s">
        <v>14</v>
      </c>
      <c r="E125" s="1" t="s">
        <v>411</v>
      </c>
      <c r="F125" s="4" t="s">
        <v>9</v>
      </c>
      <c r="G125" s="115" t="s">
        <v>4269</v>
      </c>
      <c r="H125" s="116">
        <v>17.36</v>
      </c>
      <c r="I125" s="5">
        <v>2</v>
      </c>
      <c r="J125" s="5" t="s">
        <v>11</v>
      </c>
      <c r="K125" s="4" t="s">
        <v>47</v>
      </c>
      <c r="L125" s="11">
        <v>34543</v>
      </c>
      <c r="M125" s="14">
        <v>25.183105115363457</v>
      </c>
      <c r="N125" s="13">
        <v>1</v>
      </c>
      <c r="O125" s="10">
        <v>53.77</v>
      </c>
      <c r="P125" s="117" t="s">
        <v>13</v>
      </c>
      <c r="Q125" s="1"/>
      <c r="R125" s="1" t="s">
        <v>5702</v>
      </c>
      <c r="S125" s="128">
        <v>7</v>
      </c>
    </row>
    <row r="126" spans="1:19" ht="18" customHeight="1">
      <c r="A126" s="1" t="s">
        <v>417</v>
      </c>
      <c r="B126" s="1" t="s">
        <v>418</v>
      </c>
      <c r="C126" s="1" t="s">
        <v>410</v>
      </c>
      <c r="D126" s="3" t="s">
        <v>14</v>
      </c>
      <c r="E126" s="1" t="s">
        <v>411</v>
      </c>
      <c r="F126" s="4" t="s">
        <v>9</v>
      </c>
      <c r="G126" s="115" t="s">
        <v>4269</v>
      </c>
      <c r="H126" s="116">
        <v>12.48</v>
      </c>
      <c r="I126" s="5">
        <v>2</v>
      </c>
      <c r="J126" s="5" t="s">
        <v>11</v>
      </c>
      <c r="K126" s="4" t="s">
        <v>47</v>
      </c>
      <c r="L126" s="11">
        <v>49833</v>
      </c>
      <c r="M126" s="14">
        <v>24.222904501033451</v>
      </c>
      <c r="N126" s="13">
        <v>7</v>
      </c>
      <c r="O126" s="10">
        <v>336.88</v>
      </c>
      <c r="P126" s="117" t="s">
        <v>13</v>
      </c>
      <c r="Q126" s="1"/>
      <c r="R126" s="1" t="s">
        <v>5702</v>
      </c>
      <c r="S126" s="128">
        <v>7</v>
      </c>
    </row>
    <row r="127" spans="1:19" ht="18" customHeight="1">
      <c r="A127" s="1" t="s">
        <v>419</v>
      </c>
      <c r="B127" s="1" t="s">
        <v>420</v>
      </c>
      <c r="C127" s="1" t="s">
        <v>410</v>
      </c>
      <c r="D127" s="3" t="s">
        <v>14</v>
      </c>
      <c r="E127" s="1" t="s">
        <v>411</v>
      </c>
      <c r="F127" s="4" t="s">
        <v>9</v>
      </c>
      <c r="G127" s="115" t="s">
        <v>4269</v>
      </c>
      <c r="H127" s="116">
        <v>16.95</v>
      </c>
      <c r="I127" s="5">
        <v>2</v>
      </c>
      <c r="J127" s="5" t="s">
        <v>11</v>
      </c>
      <c r="K127" s="4" t="s">
        <v>47</v>
      </c>
      <c r="L127" s="11">
        <v>49751</v>
      </c>
      <c r="M127" s="14">
        <v>24.984422423669876</v>
      </c>
      <c r="N127" s="13">
        <v>3</v>
      </c>
      <c r="O127" s="10">
        <v>232.46</v>
      </c>
      <c r="P127" s="117" t="s">
        <v>13</v>
      </c>
      <c r="Q127" s="1"/>
      <c r="R127" s="1" t="s">
        <v>5702</v>
      </c>
      <c r="S127" s="128">
        <v>7</v>
      </c>
    </row>
    <row r="128" spans="1:19" ht="18" customHeight="1">
      <c r="A128" s="1" t="s">
        <v>421</v>
      </c>
      <c r="B128" s="1" t="s">
        <v>422</v>
      </c>
      <c r="C128" s="1" t="s">
        <v>14</v>
      </c>
      <c r="D128" s="3" t="s">
        <v>14</v>
      </c>
      <c r="E128" s="1" t="s">
        <v>75</v>
      </c>
      <c r="F128" s="4" t="s">
        <v>9</v>
      </c>
      <c r="G128" s="115" t="s">
        <v>4269</v>
      </c>
      <c r="H128" s="116">
        <v>7.66</v>
      </c>
      <c r="I128" s="5">
        <v>2</v>
      </c>
      <c r="J128" s="5" t="s">
        <v>11</v>
      </c>
      <c r="K128" s="4" t="s">
        <v>47</v>
      </c>
      <c r="L128" s="11">
        <v>48560</v>
      </c>
      <c r="M128" s="14">
        <v>22.351729818780889</v>
      </c>
      <c r="N128" s="13">
        <v>58</v>
      </c>
      <c r="O128" s="10">
        <v>216.94</v>
      </c>
      <c r="P128" s="117" t="s">
        <v>13</v>
      </c>
      <c r="Q128" s="1"/>
      <c r="R128" s="1" t="s">
        <v>5726</v>
      </c>
      <c r="S128" s="128">
        <v>8</v>
      </c>
    </row>
    <row r="129" spans="1:19" ht="18" customHeight="1">
      <c r="A129" s="1" t="s">
        <v>423</v>
      </c>
      <c r="B129" s="1" t="s">
        <v>424</v>
      </c>
      <c r="C129" s="1" t="s">
        <v>4251</v>
      </c>
      <c r="D129" s="3" t="s">
        <v>14</v>
      </c>
      <c r="E129" s="9" t="s">
        <v>151</v>
      </c>
      <c r="F129" s="4" t="s">
        <v>9</v>
      </c>
      <c r="G129" s="115" t="s">
        <v>4269</v>
      </c>
      <c r="H129" s="116">
        <v>40.369999999999997</v>
      </c>
      <c r="I129" s="5">
        <v>2</v>
      </c>
      <c r="J129" s="6" t="s">
        <v>11</v>
      </c>
      <c r="K129" s="4" t="s">
        <v>8</v>
      </c>
      <c r="L129" s="11">
        <v>43609</v>
      </c>
      <c r="M129" s="14">
        <v>0</v>
      </c>
      <c r="N129" s="13">
        <v>10</v>
      </c>
      <c r="O129" s="10">
        <v>297.88</v>
      </c>
      <c r="P129" s="117" t="s">
        <v>13</v>
      </c>
      <c r="Q129" s="1"/>
      <c r="R129" s="1" t="s">
        <v>5679</v>
      </c>
      <c r="S129" s="128">
        <v>2</v>
      </c>
    </row>
    <row r="130" spans="1:19" ht="18" customHeight="1">
      <c r="A130" s="1" t="s">
        <v>425</v>
      </c>
      <c r="B130" s="1" t="s">
        <v>426</v>
      </c>
      <c r="C130" s="1" t="s">
        <v>427</v>
      </c>
      <c r="D130" s="3" t="s">
        <v>14</v>
      </c>
      <c r="E130" s="1" t="s">
        <v>428</v>
      </c>
      <c r="F130" s="4" t="s">
        <v>9</v>
      </c>
      <c r="G130" s="115" t="s">
        <v>4269</v>
      </c>
      <c r="H130" s="116">
        <v>45.295000000000002</v>
      </c>
      <c r="I130" s="5">
        <v>2</v>
      </c>
      <c r="J130" s="5" t="s">
        <v>11</v>
      </c>
      <c r="K130" s="4" t="s">
        <v>8</v>
      </c>
      <c r="L130" s="11">
        <v>42960</v>
      </c>
      <c r="M130" s="14">
        <v>0</v>
      </c>
      <c r="N130" s="13">
        <v>196</v>
      </c>
      <c r="O130" s="10">
        <v>254.02</v>
      </c>
      <c r="P130" s="117" t="s">
        <v>13</v>
      </c>
      <c r="Q130" s="1"/>
      <c r="R130" s="1" t="s">
        <v>5704</v>
      </c>
      <c r="S130" s="127"/>
    </row>
    <row r="131" spans="1:19" ht="18" customHeight="1">
      <c r="A131" s="1" t="s">
        <v>429</v>
      </c>
      <c r="B131" s="1" t="s">
        <v>430</v>
      </c>
      <c r="C131" s="1" t="s">
        <v>431</v>
      </c>
      <c r="D131" s="3" t="s">
        <v>14</v>
      </c>
      <c r="E131" s="1" t="s">
        <v>432</v>
      </c>
      <c r="F131" s="4" t="s">
        <v>12</v>
      </c>
      <c r="G131" s="115" t="s">
        <v>5407</v>
      </c>
      <c r="H131" s="116">
        <v>0</v>
      </c>
      <c r="I131" s="5">
        <v>1</v>
      </c>
      <c r="J131" s="5" t="s">
        <v>11</v>
      </c>
      <c r="K131" s="4" t="s">
        <v>8</v>
      </c>
      <c r="L131" s="11">
        <v>42872</v>
      </c>
      <c r="M131" s="14">
        <v>0</v>
      </c>
      <c r="N131" s="13">
        <v>254</v>
      </c>
      <c r="O131" s="10">
        <v>217.5</v>
      </c>
      <c r="P131" s="117" t="s">
        <v>13</v>
      </c>
      <c r="Q131" s="1"/>
      <c r="R131" s="1" t="s">
        <v>8731</v>
      </c>
      <c r="S131" s="127"/>
    </row>
    <row r="132" spans="1:19" ht="18" customHeight="1">
      <c r="A132" s="1" t="s">
        <v>433</v>
      </c>
      <c r="B132" s="1" t="s">
        <v>434</v>
      </c>
      <c r="C132" s="1" t="s">
        <v>435</v>
      </c>
      <c r="D132" s="3" t="s">
        <v>14</v>
      </c>
      <c r="E132" s="1" t="s">
        <v>436</v>
      </c>
      <c r="F132" s="4" t="s">
        <v>9</v>
      </c>
      <c r="G132" s="115" t="s">
        <v>4269</v>
      </c>
      <c r="H132" s="116">
        <v>152.61000000000001</v>
      </c>
      <c r="I132" s="5">
        <v>4</v>
      </c>
      <c r="J132" s="5" t="s">
        <v>437</v>
      </c>
      <c r="K132" s="4" t="s">
        <v>8</v>
      </c>
      <c r="L132" s="11">
        <v>43275</v>
      </c>
      <c r="M132" s="14">
        <v>0</v>
      </c>
      <c r="N132" s="13">
        <v>110</v>
      </c>
      <c r="O132" s="10">
        <v>301.5</v>
      </c>
      <c r="P132" s="117" t="s">
        <v>13</v>
      </c>
      <c r="Q132" s="1"/>
      <c r="R132" s="1" t="s">
        <v>5679</v>
      </c>
      <c r="S132" s="127"/>
    </row>
    <row r="133" spans="1:19" ht="18" customHeight="1">
      <c r="A133" s="1" t="s">
        <v>438</v>
      </c>
      <c r="B133" s="1" t="s">
        <v>439</v>
      </c>
      <c r="C133" s="1" t="s">
        <v>440</v>
      </c>
      <c r="D133" s="3" t="s">
        <v>69</v>
      </c>
      <c r="E133" s="1" t="s">
        <v>441</v>
      </c>
      <c r="F133" s="4" t="s">
        <v>9</v>
      </c>
      <c r="G133" s="115" t="s">
        <v>4269</v>
      </c>
      <c r="H133" s="116">
        <v>60.255000000000003</v>
      </c>
      <c r="I133" s="5">
        <v>2</v>
      </c>
      <c r="J133" s="5" t="s">
        <v>11</v>
      </c>
      <c r="K133" s="4" t="s">
        <v>8</v>
      </c>
      <c r="L133" s="11">
        <v>42934</v>
      </c>
      <c r="M133" s="14">
        <v>0</v>
      </c>
      <c r="N133" s="13">
        <v>1</v>
      </c>
      <c r="O133" s="10">
        <v>190.14</v>
      </c>
      <c r="P133" s="117" t="s">
        <v>13</v>
      </c>
      <c r="Q133" s="1"/>
      <c r="R133" s="105" t="s">
        <v>5699</v>
      </c>
      <c r="S133" s="127"/>
    </row>
    <row r="134" spans="1:19" ht="18" customHeight="1">
      <c r="A134" s="1" t="s">
        <v>442</v>
      </c>
      <c r="B134" s="1" t="s">
        <v>443</v>
      </c>
      <c r="C134" s="1" t="s">
        <v>440</v>
      </c>
      <c r="D134" s="3" t="s">
        <v>69</v>
      </c>
      <c r="E134" s="1" t="s">
        <v>441</v>
      </c>
      <c r="F134" s="4" t="s">
        <v>9</v>
      </c>
      <c r="G134" s="115" t="s">
        <v>4269</v>
      </c>
      <c r="H134" s="116">
        <v>65.694999999999993</v>
      </c>
      <c r="I134" s="5">
        <v>2</v>
      </c>
      <c r="J134" s="5" t="s">
        <v>11</v>
      </c>
      <c r="K134" s="4" t="s">
        <v>8</v>
      </c>
      <c r="L134" s="11">
        <v>43202</v>
      </c>
      <c r="M134" s="14">
        <v>0</v>
      </c>
      <c r="N134" s="13">
        <v>4</v>
      </c>
      <c r="O134" s="10">
        <v>236.13</v>
      </c>
      <c r="P134" s="117" t="s">
        <v>13</v>
      </c>
      <c r="Q134" s="1"/>
      <c r="R134" s="105" t="s">
        <v>5699</v>
      </c>
      <c r="S134" s="127"/>
    </row>
    <row r="135" spans="1:19" ht="18" customHeight="1">
      <c r="A135" s="1" t="s">
        <v>444</v>
      </c>
      <c r="B135" s="1" t="s">
        <v>445</v>
      </c>
      <c r="C135" s="1" t="s">
        <v>14</v>
      </c>
      <c r="D135" s="3" t="s">
        <v>14</v>
      </c>
      <c r="E135" s="1" t="s">
        <v>446</v>
      </c>
      <c r="F135" s="4" t="s">
        <v>9</v>
      </c>
      <c r="G135" s="115" t="s">
        <v>4269</v>
      </c>
      <c r="H135" s="116">
        <v>8.4849999999999994</v>
      </c>
      <c r="I135" s="5">
        <v>2</v>
      </c>
      <c r="J135" s="5" t="s">
        <v>11</v>
      </c>
      <c r="K135" s="4" t="s">
        <v>8</v>
      </c>
      <c r="L135" s="11">
        <v>43269</v>
      </c>
      <c r="M135" s="14">
        <v>0</v>
      </c>
      <c r="N135" s="13">
        <v>2</v>
      </c>
      <c r="O135" s="10">
        <v>222.79</v>
      </c>
      <c r="P135" s="117" t="s">
        <v>13</v>
      </c>
      <c r="Q135" s="1"/>
      <c r="R135" s="1" t="s">
        <v>5720</v>
      </c>
      <c r="S135" s="130"/>
    </row>
    <row r="136" spans="1:19" ht="18" customHeight="1">
      <c r="A136" s="1" t="s">
        <v>447</v>
      </c>
      <c r="B136" s="1" t="s">
        <v>448</v>
      </c>
      <c r="C136" s="2" t="s">
        <v>290</v>
      </c>
      <c r="D136" s="8" t="s">
        <v>14</v>
      </c>
      <c r="E136" s="1" t="s">
        <v>151</v>
      </c>
      <c r="F136" s="4" t="s">
        <v>9</v>
      </c>
      <c r="G136" s="115" t="s">
        <v>4269</v>
      </c>
      <c r="H136" s="116">
        <v>31.405000000000001</v>
      </c>
      <c r="I136" s="5">
        <v>2</v>
      </c>
      <c r="J136" s="5" t="s">
        <v>11</v>
      </c>
      <c r="K136" s="4" t="s">
        <v>8</v>
      </c>
      <c r="L136" s="11">
        <v>44701</v>
      </c>
      <c r="M136" s="14">
        <v>0</v>
      </c>
      <c r="N136" s="13">
        <v>124</v>
      </c>
      <c r="O136" s="10">
        <v>204.12</v>
      </c>
      <c r="P136" s="117" t="s">
        <v>13</v>
      </c>
      <c r="Q136" s="1"/>
      <c r="R136" s="1" t="s">
        <v>5707</v>
      </c>
      <c r="S136" s="128">
        <v>5</v>
      </c>
    </row>
    <row r="137" spans="1:19" ht="18" customHeight="1">
      <c r="A137" s="1" t="s">
        <v>449</v>
      </c>
      <c r="B137" s="1" t="s">
        <v>450</v>
      </c>
      <c r="C137" s="1" t="s">
        <v>427</v>
      </c>
      <c r="D137" s="3" t="s">
        <v>14</v>
      </c>
      <c r="E137" s="1" t="s">
        <v>451</v>
      </c>
      <c r="F137" s="4" t="s">
        <v>9</v>
      </c>
      <c r="G137" s="115" t="s">
        <v>4269</v>
      </c>
      <c r="H137" s="116">
        <v>23.54</v>
      </c>
      <c r="I137" s="5">
        <v>2</v>
      </c>
      <c r="J137" s="5" t="s">
        <v>11</v>
      </c>
      <c r="K137" s="4" t="s">
        <v>8</v>
      </c>
      <c r="L137" s="11">
        <v>44287</v>
      </c>
      <c r="M137" s="14">
        <v>0</v>
      </c>
      <c r="N137" s="13">
        <v>167</v>
      </c>
      <c r="O137" s="10">
        <v>243.16</v>
      </c>
      <c r="P137" s="117" t="s">
        <v>13</v>
      </c>
      <c r="Q137" s="1"/>
      <c r="R137" s="1" t="s">
        <v>5704</v>
      </c>
      <c r="S137" s="127"/>
    </row>
    <row r="138" spans="1:19" ht="18" customHeight="1">
      <c r="A138" s="1" t="s">
        <v>452</v>
      </c>
      <c r="B138" s="1" t="s">
        <v>453</v>
      </c>
      <c r="C138" s="1" t="s">
        <v>14</v>
      </c>
      <c r="D138" s="3" t="s">
        <v>14</v>
      </c>
      <c r="E138" s="1" t="s">
        <v>432</v>
      </c>
      <c r="F138" s="4" t="s">
        <v>9</v>
      </c>
      <c r="G138" s="115" t="s">
        <v>4269</v>
      </c>
      <c r="H138" s="116">
        <v>114.44</v>
      </c>
      <c r="I138" s="5">
        <v>2</v>
      </c>
      <c r="J138" s="5" t="s">
        <v>11</v>
      </c>
      <c r="K138" s="4" t="s">
        <v>8</v>
      </c>
      <c r="L138" s="11">
        <v>43247</v>
      </c>
      <c r="M138" s="14">
        <v>0</v>
      </c>
      <c r="N138" s="13">
        <v>150</v>
      </c>
      <c r="O138" s="10">
        <v>174.61</v>
      </c>
      <c r="P138" s="117" t="s">
        <v>13</v>
      </c>
      <c r="Q138" s="1"/>
      <c r="R138" s="1" t="s">
        <v>5707</v>
      </c>
      <c r="S138" s="128">
        <v>5</v>
      </c>
    </row>
    <row r="139" spans="1:19" ht="18" customHeight="1">
      <c r="A139" s="2" t="s">
        <v>454</v>
      </c>
      <c r="B139" s="1" t="s">
        <v>455</v>
      </c>
      <c r="C139" s="1" t="s">
        <v>14</v>
      </c>
      <c r="D139" s="3" t="s">
        <v>14</v>
      </c>
      <c r="E139" s="1" t="s">
        <v>456</v>
      </c>
      <c r="F139" s="4" t="s">
        <v>9</v>
      </c>
      <c r="G139" s="115" t="s">
        <v>4269</v>
      </c>
      <c r="H139" s="116">
        <v>24.19</v>
      </c>
      <c r="I139" s="5">
        <v>2</v>
      </c>
      <c r="J139" s="5" t="s">
        <v>11</v>
      </c>
      <c r="K139" s="4" t="s">
        <v>8</v>
      </c>
      <c r="L139" s="11">
        <v>43581</v>
      </c>
      <c r="M139" s="14">
        <v>0</v>
      </c>
      <c r="N139" s="13">
        <v>70</v>
      </c>
      <c r="O139" s="10">
        <v>291.58</v>
      </c>
      <c r="P139" s="117" t="s">
        <v>13</v>
      </c>
      <c r="Q139" s="1"/>
      <c r="R139" s="1" t="s">
        <v>5720</v>
      </c>
      <c r="S139" s="130"/>
    </row>
    <row r="140" spans="1:19" ht="18" customHeight="1">
      <c r="A140" s="1" t="s">
        <v>457</v>
      </c>
      <c r="B140" s="1" t="s">
        <v>458</v>
      </c>
      <c r="C140" s="1" t="s">
        <v>427</v>
      </c>
      <c r="D140" s="3" t="s">
        <v>14</v>
      </c>
      <c r="E140" s="1" t="s">
        <v>459</v>
      </c>
      <c r="F140" s="4" t="s">
        <v>9</v>
      </c>
      <c r="G140" s="115" t="s">
        <v>4269</v>
      </c>
      <c r="H140" s="116">
        <v>32.950000000000003</v>
      </c>
      <c r="I140" s="5">
        <v>2</v>
      </c>
      <c r="J140" s="5" t="s">
        <v>11</v>
      </c>
      <c r="K140" s="4" t="s">
        <v>8</v>
      </c>
      <c r="L140" s="11">
        <v>43387</v>
      </c>
      <c r="M140" s="14">
        <v>0</v>
      </c>
      <c r="N140" s="13">
        <v>255</v>
      </c>
      <c r="O140" s="10">
        <v>341.56</v>
      </c>
      <c r="P140" s="117" t="s">
        <v>13</v>
      </c>
      <c r="Q140" s="1"/>
      <c r="R140" s="1" t="s">
        <v>5704</v>
      </c>
      <c r="S140" s="127"/>
    </row>
    <row r="141" spans="1:19" ht="18" customHeight="1">
      <c r="A141" s="1" t="s">
        <v>460</v>
      </c>
      <c r="B141" s="1" t="s">
        <v>461</v>
      </c>
      <c r="C141" s="2" t="s">
        <v>290</v>
      </c>
      <c r="D141" s="8" t="s">
        <v>14</v>
      </c>
      <c r="E141" s="9" t="s">
        <v>151</v>
      </c>
      <c r="F141" s="4" t="s">
        <v>12</v>
      </c>
      <c r="G141" s="115" t="s">
        <v>4269</v>
      </c>
      <c r="H141" s="116">
        <v>24.66</v>
      </c>
      <c r="I141" s="5">
        <v>1</v>
      </c>
      <c r="J141" s="5" t="s">
        <v>11</v>
      </c>
      <c r="K141" s="4" t="s">
        <v>8</v>
      </c>
      <c r="L141" s="11">
        <v>42508</v>
      </c>
      <c r="M141" s="14">
        <v>0</v>
      </c>
      <c r="N141" s="13">
        <v>124</v>
      </c>
      <c r="O141" s="10">
        <v>225.93</v>
      </c>
      <c r="P141" s="117" t="s">
        <v>13</v>
      </c>
      <c r="Q141" s="1"/>
      <c r="R141" s="1" t="s">
        <v>8731</v>
      </c>
      <c r="S141" s="128">
        <v>1</v>
      </c>
    </row>
    <row r="142" spans="1:19" ht="18" customHeight="1">
      <c r="A142" s="1" t="s">
        <v>462</v>
      </c>
      <c r="B142" s="1" t="s">
        <v>463</v>
      </c>
      <c r="C142" s="1" t="s">
        <v>427</v>
      </c>
      <c r="D142" s="3" t="s">
        <v>14</v>
      </c>
      <c r="E142" s="1" t="s">
        <v>464</v>
      </c>
      <c r="F142" s="4" t="s">
        <v>9</v>
      </c>
      <c r="G142" s="115" t="s">
        <v>4269</v>
      </c>
      <c r="H142" s="116">
        <v>7.37</v>
      </c>
      <c r="I142" s="5">
        <v>2</v>
      </c>
      <c r="J142" s="5" t="s">
        <v>11</v>
      </c>
      <c r="K142" s="4" t="s">
        <v>8</v>
      </c>
      <c r="L142" s="11">
        <v>42795</v>
      </c>
      <c r="M142" s="14">
        <v>0</v>
      </c>
      <c r="N142" s="13">
        <v>155</v>
      </c>
      <c r="O142" s="10">
        <v>236.38</v>
      </c>
      <c r="P142" s="117" t="s">
        <v>13</v>
      </c>
      <c r="Q142" s="1"/>
      <c r="R142" s="1" t="s">
        <v>5704</v>
      </c>
      <c r="S142" s="127"/>
    </row>
    <row r="143" spans="1:19" ht="18" customHeight="1">
      <c r="A143" s="1" t="s">
        <v>465</v>
      </c>
      <c r="B143" s="1" t="s">
        <v>466</v>
      </c>
      <c r="C143" s="1" t="s">
        <v>467</v>
      </c>
      <c r="D143" s="3" t="s">
        <v>14</v>
      </c>
      <c r="E143" s="1" t="s">
        <v>468</v>
      </c>
      <c r="F143" s="4" t="s">
        <v>9</v>
      </c>
      <c r="G143" s="115" t="s">
        <v>4269</v>
      </c>
      <c r="H143" s="116">
        <v>62.984999999999999</v>
      </c>
      <c r="I143" s="5">
        <v>2</v>
      </c>
      <c r="J143" s="5" t="s">
        <v>11</v>
      </c>
      <c r="K143" s="4" t="s">
        <v>8</v>
      </c>
      <c r="L143" s="11">
        <v>43187</v>
      </c>
      <c r="M143" s="14">
        <v>0</v>
      </c>
      <c r="N143" s="13">
        <v>245</v>
      </c>
      <c r="O143" s="10">
        <v>339.5</v>
      </c>
      <c r="P143" s="117" t="s">
        <v>13</v>
      </c>
      <c r="Q143" s="1"/>
      <c r="R143" s="1" t="s">
        <v>5679</v>
      </c>
      <c r="S143" s="127"/>
    </row>
    <row r="144" spans="1:19" ht="18" customHeight="1">
      <c r="A144" s="1" t="s">
        <v>469</v>
      </c>
      <c r="B144" s="1" t="s">
        <v>470</v>
      </c>
      <c r="C144" s="1" t="s">
        <v>471</v>
      </c>
      <c r="D144" s="3" t="s">
        <v>14</v>
      </c>
      <c r="E144" s="1" t="s">
        <v>472</v>
      </c>
      <c r="F144" s="4" t="s">
        <v>9</v>
      </c>
      <c r="G144" s="115" t="s">
        <v>5407</v>
      </c>
      <c r="H144" s="116">
        <v>0</v>
      </c>
      <c r="I144" s="5">
        <v>2</v>
      </c>
      <c r="J144" s="5" t="s">
        <v>11</v>
      </c>
      <c r="K144" s="4" t="s">
        <v>8</v>
      </c>
      <c r="L144" s="11">
        <v>42776</v>
      </c>
      <c r="M144" s="14">
        <v>0</v>
      </c>
      <c r="N144" s="13">
        <v>206</v>
      </c>
      <c r="O144" s="10">
        <v>218.8</v>
      </c>
      <c r="P144" s="117" t="s">
        <v>13</v>
      </c>
      <c r="Q144" s="1"/>
      <c r="R144" s="1" t="s">
        <v>5679</v>
      </c>
      <c r="S144" s="127"/>
    </row>
    <row r="145" spans="1:19" ht="18" customHeight="1">
      <c r="A145" s="1" t="s">
        <v>473</v>
      </c>
      <c r="B145" s="1" t="s">
        <v>474</v>
      </c>
      <c r="C145" s="1" t="s">
        <v>427</v>
      </c>
      <c r="D145" s="3" t="s">
        <v>14</v>
      </c>
      <c r="E145" s="1" t="s">
        <v>475</v>
      </c>
      <c r="F145" s="4" t="s">
        <v>9</v>
      </c>
      <c r="G145" s="115" t="s">
        <v>5407</v>
      </c>
      <c r="H145" s="116">
        <v>0</v>
      </c>
      <c r="I145" s="5">
        <v>2</v>
      </c>
      <c r="J145" s="5" t="s">
        <v>11</v>
      </c>
      <c r="K145" s="4" t="s">
        <v>8</v>
      </c>
      <c r="L145" s="11">
        <v>43010</v>
      </c>
      <c r="M145" s="14">
        <v>0</v>
      </c>
      <c r="N145" s="13">
        <v>194</v>
      </c>
      <c r="O145" s="10">
        <v>249.5</v>
      </c>
      <c r="P145" s="117" t="s">
        <v>13</v>
      </c>
      <c r="Q145" s="1"/>
      <c r="R145" s="1" t="s">
        <v>5704</v>
      </c>
      <c r="S145" s="127"/>
    </row>
    <row r="146" spans="1:19" ht="18" customHeight="1">
      <c r="A146" s="1" t="s">
        <v>476</v>
      </c>
      <c r="B146" s="1" t="s">
        <v>477</v>
      </c>
      <c r="C146" s="1" t="s">
        <v>14</v>
      </c>
      <c r="D146" s="3" t="s">
        <v>14</v>
      </c>
      <c r="E146" s="1" t="s">
        <v>312</v>
      </c>
      <c r="F146" s="4" t="s">
        <v>12</v>
      </c>
      <c r="G146" s="115" t="s">
        <v>4269</v>
      </c>
      <c r="H146" s="116">
        <v>27.087499999999999</v>
      </c>
      <c r="I146" s="5">
        <v>1</v>
      </c>
      <c r="J146" s="5" t="s">
        <v>11</v>
      </c>
      <c r="K146" s="4" t="s">
        <v>8</v>
      </c>
      <c r="L146" s="11">
        <v>42594</v>
      </c>
      <c r="M146" s="14">
        <v>0</v>
      </c>
      <c r="N146" s="13">
        <v>16</v>
      </c>
      <c r="O146" s="10">
        <v>258.64999999999998</v>
      </c>
      <c r="P146" s="117" t="s">
        <v>13</v>
      </c>
      <c r="Q146" s="1"/>
      <c r="R146" s="1" t="s">
        <v>8731</v>
      </c>
      <c r="S146" s="128">
        <v>1</v>
      </c>
    </row>
    <row r="147" spans="1:19" ht="18" customHeight="1">
      <c r="A147" s="1" t="s">
        <v>478</v>
      </c>
      <c r="B147" s="1" t="s">
        <v>479</v>
      </c>
      <c r="C147" s="1" t="s">
        <v>14</v>
      </c>
      <c r="D147" s="3" t="s">
        <v>14</v>
      </c>
      <c r="E147" s="9" t="s">
        <v>332</v>
      </c>
      <c r="F147" s="4" t="s">
        <v>9</v>
      </c>
      <c r="G147" s="115" t="s">
        <v>4269</v>
      </c>
      <c r="H147" s="116">
        <v>105.87</v>
      </c>
      <c r="I147" s="5">
        <v>2</v>
      </c>
      <c r="J147" s="6" t="s">
        <v>11</v>
      </c>
      <c r="K147" s="4" t="s">
        <v>8</v>
      </c>
      <c r="L147" s="11">
        <v>43403</v>
      </c>
      <c r="M147" s="14">
        <v>0</v>
      </c>
      <c r="N147" s="13">
        <v>8</v>
      </c>
      <c r="O147" s="10">
        <v>410.42</v>
      </c>
      <c r="P147" s="117" t="s">
        <v>13</v>
      </c>
      <c r="Q147" s="1"/>
      <c r="R147" s="1" t="s">
        <v>5679</v>
      </c>
      <c r="S147" s="128">
        <v>2</v>
      </c>
    </row>
    <row r="148" spans="1:19" ht="18" customHeight="1">
      <c r="A148" s="1" t="s">
        <v>480</v>
      </c>
      <c r="B148" s="1" t="s">
        <v>481</v>
      </c>
      <c r="C148" s="1" t="s">
        <v>315</v>
      </c>
      <c r="D148" s="3" t="s">
        <v>315</v>
      </c>
      <c r="E148" s="9" t="s">
        <v>10</v>
      </c>
      <c r="F148" s="4" t="s">
        <v>9</v>
      </c>
      <c r="G148" s="115" t="s">
        <v>4269</v>
      </c>
      <c r="H148" s="116">
        <v>48.19</v>
      </c>
      <c r="I148" s="5">
        <v>2</v>
      </c>
      <c r="J148" s="6" t="s">
        <v>11</v>
      </c>
      <c r="K148" s="4" t="s">
        <v>8</v>
      </c>
      <c r="L148" s="11">
        <v>43132</v>
      </c>
      <c r="M148" s="14">
        <v>0</v>
      </c>
      <c r="N148" s="13">
        <v>209</v>
      </c>
      <c r="O148" s="10">
        <v>471.74</v>
      </c>
      <c r="P148" s="117" t="s">
        <v>13</v>
      </c>
      <c r="Q148" s="1"/>
      <c r="R148" s="1" t="s">
        <v>5679</v>
      </c>
      <c r="S148" s="128">
        <v>2</v>
      </c>
    </row>
    <row r="149" spans="1:19" ht="18" customHeight="1">
      <c r="A149" s="1" t="s">
        <v>482</v>
      </c>
      <c r="B149" s="1" t="s">
        <v>483</v>
      </c>
      <c r="C149" s="1" t="s">
        <v>189</v>
      </c>
      <c r="D149" s="3" t="s">
        <v>14</v>
      </c>
      <c r="E149" s="1" t="s">
        <v>484</v>
      </c>
      <c r="F149" s="4" t="s">
        <v>9</v>
      </c>
      <c r="G149" s="115" t="s">
        <v>4269</v>
      </c>
      <c r="H149" s="116">
        <v>59.91</v>
      </c>
      <c r="I149" s="5">
        <v>2</v>
      </c>
      <c r="J149" s="5" t="s">
        <v>11</v>
      </c>
      <c r="K149" s="4" t="s">
        <v>8</v>
      </c>
      <c r="L149" s="11">
        <v>43102</v>
      </c>
      <c r="M149" s="14">
        <v>0</v>
      </c>
      <c r="N149" s="13">
        <v>207</v>
      </c>
      <c r="O149" s="10">
        <v>256.68</v>
      </c>
      <c r="P149" s="117" t="s">
        <v>13</v>
      </c>
      <c r="Q149" s="1"/>
      <c r="R149" s="1" t="s">
        <v>5704</v>
      </c>
      <c r="S149" s="127"/>
    </row>
    <row r="150" spans="1:19" ht="18" customHeight="1">
      <c r="A150" s="1" t="s">
        <v>485</v>
      </c>
      <c r="B150" s="1" t="s">
        <v>486</v>
      </c>
      <c r="C150" s="1" t="s">
        <v>42</v>
      </c>
      <c r="D150" s="3" t="s">
        <v>14</v>
      </c>
      <c r="E150" s="1" t="s">
        <v>487</v>
      </c>
      <c r="F150" s="4" t="s">
        <v>9</v>
      </c>
      <c r="G150" s="115" t="s">
        <v>4269</v>
      </c>
      <c r="H150" s="116">
        <v>11.255000000000001</v>
      </c>
      <c r="I150" s="5">
        <v>2</v>
      </c>
      <c r="J150" s="5" t="s">
        <v>11</v>
      </c>
      <c r="K150" s="4" t="s">
        <v>8</v>
      </c>
      <c r="L150" s="11">
        <v>43106</v>
      </c>
      <c r="M150" s="14">
        <v>0</v>
      </c>
      <c r="N150" s="13">
        <v>185</v>
      </c>
      <c r="O150" s="10">
        <v>226.78</v>
      </c>
      <c r="P150" s="117" t="s">
        <v>13</v>
      </c>
      <c r="Q150" s="1"/>
      <c r="R150" s="1" t="s">
        <v>5704</v>
      </c>
      <c r="S150" s="127"/>
    </row>
    <row r="151" spans="1:19" ht="18" customHeight="1">
      <c r="A151" s="1" t="s">
        <v>488</v>
      </c>
      <c r="B151" s="1" t="s">
        <v>489</v>
      </c>
      <c r="C151" s="1" t="s">
        <v>42</v>
      </c>
      <c r="D151" s="3" t="s">
        <v>14</v>
      </c>
      <c r="E151" s="1" t="s">
        <v>490</v>
      </c>
      <c r="F151" s="4" t="s">
        <v>9</v>
      </c>
      <c r="G151" s="115" t="s">
        <v>4269</v>
      </c>
      <c r="H151" s="116">
        <v>47.494999999999997</v>
      </c>
      <c r="I151" s="5">
        <v>2</v>
      </c>
      <c r="J151" s="5" t="s">
        <v>491</v>
      </c>
      <c r="K151" s="4" t="s">
        <v>8</v>
      </c>
      <c r="L151" s="11">
        <v>43119</v>
      </c>
      <c r="M151" s="14">
        <v>0</v>
      </c>
      <c r="N151" s="13">
        <v>502</v>
      </c>
      <c r="O151" s="10">
        <v>277.39999999999998</v>
      </c>
      <c r="P151" s="117" t="s">
        <v>13</v>
      </c>
      <c r="Q151" s="1"/>
      <c r="R151" s="1" t="s">
        <v>5704</v>
      </c>
      <c r="S151" s="127"/>
    </row>
    <row r="152" spans="1:19" ht="18" customHeight="1">
      <c r="A152" s="1" t="s">
        <v>492</v>
      </c>
      <c r="B152" s="1" t="s">
        <v>493</v>
      </c>
      <c r="C152" s="1" t="s">
        <v>64</v>
      </c>
      <c r="D152" s="3" t="s">
        <v>14</v>
      </c>
      <c r="E152" s="1" t="s">
        <v>65</v>
      </c>
      <c r="F152" s="4" t="s">
        <v>9</v>
      </c>
      <c r="G152" s="115" t="s">
        <v>4269</v>
      </c>
      <c r="H152" s="116">
        <v>15.15</v>
      </c>
      <c r="I152" s="5">
        <v>2</v>
      </c>
      <c r="J152" s="5" t="s">
        <v>11</v>
      </c>
      <c r="K152" s="4" t="s">
        <v>8</v>
      </c>
      <c r="L152" s="11">
        <v>42709</v>
      </c>
      <c r="M152" s="14">
        <v>0</v>
      </c>
      <c r="N152" s="13">
        <v>0</v>
      </c>
      <c r="O152" s="10">
        <v>244.07</v>
      </c>
      <c r="P152" s="117" t="s">
        <v>13</v>
      </c>
      <c r="Q152" s="1"/>
      <c r="R152" s="1" t="s">
        <v>5709</v>
      </c>
      <c r="S152" s="129"/>
    </row>
    <row r="153" spans="1:19" ht="18" customHeight="1">
      <c r="A153" s="1" t="s">
        <v>494</v>
      </c>
      <c r="B153" s="1" t="s">
        <v>495</v>
      </c>
      <c r="C153" s="1" t="s">
        <v>496</v>
      </c>
      <c r="D153" s="3" t="s">
        <v>14</v>
      </c>
      <c r="E153" s="1" t="s">
        <v>122</v>
      </c>
      <c r="F153" s="4" t="s">
        <v>9</v>
      </c>
      <c r="G153" s="115" t="s">
        <v>4269</v>
      </c>
      <c r="H153" s="116">
        <v>16.914999999999999</v>
      </c>
      <c r="I153" s="5">
        <v>2</v>
      </c>
      <c r="J153" s="5" t="s">
        <v>11</v>
      </c>
      <c r="K153" s="4" t="s">
        <v>8</v>
      </c>
      <c r="L153" s="11">
        <v>42683</v>
      </c>
      <c r="M153" s="14">
        <v>0</v>
      </c>
      <c r="N153" s="13">
        <v>1</v>
      </c>
      <c r="O153" s="10">
        <v>236.63</v>
      </c>
      <c r="P153" s="117" t="s">
        <v>13</v>
      </c>
      <c r="Q153" s="1"/>
      <c r="R153" s="1" t="s">
        <v>5709</v>
      </c>
      <c r="S153" s="128">
        <v>4</v>
      </c>
    </row>
    <row r="154" spans="1:19" ht="18" customHeight="1">
      <c r="A154" s="1" t="s">
        <v>497</v>
      </c>
      <c r="B154" s="1" t="s">
        <v>498</v>
      </c>
      <c r="C154" s="1" t="s">
        <v>42</v>
      </c>
      <c r="D154" s="3" t="s">
        <v>14</v>
      </c>
      <c r="E154" s="1" t="s">
        <v>499</v>
      </c>
      <c r="F154" s="4" t="s">
        <v>9</v>
      </c>
      <c r="G154" s="115" t="s">
        <v>5407</v>
      </c>
      <c r="H154" s="116">
        <v>0</v>
      </c>
      <c r="I154" s="5">
        <v>2</v>
      </c>
      <c r="J154" s="5" t="s">
        <v>11</v>
      </c>
      <c r="K154" s="4" t="s">
        <v>8</v>
      </c>
      <c r="L154" s="11">
        <v>42937</v>
      </c>
      <c r="M154" s="14">
        <v>0</v>
      </c>
      <c r="N154" s="13">
        <v>348</v>
      </c>
      <c r="O154" s="10">
        <v>198.74</v>
      </c>
      <c r="P154" s="117" t="s">
        <v>13</v>
      </c>
      <c r="Q154" s="1"/>
      <c r="R154" s="1" t="s">
        <v>5704</v>
      </c>
      <c r="S154" s="127"/>
    </row>
    <row r="155" spans="1:19" ht="18" customHeight="1">
      <c r="A155" s="1" t="s">
        <v>500</v>
      </c>
      <c r="B155" s="1" t="s">
        <v>501</v>
      </c>
      <c r="C155" s="1" t="s">
        <v>502</v>
      </c>
      <c r="D155" s="3" t="s">
        <v>54</v>
      </c>
      <c r="E155" s="1" t="s">
        <v>503</v>
      </c>
      <c r="F155" s="4" t="s">
        <v>9</v>
      </c>
      <c r="G155" s="115" t="s">
        <v>4269</v>
      </c>
      <c r="H155" s="116">
        <v>16.625</v>
      </c>
      <c r="I155" s="5">
        <v>2</v>
      </c>
      <c r="J155" s="5" t="s">
        <v>11</v>
      </c>
      <c r="K155" s="4" t="s">
        <v>8</v>
      </c>
      <c r="L155" s="11">
        <v>42981</v>
      </c>
      <c r="M155" s="14">
        <v>0</v>
      </c>
      <c r="N155" s="13">
        <v>4</v>
      </c>
      <c r="O155" s="10">
        <v>250.74</v>
      </c>
      <c r="P155" s="117" t="s">
        <v>13</v>
      </c>
      <c r="Q155" s="1"/>
      <c r="R155" s="1" t="s">
        <v>5714</v>
      </c>
      <c r="S155" s="127"/>
    </row>
    <row r="156" spans="1:19" ht="18" customHeight="1">
      <c r="A156" s="1" t="s">
        <v>504</v>
      </c>
      <c r="B156" s="1" t="s">
        <v>505</v>
      </c>
      <c r="C156" s="1" t="s">
        <v>506</v>
      </c>
      <c r="D156" s="3" t="s">
        <v>33</v>
      </c>
      <c r="E156" s="1" t="s">
        <v>503</v>
      </c>
      <c r="F156" s="4" t="s">
        <v>9</v>
      </c>
      <c r="G156" s="115" t="s">
        <v>4269</v>
      </c>
      <c r="H156" s="116">
        <v>13.265000000000001</v>
      </c>
      <c r="I156" s="5">
        <v>2</v>
      </c>
      <c r="J156" s="5" t="s">
        <v>11</v>
      </c>
      <c r="K156" s="4" t="s">
        <v>8</v>
      </c>
      <c r="L156" s="11">
        <v>42983</v>
      </c>
      <c r="M156" s="14">
        <v>0</v>
      </c>
      <c r="N156" s="13">
        <v>5</v>
      </c>
      <c r="O156" s="10">
        <v>228.81</v>
      </c>
      <c r="P156" s="117" t="s">
        <v>13</v>
      </c>
      <c r="Q156" s="1"/>
      <c r="R156" s="1" t="s">
        <v>5714</v>
      </c>
      <c r="S156" s="127"/>
    </row>
    <row r="157" spans="1:19" ht="18" customHeight="1">
      <c r="A157" s="1" t="s">
        <v>507</v>
      </c>
      <c r="B157" s="1" t="s">
        <v>508</v>
      </c>
      <c r="C157" s="1" t="s">
        <v>509</v>
      </c>
      <c r="D157" s="3" t="s">
        <v>33</v>
      </c>
      <c r="E157" s="1" t="s">
        <v>503</v>
      </c>
      <c r="F157" s="4" t="s">
        <v>9</v>
      </c>
      <c r="G157" s="115" t="s">
        <v>4269</v>
      </c>
      <c r="H157" s="116">
        <v>21.175000000000001</v>
      </c>
      <c r="I157" s="5">
        <v>2</v>
      </c>
      <c r="J157" s="5" t="s">
        <v>11</v>
      </c>
      <c r="K157" s="4" t="s">
        <v>8</v>
      </c>
      <c r="L157" s="11">
        <v>43008</v>
      </c>
      <c r="M157" s="14">
        <v>0</v>
      </c>
      <c r="N157" s="13">
        <v>1</v>
      </c>
      <c r="O157" s="10">
        <v>245.33</v>
      </c>
      <c r="P157" s="117" t="s">
        <v>13</v>
      </c>
      <c r="Q157" s="1"/>
      <c r="R157" s="1" t="s">
        <v>5714</v>
      </c>
      <c r="S157" s="127"/>
    </row>
    <row r="158" spans="1:19" ht="18" customHeight="1">
      <c r="A158" s="1" t="s">
        <v>510</v>
      </c>
      <c r="B158" s="1" t="s">
        <v>511</v>
      </c>
      <c r="C158" s="1" t="s">
        <v>512</v>
      </c>
      <c r="D158" s="3" t="s">
        <v>4251</v>
      </c>
      <c r="E158" s="1" t="s">
        <v>513</v>
      </c>
      <c r="F158" s="4" t="s">
        <v>9</v>
      </c>
      <c r="G158" s="115" t="s">
        <v>4269</v>
      </c>
      <c r="H158" s="116">
        <v>6.69</v>
      </c>
      <c r="I158" s="5">
        <v>2</v>
      </c>
      <c r="J158" s="5" t="s">
        <v>11</v>
      </c>
      <c r="K158" s="4" t="s">
        <v>47</v>
      </c>
      <c r="L158" s="11">
        <v>47063</v>
      </c>
      <c r="M158" s="14">
        <v>16.9644944011219</v>
      </c>
      <c r="N158" s="13">
        <v>569</v>
      </c>
      <c r="O158" s="10">
        <v>296.05</v>
      </c>
      <c r="P158" s="117" t="s">
        <v>13</v>
      </c>
      <c r="Q158" s="1"/>
      <c r="R158" s="1" t="s">
        <v>5704</v>
      </c>
      <c r="S158" s="127"/>
    </row>
    <row r="159" spans="1:19" ht="18" customHeight="1">
      <c r="A159" s="1" t="s">
        <v>514</v>
      </c>
      <c r="B159" s="1" t="s">
        <v>515</v>
      </c>
      <c r="C159" s="1" t="s">
        <v>516</v>
      </c>
      <c r="D159" s="3" t="s">
        <v>14</v>
      </c>
      <c r="E159" s="1" t="s">
        <v>517</v>
      </c>
      <c r="F159" s="4" t="s">
        <v>12</v>
      </c>
      <c r="G159" s="115" t="s">
        <v>4269</v>
      </c>
      <c r="H159" s="116">
        <v>47.66</v>
      </c>
      <c r="I159" s="5">
        <v>1</v>
      </c>
      <c r="J159" s="5" t="s">
        <v>11</v>
      </c>
      <c r="K159" s="4" t="s">
        <v>8</v>
      </c>
      <c r="L159" s="11">
        <v>42783</v>
      </c>
      <c r="M159" s="14">
        <v>0</v>
      </c>
      <c r="N159" s="13">
        <v>426</v>
      </c>
      <c r="O159" s="10">
        <v>208.92</v>
      </c>
      <c r="P159" s="117" t="s">
        <v>13</v>
      </c>
      <c r="Q159" s="1"/>
      <c r="R159" s="1" t="s">
        <v>8733</v>
      </c>
      <c r="S159" s="127"/>
    </row>
    <row r="160" spans="1:19" ht="18" customHeight="1">
      <c r="A160" s="1" t="s">
        <v>518</v>
      </c>
      <c r="B160" s="1" t="s">
        <v>519</v>
      </c>
      <c r="C160" s="1" t="s">
        <v>42</v>
      </c>
      <c r="D160" s="3" t="s">
        <v>14</v>
      </c>
      <c r="E160" s="1" t="s">
        <v>520</v>
      </c>
      <c r="F160" s="4" t="s">
        <v>9</v>
      </c>
      <c r="G160" s="115" t="s">
        <v>4269</v>
      </c>
      <c r="H160" s="116">
        <v>7.01</v>
      </c>
      <c r="I160" s="5">
        <v>2</v>
      </c>
      <c r="J160" s="5" t="s">
        <v>11</v>
      </c>
      <c r="K160" s="4" t="s">
        <v>8</v>
      </c>
      <c r="L160" s="11">
        <v>42837</v>
      </c>
      <c r="M160" s="14">
        <v>0</v>
      </c>
      <c r="N160" s="13">
        <v>233</v>
      </c>
      <c r="O160" s="10">
        <v>187.48</v>
      </c>
      <c r="P160" s="117" t="s">
        <v>13</v>
      </c>
      <c r="Q160" s="1"/>
      <c r="R160" s="1" t="s">
        <v>5704</v>
      </c>
      <c r="S160" s="127"/>
    </row>
    <row r="161" spans="1:19" ht="18" customHeight="1">
      <c r="A161" s="1" t="s">
        <v>521</v>
      </c>
      <c r="B161" s="1" t="s">
        <v>522</v>
      </c>
      <c r="C161" s="1" t="s">
        <v>14</v>
      </c>
      <c r="D161" s="3" t="s">
        <v>14</v>
      </c>
      <c r="E161" s="1" t="s">
        <v>523</v>
      </c>
      <c r="F161" s="4" t="s">
        <v>9</v>
      </c>
      <c r="G161" s="115" t="s">
        <v>4269</v>
      </c>
      <c r="H161" s="116">
        <v>30.434999999999999</v>
      </c>
      <c r="I161" s="5">
        <v>2</v>
      </c>
      <c r="J161" s="5" t="s">
        <v>524</v>
      </c>
      <c r="K161" s="4" t="s">
        <v>8</v>
      </c>
      <c r="L161" s="11">
        <v>42762</v>
      </c>
      <c r="M161" s="14">
        <v>0</v>
      </c>
      <c r="N161" s="13">
        <v>11</v>
      </c>
      <c r="O161" s="10">
        <v>232.73</v>
      </c>
      <c r="P161" s="117" t="s">
        <v>13</v>
      </c>
      <c r="Q161" s="1"/>
      <c r="R161" s="1" t="s">
        <v>8733</v>
      </c>
      <c r="S161" s="127"/>
    </row>
    <row r="162" spans="1:19" ht="18" customHeight="1">
      <c r="A162" s="1" t="s">
        <v>525</v>
      </c>
      <c r="B162" s="1" t="s">
        <v>526</v>
      </c>
      <c r="C162" s="1" t="s">
        <v>14</v>
      </c>
      <c r="D162" s="3" t="s">
        <v>14</v>
      </c>
      <c r="E162" s="1" t="s">
        <v>527</v>
      </c>
      <c r="F162" s="4" t="s">
        <v>12</v>
      </c>
      <c r="G162" s="115" t="s">
        <v>4269</v>
      </c>
      <c r="H162" s="116">
        <v>49.527500000000003</v>
      </c>
      <c r="I162" s="5">
        <v>1</v>
      </c>
      <c r="J162" s="5" t="s">
        <v>11</v>
      </c>
      <c r="K162" s="4" t="s">
        <v>8</v>
      </c>
      <c r="L162" s="11">
        <v>42714</v>
      </c>
      <c r="M162" s="14">
        <v>0</v>
      </c>
      <c r="N162" s="13">
        <v>11</v>
      </c>
      <c r="O162" s="10">
        <v>220.43</v>
      </c>
      <c r="P162" s="117" t="s">
        <v>13</v>
      </c>
      <c r="Q162" s="1"/>
      <c r="R162" s="1" t="s">
        <v>8733</v>
      </c>
      <c r="S162" s="127"/>
    </row>
    <row r="163" spans="1:19" ht="18" customHeight="1">
      <c r="A163" s="1" t="s">
        <v>528</v>
      </c>
      <c r="B163" s="1" t="s">
        <v>529</v>
      </c>
      <c r="C163" s="1" t="s">
        <v>42</v>
      </c>
      <c r="D163" s="3" t="s">
        <v>14</v>
      </c>
      <c r="E163" s="1" t="s">
        <v>530</v>
      </c>
      <c r="F163" s="4" t="s">
        <v>9</v>
      </c>
      <c r="G163" s="115" t="s">
        <v>4269</v>
      </c>
      <c r="H163" s="116">
        <v>4.6050000000000004</v>
      </c>
      <c r="I163" s="5">
        <v>2</v>
      </c>
      <c r="J163" s="5" t="s">
        <v>11</v>
      </c>
      <c r="K163" s="4" t="s">
        <v>8</v>
      </c>
      <c r="L163" s="11">
        <v>43469</v>
      </c>
      <c r="M163" s="14">
        <v>0</v>
      </c>
      <c r="N163" s="13">
        <v>532</v>
      </c>
      <c r="O163" s="10">
        <v>248.92</v>
      </c>
      <c r="P163" s="117" t="s">
        <v>13</v>
      </c>
      <c r="Q163" s="1"/>
      <c r="R163" s="1" t="s">
        <v>5704</v>
      </c>
      <c r="S163" s="127"/>
    </row>
    <row r="164" spans="1:19" ht="18" customHeight="1">
      <c r="A164" s="1" t="s">
        <v>531</v>
      </c>
      <c r="B164" s="1" t="s">
        <v>532</v>
      </c>
      <c r="C164" s="1" t="s">
        <v>42</v>
      </c>
      <c r="D164" s="3" t="s">
        <v>14</v>
      </c>
      <c r="E164" s="1" t="s">
        <v>533</v>
      </c>
      <c r="F164" s="4" t="s">
        <v>9</v>
      </c>
      <c r="G164" s="115" t="s">
        <v>4269</v>
      </c>
      <c r="H164" s="116">
        <v>19.43</v>
      </c>
      <c r="I164" s="5">
        <v>2</v>
      </c>
      <c r="J164" s="5" t="s">
        <v>11</v>
      </c>
      <c r="K164" s="4" t="s">
        <v>8</v>
      </c>
      <c r="L164" s="11">
        <v>43206</v>
      </c>
      <c r="M164" s="14">
        <v>0</v>
      </c>
      <c r="N164" s="13">
        <v>360</v>
      </c>
      <c r="O164" s="10">
        <v>203.63</v>
      </c>
      <c r="P164" s="117" t="s">
        <v>13</v>
      </c>
      <c r="Q164" s="1"/>
      <c r="R164" s="1" t="s">
        <v>5704</v>
      </c>
      <c r="S164" s="127"/>
    </row>
    <row r="165" spans="1:19" ht="18" customHeight="1">
      <c r="A165" s="1" t="s">
        <v>534</v>
      </c>
      <c r="B165" s="1" t="s">
        <v>535</v>
      </c>
      <c r="C165" s="1" t="s">
        <v>42</v>
      </c>
      <c r="D165" s="3" t="s">
        <v>14</v>
      </c>
      <c r="E165" s="1" t="s">
        <v>199</v>
      </c>
      <c r="F165" s="4" t="s">
        <v>9</v>
      </c>
      <c r="G165" s="115" t="s">
        <v>4269</v>
      </c>
      <c r="H165" s="116">
        <v>31.1</v>
      </c>
      <c r="I165" s="5">
        <v>2</v>
      </c>
      <c r="J165" s="5" t="s">
        <v>11</v>
      </c>
      <c r="K165" s="4" t="s">
        <v>8</v>
      </c>
      <c r="L165" s="11">
        <v>43229</v>
      </c>
      <c r="M165" s="14">
        <v>0</v>
      </c>
      <c r="N165" s="13">
        <v>315</v>
      </c>
      <c r="O165" s="10">
        <v>286.87</v>
      </c>
      <c r="P165" s="117" t="s">
        <v>13</v>
      </c>
      <c r="Q165" s="1"/>
      <c r="R165" s="1" t="s">
        <v>5704</v>
      </c>
      <c r="S165" s="127"/>
    </row>
    <row r="166" spans="1:19" ht="18" customHeight="1">
      <c r="A166" s="1" t="s">
        <v>536</v>
      </c>
      <c r="B166" s="1" t="s">
        <v>537</v>
      </c>
      <c r="C166" s="1" t="s">
        <v>14</v>
      </c>
      <c r="D166" s="3" t="s">
        <v>14</v>
      </c>
      <c r="E166" s="1" t="s">
        <v>352</v>
      </c>
      <c r="F166" s="4" t="s">
        <v>9</v>
      </c>
      <c r="G166" s="115" t="s">
        <v>4269</v>
      </c>
      <c r="H166" s="116">
        <v>19.579999999999998</v>
      </c>
      <c r="I166" s="5">
        <v>2</v>
      </c>
      <c r="J166" s="5" t="s">
        <v>11</v>
      </c>
      <c r="K166" s="4" t="s">
        <v>47</v>
      </c>
      <c r="L166" s="11">
        <v>45841</v>
      </c>
      <c r="M166" s="14">
        <v>12.443009532950851</v>
      </c>
      <c r="N166" s="13">
        <v>399</v>
      </c>
      <c r="O166" s="10">
        <v>213.37</v>
      </c>
      <c r="P166" s="117" t="s">
        <v>13</v>
      </c>
      <c r="Q166" s="1"/>
      <c r="R166" s="1" t="s">
        <v>5720</v>
      </c>
      <c r="S166" s="130"/>
    </row>
    <row r="167" spans="1:19" ht="18" customHeight="1">
      <c r="A167" s="1" t="s">
        <v>538</v>
      </c>
      <c r="B167" s="1" t="s">
        <v>539</v>
      </c>
      <c r="C167" s="1" t="s">
        <v>540</v>
      </c>
      <c r="D167" s="3" t="s">
        <v>541</v>
      </c>
      <c r="E167" s="1" t="s">
        <v>166</v>
      </c>
      <c r="F167" s="4" t="s">
        <v>9</v>
      </c>
      <c r="G167" s="115" t="s">
        <v>4269</v>
      </c>
      <c r="H167" s="116">
        <v>47.84</v>
      </c>
      <c r="I167" s="5">
        <v>2</v>
      </c>
      <c r="J167" s="5" t="s">
        <v>11</v>
      </c>
      <c r="K167" s="4" t="s">
        <v>47</v>
      </c>
      <c r="L167" s="11">
        <v>44829</v>
      </c>
      <c r="M167" s="14">
        <v>10.16752548573468</v>
      </c>
      <c r="N167" s="13">
        <v>9</v>
      </c>
      <c r="O167" s="10">
        <v>211.95</v>
      </c>
      <c r="P167" s="117" t="s">
        <v>13</v>
      </c>
      <c r="Q167" s="1"/>
      <c r="R167" s="1"/>
      <c r="S167" s="128">
        <v>3</v>
      </c>
    </row>
    <row r="168" spans="1:19" ht="18" customHeight="1">
      <c r="A168" s="1" t="s">
        <v>542</v>
      </c>
      <c r="B168" s="1" t="s">
        <v>543</v>
      </c>
      <c r="C168" s="1" t="s">
        <v>544</v>
      </c>
      <c r="D168" s="3" t="s">
        <v>544</v>
      </c>
      <c r="E168" s="1" t="s">
        <v>545</v>
      </c>
      <c r="F168" s="4" t="s">
        <v>9</v>
      </c>
      <c r="G168" s="115" t="s">
        <v>4269</v>
      </c>
      <c r="H168" s="116">
        <v>19.204999999999998</v>
      </c>
      <c r="I168" s="5">
        <v>2</v>
      </c>
      <c r="J168" s="5" t="s">
        <v>11</v>
      </c>
      <c r="K168" s="4" t="s">
        <v>47</v>
      </c>
      <c r="L168" s="11">
        <v>45035</v>
      </c>
      <c r="M168" s="14">
        <v>11.306761407793937</v>
      </c>
      <c r="N168" s="13">
        <v>38</v>
      </c>
      <c r="O168" s="10">
        <v>215.82</v>
      </c>
      <c r="P168" s="117" t="s">
        <v>13</v>
      </c>
      <c r="Q168" s="1" t="s">
        <v>12</v>
      </c>
      <c r="R168" s="1" t="s">
        <v>5676</v>
      </c>
      <c r="S168" s="127"/>
    </row>
    <row r="169" spans="1:19" ht="18" customHeight="1">
      <c r="A169" s="1" t="s">
        <v>546</v>
      </c>
      <c r="B169" s="1" t="s">
        <v>547</v>
      </c>
      <c r="C169" s="1" t="s">
        <v>42</v>
      </c>
      <c r="D169" s="3" t="s">
        <v>14</v>
      </c>
      <c r="E169" s="1" t="s">
        <v>548</v>
      </c>
      <c r="F169" s="4" t="s">
        <v>9</v>
      </c>
      <c r="G169" s="115" t="s">
        <v>4269</v>
      </c>
      <c r="H169" s="116">
        <v>10.095000000000001</v>
      </c>
      <c r="I169" s="5">
        <v>2</v>
      </c>
      <c r="J169" s="5" t="s">
        <v>11</v>
      </c>
      <c r="K169" s="4" t="s">
        <v>8</v>
      </c>
      <c r="L169" s="11">
        <v>43192</v>
      </c>
      <c r="M169" s="14">
        <v>0</v>
      </c>
      <c r="N169" s="13">
        <v>384</v>
      </c>
      <c r="O169" s="10">
        <v>330.39</v>
      </c>
      <c r="P169" s="117" t="s">
        <v>13</v>
      </c>
      <c r="Q169" s="1"/>
      <c r="R169" s="1" t="s">
        <v>5704</v>
      </c>
      <c r="S169" s="127"/>
    </row>
    <row r="170" spans="1:19" ht="18" customHeight="1">
      <c r="A170" s="1" t="s">
        <v>549</v>
      </c>
      <c r="B170" s="1" t="s">
        <v>550</v>
      </c>
      <c r="C170" s="1" t="s">
        <v>14</v>
      </c>
      <c r="D170" s="3" t="s">
        <v>14</v>
      </c>
      <c r="E170" s="1" t="s">
        <v>551</v>
      </c>
      <c r="F170" s="4" t="s">
        <v>12</v>
      </c>
      <c r="G170" s="115" t="s">
        <v>4269</v>
      </c>
      <c r="H170" s="116">
        <v>13.47</v>
      </c>
      <c r="I170" s="5">
        <v>1</v>
      </c>
      <c r="J170" s="5" t="s">
        <v>552</v>
      </c>
      <c r="K170" s="4" t="s">
        <v>8</v>
      </c>
      <c r="L170" s="11">
        <v>44873</v>
      </c>
      <c r="M170" s="14">
        <v>0</v>
      </c>
      <c r="N170" s="13">
        <v>364</v>
      </c>
      <c r="O170" s="10">
        <v>259.20999999999998</v>
      </c>
      <c r="P170" s="117" t="s">
        <v>13</v>
      </c>
      <c r="Q170" s="1"/>
      <c r="R170" s="1" t="s">
        <v>8731</v>
      </c>
      <c r="S170" s="128">
        <v>1</v>
      </c>
    </row>
    <row r="171" spans="1:19" ht="18" customHeight="1">
      <c r="A171" s="1" t="s">
        <v>553</v>
      </c>
      <c r="B171" s="1" t="s">
        <v>554</v>
      </c>
      <c r="C171" s="1" t="s">
        <v>555</v>
      </c>
      <c r="D171" s="3" t="s">
        <v>14</v>
      </c>
      <c r="E171" s="1" t="s">
        <v>50</v>
      </c>
      <c r="F171" s="4" t="s">
        <v>9</v>
      </c>
      <c r="G171" s="115" t="s">
        <v>4269</v>
      </c>
      <c r="H171" s="116">
        <v>7.1950000000000003</v>
      </c>
      <c r="I171" s="5">
        <v>2</v>
      </c>
      <c r="J171" s="5" t="s">
        <v>11</v>
      </c>
      <c r="K171" s="4" t="s">
        <v>47</v>
      </c>
      <c r="L171" s="11">
        <v>47387</v>
      </c>
      <c r="M171" s="14">
        <v>17.724270369510624</v>
      </c>
      <c r="N171" s="13">
        <v>397</v>
      </c>
      <c r="O171" s="10">
        <v>177.79</v>
      </c>
      <c r="P171" s="117" t="s">
        <v>13</v>
      </c>
      <c r="Q171" s="1"/>
      <c r="R171" s="1" t="s">
        <v>5704</v>
      </c>
      <c r="S171" s="127"/>
    </row>
    <row r="172" spans="1:19" ht="18" customHeight="1">
      <c r="A172" s="1" t="s">
        <v>556</v>
      </c>
      <c r="B172" s="1" t="s">
        <v>557</v>
      </c>
      <c r="C172" s="1" t="s">
        <v>558</v>
      </c>
      <c r="D172" s="3" t="s">
        <v>33</v>
      </c>
      <c r="E172" s="1" t="s">
        <v>559</v>
      </c>
      <c r="F172" s="4" t="s">
        <v>9</v>
      </c>
      <c r="G172" s="115" t="s">
        <v>4269</v>
      </c>
      <c r="H172" s="116">
        <v>15.08</v>
      </c>
      <c r="I172" s="5">
        <v>2</v>
      </c>
      <c r="J172" s="5" t="s">
        <v>11</v>
      </c>
      <c r="K172" s="4" t="s">
        <v>8</v>
      </c>
      <c r="L172" s="11">
        <v>42935</v>
      </c>
      <c r="M172" s="14">
        <v>0</v>
      </c>
      <c r="N172" s="13">
        <v>1</v>
      </c>
      <c r="O172" s="10">
        <v>222.7</v>
      </c>
      <c r="P172" s="117" t="s">
        <v>13</v>
      </c>
      <c r="Q172" s="1"/>
      <c r="R172" s="1" t="s">
        <v>5712</v>
      </c>
      <c r="S172" s="128">
        <v>25</v>
      </c>
    </row>
    <row r="173" spans="1:19" ht="18" customHeight="1">
      <c r="A173" s="1" t="s">
        <v>560</v>
      </c>
      <c r="B173" s="1" t="s">
        <v>561</v>
      </c>
      <c r="C173" s="7" t="s">
        <v>562</v>
      </c>
      <c r="D173" s="3" t="s">
        <v>563</v>
      </c>
      <c r="E173" s="1" t="s">
        <v>75</v>
      </c>
      <c r="F173" s="4" t="s">
        <v>12</v>
      </c>
      <c r="G173" s="115" t="s">
        <v>4269</v>
      </c>
      <c r="H173" s="116">
        <v>19.912500000000001</v>
      </c>
      <c r="I173" s="5">
        <v>1</v>
      </c>
      <c r="J173" s="5" t="s">
        <v>11</v>
      </c>
      <c r="K173" s="4" t="s">
        <v>8</v>
      </c>
      <c r="L173" s="11">
        <v>42986</v>
      </c>
      <c r="M173" s="14">
        <v>0</v>
      </c>
      <c r="N173" s="13">
        <v>0</v>
      </c>
      <c r="O173" s="10">
        <v>209.22</v>
      </c>
      <c r="P173" s="117" t="s">
        <v>13</v>
      </c>
      <c r="Q173" s="1"/>
      <c r="R173" s="1" t="s">
        <v>5675</v>
      </c>
      <c r="S173" s="128">
        <v>1</v>
      </c>
    </row>
    <row r="174" spans="1:19" ht="18" customHeight="1">
      <c r="A174" s="1" t="s">
        <v>564</v>
      </c>
      <c r="B174" s="1" t="s">
        <v>565</v>
      </c>
      <c r="C174" s="1" t="s">
        <v>566</v>
      </c>
      <c r="D174" s="3" t="s">
        <v>567</v>
      </c>
      <c r="E174" s="1" t="s">
        <v>151</v>
      </c>
      <c r="F174" s="4" t="s">
        <v>9</v>
      </c>
      <c r="G174" s="115" t="s">
        <v>4269</v>
      </c>
      <c r="H174" s="116">
        <v>8.44</v>
      </c>
      <c r="I174" s="5">
        <v>2</v>
      </c>
      <c r="J174" s="5" t="s">
        <v>11</v>
      </c>
      <c r="K174" s="4" t="s">
        <v>8</v>
      </c>
      <c r="L174" s="11">
        <v>43409</v>
      </c>
      <c r="M174" s="14">
        <v>0</v>
      </c>
      <c r="N174" s="13">
        <v>2</v>
      </c>
      <c r="O174" s="10">
        <v>296.99</v>
      </c>
      <c r="P174" s="117" t="s">
        <v>13</v>
      </c>
      <c r="Q174" s="1"/>
      <c r="R174" s="1" t="s">
        <v>5704</v>
      </c>
      <c r="S174" s="127"/>
    </row>
    <row r="175" spans="1:19" ht="18" customHeight="1">
      <c r="A175" s="1" t="s">
        <v>568</v>
      </c>
      <c r="B175" s="1" t="s">
        <v>569</v>
      </c>
      <c r="C175" s="2" t="s">
        <v>570</v>
      </c>
      <c r="D175" s="8" t="s">
        <v>14</v>
      </c>
      <c r="E175" s="2" t="s">
        <v>571</v>
      </c>
      <c r="F175" s="4" t="s">
        <v>9</v>
      </c>
      <c r="G175" s="115" t="s">
        <v>4269</v>
      </c>
      <c r="H175" s="116">
        <v>19.234999999999999</v>
      </c>
      <c r="I175" s="5">
        <v>2</v>
      </c>
      <c r="J175" s="5" t="s">
        <v>11</v>
      </c>
      <c r="K175" s="4" t="s">
        <v>8</v>
      </c>
      <c r="L175" s="11">
        <v>44477</v>
      </c>
      <c r="M175" s="14">
        <v>0</v>
      </c>
      <c r="N175" s="13">
        <v>374</v>
      </c>
      <c r="O175" s="10">
        <v>314.33</v>
      </c>
      <c r="P175" s="117" t="s">
        <v>13</v>
      </c>
      <c r="Q175" s="1"/>
      <c r="R175" s="1" t="s">
        <v>5704</v>
      </c>
      <c r="S175" s="127"/>
    </row>
    <row r="176" spans="1:19" ht="18" customHeight="1">
      <c r="A176" s="1" t="s">
        <v>572</v>
      </c>
      <c r="B176" s="1" t="s">
        <v>573</v>
      </c>
      <c r="C176" s="1" t="s">
        <v>574</v>
      </c>
      <c r="D176" s="3" t="s">
        <v>14</v>
      </c>
      <c r="E176" s="1" t="s">
        <v>575</v>
      </c>
      <c r="F176" s="4" t="s">
        <v>9</v>
      </c>
      <c r="G176" s="115" t="s">
        <v>4269</v>
      </c>
      <c r="H176" s="116">
        <v>74.510000000000005</v>
      </c>
      <c r="I176" s="5">
        <v>2</v>
      </c>
      <c r="J176" s="5" t="s">
        <v>11</v>
      </c>
      <c r="K176" s="4" t="s">
        <v>8</v>
      </c>
      <c r="L176" s="11">
        <v>43993</v>
      </c>
      <c r="M176" s="14">
        <v>0</v>
      </c>
      <c r="N176" s="13">
        <v>339</v>
      </c>
      <c r="O176" s="10">
        <v>267.17</v>
      </c>
      <c r="P176" s="117" t="s">
        <v>13</v>
      </c>
      <c r="Q176" s="1"/>
      <c r="R176" s="1" t="s">
        <v>5704</v>
      </c>
      <c r="S176" s="127"/>
    </row>
    <row r="177" spans="1:19" ht="18" customHeight="1">
      <c r="A177" s="1">
        <v>2282</v>
      </c>
      <c r="B177" s="1" t="s">
        <v>576</v>
      </c>
      <c r="C177" s="1" t="s">
        <v>577</v>
      </c>
      <c r="D177" s="3" t="s">
        <v>14</v>
      </c>
      <c r="E177" s="1" t="s">
        <v>578</v>
      </c>
      <c r="F177" s="4" t="s">
        <v>9</v>
      </c>
      <c r="G177" s="115" t="s">
        <v>4269</v>
      </c>
      <c r="H177" s="116">
        <v>9.01</v>
      </c>
      <c r="I177" s="5">
        <v>2</v>
      </c>
      <c r="J177" s="5" t="s">
        <v>579</v>
      </c>
      <c r="K177" s="4" t="s">
        <v>47</v>
      </c>
      <c r="L177" s="11">
        <v>46043</v>
      </c>
      <c r="M177" s="14">
        <v>10.616163151836327</v>
      </c>
      <c r="N177" s="13">
        <v>26</v>
      </c>
      <c r="O177" s="10">
        <v>294.98</v>
      </c>
      <c r="P177" s="117" t="s">
        <v>13</v>
      </c>
      <c r="Q177" s="1"/>
      <c r="R177" s="1" t="s">
        <v>5729</v>
      </c>
      <c r="S177" s="127"/>
    </row>
    <row r="178" spans="1:19" ht="18" customHeight="1">
      <c r="A178" s="1" t="s">
        <v>580</v>
      </c>
      <c r="B178" s="1" t="s">
        <v>581</v>
      </c>
      <c r="C178" s="1" t="s">
        <v>582</v>
      </c>
      <c r="D178" s="3" t="s">
        <v>14</v>
      </c>
      <c r="E178" s="1" t="s">
        <v>583</v>
      </c>
      <c r="F178" s="4" t="s">
        <v>9</v>
      </c>
      <c r="G178" s="115" t="s">
        <v>4269</v>
      </c>
      <c r="H178" s="116">
        <v>29.364999999999998</v>
      </c>
      <c r="I178" s="5">
        <v>2</v>
      </c>
      <c r="J178" s="5" t="s">
        <v>11</v>
      </c>
      <c r="K178" s="4" t="s">
        <v>8</v>
      </c>
      <c r="L178" s="11">
        <v>43518</v>
      </c>
      <c r="M178" s="14">
        <v>0</v>
      </c>
      <c r="N178" s="13">
        <v>8</v>
      </c>
      <c r="O178" s="10">
        <v>230.27</v>
      </c>
      <c r="P178" s="117" t="s">
        <v>13</v>
      </c>
      <c r="Q178" s="1"/>
      <c r="R178" s="52" t="s">
        <v>5702</v>
      </c>
      <c r="S178" s="127"/>
    </row>
    <row r="179" spans="1:19" ht="18" customHeight="1">
      <c r="A179" s="1" t="s">
        <v>584</v>
      </c>
      <c r="B179" s="1" t="s">
        <v>585</v>
      </c>
      <c r="C179" s="1" t="s">
        <v>586</v>
      </c>
      <c r="D179" s="3" t="s">
        <v>186</v>
      </c>
      <c r="E179" s="1" t="s">
        <v>587</v>
      </c>
      <c r="F179" s="4" t="s">
        <v>9</v>
      </c>
      <c r="G179" s="115" t="s">
        <v>4269</v>
      </c>
      <c r="H179" s="116">
        <v>67.63</v>
      </c>
      <c r="I179" s="5">
        <v>2</v>
      </c>
      <c r="J179" s="5" t="s">
        <v>11</v>
      </c>
      <c r="K179" s="4" t="s">
        <v>47</v>
      </c>
      <c r="L179" s="11">
        <v>46661</v>
      </c>
      <c r="M179" s="14">
        <v>13.870255673903259</v>
      </c>
      <c r="N179" s="13">
        <v>72</v>
      </c>
      <c r="O179" s="10">
        <v>271.61</v>
      </c>
      <c r="P179" s="117" t="s">
        <v>13</v>
      </c>
      <c r="Q179" s="1"/>
      <c r="R179" s="1" t="s">
        <v>5677</v>
      </c>
      <c r="S179" s="127"/>
    </row>
    <row r="180" spans="1:19" ht="18" customHeight="1">
      <c r="A180" s="1" t="s">
        <v>588</v>
      </c>
      <c r="B180" s="1" t="s">
        <v>589</v>
      </c>
      <c r="C180" s="1" t="s">
        <v>590</v>
      </c>
      <c r="D180" s="3" t="s">
        <v>14</v>
      </c>
      <c r="E180" s="1" t="s">
        <v>591</v>
      </c>
      <c r="F180" s="4" t="s">
        <v>9</v>
      </c>
      <c r="G180" s="115" t="s">
        <v>4269</v>
      </c>
      <c r="H180" s="116">
        <v>8.5399999999999991</v>
      </c>
      <c r="I180" s="5">
        <v>2</v>
      </c>
      <c r="J180" s="5" t="s">
        <v>11</v>
      </c>
      <c r="K180" s="4" t="s">
        <v>47</v>
      </c>
      <c r="L180" s="11">
        <v>48840</v>
      </c>
      <c r="M180" s="14">
        <v>19.234234234234236</v>
      </c>
      <c r="N180" s="13">
        <v>10</v>
      </c>
      <c r="O180" s="10">
        <v>214.66</v>
      </c>
      <c r="P180" s="117" t="s">
        <v>13</v>
      </c>
      <c r="Q180" s="1"/>
      <c r="R180" s="1" t="s">
        <v>5704</v>
      </c>
      <c r="S180" s="127"/>
    </row>
    <row r="181" spans="1:19" ht="18" customHeight="1">
      <c r="A181" s="1" t="s">
        <v>592</v>
      </c>
      <c r="B181" s="1" t="s">
        <v>593</v>
      </c>
      <c r="C181" s="1" t="s">
        <v>14</v>
      </c>
      <c r="D181" s="3" t="s">
        <v>14</v>
      </c>
      <c r="E181" s="1" t="s">
        <v>75</v>
      </c>
      <c r="F181" s="4" t="s">
        <v>9</v>
      </c>
      <c r="G181" s="115" t="s">
        <v>4269</v>
      </c>
      <c r="H181" s="116">
        <v>15.425000000000001</v>
      </c>
      <c r="I181" s="5">
        <v>2</v>
      </c>
      <c r="J181" s="5" t="s">
        <v>11</v>
      </c>
      <c r="K181" s="4" t="s">
        <v>47</v>
      </c>
      <c r="L181" s="11">
        <v>48638</v>
      </c>
      <c r="M181" s="14">
        <v>19.606069328508575</v>
      </c>
      <c r="N181" s="13">
        <v>5</v>
      </c>
      <c r="O181" s="10">
        <v>229.86</v>
      </c>
      <c r="P181" s="117" t="s">
        <v>13</v>
      </c>
      <c r="Q181" s="1"/>
      <c r="R181" s="1" t="s">
        <v>5726</v>
      </c>
      <c r="S181" s="128">
        <v>8</v>
      </c>
    </row>
    <row r="182" spans="1:19" ht="18" customHeight="1">
      <c r="A182" s="1" t="s">
        <v>594</v>
      </c>
      <c r="B182" s="1" t="s">
        <v>595</v>
      </c>
      <c r="C182" s="1" t="s">
        <v>14</v>
      </c>
      <c r="D182" s="3" t="s">
        <v>14</v>
      </c>
      <c r="E182" s="1" t="s">
        <v>75</v>
      </c>
      <c r="F182" s="4" t="s">
        <v>9</v>
      </c>
      <c r="G182" s="115" t="s">
        <v>4269</v>
      </c>
      <c r="H182" s="116">
        <v>12.02</v>
      </c>
      <c r="I182" s="5">
        <v>2</v>
      </c>
      <c r="J182" s="5" t="s">
        <v>11</v>
      </c>
      <c r="K182" s="4" t="s">
        <v>47</v>
      </c>
      <c r="L182" s="11">
        <v>48640</v>
      </c>
      <c r="M182" s="14">
        <v>19.442845394736842</v>
      </c>
      <c r="N182" s="13">
        <v>4</v>
      </c>
      <c r="O182" s="10">
        <v>228.16</v>
      </c>
      <c r="P182" s="117" t="s">
        <v>13</v>
      </c>
      <c r="Q182" s="1"/>
      <c r="R182" s="1" t="s">
        <v>5726</v>
      </c>
      <c r="S182" s="128">
        <v>8</v>
      </c>
    </row>
    <row r="183" spans="1:19" ht="18" customHeight="1">
      <c r="A183" s="2">
        <v>1216</v>
      </c>
      <c r="B183" s="1" t="s">
        <v>596</v>
      </c>
      <c r="C183" s="2" t="s">
        <v>4251</v>
      </c>
      <c r="D183" s="8" t="s">
        <v>4251</v>
      </c>
      <c r="E183" s="2" t="s">
        <v>597</v>
      </c>
      <c r="F183" s="4" t="s">
        <v>9</v>
      </c>
      <c r="G183" s="115" t="s">
        <v>4269</v>
      </c>
      <c r="H183" s="116">
        <v>10.49</v>
      </c>
      <c r="I183" s="5">
        <v>2</v>
      </c>
      <c r="J183" s="5" t="s">
        <v>101</v>
      </c>
      <c r="K183" s="4" t="s">
        <v>8</v>
      </c>
      <c r="L183" s="11">
        <v>43435</v>
      </c>
      <c r="M183" s="14">
        <v>0</v>
      </c>
      <c r="N183" s="13">
        <v>219</v>
      </c>
      <c r="O183" s="10">
        <v>243.67</v>
      </c>
      <c r="P183" s="117" t="s">
        <v>13</v>
      </c>
      <c r="Q183" s="1"/>
      <c r="R183" s="1" t="s">
        <v>5729</v>
      </c>
      <c r="S183" s="127"/>
    </row>
    <row r="184" spans="1:19" ht="18" customHeight="1">
      <c r="A184" s="1" t="s">
        <v>598</v>
      </c>
      <c r="B184" s="1" t="s">
        <v>599</v>
      </c>
      <c r="C184" s="1" t="s">
        <v>574</v>
      </c>
      <c r="D184" s="3" t="s">
        <v>14</v>
      </c>
      <c r="E184" s="1" t="s">
        <v>600</v>
      </c>
      <c r="F184" s="4" t="s">
        <v>9</v>
      </c>
      <c r="G184" s="115" t="s">
        <v>4269</v>
      </c>
      <c r="H184" s="116">
        <v>7.4649999999999999</v>
      </c>
      <c r="I184" s="5">
        <v>2</v>
      </c>
      <c r="J184" s="5" t="s">
        <v>11</v>
      </c>
      <c r="K184" s="4" t="s">
        <v>8</v>
      </c>
      <c r="L184" s="11">
        <v>42837</v>
      </c>
      <c r="M184" s="14">
        <v>0</v>
      </c>
      <c r="N184" s="13">
        <v>188</v>
      </c>
      <c r="O184" s="10">
        <v>305.89999999999998</v>
      </c>
      <c r="P184" s="117" t="s">
        <v>13</v>
      </c>
      <c r="Q184" s="1"/>
      <c r="R184" s="1" t="s">
        <v>5704</v>
      </c>
      <c r="S184" s="127"/>
    </row>
    <row r="185" spans="1:19" ht="18" customHeight="1">
      <c r="A185" s="1" t="s">
        <v>601</v>
      </c>
      <c r="B185" s="1" t="s">
        <v>602</v>
      </c>
      <c r="C185" s="1" t="s">
        <v>603</v>
      </c>
      <c r="D185" s="3" t="s">
        <v>158</v>
      </c>
      <c r="E185" s="1" t="s">
        <v>604</v>
      </c>
      <c r="F185" s="4" t="s">
        <v>9</v>
      </c>
      <c r="G185" s="115" t="s">
        <v>4269</v>
      </c>
      <c r="H185" s="116">
        <v>12.955</v>
      </c>
      <c r="I185" s="5">
        <v>2</v>
      </c>
      <c r="J185" s="5" t="s">
        <v>11</v>
      </c>
      <c r="K185" s="4" t="s">
        <v>8</v>
      </c>
      <c r="L185" s="11">
        <v>43003</v>
      </c>
      <c r="M185" s="14">
        <v>0</v>
      </c>
      <c r="N185" s="13">
        <v>161</v>
      </c>
      <c r="O185" s="10">
        <v>250.72</v>
      </c>
      <c r="P185" s="117" t="s">
        <v>13</v>
      </c>
      <c r="Q185" s="1"/>
      <c r="R185" s="1" t="s">
        <v>5704</v>
      </c>
      <c r="S185" s="127"/>
    </row>
    <row r="186" spans="1:19" ht="18" customHeight="1">
      <c r="A186" s="1" t="s">
        <v>605</v>
      </c>
      <c r="B186" s="1" t="s">
        <v>606</v>
      </c>
      <c r="C186" s="1" t="s">
        <v>607</v>
      </c>
      <c r="D186" s="3" t="s">
        <v>14</v>
      </c>
      <c r="E186" s="1" t="s">
        <v>608</v>
      </c>
      <c r="F186" s="4" t="s">
        <v>9</v>
      </c>
      <c r="G186" s="115" t="s">
        <v>4269</v>
      </c>
      <c r="H186" s="116">
        <v>11.5</v>
      </c>
      <c r="I186" s="5">
        <v>2</v>
      </c>
      <c r="J186" s="5" t="s">
        <v>11</v>
      </c>
      <c r="K186" s="4" t="s">
        <v>8</v>
      </c>
      <c r="L186" s="11">
        <v>42817</v>
      </c>
      <c r="M186" s="14">
        <v>0</v>
      </c>
      <c r="N186" s="13">
        <v>159</v>
      </c>
      <c r="O186" s="10">
        <v>290.93</v>
      </c>
      <c r="P186" s="117" t="s">
        <v>13</v>
      </c>
      <c r="Q186" s="1"/>
      <c r="R186" s="1" t="s">
        <v>5704</v>
      </c>
      <c r="S186" s="127"/>
    </row>
    <row r="187" spans="1:19" ht="18" customHeight="1">
      <c r="A187" s="1" t="s">
        <v>609</v>
      </c>
      <c r="B187" s="1" t="s">
        <v>610</v>
      </c>
      <c r="C187" s="1" t="s">
        <v>14</v>
      </c>
      <c r="D187" s="3" t="s">
        <v>14</v>
      </c>
      <c r="E187" s="1" t="s">
        <v>308</v>
      </c>
      <c r="F187" s="4" t="s">
        <v>9</v>
      </c>
      <c r="G187" s="115" t="s">
        <v>4269</v>
      </c>
      <c r="H187" s="116">
        <v>33.22</v>
      </c>
      <c r="I187" s="5">
        <v>2</v>
      </c>
      <c r="J187" s="5" t="s">
        <v>11</v>
      </c>
      <c r="K187" s="4" t="s">
        <v>8</v>
      </c>
      <c r="L187" s="11">
        <v>43438</v>
      </c>
      <c r="M187" s="14">
        <v>0</v>
      </c>
      <c r="N187" s="13">
        <v>162</v>
      </c>
      <c r="O187" s="10">
        <v>261.14</v>
      </c>
      <c r="P187" s="117" t="s">
        <v>13</v>
      </c>
      <c r="Q187" s="1"/>
      <c r="R187" s="1" t="s">
        <v>5704</v>
      </c>
      <c r="S187" s="127"/>
    </row>
    <row r="188" spans="1:19" ht="18" customHeight="1">
      <c r="A188" s="1" t="s">
        <v>611</v>
      </c>
      <c r="B188" s="1" t="s">
        <v>612</v>
      </c>
      <c r="C188" s="1" t="s">
        <v>14</v>
      </c>
      <c r="D188" s="3" t="s">
        <v>14</v>
      </c>
      <c r="E188" s="1" t="s">
        <v>75</v>
      </c>
      <c r="F188" s="4" t="s">
        <v>9</v>
      </c>
      <c r="G188" s="115" t="s">
        <v>4269</v>
      </c>
      <c r="H188" s="116">
        <v>8.2949999999999999</v>
      </c>
      <c r="I188" s="5">
        <v>2</v>
      </c>
      <c r="J188" s="5" t="s">
        <v>11</v>
      </c>
      <c r="K188" s="4" t="s">
        <v>8</v>
      </c>
      <c r="L188" s="11">
        <v>42779</v>
      </c>
      <c r="M188" s="14">
        <v>0</v>
      </c>
      <c r="N188" s="13">
        <v>173</v>
      </c>
      <c r="O188" s="10">
        <v>217.66</v>
      </c>
      <c r="P188" s="117" t="s">
        <v>13</v>
      </c>
      <c r="Q188" s="1"/>
      <c r="R188" s="52" t="s">
        <v>5702</v>
      </c>
      <c r="S188" s="127"/>
    </row>
    <row r="189" spans="1:19" ht="18" customHeight="1">
      <c r="A189" s="1" t="s">
        <v>613</v>
      </c>
      <c r="B189" s="1" t="s">
        <v>614</v>
      </c>
      <c r="C189" s="1" t="s">
        <v>615</v>
      </c>
      <c r="D189" s="3" t="s">
        <v>6</v>
      </c>
      <c r="E189" s="1" t="s">
        <v>616</v>
      </c>
      <c r="F189" s="4" t="s">
        <v>9</v>
      </c>
      <c r="G189" s="115" t="s">
        <v>4269</v>
      </c>
      <c r="H189" s="116">
        <v>34.21</v>
      </c>
      <c r="I189" s="5">
        <v>2</v>
      </c>
      <c r="J189" s="5" t="s">
        <v>11</v>
      </c>
      <c r="K189" s="4" t="s">
        <v>8</v>
      </c>
      <c r="L189" s="11">
        <v>42710</v>
      </c>
      <c r="M189" s="14">
        <v>0</v>
      </c>
      <c r="N189" s="13">
        <v>277</v>
      </c>
      <c r="O189" s="10">
        <v>220.08</v>
      </c>
      <c r="P189" s="117" t="s">
        <v>13</v>
      </c>
      <c r="Q189" s="1"/>
      <c r="R189" s="1" t="s">
        <v>5700</v>
      </c>
      <c r="S189" s="127"/>
    </row>
    <row r="190" spans="1:19" ht="18" customHeight="1">
      <c r="A190" s="1" t="s">
        <v>617</v>
      </c>
      <c r="B190" s="1" t="s">
        <v>618</v>
      </c>
      <c r="C190" s="1" t="s">
        <v>619</v>
      </c>
      <c r="D190" s="3" t="s">
        <v>33</v>
      </c>
      <c r="E190" s="1" t="s">
        <v>503</v>
      </c>
      <c r="F190" s="4" t="s">
        <v>9</v>
      </c>
      <c r="G190" s="115" t="s">
        <v>4269</v>
      </c>
      <c r="H190" s="116">
        <v>45.094999999999999</v>
      </c>
      <c r="I190" s="5">
        <v>2</v>
      </c>
      <c r="J190" s="5" t="s">
        <v>11</v>
      </c>
      <c r="K190" s="4" t="s">
        <v>8</v>
      </c>
      <c r="L190" s="11">
        <v>42485</v>
      </c>
      <c r="M190" s="14">
        <v>0</v>
      </c>
      <c r="N190" s="13">
        <v>5</v>
      </c>
      <c r="O190" s="10">
        <v>181.34</v>
      </c>
      <c r="P190" s="117" t="s">
        <v>13</v>
      </c>
      <c r="Q190" s="1"/>
      <c r="R190" s="1" t="s">
        <v>5714</v>
      </c>
      <c r="S190" s="127"/>
    </row>
    <row r="191" spans="1:19" ht="18" customHeight="1">
      <c r="A191" s="1" t="s">
        <v>620</v>
      </c>
      <c r="B191" s="1" t="s">
        <v>621</v>
      </c>
      <c r="C191" s="1" t="s">
        <v>622</v>
      </c>
      <c r="D191" s="3" t="s">
        <v>14</v>
      </c>
      <c r="E191" s="1" t="s">
        <v>503</v>
      </c>
      <c r="F191" s="4" t="s">
        <v>9</v>
      </c>
      <c r="G191" s="115" t="s">
        <v>4269</v>
      </c>
      <c r="H191" s="116">
        <v>15.015000000000001</v>
      </c>
      <c r="I191" s="5">
        <v>2</v>
      </c>
      <c r="J191" s="5" t="s">
        <v>11</v>
      </c>
      <c r="K191" s="4" t="s">
        <v>8</v>
      </c>
      <c r="L191" s="11">
        <v>42739</v>
      </c>
      <c r="M191" s="14">
        <v>0</v>
      </c>
      <c r="N191" s="13">
        <v>4</v>
      </c>
      <c r="O191" s="10">
        <v>261.77</v>
      </c>
      <c r="P191" s="117" t="s">
        <v>13</v>
      </c>
      <c r="Q191" s="1"/>
      <c r="R191" s="1" t="s">
        <v>5714</v>
      </c>
      <c r="S191" s="127"/>
    </row>
    <row r="192" spans="1:19" ht="18" customHeight="1">
      <c r="A192" s="1" t="s">
        <v>623</v>
      </c>
      <c r="B192" s="1" t="s">
        <v>624</v>
      </c>
      <c r="C192" s="1" t="s">
        <v>410</v>
      </c>
      <c r="D192" s="3" t="s">
        <v>14</v>
      </c>
      <c r="E192" s="1" t="s">
        <v>411</v>
      </c>
      <c r="F192" s="4" t="s">
        <v>9</v>
      </c>
      <c r="G192" s="115" t="s">
        <v>4269</v>
      </c>
      <c r="H192" s="116">
        <v>2.7</v>
      </c>
      <c r="I192" s="5">
        <v>2</v>
      </c>
      <c r="J192" s="5" t="s">
        <v>11</v>
      </c>
      <c r="K192" s="4" t="s">
        <v>8</v>
      </c>
      <c r="L192" s="11">
        <v>43065</v>
      </c>
      <c r="M192" s="14">
        <v>0</v>
      </c>
      <c r="N192" s="13">
        <v>2</v>
      </c>
      <c r="O192" s="10">
        <v>351.9</v>
      </c>
      <c r="P192" s="117" t="s">
        <v>13</v>
      </c>
      <c r="Q192" s="1"/>
      <c r="R192" s="1" t="s">
        <v>5702</v>
      </c>
      <c r="S192" s="128">
        <v>7</v>
      </c>
    </row>
    <row r="193" spans="1:19" ht="18" customHeight="1">
      <c r="A193" s="1" t="s">
        <v>625</v>
      </c>
      <c r="B193" s="1" t="s">
        <v>626</v>
      </c>
      <c r="C193" s="1" t="s">
        <v>410</v>
      </c>
      <c r="D193" s="3" t="s">
        <v>14</v>
      </c>
      <c r="E193" s="1" t="s">
        <v>411</v>
      </c>
      <c r="F193" s="4" t="s">
        <v>9</v>
      </c>
      <c r="G193" s="115" t="s">
        <v>4269</v>
      </c>
      <c r="H193" s="116">
        <v>3.4449999999999998</v>
      </c>
      <c r="I193" s="5">
        <v>2</v>
      </c>
      <c r="J193" s="5" t="s">
        <v>11</v>
      </c>
      <c r="K193" s="4" t="s">
        <v>8</v>
      </c>
      <c r="L193" s="11">
        <v>42654</v>
      </c>
      <c r="M193" s="14">
        <v>0</v>
      </c>
      <c r="N193" s="13">
        <v>2</v>
      </c>
      <c r="O193" s="10">
        <v>205.07</v>
      </c>
      <c r="P193" s="117" t="s">
        <v>13</v>
      </c>
      <c r="Q193" s="1"/>
      <c r="R193" s="1" t="s">
        <v>5702</v>
      </c>
      <c r="S193" s="128">
        <v>7</v>
      </c>
    </row>
    <row r="194" spans="1:19" ht="18" customHeight="1">
      <c r="A194" s="1" t="s">
        <v>627</v>
      </c>
      <c r="B194" s="1" t="s">
        <v>628</v>
      </c>
      <c r="C194" s="1" t="s">
        <v>410</v>
      </c>
      <c r="D194" s="3" t="s">
        <v>14</v>
      </c>
      <c r="E194" s="1" t="s">
        <v>411</v>
      </c>
      <c r="F194" s="4" t="s">
        <v>9</v>
      </c>
      <c r="G194" s="115" t="s">
        <v>4269</v>
      </c>
      <c r="H194" s="116">
        <v>6.39</v>
      </c>
      <c r="I194" s="5">
        <v>2</v>
      </c>
      <c r="J194" s="5" t="s">
        <v>11</v>
      </c>
      <c r="K194" s="4" t="s">
        <v>8</v>
      </c>
      <c r="L194" s="11">
        <v>38217</v>
      </c>
      <c r="M194" s="14">
        <v>0</v>
      </c>
      <c r="N194" s="13">
        <v>0</v>
      </c>
      <c r="O194" s="10">
        <v>63.67</v>
      </c>
      <c r="P194" s="117" t="s">
        <v>13</v>
      </c>
      <c r="Q194" s="1"/>
      <c r="R194" s="1" t="s">
        <v>5702</v>
      </c>
      <c r="S194" s="128">
        <v>7</v>
      </c>
    </row>
    <row r="195" spans="1:19" ht="18" customHeight="1">
      <c r="A195" s="1" t="s">
        <v>629</v>
      </c>
      <c r="B195" s="1" t="s">
        <v>630</v>
      </c>
      <c r="C195" s="1" t="s">
        <v>631</v>
      </c>
      <c r="D195" s="3" t="s">
        <v>33</v>
      </c>
      <c r="E195" s="1" t="s">
        <v>503</v>
      </c>
      <c r="F195" s="4" t="s">
        <v>9</v>
      </c>
      <c r="G195" s="115" t="s">
        <v>4269</v>
      </c>
      <c r="H195" s="116">
        <v>22.79</v>
      </c>
      <c r="I195" s="5">
        <v>2</v>
      </c>
      <c r="J195" s="5" t="s">
        <v>11</v>
      </c>
      <c r="K195" s="4" t="s">
        <v>8</v>
      </c>
      <c r="L195" s="11">
        <v>42759</v>
      </c>
      <c r="M195" s="14">
        <v>0</v>
      </c>
      <c r="N195" s="13">
        <v>280</v>
      </c>
      <c r="O195" s="10">
        <v>260.06</v>
      </c>
      <c r="P195" s="117" t="s">
        <v>13</v>
      </c>
      <c r="Q195" s="1"/>
      <c r="R195" s="1" t="s">
        <v>5714</v>
      </c>
      <c r="S195" s="127"/>
    </row>
    <row r="196" spans="1:19" ht="18" customHeight="1">
      <c r="A196" s="1" t="s">
        <v>632</v>
      </c>
      <c r="B196" s="1" t="s">
        <v>633</v>
      </c>
      <c r="C196" s="1" t="s">
        <v>4251</v>
      </c>
      <c r="D196" s="3" t="s">
        <v>22</v>
      </c>
      <c r="E196" s="9" t="s">
        <v>151</v>
      </c>
      <c r="F196" s="4" t="s">
        <v>9</v>
      </c>
      <c r="G196" s="115" t="s">
        <v>4269</v>
      </c>
      <c r="H196" s="116">
        <v>61.38</v>
      </c>
      <c r="I196" s="5">
        <v>2</v>
      </c>
      <c r="J196" s="6" t="s">
        <v>11</v>
      </c>
      <c r="K196" s="4" t="s">
        <v>8</v>
      </c>
      <c r="L196" s="11">
        <v>41867</v>
      </c>
      <c r="M196" s="14">
        <v>0</v>
      </c>
      <c r="N196" s="13">
        <v>0</v>
      </c>
      <c r="O196" s="10">
        <v>25.22</v>
      </c>
      <c r="P196" s="117" t="s">
        <v>3171</v>
      </c>
      <c r="Q196" s="1"/>
      <c r="R196" s="1" t="s">
        <v>5679</v>
      </c>
      <c r="S196" s="128">
        <v>2</v>
      </c>
    </row>
    <row r="197" spans="1:19" ht="18" customHeight="1">
      <c r="A197" s="1" t="s">
        <v>634</v>
      </c>
      <c r="B197" s="1" t="s">
        <v>635</v>
      </c>
      <c r="C197" s="1" t="s">
        <v>636</v>
      </c>
      <c r="D197" s="3" t="s">
        <v>22</v>
      </c>
      <c r="E197" s="1" t="s">
        <v>75</v>
      </c>
      <c r="F197" s="4" t="s">
        <v>12</v>
      </c>
      <c r="G197" s="115" t="s">
        <v>4269</v>
      </c>
      <c r="H197" s="116">
        <v>21.225000000000001</v>
      </c>
      <c r="I197" s="5">
        <v>1</v>
      </c>
      <c r="J197" s="5" t="s">
        <v>11</v>
      </c>
      <c r="K197" s="4" t="s">
        <v>8</v>
      </c>
      <c r="L197" s="11">
        <v>43151</v>
      </c>
      <c r="M197" s="14">
        <v>0</v>
      </c>
      <c r="N197" s="13">
        <v>6</v>
      </c>
      <c r="O197" s="10">
        <v>220.39</v>
      </c>
      <c r="P197" s="117" t="s">
        <v>3171</v>
      </c>
      <c r="Q197" s="1"/>
      <c r="R197" s="1" t="s">
        <v>5679</v>
      </c>
      <c r="S197" s="128">
        <v>1</v>
      </c>
    </row>
    <row r="198" spans="1:19" ht="18" customHeight="1">
      <c r="A198" s="1" t="s">
        <v>637</v>
      </c>
      <c r="B198" s="1" t="s">
        <v>638</v>
      </c>
      <c r="C198" s="1" t="s">
        <v>636</v>
      </c>
      <c r="D198" s="3" t="s">
        <v>22</v>
      </c>
      <c r="E198" s="9" t="s">
        <v>151</v>
      </c>
      <c r="F198" s="4" t="s">
        <v>9</v>
      </c>
      <c r="G198" s="115" t="s">
        <v>4269</v>
      </c>
      <c r="H198" s="116">
        <v>47.844999999999999</v>
      </c>
      <c r="I198" s="5">
        <v>2</v>
      </c>
      <c r="J198" s="6" t="s">
        <v>11</v>
      </c>
      <c r="K198" s="4" t="s">
        <v>8</v>
      </c>
      <c r="L198" s="11">
        <v>42713</v>
      </c>
      <c r="M198" s="14">
        <v>0</v>
      </c>
      <c r="N198" s="13">
        <v>13</v>
      </c>
      <c r="O198" s="10">
        <v>35.869999999999997</v>
      </c>
      <c r="P198" s="117" t="s">
        <v>3171</v>
      </c>
      <c r="Q198" s="1"/>
      <c r="R198" s="1" t="s">
        <v>5679</v>
      </c>
      <c r="S198" s="128">
        <v>2</v>
      </c>
    </row>
    <row r="199" spans="1:19" ht="18" customHeight="1">
      <c r="A199" s="1" t="s">
        <v>639</v>
      </c>
      <c r="B199" s="1" t="s">
        <v>640</v>
      </c>
      <c r="C199" s="1" t="s">
        <v>4251</v>
      </c>
      <c r="D199" s="3" t="s">
        <v>22</v>
      </c>
      <c r="E199" s="9" t="s">
        <v>151</v>
      </c>
      <c r="F199" s="4" t="s">
        <v>9</v>
      </c>
      <c r="G199" s="115" t="s">
        <v>4269</v>
      </c>
      <c r="H199" s="116">
        <v>46.755000000000003</v>
      </c>
      <c r="I199" s="5">
        <v>2</v>
      </c>
      <c r="J199" s="6" t="s">
        <v>11</v>
      </c>
      <c r="K199" s="4" t="s">
        <v>8</v>
      </c>
      <c r="L199" s="11">
        <v>43204</v>
      </c>
      <c r="M199" s="14">
        <v>0</v>
      </c>
      <c r="N199" s="13">
        <v>6</v>
      </c>
      <c r="O199" s="10">
        <v>70.67</v>
      </c>
      <c r="P199" s="117" t="s">
        <v>3171</v>
      </c>
      <c r="Q199" s="1"/>
      <c r="R199" s="1" t="s">
        <v>5679</v>
      </c>
      <c r="S199" s="128">
        <v>2</v>
      </c>
    </row>
    <row r="200" spans="1:19" ht="18" customHeight="1">
      <c r="A200" s="1" t="s">
        <v>641</v>
      </c>
      <c r="B200" s="1" t="s">
        <v>642</v>
      </c>
      <c r="C200" s="1" t="s">
        <v>636</v>
      </c>
      <c r="D200" s="3" t="s">
        <v>22</v>
      </c>
      <c r="E200" s="1" t="s">
        <v>151</v>
      </c>
      <c r="F200" s="4" t="s">
        <v>9</v>
      </c>
      <c r="G200" s="115" t="s">
        <v>4269</v>
      </c>
      <c r="H200" s="116">
        <v>9.8849999999999998</v>
      </c>
      <c r="I200" s="5">
        <v>2</v>
      </c>
      <c r="J200" s="5" t="s">
        <v>11</v>
      </c>
      <c r="K200" s="4" t="s">
        <v>8</v>
      </c>
      <c r="L200" s="11">
        <v>42862</v>
      </c>
      <c r="M200" s="14">
        <v>0</v>
      </c>
      <c r="N200" s="13">
        <v>0</v>
      </c>
      <c r="O200" s="10">
        <v>219.06</v>
      </c>
      <c r="P200" s="117" t="s">
        <v>3171</v>
      </c>
      <c r="Q200" s="1"/>
      <c r="R200" s="107" t="s">
        <v>5725</v>
      </c>
      <c r="S200" s="128">
        <v>2</v>
      </c>
    </row>
    <row r="201" spans="1:19" ht="18" customHeight="1">
      <c r="A201" s="1" t="s">
        <v>645</v>
      </c>
      <c r="B201" s="1" t="s">
        <v>646</v>
      </c>
      <c r="C201" s="106" t="s">
        <v>4251</v>
      </c>
      <c r="D201" s="3" t="s">
        <v>22</v>
      </c>
      <c r="E201" s="9" t="s">
        <v>151</v>
      </c>
      <c r="F201" s="4" t="s">
        <v>9</v>
      </c>
      <c r="G201" s="115" t="s">
        <v>4269</v>
      </c>
      <c r="H201" s="116">
        <v>35.534999999999997</v>
      </c>
      <c r="I201" s="5">
        <v>2</v>
      </c>
      <c r="J201" s="6" t="s">
        <v>11</v>
      </c>
      <c r="K201" s="4" t="s">
        <v>8</v>
      </c>
      <c r="L201" s="11">
        <v>42571</v>
      </c>
      <c r="M201" s="14">
        <v>0</v>
      </c>
      <c r="N201" s="13">
        <v>5</v>
      </c>
      <c r="O201" s="10">
        <v>113.65</v>
      </c>
      <c r="P201" s="117" t="s">
        <v>3171</v>
      </c>
      <c r="Q201" s="1"/>
      <c r="R201" s="1" t="s">
        <v>5679</v>
      </c>
      <c r="S201" s="128">
        <v>2</v>
      </c>
    </row>
    <row r="202" spans="1:19" ht="18" customHeight="1">
      <c r="A202" s="1" t="s">
        <v>647</v>
      </c>
      <c r="B202" s="1" t="s">
        <v>648</v>
      </c>
      <c r="C202" s="106" t="s">
        <v>636</v>
      </c>
      <c r="D202" s="3" t="s">
        <v>22</v>
      </c>
      <c r="E202" s="1" t="s">
        <v>151</v>
      </c>
      <c r="F202" s="4" t="s">
        <v>9</v>
      </c>
      <c r="G202" s="115" t="s">
        <v>4269</v>
      </c>
      <c r="H202" s="116">
        <v>8.49</v>
      </c>
      <c r="I202" s="5">
        <v>2</v>
      </c>
      <c r="J202" s="5" t="s">
        <v>11</v>
      </c>
      <c r="K202" s="4" t="s">
        <v>8</v>
      </c>
      <c r="L202" s="11">
        <v>43374</v>
      </c>
      <c r="M202" s="14">
        <v>0</v>
      </c>
      <c r="N202" s="13">
        <v>1</v>
      </c>
      <c r="O202" s="10">
        <v>349.87</v>
      </c>
      <c r="P202" s="117" t="s">
        <v>3171</v>
      </c>
      <c r="Q202" s="1"/>
      <c r="R202" s="107" t="s">
        <v>5725</v>
      </c>
      <c r="S202" s="128">
        <v>10</v>
      </c>
    </row>
    <row r="203" spans="1:19" ht="18" customHeight="1">
      <c r="A203" s="1" t="s">
        <v>649</v>
      </c>
      <c r="B203" s="1" t="s">
        <v>650</v>
      </c>
      <c r="C203" s="106" t="s">
        <v>4251</v>
      </c>
      <c r="D203" s="3" t="s">
        <v>22</v>
      </c>
      <c r="E203" s="9" t="s">
        <v>151</v>
      </c>
      <c r="F203" s="4" t="s">
        <v>9</v>
      </c>
      <c r="G203" s="115" t="s">
        <v>4269</v>
      </c>
      <c r="H203" s="116">
        <v>48.594999999999999</v>
      </c>
      <c r="I203" s="5">
        <v>2</v>
      </c>
      <c r="J203" s="6" t="s">
        <v>11</v>
      </c>
      <c r="K203" s="4" t="s">
        <v>8</v>
      </c>
      <c r="L203" s="11">
        <v>42873</v>
      </c>
      <c r="M203" s="14">
        <v>0</v>
      </c>
      <c r="N203" s="13">
        <v>0</v>
      </c>
      <c r="O203" s="10">
        <v>41.03</v>
      </c>
      <c r="P203" s="117" t="s">
        <v>3171</v>
      </c>
      <c r="Q203" s="1"/>
      <c r="R203" s="1" t="s">
        <v>5679</v>
      </c>
      <c r="S203" s="128">
        <v>2</v>
      </c>
    </row>
    <row r="204" spans="1:19" ht="18" customHeight="1">
      <c r="A204" s="1" t="s">
        <v>651</v>
      </c>
      <c r="B204" s="1" t="s">
        <v>652</v>
      </c>
      <c r="C204" s="106" t="s">
        <v>636</v>
      </c>
      <c r="D204" s="3" t="s">
        <v>22</v>
      </c>
      <c r="E204" s="1" t="s">
        <v>151</v>
      </c>
      <c r="F204" s="4" t="s">
        <v>9</v>
      </c>
      <c r="G204" s="115" t="s">
        <v>4269</v>
      </c>
      <c r="H204" s="116">
        <v>17.475000000000001</v>
      </c>
      <c r="I204" s="5">
        <v>2</v>
      </c>
      <c r="J204" s="5" t="s">
        <v>11</v>
      </c>
      <c r="K204" s="4" t="s">
        <v>8</v>
      </c>
      <c r="L204" s="11">
        <v>42736</v>
      </c>
      <c r="M204" s="14">
        <v>0</v>
      </c>
      <c r="N204" s="13">
        <v>3</v>
      </c>
      <c r="O204" s="10">
        <v>195.94</v>
      </c>
      <c r="P204" s="117" t="s">
        <v>3171</v>
      </c>
      <c r="Q204" s="1"/>
      <c r="R204" s="107" t="s">
        <v>5725</v>
      </c>
      <c r="S204" s="128">
        <v>2</v>
      </c>
    </row>
    <row r="205" spans="1:19" ht="18" customHeight="1">
      <c r="A205" s="1" t="s">
        <v>653</v>
      </c>
      <c r="B205" s="1" t="s">
        <v>654</v>
      </c>
      <c r="C205" s="1" t="s">
        <v>33</v>
      </c>
      <c r="D205" s="3" t="s">
        <v>33</v>
      </c>
      <c r="E205" s="1" t="s">
        <v>338</v>
      </c>
      <c r="F205" s="4" t="s">
        <v>12</v>
      </c>
      <c r="G205" s="115" t="s">
        <v>4269</v>
      </c>
      <c r="H205" s="116">
        <v>18.579999999999998</v>
      </c>
      <c r="I205" s="5">
        <v>1</v>
      </c>
      <c r="J205" s="5" t="s">
        <v>11</v>
      </c>
      <c r="K205" s="4" t="s">
        <v>8</v>
      </c>
      <c r="L205" s="11">
        <v>43038</v>
      </c>
      <c r="M205" s="14">
        <v>0</v>
      </c>
      <c r="N205" s="13">
        <v>2</v>
      </c>
      <c r="O205" s="10">
        <v>224.66</v>
      </c>
      <c r="P205" s="117" t="s">
        <v>3171</v>
      </c>
      <c r="Q205" s="1"/>
      <c r="R205" s="1" t="s">
        <v>8731</v>
      </c>
      <c r="S205" s="128">
        <v>1</v>
      </c>
    </row>
    <row r="206" spans="1:19" ht="18" customHeight="1">
      <c r="A206" s="1" t="s">
        <v>655</v>
      </c>
      <c r="B206" s="1" t="s">
        <v>656</v>
      </c>
      <c r="C206" s="1" t="s">
        <v>636</v>
      </c>
      <c r="D206" s="3" t="s">
        <v>22</v>
      </c>
      <c r="E206" s="9" t="s">
        <v>151</v>
      </c>
      <c r="F206" s="4" t="s">
        <v>9</v>
      </c>
      <c r="G206" s="115" t="s">
        <v>4269</v>
      </c>
      <c r="H206" s="116">
        <v>51.04</v>
      </c>
      <c r="I206" s="5">
        <v>2</v>
      </c>
      <c r="J206" s="6" t="s">
        <v>11</v>
      </c>
      <c r="K206" s="4" t="s">
        <v>8</v>
      </c>
      <c r="L206" s="11">
        <v>43345</v>
      </c>
      <c r="M206" s="14">
        <v>0</v>
      </c>
      <c r="N206" s="13">
        <v>0</v>
      </c>
      <c r="O206" s="10">
        <v>63.73</v>
      </c>
      <c r="P206" s="117" t="s">
        <v>3171</v>
      </c>
      <c r="Q206" s="1"/>
      <c r="R206" s="1" t="s">
        <v>5679</v>
      </c>
      <c r="S206" s="128">
        <v>2</v>
      </c>
    </row>
    <row r="207" spans="1:19" ht="18" customHeight="1">
      <c r="A207" s="1" t="s">
        <v>657</v>
      </c>
      <c r="B207" s="1" t="s">
        <v>658</v>
      </c>
      <c r="C207" s="1" t="s">
        <v>4251</v>
      </c>
      <c r="D207" s="3" t="s">
        <v>22</v>
      </c>
      <c r="E207" s="9" t="s">
        <v>151</v>
      </c>
      <c r="F207" s="4" t="s">
        <v>9</v>
      </c>
      <c r="G207" s="115" t="s">
        <v>4269</v>
      </c>
      <c r="H207" s="116">
        <v>40.234999999999999</v>
      </c>
      <c r="I207" s="5">
        <v>2</v>
      </c>
      <c r="J207" s="6" t="s">
        <v>11</v>
      </c>
      <c r="K207" s="4" t="s">
        <v>8</v>
      </c>
      <c r="L207" s="11">
        <v>43516</v>
      </c>
      <c r="M207" s="14">
        <v>0</v>
      </c>
      <c r="N207" s="13">
        <v>7</v>
      </c>
      <c r="O207" s="10">
        <v>121.87</v>
      </c>
      <c r="P207" s="117" t="s">
        <v>3171</v>
      </c>
      <c r="Q207" s="1"/>
      <c r="R207" s="1" t="s">
        <v>5679</v>
      </c>
      <c r="S207" s="128">
        <v>2</v>
      </c>
    </row>
    <row r="208" spans="1:19" ht="18" customHeight="1">
      <c r="A208" s="1" t="s">
        <v>659</v>
      </c>
      <c r="B208" s="1" t="s">
        <v>660</v>
      </c>
      <c r="C208" s="1" t="s">
        <v>4251</v>
      </c>
      <c r="D208" s="3" t="s">
        <v>22</v>
      </c>
      <c r="E208" s="9" t="s">
        <v>151</v>
      </c>
      <c r="F208" s="4" t="s">
        <v>9</v>
      </c>
      <c r="G208" s="115" t="s">
        <v>4269</v>
      </c>
      <c r="H208" s="116">
        <v>47.08</v>
      </c>
      <c r="I208" s="5">
        <v>2</v>
      </c>
      <c r="J208" s="6" t="s">
        <v>11</v>
      </c>
      <c r="K208" s="4" t="s">
        <v>8</v>
      </c>
      <c r="L208" s="11">
        <v>41198</v>
      </c>
      <c r="M208" s="14">
        <v>0</v>
      </c>
      <c r="N208" s="13">
        <v>7</v>
      </c>
      <c r="O208" s="10">
        <v>23.65</v>
      </c>
      <c r="P208" s="117" t="s">
        <v>3171</v>
      </c>
      <c r="Q208" s="1"/>
      <c r="R208" s="1" t="s">
        <v>5679</v>
      </c>
      <c r="S208" s="128">
        <v>2</v>
      </c>
    </row>
    <row r="209" spans="1:19" ht="18" customHeight="1">
      <c r="A209" s="1" t="s">
        <v>661</v>
      </c>
      <c r="B209" s="1" t="s">
        <v>662</v>
      </c>
      <c r="C209" s="1" t="s">
        <v>663</v>
      </c>
      <c r="D209" s="3" t="s">
        <v>83</v>
      </c>
      <c r="E209" s="1" t="s">
        <v>664</v>
      </c>
      <c r="F209" s="4" t="s">
        <v>9</v>
      </c>
      <c r="G209" s="115" t="s">
        <v>4269</v>
      </c>
      <c r="H209" s="116">
        <v>76.86</v>
      </c>
      <c r="I209" s="5">
        <v>2</v>
      </c>
      <c r="J209" s="5" t="s">
        <v>11</v>
      </c>
      <c r="K209" s="4" t="s">
        <v>8</v>
      </c>
      <c r="L209" s="11">
        <v>43285</v>
      </c>
      <c r="M209" s="14">
        <v>0</v>
      </c>
      <c r="N209" s="13">
        <v>501</v>
      </c>
      <c r="O209" s="10">
        <v>287.16000000000003</v>
      </c>
      <c r="P209" s="117" t="s">
        <v>13</v>
      </c>
      <c r="Q209" s="1"/>
      <c r="R209" s="1" t="s">
        <v>5693</v>
      </c>
      <c r="S209" s="127"/>
    </row>
    <row r="210" spans="1:19" ht="18" customHeight="1">
      <c r="A210" s="1" t="s">
        <v>665</v>
      </c>
      <c r="B210" s="1" t="s">
        <v>666</v>
      </c>
      <c r="C210" s="1" t="s">
        <v>42</v>
      </c>
      <c r="D210" s="3" t="s">
        <v>14</v>
      </c>
      <c r="E210" s="1" t="s">
        <v>667</v>
      </c>
      <c r="F210" s="4" t="s">
        <v>9</v>
      </c>
      <c r="G210" s="115" t="s">
        <v>4269</v>
      </c>
      <c r="H210" s="116">
        <v>21.305</v>
      </c>
      <c r="I210" s="5">
        <v>2</v>
      </c>
      <c r="J210" s="5" t="s">
        <v>11</v>
      </c>
      <c r="K210" s="4" t="s">
        <v>8</v>
      </c>
      <c r="L210" s="11">
        <v>42623</v>
      </c>
      <c r="M210" s="14">
        <v>0</v>
      </c>
      <c r="N210" s="13">
        <v>12</v>
      </c>
      <c r="O210" s="10">
        <v>252.97</v>
      </c>
      <c r="P210" s="117" t="s">
        <v>13</v>
      </c>
      <c r="Q210" s="1"/>
      <c r="R210" s="1" t="s">
        <v>5704</v>
      </c>
      <c r="S210" s="127"/>
    </row>
    <row r="211" spans="1:19" ht="18" customHeight="1">
      <c r="A211" s="1" t="s">
        <v>668</v>
      </c>
      <c r="B211" s="1" t="s">
        <v>669</v>
      </c>
      <c r="C211" s="1" t="s">
        <v>42</v>
      </c>
      <c r="D211" s="3" t="s">
        <v>14</v>
      </c>
      <c r="E211" s="1" t="s">
        <v>670</v>
      </c>
      <c r="F211" s="4" t="s">
        <v>9</v>
      </c>
      <c r="G211" s="115" t="s">
        <v>4269</v>
      </c>
      <c r="H211" s="116">
        <v>15.744999999999999</v>
      </c>
      <c r="I211" s="5">
        <v>2</v>
      </c>
      <c r="J211" s="5" t="s">
        <v>11</v>
      </c>
      <c r="K211" s="4" t="s">
        <v>8</v>
      </c>
      <c r="L211" s="11">
        <v>42548</v>
      </c>
      <c r="M211" s="14">
        <v>0</v>
      </c>
      <c r="N211" s="13">
        <v>4</v>
      </c>
      <c r="O211" s="10">
        <v>212.74</v>
      </c>
      <c r="P211" s="117" t="s">
        <v>13</v>
      </c>
      <c r="Q211" s="1"/>
      <c r="R211" s="1" t="s">
        <v>5704</v>
      </c>
      <c r="S211" s="127"/>
    </row>
    <row r="212" spans="1:19" ht="18" customHeight="1">
      <c r="A212" s="1" t="s">
        <v>671</v>
      </c>
      <c r="B212" s="1" t="s">
        <v>672</v>
      </c>
      <c r="C212" s="1" t="s">
        <v>673</v>
      </c>
      <c r="D212" s="3" t="s">
        <v>83</v>
      </c>
      <c r="E212" s="1" t="s">
        <v>674</v>
      </c>
      <c r="F212" s="4" t="s">
        <v>9</v>
      </c>
      <c r="G212" s="115" t="s">
        <v>4269</v>
      </c>
      <c r="H212" s="116">
        <v>7.3550000000000004</v>
      </c>
      <c r="I212" s="5">
        <v>2</v>
      </c>
      <c r="J212" s="5" t="s">
        <v>11</v>
      </c>
      <c r="K212" s="4" t="s">
        <v>8</v>
      </c>
      <c r="L212" s="11">
        <v>42612</v>
      </c>
      <c r="M212" s="14">
        <v>0</v>
      </c>
      <c r="N212" s="13">
        <v>8</v>
      </c>
      <c r="O212" s="10">
        <v>227.72</v>
      </c>
      <c r="P212" s="117" t="s">
        <v>13</v>
      </c>
      <c r="Q212" s="1"/>
      <c r="R212" s="1" t="s">
        <v>5704</v>
      </c>
      <c r="S212" s="127"/>
    </row>
    <row r="213" spans="1:19" ht="18" customHeight="1">
      <c r="A213" s="1" t="s">
        <v>675</v>
      </c>
      <c r="B213" s="1" t="s">
        <v>676</v>
      </c>
      <c r="C213" s="1" t="s">
        <v>677</v>
      </c>
      <c r="D213" s="3" t="s">
        <v>14</v>
      </c>
      <c r="E213" s="1" t="s">
        <v>678</v>
      </c>
      <c r="F213" s="4" t="s">
        <v>9</v>
      </c>
      <c r="G213" s="115" t="s">
        <v>4269</v>
      </c>
      <c r="H213" s="116">
        <v>8.0500000000000007</v>
      </c>
      <c r="I213" s="5">
        <v>2</v>
      </c>
      <c r="J213" s="5" t="s">
        <v>11</v>
      </c>
      <c r="K213" s="4" t="s">
        <v>8</v>
      </c>
      <c r="L213" s="11">
        <v>42420</v>
      </c>
      <c r="M213" s="14">
        <v>0</v>
      </c>
      <c r="N213" s="13">
        <v>672</v>
      </c>
      <c r="O213" s="10">
        <v>172.27</v>
      </c>
      <c r="P213" s="117" t="s">
        <v>13</v>
      </c>
      <c r="Q213" s="1"/>
      <c r="R213" s="1" t="s">
        <v>5704</v>
      </c>
      <c r="S213" s="127"/>
    </row>
    <row r="214" spans="1:19" ht="18" customHeight="1">
      <c r="A214" s="1" t="s">
        <v>679</v>
      </c>
      <c r="B214" s="1" t="s">
        <v>680</v>
      </c>
      <c r="C214" s="2" t="s">
        <v>681</v>
      </c>
      <c r="D214" s="8" t="s">
        <v>14</v>
      </c>
      <c r="E214" s="9" t="s">
        <v>682</v>
      </c>
      <c r="F214" s="4" t="s">
        <v>9</v>
      </c>
      <c r="G214" s="115" t="s">
        <v>4269</v>
      </c>
      <c r="H214" s="116">
        <v>36.369999999999997</v>
      </c>
      <c r="I214" s="5">
        <v>2</v>
      </c>
      <c r="J214" s="5" t="s">
        <v>11</v>
      </c>
      <c r="K214" s="4" t="s">
        <v>8</v>
      </c>
      <c r="L214" s="11">
        <v>43029</v>
      </c>
      <c r="M214" s="14">
        <v>0</v>
      </c>
      <c r="N214" s="13">
        <v>493</v>
      </c>
      <c r="O214" s="10">
        <v>210.41</v>
      </c>
      <c r="P214" s="117" t="s">
        <v>13</v>
      </c>
      <c r="Q214" s="1"/>
      <c r="R214" s="1" t="s">
        <v>8731</v>
      </c>
      <c r="S214" s="128">
        <v>1</v>
      </c>
    </row>
    <row r="215" spans="1:19" ht="18" customHeight="1">
      <c r="A215" s="1" t="s">
        <v>683</v>
      </c>
      <c r="B215" s="1" t="s">
        <v>684</v>
      </c>
      <c r="C215" s="1" t="s">
        <v>42</v>
      </c>
      <c r="D215" s="3" t="s">
        <v>14</v>
      </c>
      <c r="E215" s="1" t="s">
        <v>685</v>
      </c>
      <c r="F215" s="4" t="s">
        <v>9</v>
      </c>
      <c r="G215" s="115" t="s">
        <v>4269</v>
      </c>
      <c r="H215" s="116">
        <v>46.13</v>
      </c>
      <c r="I215" s="5">
        <v>2</v>
      </c>
      <c r="J215" s="5" t="s">
        <v>11</v>
      </c>
      <c r="K215" s="4" t="s">
        <v>8</v>
      </c>
      <c r="L215" s="11">
        <v>43359</v>
      </c>
      <c r="M215" s="14">
        <v>0</v>
      </c>
      <c r="N215" s="13">
        <v>682</v>
      </c>
      <c r="O215" s="10">
        <v>214.82</v>
      </c>
      <c r="P215" s="117" t="s">
        <v>13</v>
      </c>
      <c r="Q215" s="1"/>
      <c r="R215" s="1" t="s">
        <v>5704</v>
      </c>
      <c r="S215" s="127"/>
    </row>
    <row r="216" spans="1:19" ht="18" customHeight="1">
      <c r="A216" s="1" t="s">
        <v>686</v>
      </c>
      <c r="B216" s="1" t="s">
        <v>687</v>
      </c>
      <c r="C216" s="1" t="s">
        <v>189</v>
      </c>
      <c r="D216" s="3" t="s">
        <v>14</v>
      </c>
      <c r="E216" s="1" t="s">
        <v>688</v>
      </c>
      <c r="F216" s="4" t="s">
        <v>12</v>
      </c>
      <c r="G216" s="115" t="s">
        <v>4269</v>
      </c>
      <c r="H216" s="116">
        <v>25.682500000000001</v>
      </c>
      <c r="I216" s="5">
        <v>1</v>
      </c>
      <c r="J216" s="5" t="s">
        <v>11</v>
      </c>
      <c r="K216" s="4" t="s">
        <v>8</v>
      </c>
      <c r="L216" s="11">
        <v>43596</v>
      </c>
      <c r="M216" s="14">
        <v>0</v>
      </c>
      <c r="N216" s="13">
        <v>2</v>
      </c>
      <c r="O216" s="10">
        <v>272.7</v>
      </c>
      <c r="P216" s="117" t="s">
        <v>13</v>
      </c>
      <c r="Q216" s="1"/>
      <c r="R216" s="1" t="s">
        <v>8731</v>
      </c>
      <c r="S216" s="128">
        <v>1</v>
      </c>
    </row>
    <row r="217" spans="1:19" ht="18" customHeight="1">
      <c r="A217" s="1" t="s">
        <v>689</v>
      </c>
      <c r="B217" s="1" t="s">
        <v>690</v>
      </c>
      <c r="C217" s="1" t="s">
        <v>189</v>
      </c>
      <c r="D217" s="3" t="s">
        <v>14</v>
      </c>
      <c r="E217" s="1" t="s">
        <v>691</v>
      </c>
      <c r="F217" s="4" t="s">
        <v>9</v>
      </c>
      <c r="G217" s="115" t="s">
        <v>4269</v>
      </c>
      <c r="H217" s="116">
        <v>22.574999999999999</v>
      </c>
      <c r="I217" s="5">
        <v>2</v>
      </c>
      <c r="J217" s="5" t="s">
        <v>11</v>
      </c>
      <c r="K217" s="4" t="s">
        <v>47</v>
      </c>
      <c r="L217" s="11">
        <v>46066</v>
      </c>
      <c r="M217" s="14">
        <v>10.94299483349976</v>
      </c>
      <c r="N217" s="13">
        <v>9</v>
      </c>
      <c r="O217" s="10">
        <v>284.70999999999998</v>
      </c>
      <c r="P217" s="117" t="s">
        <v>13</v>
      </c>
      <c r="Q217" s="1"/>
      <c r="R217" s="1" t="s">
        <v>5704</v>
      </c>
      <c r="S217" s="127"/>
    </row>
    <row r="218" spans="1:19" ht="18" customHeight="1">
      <c r="A218" s="1" t="s">
        <v>692</v>
      </c>
      <c r="B218" s="1" t="s">
        <v>693</v>
      </c>
      <c r="C218" s="1" t="s">
        <v>42</v>
      </c>
      <c r="D218" s="3" t="s">
        <v>14</v>
      </c>
      <c r="E218" s="1" t="s">
        <v>694</v>
      </c>
      <c r="F218" s="4" t="s">
        <v>9</v>
      </c>
      <c r="G218" s="115" t="s">
        <v>4269</v>
      </c>
      <c r="H218" s="116">
        <v>23.535</v>
      </c>
      <c r="I218" s="5">
        <v>2</v>
      </c>
      <c r="J218" s="5" t="s">
        <v>11</v>
      </c>
      <c r="K218" s="4" t="s">
        <v>47</v>
      </c>
      <c r="L218" s="11">
        <v>46163</v>
      </c>
      <c r="M218" s="14">
        <v>10.872343651842385</v>
      </c>
      <c r="N218" s="13">
        <v>4</v>
      </c>
      <c r="O218" s="10">
        <v>274.32</v>
      </c>
      <c r="P218" s="117" t="s">
        <v>13</v>
      </c>
      <c r="Q218" s="1"/>
      <c r="R218" s="1" t="s">
        <v>5704</v>
      </c>
      <c r="S218" s="127"/>
    </row>
    <row r="219" spans="1:19" ht="18" customHeight="1">
      <c r="A219" s="1" t="s">
        <v>695</v>
      </c>
      <c r="B219" s="1" t="s">
        <v>696</v>
      </c>
      <c r="C219" s="1" t="s">
        <v>14</v>
      </c>
      <c r="D219" s="3" t="s">
        <v>14</v>
      </c>
      <c r="E219" s="1" t="s">
        <v>86</v>
      </c>
      <c r="F219" s="4" t="s">
        <v>9</v>
      </c>
      <c r="G219" s="115" t="s">
        <v>4269</v>
      </c>
      <c r="H219" s="116">
        <v>6.77</v>
      </c>
      <c r="I219" s="5">
        <v>2</v>
      </c>
      <c r="J219" s="5" t="s">
        <v>11</v>
      </c>
      <c r="K219" s="4" t="s">
        <v>47</v>
      </c>
      <c r="L219" s="11">
        <v>45909</v>
      </c>
      <c r="M219" s="14">
        <v>8.8152649807227341</v>
      </c>
      <c r="N219" s="13">
        <v>16</v>
      </c>
      <c r="O219" s="10">
        <v>402.82</v>
      </c>
      <c r="P219" s="117" t="s">
        <v>13</v>
      </c>
      <c r="Q219" s="1"/>
      <c r="R219" s="1" t="s">
        <v>5704</v>
      </c>
      <c r="S219" s="127"/>
    </row>
    <row r="220" spans="1:19" ht="18" customHeight="1">
      <c r="A220" s="1" t="s">
        <v>697</v>
      </c>
      <c r="B220" s="1" t="s">
        <v>698</v>
      </c>
      <c r="C220" s="1" t="s">
        <v>33</v>
      </c>
      <c r="D220" s="3" t="s">
        <v>33</v>
      </c>
      <c r="E220" s="1" t="s">
        <v>694</v>
      </c>
      <c r="F220" s="4" t="s">
        <v>9</v>
      </c>
      <c r="G220" s="115" t="s">
        <v>4269</v>
      </c>
      <c r="H220" s="116">
        <v>34.325000000000003</v>
      </c>
      <c r="I220" s="5">
        <v>2</v>
      </c>
      <c r="J220" s="5" t="s">
        <v>11</v>
      </c>
      <c r="K220" s="4" t="s">
        <v>47</v>
      </c>
      <c r="L220" s="11">
        <v>46921</v>
      </c>
      <c r="M220" s="14">
        <v>15.018861490590568</v>
      </c>
      <c r="N220" s="13">
        <v>59</v>
      </c>
      <c r="O220" s="10">
        <v>318.41000000000003</v>
      </c>
      <c r="P220" s="117" t="s">
        <v>13</v>
      </c>
      <c r="Q220" s="1"/>
      <c r="R220" s="1" t="s">
        <v>5704</v>
      </c>
      <c r="S220" s="127"/>
    </row>
    <row r="221" spans="1:19" ht="18" customHeight="1">
      <c r="A221" s="1" t="s">
        <v>699</v>
      </c>
      <c r="B221" s="1" t="s">
        <v>700</v>
      </c>
      <c r="C221" s="1" t="s">
        <v>42</v>
      </c>
      <c r="D221" s="3" t="s">
        <v>14</v>
      </c>
      <c r="E221" s="1" t="s">
        <v>701</v>
      </c>
      <c r="F221" s="4" t="s">
        <v>9</v>
      </c>
      <c r="G221" s="115" t="s">
        <v>4269</v>
      </c>
      <c r="H221" s="116">
        <v>30.585000000000001</v>
      </c>
      <c r="I221" s="5">
        <v>2</v>
      </c>
      <c r="J221" s="5" t="s">
        <v>11</v>
      </c>
      <c r="K221" s="4" t="s">
        <v>47</v>
      </c>
      <c r="L221" s="11">
        <v>46120</v>
      </c>
      <c r="M221" s="14">
        <v>14.685602775368602</v>
      </c>
      <c r="N221" s="13">
        <v>63</v>
      </c>
      <c r="O221" s="10">
        <v>174.8</v>
      </c>
      <c r="P221" s="117" t="s">
        <v>13</v>
      </c>
      <c r="Q221" s="1"/>
      <c r="R221" s="1" t="s">
        <v>5704</v>
      </c>
      <c r="S221" s="127"/>
    </row>
    <row r="222" spans="1:19" ht="18" customHeight="1">
      <c r="A222" s="1" t="s">
        <v>702</v>
      </c>
      <c r="B222" s="1" t="s">
        <v>703</v>
      </c>
      <c r="C222" s="1" t="s">
        <v>42</v>
      </c>
      <c r="D222" s="3" t="s">
        <v>14</v>
      </c>
      <c r="E222" s="1" t="s">
        <v>704</v>
      </c>
      <c r="F222" s="4" t="s">
        <v>9</v>
      </c>
      <c r="G222" s="115" t="s">
        <v>4269</v>
      </c>
      <c r="H222" s="116">
        <v>79.665000000000006</v>
      </c>
      <c r="I222" s="5">
        <v>2</v>
      </c>
      <c r="J222" s="5" t="s">
        <v>11</v>
      </c>
      <c r="K222" s="4" t="s">
        <v>8</v>
      </c>
      <c r="L222" s="11">
        <v>43070</v>
      </c>
      <c r="M222" s="14">
        <v>0</v>
      </c>
      <c r="N222" s="13">
        <v>3</v>
      </c>
      <c r="O222" s="10">
        <v>221.58</v>
      </c>
      <c r="P222" s="117" t="s">
        <v>13</v>
      </c>
      <c r="Q222" s="1"/>
      <c r="R222" s="1" t="s">
        <v>5704</v>
      </c>
      <c r="S222" s="127"/>
    </row>
    <row r="223" spans="1:19" ht="18" customHeight="1">
      <c r="A223" s="1" t="s">
        <v>705</v>
      </c>
      <c r="B223" s="1" t="s">
        <v>706</v>
      </c>
      <c r="C223" s="1" t="s">
        <v>42</v>
      </c>
      <c r="D223" s="3" t="s">
        <v>14</v>
      </c>
      <c r="E223" s="1" t="s">
        <v>707</v>
      </c>
      <c r="F223" s="4" t="s">
        <v>9</v>
      </c>
      <c r="G223" s="115" t="s">
        <v>4269</v>
      </c>
      <c r="H223" s="116">
        <v>138.48500000000001</v>
      </c>
      <c r="I223" s="5">
        <v>2</v>
      </c>
      <c r="J223" s="5" t="s">
        <v>11</v>
      </c>
      <c r="K223" s="4" t="s">
        <v>8</v>
      </c>
      <c r="L223" s="11">
        <v>43217</v>
      </c>
      <c r="M223" s="14">
        <v>0</v>
      </c>
      <c r="N223" s="13">
        <v>9</v>
      </c>
      <c r="O223" s="10">
        <v>237.69</v>
      </c>
      <c r="P223" s="117" t="s">
        <v>13</v>
      </c>
      <c r="Q223" s="1"/>
      <c r="R223" s="1" t="s">
        <v>5704</v>
      </c>
      <c r="S223" s="127"/>
    </row>
    <row r="224" spans="1:19" ht="18" customHeight="1">
      <c r="A224" s="1" t="s">
        <v>708</v>
      </c>
      <c r="B224" s="1" t="s">
        <v>709</v>
      </c>
      <c r="C224" s="1" t="s">
        <v>42</v>
      </c>
      <c r="D224" s="3" t="s">
        <v>14</v>
      </c>
      <c r="E224" s="1" t="s">
        <v>710</v>
      </c>
      <c r="F224" s="4" t="s">
        <v>9</v>
      </c>
      <c r="G224" s="115" t="s">
        <v>4269</v>
      </c>
      <c r="H224" s="116">
        <v>38.515000000000001</v>
      </c>
      <c r="I224" s="5">
        <v>2</v>
      </c>
      <c r="J224" s="5" t="s">
        <v>11</v>
      </c>
      <c r="K224" s="4" t="s">
        <v>47</v>
      </c>
      <c r="L224" s="11">
        <v>43130</v>
      </c>
      <c r="M224" s="14">
        <v>7.458845351263621</v>
      </c>
      <c r="N224" s="13">
        <v>867</v>
      </c>
      <c r="O224" s="10">
        <v>95.17</v>
      </c>
      <c r="P224" s="117" t="s">
        <v>13</v>
      </c>
      <c r="Q224" s="1"/>
      <c r="R224" s="1" t="s">
        <v>5704</v>
      </c>
      <c r="S224" s="127"/>
    </row>
    <row r="225" spans="1:19" ht="18" customHeight="1">
      <c r="A225" s="1" t="s">
        <v>711</v>
      </c>
      <c r="B225" s="1" t="s">
        <v>712</v>
      </c>
      <c r="C225" s="1" t="s">
        <v>42</v>
      </c>
      <c r="D225" s="3" t="s">
        <v>14</v>
      </c>
      <c r="E225" s="1" t="s">
        <v>713</v>
      </c>
      <c r="F225" s="4" t="s">
        <v>9</v>
      </c>
      <c r="G225" s="115" t="s">
        <v>4269</v>
      </c>
      <c r="H225" s="116">
        <v>38.659999999999997</v>
      </c>
      <c r="I225" s="5">
        <v>2</v>
      </c>
      <c r="J225" s="5" t="s">
        <v>11</v>
      </c>
      <c r="K225" s="4" t="s">
        <v>8</v>
      </c>
      <c r="L225" s="11">
        <v>43805</v>
      </c>
      <c r="M225" s="14">
        <v>0</v>
      </c>
      <c r="N225" s="13">
        <v>711</v>
      </c>
      <c r="O225" s="10">
        <v>247.89</v>
      </c>
      <c r="P225" s="117" t="s">
        <v>13</v>
      </c>
      <c r="Q225" s="1"/>
      <c r="R225" s="1" t="s">
        <v>5704</v>
      </c>
      <c r="S225" s="127"/>
    </row>
    <row r="226" spans="1:19" ht="18" customHeight="1">
      <c r="A226" s="1" t="s">
        <v>714</v>
      </c>
      <c r="B226" s="1" t="s">
        <v>715</v>
      </c>
      <c r="C226" s="1" t="s">
        <v>716</v>
      </c>
      <c r="D226" s="3" t="s">
        <v>14</v>
      </c>
      <c r="E226" s="1" t="s">
        <v>151</v>
      </c>
      <c r="F226" s="4" t="s">
        <v>9</v>
      </c>
      <c r="G226" s="115" t="s">
        <v>5407</v>
      </c>
      <c r="H226" s="116">
        <v>0</v>
      </c>
      <c r="I226" s="5">
        <v>2</v>
      </c>
      <c r="J226" s="5" t="s">
        <v>11</v>
      </c>
      <c r="K226" s="4" t="s">
        <v>47</v>
      </c>
      <c r="L226" s="11">
        <v>44735</v>
      </c>
      <c r="M226" s="14">
        <v>7.3968928132334852</v>
      </c>
      <c r="N226" s="13">
        <v>875</v>
      </c>
      <c r="O226" s="10">
        <v>253.64</v>
      </c>
      <c r="P226" s="117" t="s">
        <v>13</v>
      </c>
      <c r="Q226" s="1"/>
      <c r="R226" s="1" t="s">
        <v>5704</v>
      </c>
      <c r="S226" s="127"/>
    </row>
    <row r="227" spans="1:19" ht="18" customHeight="1">
      <c r="A227" s="1" t="s">
        <v>717</v>
      </c>
      <c r="B227" s="1" t="s">
        <v>718</v>
      </c>
      <c r="C227" s="1" t="s">
        <v>42</v>
      </c>
      <c r="D227" s="3" t="s">
        <v>14</v>
      </c>
      <c r="E227" s="1" t="s">
        <v>719</v>
      </c>
      <c r="F227" s="4" t="s">
        <v>9</v>
      </c>
      <c r="G227" s="115" t="s">
        <v>4269</v>
      </c>
      <c r="H227" s="116">
        <v>31.065000000000001</v>
      </c>
      <c r="I227" s="5">
        <v>2</v>
      </c>
      <c r="J227" s="5" t="s">
        <v>174</v>
      </c>
      <c r="K227" s="4" t="s">
        <v>47</v>
      </c>
      <c r="L227" s="11">
        <v>45859</v>
      </c>
      <c r="M227" s="14">
        <v>12.067424060707822</v>
      </c>
      <c r="N227" s="13">
        <v>658</v>
      </c>
      <c r="O227" s="10">
        <v>174.58</v>
      </c>
      <c r="P227" s="117" t="s">
        <v>13</v>
      </c>
      <c r="Q227" s="1"/>
      <c r="R227" s="1" t="s">
        <v>5704</v>
      </c>
      <c r="S227" s="127"/>
    </row>
    <row r="228" spans="1:19" ht="18" customHeight="1">
      <c r="A228" s="1" t="s">
        <v>720</v>
      </c>
      <c r="B228" s="1" t="s">
        <v>721</v>
      </c>
      <c r="C228" s="1" t="s">
        <v>14</v>
      </c>
      <c r="D228" s="3" t="s">
        <v>14</v>
      </c>
      <c r="E228" s="1" t="s">
        <v>75</v>
      </c>
      <c r="F228" s="4" t="s">
        <v>9</v>
      </c>
      <c r="G228" s="115" t="s">
        <v>4269</v>
      </c>
      <c r="H228" s="116">
        <v>42.93</v>
      </c>
      <c r="I228" s="5">
        <v>2</v>
      </c>
      <c r="J228" s="5" t="s">
        <v>491</v>
      </c>
      <c r="K228" s="4" t="s">
        <v>47</v>
      </c>
      <c r="L228" s="11">
        <v>45518</v>
      </c>
      <c r="M228" s="14">
        <v>10.7451997012171</v>
      </c>
      <c r="N228" s="13">
        <v>727</v>
      </c>
      <c r="O228" s="10">
        <v>195.27</v>
      </c>
      <c r="P228" s="117" t="s">
        <v>13</v>
      </c>
      <c r="Q228" s="1"/>
      <c r="R228" s="52" t="s">
        <v>5702</v>
      </c>
      <c r="S228" s="127"/>
    </row>
    <row r="229" spans="1:19" ht="18" customHeight="1">
      <c r="A229" s="1" t="s">
        <v>722</v>
      </c>
      <c r="B229" s="1" t="s">
        <v>723</v>
      </c>
      <c r="C229" s="1" t="s">
        <v>14</v>
      </c>
      <c r="D229" s="3" t="s">
        <v>14</v>
      </c>
      <c r="E229" s="1" t="s">
        <v>75</v>
      </c>
      <c r="F229" s="4" t="s">
        <v>9</v>
      </c>
      <c r="G229" s="115" t="s">
        <v>4269</v>
      </c>
      <c r="H229" s="116">
        <v>9.6750000000000007</v>
      </c>
      <c r="I229" s="5">
        <v>2</v>
      </c>
      <c r="J229" s="5" t="s">
        <v>11</v>
      </c>
      <c r="K229" s="4" t="s">
        <v>8</v>
      </c>
      <c r="L229" s="11">
        <v>42670</v>
      </c>
      <c r="M229" s="14">
        <v>0</v>
      </c>
      <c r="N229" s="13">
        <v>575</v>
      </c>
      <c r="O229" s="10">
        <v>181.87</v>
      </c>
      <c r="P229" s="117" t="s">
        <v>13</v>
      </c>
      <c r="Q229" s="1"/>
      <c r="R229" s="1" t="s">
        <v>5697</v>
      </c>
      <c r="S229" s="127"/>
    </row>
    <row r="230" spans="1:19" ht="18" customHeight="1">
      <c r="A230" s="1" t="s">
        <v>724</v>
      </c>
      <c r="B230" s="1" t="s">
        <v>725</v>
      </c>
      <c r="C230" s="2" t="s">
        <v>726</v>
      </c>
      <c r="D230" s="8" t="s">
        <v>14</v>
      </c>
      <c r="E230" s="1" t="s">
        <v>261</v>
      </c>
      <c r="F230" s="4" t="s">
        <v>9</v>
      </c>
      <c r="G230" s="115" t="s">
        <v>4269</v>
      </c>
      <c r="H230" s="116">
        <v>18.28</v>
      </c>
      <c r="I230" s="5">
        <v>2</v>
      </c>
      <c r="J230" s="5" t="s">
        <v>11</v>
      </c>
      <c r="K230" s="4" t="s">
        <v>47</v>
      </c>
      <c r="L230" s="11">
        <v>44705</v>
      </c>
      <c r="M230" s="14">
        <v>7.560675539648809</v>
      </c>
      <c r="N230" s="13">
        <v>664</v>
      </c>
      <c r="O230" s="10">
        <v>300.68</v>
      </c>
      <c r="P230" s="117" t="s">
        <v>13</v>
      </c>
      <c r="Q230" s="1"/>
      <c r="R230" s="1" t="s">
        <v>5697</v>
      </c>
      <c r="S230" s="127"/>
    </row>
    <row r="231" spans="1:19" ht="18" customHeight="1">
      <c r="A231" s="1" t="s">
        <v>727</v>
      </c>
      <c r="B231" s="1" t="s">
        <v>728</v>
      </c>
      <c r="C231" s="2" t="s">
        <v>729</v>
      </c>
      <c r="D231" s="8" t="s">
        <v>14</v>
      </c>
      <c r="E231" s="1" t="s">
        <v>261</v>
      </c>
      <c r="F231" s="4" t="s">
        <v>9</v>
      </c>
      <c r="G231" s="115" t="s">
        <v>4269</v>
      </c>
      <c r="H231" s="116">
        <v>10.08</v>
      </c>
      <c r="I231" s="5">
        <v>2</v>
      </c>
      <c r="J231" s="5" t="s">
        <v>11</v>
      </c>
      <c r="K231" s="4" t="s">
        <v>8</v>
      </c>
      <c r="L231" s="11">
        <v>44096</v>
      </c>
      <c r="M231" s="14">
        <v>0</v>
      </c>
      <c r="N231" s="13">
        <v>420</v>
      </c>
      <c r="O231" s="10">
        <v>234.67</v>
      </c>
      <c r="P231" s="117" t="s">
        <v>13</v>
      </c>
      <c r="Q231" s="1"/>
      <c r="R231" s="1" t="s">
        <v>5697</v>
      </c>
      <c r="S231" s="127"/>
    </row>
    <row r="232" spans="1:19" ht="18" customHeight="1">
      <c r="A232" s="1" t="s">
        <v>730</v>
      </c>
      <c r="B232" s="1" t="s">
        <v>731</v>
      </c>
      <c r="C232" s="2" t="s">
        <v>260</v>
      </c>
      <c r="D232" s="8" t="s">
        <v>14</v>
      </c>
      <c r="E232" s="1" t="s">
        <v>261</v>
      </c>
      <c r="F232" s="4" t="s">
        <v>9</v>
      </c>
      <c r="G232" s="115" t="s">
        <v>4269</v>
      </c>
      <c r="H232" s="116">
        <v>54.435000000000002</v>
      </c>
      <c r="I232" s="5">
        <v>2</v>
      </c>
      <c r="J232" s="5" t="s">
        <v>11</v>
      </c>
      <c r="K232" s="4" t="s">
        <v>47</v>
      </c>
      <c r="L232" s="11">
        <v>46366</v>
      </c>
      <c r="M232" s="14">
        <v>8.8577837208299197</v>
      </c>
      <c r="N232" s="13">
        <v>1109</v>
      </c>
      <c r="O232" s="10">
        <v>246.35</v>
      </c>
      <c r="P232" s="117" t="s">
        <v>13</v>
      </c>
      <c r="Q232" s="1"/>
      <c r="R232" s="1" t="s">
        <v>5697</v>
      </c>
      <c r="S232" s="127"/>
    </row>
    <row r="233" spans="1:19" ht="18" customHeight="1">
      <c r="A233" s="1" t="s">
        <v>732</v>
      </c>
      <c r="B233" s="1" t="s">
        <v>733</v>
      </c>
      <c r="C233" s="2" t="s">
        <v>260</v>
      </c>
      <c r="D233" s="8" t="s">
        <v>14</v>
      </c>
      <c r="E233" s="1" t="s">
        <v>261</v>
      </c>
      <c r="F233" s="4" t="s">
        <v>9</v>
      </c>
      <c r="G233" s="115" t="s">
        <v>4269</v>
      </c>
      <c r="H233" s="116">
        <v>16.600000000000001</v>
      </c>
      <c r="I233" s="5">
        <v>2</v>
      </c>
      <c r="J233" s="5" t="s">
        <v>11</v>
      </c>
      <c r="K233" s="4" t="s">
        <v>47</v>
      </c>
      <c r="L233" s="11">
        <v>47284</v>
      </c>
      <c r="M233" s="14">
        <v>19.000084595211909</v>
      </c>
      <c r="N233" s="13">
        <v>758</v>
      </c>
      <c r="O233" s="10">
        <v>214.17</v>
      </c>
      <c r="P233" s="117" t="s">
        <v>13</v>
      </c>
      <c r="Q233" s="1"/>
      <c r="R233" s="1" t="s">
        <v>5697</v>
      </c>
      <c r="S233" s="127"/>
    </row>
    <row r="234" spans="1:19" ht="18" customHeight="1">
      <c r="A234" s="1" t="s">
        <v>734</v>
      </c>
      <c r="B234" s="1" t="s">
        <v>735</v>
      </c>
      <c r="C234" s="2" t="s">
        <v>729</v>
      </c>
      <c r="D234" s="8" t="s">
        <v>14</v>
      </c>
      <c r="E234" s="1" t="s">
        <v>261</v>
      </c>
      <c r="F234" s="4" t="s">
        <v>9</v>
      </c>
      <c r="G234" s="115" t="s">
        <v>4269</v>
      </c>
      <c r="H234" s="116">
        <v>33.774999999999999</v>
      </c>
      <c r="I234" s="5">
        <v>2</v>
      </c>
      <c r="J234" s="5" t="s">
        <v>11</v>
      </c>
      <c r="K234" s="4" t="s">
        <v>47</v>
      </c>
      <c r="L234" s="11">
        <v>45222</v>
      </c>
      <c r="M234" s="14">
        <v>8.4936535314669861</v>
      </c>
      <c r="N234" s="13">
        <v>1198</v>
      </c>
      <c r="O234" s="10">
        <v>186.75</v>
      </c>
      <c r="P234" s="117" t="s">
        <v>13</v>
      </c>
      <c r="Q234" s="1"/>
      <c r="R234" s="1" t="s">
        <v>5697</v>
      </c>
      <c r="S234" s="127"/>
    </row>
    <row r="235" spans="1:19" ht="18" customHeight="1">
      <c r="A235" s="1" t="s">
        <v>736</v>
      </c>
      <c r="B235" s="1" t="s">
        <v>737</v>
      </c>
      <c r="C235" s="2" t="s">
        <v>729</v>
      </c>
      <c r="D235" s="8" t="s">
        <v>14</v>
      </c>
      <c r="E235" s="1" t="s">
        <v>261</v>
      </c>
      <c r="F235" s="4" t="s">
        <v>9</v>
      </c>
      <c r="G235" s="115" t="s">
        <v>4269</v>
      </c>
      <c r="H235" s="116">
        <v>15.91</v>
      </c>
      <c r="I235" s="5">
        <v>2</v>
      </c>
      <c r="J235" s="5" t="s">
        <v>11</v>
      </c>
      <c r="K235" s="4" t="s">
        <v>8</v>
      </c>
      <c r="L235" s="11">
        <v>43971</v>
      </c>
      <c r="M235" s="14">
        <v>0</v>
      </c>
      <c r="N235" s="13">
        <v>645</v>
      </c>
      <c r="O235" s="10">
        <v>248.9</v>
      </c>
      <c r="P235" s="117" t="s">
        <v>13</v>
      </c>
      <c r="Q235" s="1"/>
      <c r="R235" s="1" t="s">
        <v>5697</v>
      </c>
      <c r="S235" s="127"/>
    </row>
    <row r="236" spans="1:19" ht="18" customHeight="1">
      <c r="A236" s="1" t="s">
        <v>738</v>
      </c>
      <c r="B236" s="1" t="s">
        <v>739</v>
      </c>
      <c r="C236" s="2" t="s">
        <v>740</v>
      </c>
      <c r="D236" s="8" t="s">
        <v>14</v>
      </c>
      <c r="E236" s="1" t="s">
        <v>261</v>
      </c>
      <c r="F236" s="4" t="s">
        <v>9</v>
      </c>
      <c r="G236" s="115" t="s">
        <v>4269</v>
      </c>
      <c r="H236" s="116">
        <v>11.59</v>
      </c>
      <c r="I236" s="5">
        <v>2</v>
      </c>
      <c r="J236" s="5" t="s">
        <v>11</v>
      </c>
      <c r="K236" s="4" t="s">
        <v>47</v>
      </c>
      <c r="L236" s="11">
        <v>45918</v>
      </c>
      <c r="M236" s="14">
        <v>12.777124439217735</v>
      </c>
      <c r="N236" s="13">
        <v>490</v>
      </c>
      <c r="O236" s="10">
        <v>202.23</v>
      </c>
      <c r="P236" s="117" t="s">
        <v>13</v>
      </c>
      <c r="Q236" s="1"/>
      <c r="R236" s="1" t="s">
        <v>5697</v>
      </c>
      <c r="S236" s="127"/>
    </row>
    <row r="237" spans="1:19" ht="18" customHeight="1">
      <c r="A237" s="1" t="s">
        <v>741</v>
      </c>
      <c r="B237" s="1" t="s">
        <v>742</v>
      </c>
      <c r="C237" s="1" t="s">
        <v>743</v>
      </c>
      <c r="D237" s="3" t="s">
        <v>14</v>
      </c>
      <c r="E237" s="1" t="s">
        <v>342</v>
      </c>
      <c r="F237" s="4" t="s">
        <v>12</v>
      </c>
      <c r="G237" s="115" t="s">
        <v>4269</v>
      </c>
      <c r="H237" s="116">
        <v>18.4175</v>
      </c>
      <c r="I237" s="5">
        <v>1</v>
      </c>
      <c r="J237" s="5" t="s">
        <v>111</v>
      </c>
      <c r="K237" s="4" t="s">
        <v>8</v>
      </c>
      <c r="L237" s="11">
        <v>43398</v>
      </c>
      <c r="M237" s="14">
        <v>0</v>
      </c>
      <c r="N237" s="13">
        <v>496</v>
      </c>
      <c r="O237" s="10">
        <v>243.89</v>
      </c>
      <c r="P237" s="117" t="s">
        <v>13</v>
      </c>
      <c r="Q237" s="1"/>
      <c r="R237" s="1" t="s">
        <v>8733</v>
      </c>
      <c r="S237" s="127"/>
    </row>
    <row r="238" spans="1:19" ht="18" customHeight="1">
      <c r="A238" s="1" t="s">
        <v>744</v>
      </c>
      <c r="B238" s="1" t="s">
        <v>745</v>
      </c>
      <c r="C238" s="1" t="s">
        <v>42</v>
      </c>
      <c r="D238" s="3" t="s">
        <v>14</v>
      </c>
      <c r="E238" s="1" t="s">
        <v>746</v>
      </c>
      <c r="F238" s="4" t="s">
        <v>9</v>
      </c>
      <c r="G238" s="115" t="s">
        <v>5407</v>
      </c>
      <c r="H238" s="116">
        <v>0</v>
      </c>
      <c r="I238" s="5">
        <v>2</v>
      </c>
      <c r="J238" s="5" t="s">
        <v>11</v>
      </c>
      <c r="K238" s="4" t="s">
        <v>47</v>
      </c>
      <c r="L238" s="11">
        <v>46164</v>
      </c>
      <c r="M238" s="14">
        <v>11.155879039944546</v>
      </c>
      <c r="N238" s="13">
        <v>712</v>
      </c>
      <c r="O238" s="10">
        <v>241.17</v>
      </c>
      <c r="P238" s="117" t="s">
        <v>13</v>
      </c>
      <c r="Q238" s="1"/>
      <c r="R238" s="1" t="s">
        <v>5704</v>
      </c>
      <c r="S238" s="127"/>
    </row>
    <row r="239" spans="1:19" ht="18" customHeight="1">
      <c r="A239" s="1" t="s">
        <v>747</v>
      </c>
      <c r="B239" s="1" t="s">
        <v>748</v>
      </c>
      <c r="C239" s="1" t="s">
        <v>42</v>
      </c>
      <c r="D239" s="3" t="s">
        <v>14</v>
      </c>
      <c r="E239" s="1" t="s">
        <v>749</v>
      </c>
      <c r="F239" s="4" t="s">
        <v>9</v>
      </c>
      <c r="G239" s="115" t="s">
        <v>4269</v>
      </c>
      <c r="H239" s="116">
        <v>15.125</v>
      </c>
      <c r="I239" s="5">
        <v>2</v>
      </c>
      <c r="J239" s="5" t="s">
        <v>11</v>
      </c>
      <c r="K239" s="4" t="s">
        <v>8</v>
      </c>
      <c r="L239" s="11">
        <v>42848</v>
      </c>
      <c r="M239" s="14">
        <v>0</v>
      </c>
      <c r="N239" s="13">
        <v>263</v>
      </c>
      <c r="O239" s="10">
        <v>240.21</v>
      </c>
      <c r="P239" s="117" t="s">
        <v>13</v>
      </c>
      <c r="Q239" s="1"/>
      <c r="R239" s="1" t="s">
        <v>5704</v>
      </c>
      <c r="S239" s="127"/>
    </row>
    <row r="240" spans="1:19" ht="18" customHeight="1">
      <c r="A240" s="1" t="s">
        <v>750</v>
      </c>
      <c r="B240" s="1" t="s">
        <v>751</v>
      </c>
      <c r="C240" s="1" t="s">
        <v>42</v>
      </c>
      <c r="D240" s="3" t="s">
        <v>14</v>
      </c>
      <c r="E240" s="1" t="s">
        <v>752</v>
      </c>
      <c r="F240" s="4" t="s">
        <v>9</v>
      </c>
      <c r="G240" s="115" t="s">
        <v>4269</v>
      </c>
      <c r="H240" s="116">
        <v>13.494999999999999</v>
      </c>
      <c r="I240" s="5">
        <v>2</v>
      </c>
      <c r="J240" s="5" t="s">
        <v>11</v>
      </c>
      <c r="K240" s="4" t="s">
        <v>47</v>
      </c>
      <c r="L240" s="11">
        <v>45411</v>
      </c>
      <c r="M240" s="14">
        <v>7.0511550064962236</v>
      </c>
      <c r="N240" s="13">
        <v>620</v>
      </c>
      <c r="O240" s="10">
        <v>280.67</v>
      </c>
      <c r="P240" s="117" t="s">
        <v>13</v>
      </c>
      <c r="Q240" s="1"/>
      <c r="R240" s="1" t="s">
        <v>5704</v>
      </c>
      <c r="S240" s="127"/>
    </row>
    <row r="241" spans="1:19" ht="18" customHeight="1">
      <c r="A241" s="1" t="s">
        <v>753</v>
      </c>
      <c r="B241" s="1" t="s">
        <v>754</v>
      </c>
      <c r="C241" s="1" t="s">
        <v>14</v>
      </c>
      <c r="D241" s="3" t="s">
        <v>14</v>
      </c>
      <c r="E241" s="1" t="s">
        <v>755</v>
      </c>
      <c r="F241" s="4" t="s">
        <v>9</v>
      </c>
      <c r="G241" s="115" t="s">
        <v>4269</v>
      </c>
      <c r="H241" s="116">
        <v>27.66</v>
      </c>
      <c r="I241" s="5">
        <v>2</v>
      </c>
      <c r="J241" s="5" t="s">
        <v>11</v>
      </c>
      <c r="K241" s="4" t="s">
        <v>47</v>
      </c>
      <c r="L241" s="11">
        <v>46157</v>
      </c>
      <c r="M241" s="14">
        <v>13.495244491626405</v>
      </c>
      <c r="N241" s="13">
        <v>45</v>
      </c>
      <c r="O241" s="10">
        <v>228.18</v>
      </c>
      <c r="P241" s="117" t="s">
        <v>13</v>
      </c>
      <c r="Q241" s="1"/>
      <c r="R241" s="1" t="s">
        <v>5704</v>
      </c>
      <c r="S241" s="127"/>
    </row>
    <row r="242" spans="1:19" ht="18" customHeight="1">
      <c r="A242" s="1" t="s">
        <v>756</v>
      </c>
      <c r="B242" s="1" t="s">
        <v>757</v>
      </c>
      <c r="C242" s="1" t="s">
        <v>42</v>
      </c>
      <c r="D242" s="3" t="s">
        <v>14</v>
      </c>
      <c r="E242" s="1" t="s">
        <v>758</v>
      </c>
      <c r="F242" s="4" t="s">
        <v>9</v>
      </c>
      <c r="G242" s="115" t="s">
        <v>4269</v>
      </c>
      <c r="H242" s="116">
        <v>39.265000000000001</v>
      </c>
      <c r="I242" s="5">
        <v>2</v>
      </c>
      <c r="J242" s="5" t="s">
        <v>11</v>
      </c>
      <c r="K242" s="4" t="s">
        <v>47</v>
      </c>
      <c r="L242" s="11">
        <v>46251</v>
      </c>
      <c r="M242" s="14">
        <v>13.242956909039805</v>
      </c>
      <c r="N242" s="13">
        <v>22</v>
      </c>
      <c r="O242" s="10">
        <v>292.61</v>
      </c>
      <c r="P242" s="117" t="s">
        <v>13</v>
      </c>
      <c r="Q242" s="1"/>
      <c r="R242" s="1" t="s">
        <v>5704</v>
      </c>
      <c r="S242" s="127"/>
    </row>
    <row r="243" spans="1:19" ht="18" customHeight="1">
      <c r="A243" s="1" t="s">
        <v>759</v>
      </c>
      <c r="B243" s="1" t="s">
        <v>760</v>
      </c>
      <c r="C243" s="1" t="s">
        <v>761</v>
      </c>
      <c r="D243" s="3" t="s">
        <v>215</v>
      </c>
      <c r="E243" s="1" t="s">
        <v>762</v>
      </c>
      <c r="F243" s="4" t="s">
        <v>9</v>
      </c>
      <c r="G243" s="115" t="s">
        <v>4269</v>
      </c>
      <c r="H243" s="116">
        <v>3.31</v>
      </c>
      <c r="I243" s="5">
        <v>2</v>
      </c>
      <c r="J243" s="5" t="s">
        <v>101</v>
      </c>
      <c r="K243" s="4" t="s">
        <v>47</v>
      </c>
      <c r="L243" s="11">
        <v>45013</v>
      </c>
      <c r="M243" s="14">
        <v>8.4397840623819782</v>
      </c>
      <c r="N243" s="13">
        <v>128</v>
      </c>
      <c r="O243" s="10">
        <v>232.96</v>
      </c>
      <c r="P243" s="117" t="s">
        <v>13</v>
      </c>
      <c r="Q243" s="1"/>
      <c r="R243" s="1" t="s">
        <v>8733</v>
      </c>
      <c r="S243" s="127"/>
    </row>
    <row r="244" spans="1:19" ht="18" customHeight="1">
      <c r="A244" s="2" t="s">
        <v>763</v>
      </c>
      <c r="B244" s="1" t="s">
        <v>764</v>
      </c>
      <c r="C244" s="2" t="s">
        <v>765</v>
      </c>
      <c r="D244" s="3" t="s">
        <v>22</v>
      </c>
      <c r="E244" s="2" t="s">
        <v>766</v>
      </c>
      <c r="F244" s="4" t="s">
        <v>9</v>
      </c>
      <c r="G244" s="115" t="s">
        <v>4269</v>
      </c>
      <c r="H244" s="116">
        <v>216.185</v>
      </c>
      <c r="I244" s="5">
        <v>2</v>
      </c>
      <c r="J244" s="5" t="s">
        <v>11</v>
      </c>
      <c r="K244" s="4" t="s">
        <v>47</v>
      </c>
      <c r="L244" s="11">
        <v>43960</v>
      </c>
      <c r="M244" s="14">
        <v>5.3798908098271152</v>
      </c>
      <c r="N244" s="13">
        <v>3</v>
      </c>
      <c r="O244" s="10">
        <v>195.14</v>
      </c>
      <c r="P244" s="117" t="s">
        <v>3172</v>
      </c>
      <c r="Q244" s="1"/>
      <c r="R244" s="115" t="s">
        <v>5698</v>
      </c>
      <c r="S244" s="127"/>
    </row>
    <row r="245" spans="1:19" ht="18" customHeight="1">
      <c r="A245" s="2" t="s">
        <v>767</v>
      </c>
      <c r="B245" s="1" t="s">
        <v>768</v>
      </c>
      <c r="C245" s="2" t="s">
        <v>769</v>
      </c>
      <c r="D245" s="3" t="s">
        <v>22</v>
      </c>
      <c r="E245" s="2" t="s">
        <v>770</v>
      </c>
      <c r="F245" s="4" t="s">
        <v>9</v>
      </c>
      <c r="G245" s="115" t="s">
        <v>4269</v>
      </c>
      <c r="H245" s="116">
        <v>152.79</v>
      </c>
      <c r="I245" s="5">
        <v>2</v>
      </c>
      <c r="J245" s="5" t="s">
        <v>11</v>
      </c>
      <c r="K245" s="4" t="s">
        <v>47</v>
      </c>
      <c r="L245" s="11">
        <v>43960</v>
      </c>
      <c r="M245" s="14">
        <v>5.3480436760691541</v>
      </c>
      <c r="N245" s="13">
        <v>6</v>
      </c>
      <c r="O245" s="10">
        <v>217.67</v>
      </c>
      <c r="P245" s="117" t="s">
        <v>3172</v>
      </c>
      <c r="Q245" s="1"/>
      <c r="R245" s="115" t="s">
        <v>5698</v>
      </c>
      <c r="S245" s="127"/>
    </row>
    <row r="246" spans="1:19" ht="18" customHeight="1">
      <c r="A246" s="2" t="s">
        <v>771</v>
      </c>
      <c r="B246" s="1" t="s">
        <v>772</v>
      </c>
      <c r="C246" s="2" t="s">
        <v>773</v>
      </c>
      <c r="D246" s="8" t="s">
        <v>300</v>
      </c>
      <c r="E246" s="2" t="s">
        <v>774</v>
      </c>
      <c r="F246" s="4" t="s">
        <v>9</v>
      </c>
      <c r="G246" s="115" t="s">
        <v>4269</v>
      </c>
      <c r="H246" s="116">
        <v>159.46</v>
      </c>
      <c r="I246" s="5">
        <v>2</v>
      </c>
      <c r="J246" s="5" t="s">
        <v>11</v>
      </c>
      <c r="K246" s="4" t="s">
        <v>47</v>
      </c>
      <c r="L246" s="11">
        <v>43893</v>
      </c>
      <c r="M246" s="14">
        <v>5.3698767457225527</v>
      </c>
      <c r="N246" s="13">
        <v>1</v>
      </c>
      <c r="O246" s="10">
        <v>185.6</v>
      </c>
      <c r="P246" s="117" t="s">
        <v>3172</v>
      </c>
      <c r="Q246" s="1"/>
      <c r="R246" s="115" t="s">
        <v>5698</v>
      </c>
      <c r="S246" s="127"/>
    </row>
    <row r="247" spans="1:19" ht="18" customHeight="1">
      <c r="A247" s="2" t="s">
        <v>775</v>
      </c>
      <c r="B247" s="1" t="s">
        <v>776</v>
      </c>
      <c r="C247" s="2" t="s">
        <v>777</v>
      </c>
      <c r="D247" s="3" t="s">
        <v>22</v>
      </c>
      <c r="E247" s="2" t="s">
        <v>778</v>
      </c>
      <c r="F247" s="4" t="s">
        <v>9</v>
      </c>
      <c r="G247" s="115" t="s">
        <v>4269</v>
      </c>
      <c r="H247" s="116">
        <v>257.58999999999997</v>
      </c>
      <c r="I247" s="5">
        <v>2</v>
      </c>
      <c r="J247" s="5" t="s">
        <v>11</v>
      </c>
      <c r="K247" s="4" t="s">
        <v>47</v>
      </c>
      <c r="L247" s="11">
        <v>43772</v>
      </c>
      <c r="M247" s="14">
        <v>5.3710134332449968</v>
      </c>
      <c r="N247" s="13">
        <v>4</v>
      </c>
      <c r="O247" s="10">
        <v>174.17</v>
      </c>
      <c r="P247" s="117" t="s">
        <v>3172</v>
      </c>
      <c r="Q247" s="1"/>
      <c r="R247" s="115" t="s">
        <v>5698</v>
      </c>
      <c r="S247" s="127"/>
    </row>
    <row r="248" spans="1:19" ht="18" customHeight="1">
      <c r="A248" s="2" t="s">
        <v>779</v>
      </c>
      <c r="B248" s="1" t="s">
        <v>780</v>
      </c>
      <c r="C248" s="2" t="s">
        <v>781</v>
      </c>
      <c r="D248" s="3" t="s">
        <v>22</v>
      </c>
      <c r="E248" s="2" t="s">
        <v>778</v>
      </c>
      <c r="F248" s="4" t="s">
        <v>9</v>
      </c>
      <c r="G248" s="115" t="s">
        <v>4269</v>
      </c>
      <c r="H248" s="116">
        <v>147.505</v>
      </c>
      <c r="I248" s="5">
        <v>2</v>
      </c>
      <c r="J248" s="5" t="s">
        <v>11</v>
      </c>
      <c r="K248" s="4" t="s">
        <v>47</v>
      </c>
      <c r="L248" s="11">
        <v>44078</v>
      </c>
      <c r="M248" s="14">
        <v>5.2066790689232718</v>
      </c>
      <c r="N248" s="13">
        <v>11</v>
      </c>
      <c r="O248" s="10">
        <v>205.44</v>
      </c>
      <c r="P248" s="117" t="s">
        <v>3172</v>
      </c>
      <c r="Q248" s="1"/>
      <c r="R248" s="115" t="s">
        <v>5698</v>
      </c>
      <c r="S248" s="127"/>
    </row>
    <row r="249" spans="1:19" ht="18" customHeight="1">
      <c r="A249" s="2" t="s">
        <v>782</v>
      </c>
      <c r="B249" s="1" t="s">
        <v>783</v>
      </c>
      <c r="C249" s="2" t="s">
        <v>784</v>
      </c>
      <c r="D249" s="3" t="s">
        <v>22</v>
      </c>
      <c r="E249" s="2" t="s">
        <v>785</v>
      </c>
      <c r="F249" s="4" t="s">
        <v>9</v>
      </c>
      <c r="G249" s="115" t="s">
        <v>4269</v>
      </c>
      <c r="H249" s="116">
        <v>94.13</v>
      </c>
      <c r="I249" s="5">
        <v>2</v>
      </c>
      <c r="J249" s="5" t="s">
        <v>11</v>
      </c>
      <c r="K249" s="4" t="s">
        <v>47</v>
      </c>
      <c r="L249" s="11">
        <v>44017</v>
      </c>
      <c r="M249" s="14">
        <v>5.2388849762591727</v>
      </c>
      <c r="N249" s="13">
        <v>3</v>
      </c>
      <c r="O249" s="10">
        <v>200.21</v>
      </c>
      <c r="P249" s="117" t="s">
        <v>3172</v>
      </c>
      <c r="Q249" s="1"/>
      <c r="R249" s="115" t="s">
        <v>5698</v>
      </c>
      <c r="S249" s="127"/>
    </row>
    <row r="250" spans="1:19" ht="18" customHeight="1">
      <c r="A250" s="1">
        <v>2698</v>
      </c>
      <c r="B250" s="1" t="s">
        <v>786</v>
      </c>
      <c r="C250" s="1" t="s">
        <v>787</v>
      </c>
      <c r="D250" s="3" t="s">
        <v>22</v>
      </c>
      <c r="E250" s="1" t="s">
        <v>788</v>
      </c>
      <c r="F250" s="4" t="s">
        <v>9</v>
      </c>
      <c r="G250" s="115" t="s">
        <v>4269</v>
      </c>
      <c r="H250" s="116">
        <v>21.21</v>
      </c>
      <c r="I250" s="5">
        <v>2</v>
      </c>
      <c r="J250" s="5" t="s">
        <v>11</v>
      </c>
      <c r="K250" s="4" t="s">
        <v>47</v>
      </c>
      <c r="L250" s="11">
        <v>44219</v>
      </c>
      <c r="M250" s="14">
        <v>5.2737511024672656</v>
      </c>
      <c r="N250" s="13">
        <v>4</v>
      </c>
      <c r="O250" s="10">
        <v>255.72</v>
      </c>
      <c r="P250" s="117" t="s">
        <v>3172</v>
      </c>
      <c r="Q250" s="1"/>
      <c r="R250" s="1" t="s">
        <v>5729</v>
      </c>
      <c r="S250" s="127"/>
    </row>
    <row r="251" spans="1:19" ht="18" customHeight="1">
      <c r="A251" s="2" t="s">
        <v>789</v>
      </c>
      <c r="B251" s="1" t="s">
        <v>790</v>
      </c>
      <c r="C251" s="2" t="s">
        <v>791</v>
      </c>
      <c r="D251" s="3" t="s">
        <v>22</v>
      </c>
      <c r="E251" s="2" t="s">
        <v>792</v>
      </c>
      <c r="F251" s="4" t="s">
        <v>9</v>
      </c>
      <c r="G251" s="115" t="s">
        <v>4269</v>
      </c>
      <c r="H251" s="116">
        <v>102.71</v>
      </c>
      <c r="I251" s="5">
        <v>2</v>
      </c>
      <c r="J251" s="5" t="s">
        <v>11</v>
      </c>
      <c r="K251" s="4" t="s">
        <v>47</v>
      </c>
      <c r="L251" s="11">
        <v>43967</v>
      </c>
      <c r="M251" s="14">
        <v>5.0219482793913617</v>
      </c>
      <c r="N251" s="13">
        <v>6</v>
      </c>
      <c r="O251" s="10">
        <v>186.06</v>
      </c>
      <c r="P251" s="117" t="s">
        <v>3172</v>
      </c>
      <c r="Q251" s="1"/>
      <c r="R251" s="115" t="s">
        <v>5698</v>
      </c>
      <c r="S251" s="127"/>
    </row>
    <row r="252" spans="1:19" ht="18" customHeight="1">
      <c r="A252" s="2" t="s">
        <v>793</v>
      </c>
      <c r="B252" s="1" t="s">
        <v>794</v>
      </c>
      <c r="C252" s="2" t="s">
        <v>4251</v>
      </c>
      <c r="D252" s="3" t="s">
        <v>22</v>
      </c>
      <c r="E252" s="2" t="s">
        <v>795</v>
      </c>
      <c r="F252" s="4" t="s">
        <v>9</v>
      </c>
      <c r="G252" s="115" t="s">
        <v>4269</v>
      </c>
      <c r="H252" s="116">
        <v>172.19499999999999</v>
      </c>
      <c r="I252" s="5">
        <v>2</v>
      </c>
      <c r="J252" s="5" t="s">
        <v>11</v>
      </c>
      <c r="K252" s="4" t="s">
        <v>47</v>
      </c>
      <c r="L252" s="11">
        <v>43849</v>
      </c>
      <c r="M252" s="14">
        <v>4.7960044698852879</v>
      </c>
      <c r="N252" s="13">
        <v>5</v>
      </c>
      <c r="O252" s="10">
        <v>202.89</v>
      </c>
      <c r="P252" s="117" t="s">
        <v>3172</v>
      </c>
      <c r="Q252" s="1"/>
      <c r="R252" s="115" t="s">
        <v>5698</v>
      </c>
      <c r="S252" s="127"/>
    </row>
    <row r="253" spans="1:19" ht="18" customHeight="1">
      <c r="A253" s="2" t="s">
        <v>796</v>
      </c>
      <c r="B253" s="1" t="s">
        <v>797</v>
      </c>
      <c r="C253" s="2" t="s">
        <v>777</v>
      </c>
      <c r="D253" s="3" t="s">
        <v>22</v>
      </c>
      <c r="E253" s="2" t="s">
        <v>798</v>
      </c>
      <c r="F253" s="4" t="s">
        <v>9</v>
      </c>
      <c r="G253" s="115" t="s">
        <v>4269</v>
      </c>
      <c r="H253" s="116">
        <v>116.05500000000001</v>
      </c>
      <c r="I253" s="5">
        <v>2</v>
      </c>
      <c r="J253" s="5" t="s">
        <v>11</v>
      </c>
      <c r="K253" s="4" t="s">
        <v>47</v>
      </c>
      <c r="L253" s="11">
        <v>43960</v>
      </c>
      <c r="M253" s="14">
        <v>4.9977252047315739</v>
      </c>
      <c r="N253" s="13">
        <v>1</v>
      </c>
      <c r="O253" s="10">
        <v>192.45</v>
      </c>
      <c r="P253" s="117" t="s">
        <v>3172</v>
      </c>
      <c r="Q253" s="1"/>
      <c r="R253" s="115" t="s">
        <v>5698</v>
      </c>
      <c r="S253" s="127"/>
    </row>
    <row r="254" spans="1:19" ht="18" customHeight="1">
      <c r="A254" s="2" t="s">
        <v>799</v>
      </c>
      <c r="B254" s="1" t="s">
        <v>800</v>
      </c>
      <c r="C254" s="2" t="s">
        <v>791</v>
      </c>
      <c r="D254" s="3" t="s">
        <v>22</v>
      </c>
      <c r="E254" s="2" t="s">
        <v>801</v>
      </c>
      <c r="F254" s="4" t="s">
        <v>9</v>
      </c>
      <c r="G254" s="115" t="s">
        <v>4269</v>
      </c>
      <c r="H254" s="116">
        <v>170.52</v>
      </c>
      <c r="I254" s="5">
        <v>2</v>
      </c>
      <c r="J254" s="5" t="s">
        <v>11</v>
      </c>
      <c r="K254" s="4" t="s">
        <v>47</v>
      </c>
      <c r="L254" s="11">
        <v>43846</v>
      </c>
      <c r="M254" s="14">
        <v>5.3163344432787483</v>
      </c>
      <c r="N254" s="13">
        <v>1</v>
      </c>
      <c r="O254" s="10">
        <v>164.46</v>
      </c>
      <c r="P254" s="117" t="s">
        <v>3172</v>
      </c>
      <c r="Q254" s="1"/>
      <c r="R254" s="115" t="s">
        <v>5698</v>
      </c>
      <c r="S254" s="127"/>
    </row>
    <row r="255" spans="1:19" ht="18" customHeight="1">
      <c r="A255" s="2" t="s">
        <v>802</v>
      </c>
      <c r="B255" s="1" t="s">
        <v>803</v>
      </c>
      <c r="C255" s="2" t="s">
        <v>791</v>
      </c>
      <c r="D255" s="3" t="s">
        <v>22</v>
      </c>
      <c r="E255" s="2" t="s">
        <v>778</v>
      </c>
      <c r="F255" s="4" t="s">
        <v>9</v>
      </c>
      <c r="G255" s="115" t="s">
        <v>4269</v>
      </c>
      <c r="H255" s="116">
        <v>203.255</v>
      </c>
      <c r="I255" s="5">
        <v>2</v>
      </c>
      <c r="J255" s="5" t="s">
        <v>11</v>
      </c>
      <c r="K255" s="4" t="s">
        <v>47</v>
      </c>
      <c r="L255" s="11">
        <v>43879</v>
      </c>
      <c r="M255" s="14">
        <v>5.3260101643155044</v>
      </c>
      <c r="N255" s="13">
        <v>3</v>
      </c>
      <c r="O255" s="10">
        <v>162.96</v>
      </c>
      <c r="P255" s="117" t="s">
        <v>3172</v>
      </c>
      <c r="Q255" s="1"/>
      <c r="R255" s="115" t="s">
        <v>5698</v>
      </c>
      <c r="S255" s="127"/>
    </row>
    <row r="256" spans="1:19" ht="18" customHeight="1">
      <c r="A256" s="2" t="s">
        <v>804</v>
      </c>
      <c r="B256" s="1" t="s">
        <v>805</v>
      </c>
      <c r="C256" s="2" t="s">
        <v>791</v>
      </c>
      <c r="D256" s="3" t="s">
        <v>22</v>
      </c>
      <c r="E256" s="2" t="s">
        <v>785</v>
      </c>
      <c r="F256" s="4" t="s">
        <v>9</v>
      </c>
      <c r="G256" s="115" t="s">
        <v>4269</v>
      </c>
      <c r="H256" s="116">
        <v>37.405000000000001</v>
      </c>
      <c r="I256" s="5">
        <v>2</v>
      </c>
      <c r="J256" s="5" t="s">
        <v>806</v>
      </c>
      <c r="K256" s="4" t="s">
        <v>47</v>
      </c>
      <c r="L256" s="11">
        <v>43652</v>
      </c>
      <c r="M256" s="14">
        <v>4.3136626042334827</v>
      </c>
      <c r="N256" s="13">
        <v>8</v>
      </c>
      <c r="O256" s="10">
        <v>176.69</v>
      </c>
      <c r="P256" s="117" t="s">
        <v>3172</v>
      </c>
      <c r="Q256" s="1"/>
      <c r="R256" s="115" t="s">
        <v>5698</v>
      </c>
      <c r="S256" s="127"/>
    </row>
    <row r="257" spans="1:19" ht="18" customHeight="1">
      <c r="A257" s="2" t="s">
        <v>807</v>
      </c>
      <c r="B257" s="1" t="s">
        <v>808</v>
      </c>
      <c r="C257" s="2" t="s">
        <v>809</v>
      </c>
      <c r="D257" s="3" t="s">
        <v>22</v>
      </c>
      <c r="E257" s="2" t="s">
        <v>785</v>
      </c>
      <c r="F257" s="4" t="s">
        <v>9</v>
      </c>
      <c r="G257" s="115" t="s">
        <v>4269</v>
      </c>
      <c r="H257" s="116">
        <v>102.55500000000001</v>
      </c>
      <c r="I257" s="5">
        <v>2</v>
      </c>
      <c r="J257" s="5" t="s">
        <v>810</v>
      </c>
      <c r="K257" s="4" t="s">
        <v>47</v>
      </c>
      <c r="L257" s="11">
        <v>43839</v>
      </c>
      <c r="M257" s="14">
        <v>5.0571409019366316</v>
      </c>
      <c r="N257" s="13">
        <v>3</v>
      </c>
      <c r="O257" s="10">
        <v>169.04</v>
      </c>
      <c r="P257" s="117" t="s">
        <v>3172</v>
      </c>
      <c r="Q257" s="1"/>
      <c r="R257" s="115" t="s">
        <v>5698</v>
      </c>
      <c r="S257" s="127"/>
    </row>
    <row r="258" spans="1:19" ht="18" customHeight="1">
      <c r="A258" s="2" t="s">
        <v>811</v>
      </c>
      <c r="B258" s="1" t="s">
        <v>812</v>
      </c>
      <c r="C258" s="2" t="s">
        <v>791</v>
      </c>
      <c r="D258" s="3" t="s">
        <v>22</v>
      </c>
      <c r="E258" s="2" t="s">
        <v>785</v>
      </c>
      <c r="F258" s="4" t="s">
        <v>9</v>
      </c>
      <c r="G258" s="115" t="s">
        <v>4269</v>
      </c>
      <c r="H258" s="116">
        <v>90.98</v>
      </c>
      <c r="I258" s="5">
        <v>2</v>
      </c>
      <c r="J258" s="5" t="s">
        <v>11</v>
      </c>
      <c r="K258" s="4" t="s">
        <v>47</v>
      </c>
      <c r="L258" s="11">
        <v>43925</v>
      </c>
      <c r="M258" s="14">
        <v>5.1906659077973814</v>
      </c>
      <c r="N258" s="13">
        <v>0</v>
      </c>
      <c r="O258" s="10">
        <v>175.85</v>
      </c>
      <c r="P258" s="117" t="s">
        <v>3172</v>
      </c>
      <c r="Q258" s="1"/>
      <c r="R258" s="115" t="s">
        <v>5698</v>
      </c>
      <c r="S258" s="127"/>
    </row>
    <row r="259" spans="1:19" ht="18" customHeight="1">
      <c r="A259" s="2" t="s">
        <v>813</v>
      </c>
      <c r="B259" s="1" t="s">
        <v>814</v>
      </c>
      <c r="C259" s="2" t="s">
        <v>791</v>
      </c>
      <c r="D259" s="3" t="s">
        <v>22</v>
      </c>
      <c r="E259" s="2" t="s">
        <v>785</v>
      </c>
      <c r="F259" s="4" t="s">
        <v>9</v>
      </c>
      <c r="G259" s="115" t="s">
        <v>4269</v>
      </c>
      <c r="H259" s="116">
        <v>89.37</v>
      </c>
      <c r="I259" s="5">
        <v>2</v>
      </c>
      <c r="J259" s="5" t="s">
        <v>11</v>
      </c>
      <c r="K259" s="4" t="s">
        <v>47</v>
      </c>
      <c r="L259" s="11">
        <v>43849</v>
      </c>
      <c r="M259" s="14">
        <v>4.9009099409336585</v>
      </c>
      <c r="N259" s="13">
        <v>2</v>
      </c>
      <c r="O259" s="10">
        <v>179.04</v>
      </c>
      <c r="P259" s="117" t="s">
        <v>3172</v>
      </c>
      <c r="Q259" s="1"/>
      <c r="R259" s="115" t="s">
        <v>5698</v>
      </c>
      <c r="S259" s="127"/>
    </row>
    <row r="260" spans="1:19" ht="18" customHeight="1">
      <c r="A260" s="2" t="s">
        <v>815</v>
      </c>
      <c r="B260" s="1" t="s">
        <v>816</v>
      </c>
      <c r="C260" s="2" t="s">
        <v>781</v>
      </c>
      <c r="D260" s="3" t="s">
        <v>22</v>
      </c>
      <c r="E260" s="2" t="s">
        <v>778</v>
      </c>
      <c r="F260" s="4" t="s">
        <v>9</v>
      </c>
      <c r="G260" s="115" t="s">
        <v>4269</v>
      </c>
      <c r="H260" s="116">
        <v>236.79</v>
      </c>
      <c r="I260" s="5">
        <v>2</v>
      </c>
      <c r="J260" s="5" t="s">
        <v>11</v>
      </c>
      <c r="K260" s="4" t="s">
        <v>47</v>
      </c>
      <c r="L260" s="11">
        <v>43706</v>
      </c>
      <c r="M260" s="14">
        <v>4.7728000732164917</v>
      </c>
      <c r="N260" s="13">
        <v>8</v>
      </c>
      <c r="O260" s="10">
        <v>163</v>
      </c>
      <c r="P260" s="117" t="s">
        <v>3172</v>
      </c>
      <c r="Q260" s="1"/>
      <c r="R260" s="115" t="s">
        <v>5698</v>
      </c>
      <c r="S260" s="127"/>
    </row>
    <row r="261" spans="1:19" ht="18" customHeight="1">
      <c r="A261" s="2" t="s">
        <v>817</v>
      </c>
      <c r="B261" s="1" t="s">
        <v>818</v>
      </c>
      <c r="C261" s="2" t="s">
        <v>819</v>
      </c>
      <c r="D261" s="8" t="s">
        <v>83</v>
      </c>
      <c r="E261" s="2" t="s">
        <v>820</v>
      </c>
      <c r="F261" s="4" t="s">
        <v>9</v>
      </c>
      <c r="G261" s="115" t="s">
        <v>4269</v>
      </c>
      <c r="H261" s="116">
        <v>85.71</v>
      </c>
      <c r="I261" s="5">
        <v>2</v>
      </c>
      <c r="J261" s="5" t="s">
        <v>11</v>
      </c>
      <c r="K261" s="4" t="s">
        <v>47</v>
      </c>
      <c r="L261" s="11">
        <v>44013</v>
      </c>
      <c r="M261" s="14">
        <v>5.4665666962033947</v>
      </c>
      <c r="N261" s="13">
        <v>3</v>
      </c>
      <c r="O261" s="10">
        <v>202.13</v>
      </c>
      <c r="P261" s="117" t="s">
        <v>3172</v>
      </c>
      <c r="Q261" s="1"/>
      <c r="R261" s="115" t="s">
        <v>5698</v>
      </c>
      <c r="S261" s="127"/>
    </row>
    <row r="262" spans="1:19" ht="18" customHeight="1">
      <c r="A262" s="2" t="s">
        <v>821</v>
      </c>
      <c r="B262" s="1" t="s">
        <v>822</v>
      </c>
      <c r="C262" s="2" t="s">
        <v>769</v>
      </c>
      <c r="D262" s="3" t="s">
        <v>22</v>
      </c>
      <c r="E262" s="2" t="s">
        <v>770</v>
      </c>
      <c r="F262" s="4" t="s">
        <v>9</v>
      </c>
      <c r="G262" s="115" t="s">
        <v>4269</v>
      </c>
      <c r="H262" s="116">
        <v>193.465</v>
      </c>
      <c r="I262" s="5">
        <v>2</v>
      </c>
      <c r="J262" s="5" t="s">
        <v>11</v>
      </c>
      <c r="K262" s="4" t="s">
        <v>47</v>
      </c>
      <c r="L262" s="11">
        <v>44031</v>
      </c>
      <c r="M262" s="14">
        <v>5.3303354454815928</v>
      </c>
      <c r="N262" s="13">
        <v>6</v>
      </c>
      <c r="O262" s="10">
        <v>197.26</v>
      </c>
      <c r="P262" s="117" t="s">
        <v>3172</v>
      </c>
      <c r="Q262" s="1"/>
      <c r="R262" s="115" t="s">
        <v>5698</v>
      </c>
      <c r="S262" s="127"/>
    </row>
    <row r="263" spans="1:19" ht="18" customHeight="1">
      <c r="A263" s="2" t="s">
        <v>823</v>
      </c>
      <c r="B263" s="1" t="s">
        <v>824</v>
      </c>
      <c r="C263" s="2" t="s">
        <v>825</v>
      </c>
      <c r="D263" s="3" t="s">
        <v>22</v>
      </c>
      <c r="E263" s="2" t="s">
        <v>785</v>
      </c>
      <c r="F263" s="4" t="s">
        <v>9</v>
      </c>
      <c r="G263" s="115" t="s">
        <v>4269</v>
      </c>
      <c r="H263" s="116">
        <v>147.24</v>
      </c>
      <c r="I263" s="5">
        <v>2</v>
      </c>
      <c r="J263" s="5" t="s">
        <v>826</v>
      </c>
      <c r="K263" s="4" t="s">
        <v>47</v>
      </c>
      <c r="L263" s="11">
        <v>43729</v>
      </c>
      <c r="M263" s="14">
        <v>4.6788172608566398</v>
      </c>
      <c r="N263" s="13">
        <v>3</v>
      </c>
      <c r="O263" s="10">
        <v>179.2</v>
      </c>
      <c r="P263" s="117" t="s">
        <v>3172</v>
      </c>
      <c r="Q263" s="1"/>
      <c r="R263" s="115" t="s">
        <v>5698</v>
      </c>
      <c r="S263" s="127"/>
    </row>
    <row r="264" spans="1:19" ht="18" customHeight="1">
      <c r="A264" s="1">
        <v>2644</v>
      </c>
      <c r="B264" s="1" t="s">
        <v>827</v>
      </c>
      <c r="C264" s="1" t="s">
        <v>828</v>
      </c>
      <c r="D264" s="3" t="s">
        <v>22</v>
      </c>
      <c r="E264" s="1" t="s">
        <v>829</v>
      </c>
      <c r="F264" s="4" t="s">
        <v>9</v>
      </c>
      <c r="G264" s="115" t="s">
        <v>4269</v>
      </c>
      <c r="H264" s="116">
        <v>284.06</v>
      </c>
      <c r="I264" s="5">
        <v>2</v>
      </c>
      <c r="J264" s="5" t="s">
        <v>11</v>
      </c>
      <c r="K264" s="4" t="s">
        <v>47</v>
      </c>
      <c r="L264" s="11">
        <v>44014</v>
      </c>
      <c r="M264" s="14">
        <v>5.4073703821511341</v>
      </c>
      <c r="N264" s="13">
        <v>5</v>
      </c>
      <c r="O264" s="10">
        <v>182.78</v>
      </c>
      <c r="P264" s="117" t="s">
        <v>3172</v>
      </c>
      <c r="Q264" s="1"/>
      <c r="R264" s="1" t="s">
        <v>5729</v>
      </c>
      <c r="S264" s="127"/>
    </row>
    <row r="265" spans="1:19" ht="18" customHeight="1">
      <c r="A265" s="1" t="s">
        <v>830</v>
      </c>
      <c r="B265" s="1" t="s">
        <v>831</v>
      </c>
      <c r="C265" s="1" t="s">
        <v>544</v>
      </c>
      <c r="D265" s="3" t="s">
        <v>544</v>
      </c>
      <c r="E265" s="1" t="s">
        <v>545</v>
      </c>
      <c r="F265" s="4" t="s">
        <v>9</v>
      </c>
      <c r="G265" s="115" t="s">
        <v>4269</v>
      </c>
      <c r="H265" s="116">
        <v>42.755000000000003</v>
      </c>
      <c r="I265" s="5">
        <v>2</v>
      </c>
      <c r="J265" s="5" t="s">
        <v>11</v>
      </c>
      <c r="K265" s="4" t="s">
        <v>47</v>
      </c>
      <c r="L265" s="11">
        <v>44094</v>
      </c>
      <c r="M265" s="14">
        <v>4.9303760148773073</v>
      </c>
      <c r="N265" s="13">
        <v>6</v>
      </c>
      <c r="O265" s="10">
        <v>251.24</v>
      </c>
      <c r="P265" s="117" t="s">
        <v>3172</v>
      </c>
      <c r="Q265" s="1" t="s">
        <v>12</v>
      </c>
      <c r="R265" s="1" t="s">
        <v>5676</v>
      </c>
      <c r="S265" s="127"/>
    </row>
    <row r="266" spans="1:19" ht="18" customHeight="1">
      <c r="A266" s="2" t="s">
        <v>832</v>
      </c>
      <c r="B266" s="1" t="s">
        <v>833</v>
      </c>
      <c r="C266" s="2" t="s">
        <v>781</v>
      </c>
      <c r="D266" s="3" t="s">
        <v>22</v>
      </c>
      <c r="E266" s="2" t="s">
        <v>778</v>
      </c>
      <c r="F266" s="4" t="s">
        <v>9</v>
      </c>
      <c r="G266" s="115" t="s">
        <v>4269</v>
      </c>
      <c r="H266" s="116">
        <v>49.22</v>
      </c>
      <c r="I266" s="5">
        <v>2</v>
      </c>
      <c r="J266" s="5" t="s">
        <v>11</v>
      </c>
      <c r="K266" s="4" t="s">
        <v>47</v>
      </c>
      <c r="L266" s="11">
        <v>43787</v>
      </c>
      <c r="M266" s="14">
        <v>4.7685386073492131</v>
      </c>
      <c r="N266" s="13">
        <v>4</v>
      </c>
      <c r="O266" s="10">
        <v>228.93</v>
      </c>
      <c r="P266" s="117" t="s">
        <v>3172</v>
      </c>
      <c r="Q266" s="1"/>
      <c r="R266" s="115" t="s">
        <v>5698</v>
      </c>
      <c r="S266" s="127"/>
    </row>
    <row r="267" spans="1:19" ht="18" customHeight="1">
      <c r="A267" s="2" t="s">
        <v>834</v>
      </c>
      <c r="B267" s="1" t="s">
        <v>835</v>
      </c>
      <c r="C267" s="2" t="s">
        <v>4251</v>
      </c>
      <c r="D267" s="3" t="s">
        <v>22</v>
      </c>
      <c r="E267" s="2" t="s">
        <v>798</v>
      </c>
      <c r="F267" s="4" t="s">
        <v>9</v>
      </c>
      <c r="G267" s="115" t="s">
        <v>4269</v>
      </c>
      <c r="H267" s="116">
        <v>97.805000000000007</v>
      </c>
      <c r="I267" s="5">
        <v>2</v>
      </c>
      <c r="J267" s="5" t="s">
        <v>11</v>
      </c>
      <c r="K267" s="4" t="s">
        <v>47</v>
      </c>
      <c r="L267" s="11">
        <v>44164</v>
      </c>
      <c r="M267" s="14">
        <v>5.3686260302508826</v>
      </c>
      <c r="N267" s="13">
        <v>5</v>
      </c>
      <c r="O267" s="10">
        <v>222.23</v>
      </c>
      <c r="P267" s="117" t="s">
        <v>3172</v>
      </c>
      <c r="Q267" s="1"/>
      <c r="R267" s="115" t="s">
        <v>5698</v>
      </c>
      <c r="S267" s="127"/>
    </row>
    <row r="268" spans="1:19" ht="18" customHeight="1">
      <c r="A268" s="1" t="s">
        <v>836</v>
      </c>
      <c r="B268" s="1" t="s">
        <v>837</v>
      </c>
      <c r="C268" s="1" t="s">
        <v>189</v>
      </c>
      <c r="D268" s="3" t="s">
        <v>14</v>
      </c>
      <c r="E268" s="1" t="s">
        <v>838</v>
      </c>
      <c r="F268" s="4" t="s">
        <v>9</v>
      </c>
      <c r="G268" s="115" t="s">
        <v>4269</v>
      </c>
      <c r="H268" s="116">
        <v>20.329999999999998</v>
      </c>
      <c r="I268" s="5">
        <v>2</v>
      </c>
      <c r="J268" s="5" t="s">
        <v>11</v>
      </c>
      <c r="K268" s="4" t="s">
        <v>8</v>
      </c>
      <c r="L268" s="11">
        <v>42550</v>
      </c>
      <c r="M268" s="14">
        <v>0</v>
      </c>
      <c r="N268" s="13">
        <v>620</v>
      </c>
      <c r="O268" s="10">
        <v>174.13</v>
      </c>
      <c r="P268" s="117" t="s">
        <v>13</v>
      </c>
      <c r="Q268" s="1"/>
      <c r="R268" s="1" t="s">
        <v>5704</v>
      </c>
      <c r="S268" s="127"/>
    </row>
    <row r="269" spans="1:19" ht="18" customHeight="1">
      <c r="A269" s="1" t="s">
        <v>839</v>
      </c>
      <c r="B269" s="1" t="s">
        <v>840</v>
      </c>
      <c r="C269" s="1" t="s">
        <v>841</v>
      </c>
      <c r="D269" s="3" t="s">
        <v>563</v>
      </c>
      <c r="E269" s="1" t="s">
        <v>23</v>
      </c>
      <c r="F269" s="4" t="s">
        <v>12</v>
      </c>
      <c r="G269" s="115" t="s">
        <v>4269</v>
      </c>
      <c r="H269" s="116">
        <v>15.215</v>
      </c>
      <c r="I269" s="5">
        <v>1</v>
      </c>
      <c r="J269" s="5" t="s">
        <v>11</v>
      </c>
      <c r="K269" s="4" t="s">
        <v>8</v>
      </c>
      <c r="L269" s="11">
        <v>42657</v>
      </c>
      <c r="M269" s="14">
        <v>0</v>
      </c>
      <c r="N269" s="13">
        <v>640</v>
      </c>
      <c r="O269" s="10">
        <v>297.08999999999997</v>
      </c>
      <c r="P269" s="117" t="s">
        <v>13</v>
      </c>
      <c r="Q269" s="1"/>
      <c r="R269" s="1" t="s">
        <v>5675</v>
      </c>
      <c r="S269" s="128">
        <v>1</v>
      </c>
    </row>
    <row r="270" spans="1:19" ht="18" customHeight="1">
      <c r="A270" s="1" t="s">
        <v>842</v>
      </c>
      <c r="B270" s="1" t="s">
        <v>843</v>
      </c>
      <c r="C270" s="1" t="s">
        <v>42</v>
      </c>
      <c r="D270" s="3" t="s">
        <v>14</v>
      </c>
      <c r="E270" s="1" t="s">
        <v>844</v>
      </c>
      <c r="F270" s="4" t="s">
        <v>9</v>
      </c>
      <c r="G270" s="115" t="s">
        <v>5407</v>
      </c>
      <c r="H270" s="116">
        <v>0</v>
      </c>
      <c r="I270" s="5">
        <v>2</v>
      </c>
      <c r="J270" s="5" t="s">
        <v>174</v>
      </c>
      <c r="K270" s="4" t="s">
        <v>8</v>
      </c>
      <c r="L270" s="11">
        <v>43035</v>
      </c>
      <c r="M270" s="14">
        <v>0</v>
      </c>
      <c r="N270" s="13">
        <v>4</v>
      </c>
      <c r="O270" s="10">
        <v>251.62</v>
      </c>
      <c r="P270" s="117" t="s">
        <v>13</v>
      </c>
      <c r="Q270" s="1"/>
      <c r="R270" s="1" t="s">
        <v>5704</v>
      </c>
      <c r="S270" s="127"/>
    </row>
    <row r="271" spans="1:19" ht="18" customHeight="1">
      <c r="A271" s="1" t="s">
        <v>845</v>
      </c>
      <c r="B271" s="1" t="s">
        <v>846</v>
      </c>
      <c r="C271" s="1" t="s">
        <v>42</v>
      </c>
      <c r="D271" s="3" t="s">
        <v>14</v>
      </c>
      <c r="E271" s="1" t="s">
        <v>847</v>
      </c>
      <c r="F271" s="4" t="s">
        <v>9</v>
      </c>
      <c r="G271" s="115" t="s">
        <v>5407</v>
      </c>
      <c r="H271" s="116">
        <v>0</v>
      </c>
      <c r="I271" s="5">
        <v>1</v>
      </c>
      <c r="J271" s="5" t="s">
        <v>579</v>
      </c>
      <c r="K271" s="4" t="s">
        <v>8</v>
      </c>
      <c r="L271" s="11">
        <v>43045</v>
      </c>
      <c r="M271" s="14">
        <v>0</v>
      </c>
      <c r="N271" s="13">
        <v>6</v>
      </c>
      <c r="O271" s="10">
        <v>267.45999999999998</v>
      </c>
      <c r="P271" s="117" t="s">
        <v>13</v>
      </c>
      <c r="Q271" s="1"/>
      <c r="R271" s="1" t="s">
        <v>5704</v>
      </c>
      <c r="S271" s="127"/>
    </row>
    <row r="272" spans="1:19" ht="18" customHeight="1">
      <c r="A272" s="1" t="s">
        <v>848</v>
      </c>
      <c r="B272" s="1" t="s">
        <v>849</v>
      </c>
      <c r="C272" s="1" t="s">
        <v>42</v>
      </c>
      <c r="D272" s="3" t="s">
        <v>14</v>
      </c>
      <c r="E272" s="1" t="s">
        <v>850</v>
      </c>
      <c r="F272" s="4" t="s">
        <v>9</v>
      </c>
      <c r="G272" s="115" t="s">
        <v>4269</v>
      </c>
      <c r="H272" s="116">
        <v>81.62</v>
      </c>
      <c r="I272" s="5">
        <v>2</v>
      </c>
      <c r="J272" s="5" t="s">
        <v>11</v>
      </c>
      <c r="K272" s="4" t="s">
        <v>8</v>
      </c>
      <c r="L272" s="11">
        <v>43076</v>
      </c>
      <c r="M272" s="14">
        <v>0</v>
      </c>
      <c r="N272" s="13">
        <v>561</v>
      </c>
      <c r="O272" s="10">
        <v>269.52999999999997</v>
      </c>
      <c r="P272" s="117" t="s">
        <v>13</v>
      </c>
      <c r="Q272" s="1"/>
      <c r="R272" s="1" t="s">
        <v>5704</v>
      </c>
      <c r="S272" s="127"/>
    </row>
    <row r="273" spans="1:19" ht="18" customHeight="1">
      <c r="A273" s="1" t="s">
        <v>851</v>
      </c>
      <c r="B273" s="1" t="s">
        <v>852</v>
      </c>
      <c r="C273" s="1" t="s">
        <v>42</v>
      </c>
      <c r="D273" s="3" t="s">
        <v>14</v>
      </c>
      <c r="E273" s="1" t="s">
        <v>853</v>
      </c>
      <c r="F273" s="4" t="s">
        <v>9</v>
      </c>
      <c r="G273" s="115" t="s">
        <v>4269</v>
      </c>
      <c r="H273" s="116">
        <v>20.29</v>
      </c>
      <c r="I273" s="5">
        <v>2</v>
      </c>
      <c r="J273" s="5" t="s">
        <v>11</v>
      </c>
      <c r="K273" s="4" t="s">
        <v>8</v>
      </c>
      <c r="L273" s="11">
        <v>43000</v>
      </c>
      <c r="M273" s="14">
        <v>0</v>
      </c>
      <c r="N273" s="13">
        <v>9</v>
      </c>
      <c r="O273" s="10">
        <v>234.74</v>
      </c>
      <c r="P273" s="117" t="s">
        <v>13</v>
      </c>
      <c r="Q273" s="1"/>
      <c r="R273" s="1" t="s">
        <v>5704</v>
      </c>
      <c r="S273" s="127"/>
    </row>
    <row r="274" spans="1:19" ht="18" customHeight="1">
      <c r="A274" s="1" t="s">
        <v>854</v>
      </c>
      <c r="B274" s="1" t="s">
        <v>855</v>
      </c>
      <c r="C274" s="1" t="s">
        <v>42</v>
      </c>
      <c r="D274" s="3" t="s">
        <v>14</v>
      </c>
      <c r="E274" s="1" t="s">
        <v>856</v>
      </c>
      <c r="F274" s="4" t="s">
        <v>9</v>
      </c>
      <c r="G274" s="115" t="s">
        <v>4269</v>
      </c>
      <c r="H274" s="116">
        <v>16.760000000000002</v>
      </c>
      <c r="I274" s="5">
        <v>2</v>
      </c>
      <c r="J274" s="5" t="s">
        <v>11</v>
      </c>
      <c r="K274" s="4" t="s">
        <v>8</v>
      </c>
      <c r="L274" s="11">
        <v>43002</v>
      </c>
      <c r="M274" s="14">
        <v>0</v>
      </c>
      <c r="N274" s="13">
        <v>5</v>
      </c>
      <c r="O274" s="10">
        <v>278.67</v>
      </c>
      <c r="P274" s="117" t="s">
        <v>13</v>
      </c>
      <c r="Q274" s="1"/>
      <c r="R274" s="1" t="s">
        <v>5704</v>
      </c>
      <c r="S274" s="127"/>
    </row>
    <row r="275" spans="1:19" ht="18" customHeight="1">
      <c r="A275" s="1" t="s">
        <v>8734</v>
      </c>
      <c r="B275" s="1" t="s">
        <v>857</v>
      </c>
      <c r="C275" s="1" t="s">
        <v>14</v>
      </c>
      <c r="D275" s="3" t="s">
        <v>14</v>
      </c>
      <c r="E275" s="1" t="s">
        <v>75</v>
      </c>
      <c r="F275" s="4" t="s">
        <v>9</v>
      </c>
      <c r="G275" s="115" t="s">
        <v>4269</v>
      </c>
      <c r="H275" s="116">
        <v>7.72</v>
      </c>
      <c r="I275" s="5">
        <v>2</v>
      </c>
      <c r="J275" s="5" t="s">
        <v>11</v>
      </c>
      <c r="K275" s="4" t="s">
        <v>8</v>
      </c>
      <c r="L275" s="11">
        <v>42581</v>
      </c>
      <c r="M275" s="14">
        <v>0</v>
      </c>
      <c r="N275" s="13">
        <v>398</v>
      </c>
      <c r="O275" s="10">
        <v>136.54</v>
      </c>
      <c r="P275" s="117" t="s">
        <v>13</v>
      </c>
      <c r="Q275" s="1"/>
      <c r="R275" s="52" t="s">
        <v>5702</v>
      </c>
      <c r="S275" s="127"/>
    </row>
    <row r="276" spans="1:19" ht="18" customHeight="1">
      <c r="A276" s="1" t="s">
        <v>8735</v>
      </c>
      <c r="B276" s="1" t="s">
        <v>858</v>
      </c>
      <c r="C276" s="1" t="s">
        <v>14</v>
      </c>
      <c r="D276" s="3" t="s">
        <v>14</v>
      </c>
      <c r="E276" s="1" t="s">
        <v>859</v>
      </c>
      <c r="F276" s="4" t="s">
        <v>9</v>
      </c>
      <c r="G276" s="115" t="s">
        <v>4269</v>
      </c>
      <c r="H276" s="116">
        <v>13.85</v>
      </c>
      <c r="I276" s="5">
        <v>2</v>
      </c>
      <c r="J276" s="5" t="s">
        <v>861</v>
      </c>
      <c r="K276" s="4" t="s">
        <v>8</v>
      </c>
      <c r="L276" s="11">
        <v>43507</v>
      </c>
      <c r="M276" s="14">
        <v>0</v>
      </c>
      <c r="N276" s="13">
        <v>435</v>
      </c>
      <c r="O276" s="10">
        <v>293.3</v>
      </c>
      <c r="P276" s="117" t="s">
        <v>13</v>
      </c>
      <c r="Q276" s="1"/>
      <c r="R276" s="52" t="s">
        <v>5702</v>
      </c>
      <c r="S276" s="127"/>
    </row>
    <row r="277" spans="1:19" ht="18" customHeight="1">
      <c r="A277" s="1" t="s">
        <v>862</v>
      </c>
      <c r="B277" s="1" t="s">
        <v>863</v>
      </c>
      <c r="C277" s="1" t="s">
        <v>582</v>
      </c>
      <c r="D277" s="3" t="s">
        <v>14</v>
      </c>
      <c r="E277" s="1" t="s">
        <v>400</v>
      </c>
      <c r="F277" s="4" t="s">
        <v>9</v>
      </c>
      <c r="G277" s="115" t="s">
        <v>4269</v>
      </c>
      <c r="H277" s="116">
        <v>4.4550000000000001</v>
      </c>
      <c r="I277" s="5">
        <v>2</v>
      </c>
      <c r="J277" s="5" t="s">
        <v>11</v>
      </c>
      <c r="K277" s="4" t="s">
        <v>8</v>
      </c>
      <c r="L277" s="11">
        <v>43129</v>
      </c>
      <c r="M277" s="14">
        <v>0</v>
      </c>
      <c r="N277" s="13">
        <v>2</v>
      </c>
      <c r="O277" s="10">
        <v>240.81</v>
      </c>
      <c r="P277" s="117" t="s">
        <v>13</v>
      </c>
      <c r="Q277" s="1"/>
      <c r="R277" s="52" t="s">
        <v>5702</v>
      </c>
      <c r="S277" s="127"/>
    </row>
    <row r="278" spans="1:19" ht="18" customHeight="1">
      <c r="A278" s="2" t="s">
        <v>864</v>
      </c>
      <c r="B278" s="1" t="s">
        <v>865</v>
      </c>
      <c r="C278" s="1" t="s">
        <v>14</v>
      </c>
      <c r="D278" s="3" t="s">
        <v>14</v>
      </c>
      <c r="E278" s="1" t="s">
        <v>75</v>
      </c>
      <c r="F278" s="4" t="s">
        <v>9</v>
      </c>
      <c r="G278" s="115" t="s">
        <v>4269</v>
      </c>
      <c r="H278" s="116">
        <v>4.915</v>
      </c>
      <c r="I278" s="5">
        <v>2</v>
      </c>
      <c r="J278" s="5" t="s">
        <v>11</v>
      </c>
      <c r="K278" s="4" t="s">
        <v>8</v>
      </c>
      <c r="L278" s="11">
        <v>42973</v>
      </c>
      <c r="M278" s="14">
        <v>0</v>
      </c>
      <c r="N278" s="13">
        <v>0</v>
      </c>
      <c r="O278" s="10">
        <v>203.6</v>
      </c>
      <c r="P278" s="117" t="s">
        <v>13</v>
      </c>
      <c r="Q278" s="1"/>
      <c r="R278" s="52" t="s">
        <v>5702</v>
      </c>
      <c r="S278" s="127"/>
    </row>
    <row r="279" spans="1:19" ht="18" customHeight="1">
      <c r="A279" s="1" t="s">
        <v>866</v>
      </c>
      <c r="B279" s="1" t="s">
        <v>867</v>
      </c>
      <c r="C279" s="1" t="s">
        <v>868</v>
      </c>
      <c r="D279" s="3" t="s">
        <v>14</v>
      </c>
      <c r="E279" s="1" t="s">
        <v>75</v>
      </c>
      <c r="F279" s="4" t="s">
        <v>9</v>
      </c>
      <c r="G279" s="115" t="s">
        <v>4269</v>
      </c>
      <c r="H279" s="116">
        <v>4.5199999999999996</v>
      </c>
      <c r="I279" s="5">
        <v>2</v>
      </c>
      <c r="J279" s="5" t="s">
        <v>11</v>
      </c>
      <c r="K279" s="4" t="s">
        <v>8</v>
      </c>
      <c r="L279" s="11">
        <v>43119</v>
      </c>
      <c r="M279" s="14">
        <v>0</v>
      </c>
      <c r="N279" s="13">
        <v>6</v>
      </c>
      <c r="O279" s="10">
        <v>241.16</v>
      </c>
      <c r="P279" s="117" t="s">
        <v>13</v>
      </c>
      <c r="Q279" s="1"/>
      <c r="R279" s="52" t="s">
        <v>5702</v>
      </c>
      <c r="S279" s="127"/>
    </row>
    <row r="280" spans="1:19" ht="18" customHeight="1">
      <c r="A280" s="1" t="s">
        <v>869</v>
      </c>
      <c r="B280" s="1" t="s">
        <v>870</v>
      </c>
      <c r="C280" s="1" t="s">
        <v>42</v>
      </c>
      <c r="D280" s="3" t="s">
        <v>14</v>
      </c>
      <c r="E280" s="1" t="s">
        <v>199</v>
      </c>
      <c r="F280" s="4" t="s">
        <v>9</v>
      </c>
      <c r="G280" s="115" t="s">
        <v>4269</v>
      </c>
      <c r="H280" s="116">
        <v>42.72</v>
      </c>
      <c r="I280" s="5">
        <v>2</v>
      </c>
      <c r="J280" s="5" t="s">
        <v>11</v>
      </c>
      <c r="K280" s="4" t="s">
        <v>47</v>
      </c>
      <c r="L280" s="11">
        <v>45555</v>
      </c>
      <c r="M280" s="14">
        <v>10.435737021183185</v>
      </c>
      <c r="N280" s="13">
        <v>67</v>
      </c>
      <c r="O280" s="10">
        <v>234.5</v>
      </c>
      <c r="P280" s="117" t="s">
        <v>13</v>
      </c>
      <c r="Q280" s="1"/>
      <c r="R280" s="1" t="s">
        <v>5704</v>
      </c>
      <c r="S280" s="127"/>
    </row>
    <row r="281" spans="1:19" ht="18" customHeight="1">
      <c r="A281" s="1" t="s">
        <v>871</v>
      </c>
      <c r="B281" s="1" t="s">
        <v>872</v>
      </c>
      <c r="C281" s="1" t="s">
        <v>33</v>
      </c>
      <c r="D281" s="3" t="s">
        <v>33</v>
      </c>
      <c r="E281" s="1" t="s">
        <v>664</v>
      </c>
      <c r="F281" s="4" t="s">
        <v>12</v>
      </c>
      <c r="G281" s="115" t="s">
        <v>4269</v>
      </c>
      <c r="H281" s="116">
        <v>41.8</v>
      </c>
      <c r="I281" s="5">
        <v>1</v>
      </c>
      <c r="J281" s="5" t="s">
        <v>11</v>
      </c>
      <c r="K281" s="4" t="s">
        <v>8</v>
      </c>
      <c r="L281" s="11">
        <v>43167</v>
      </c>
      <c r="M281" s="14">
        <v>0</v>
      </c>
      <c r="N281" s="13">
        <v>3</v>
      </c>
      <c r="O281" s="10">
        <v>266.95999999999998</v>
      </c>
      <c r="P281" s="117" t="s">
        <v>13</v>
      </c>
      <c r="Q281" s="1"/>
      <c r="R281" s="1" t="s">
        <v>5695</v>
      </c>
      <c r="S281" s="127"/>
    </row>
    <row r="282" spans="1:19" ht="18" customHeight="1">
      <c r="A282" s="1" t="s">
        <v>873</v>
      </c>
      <c r="B282" s="1" t="s">
        <v>874</v>
      </c>
      <c r="C282" s="1" t="s">
        <v>33</v>
      </c>
      <c r="D282" s="3" t="s">
        <v>33</v>
      </c>
      <c r="E282" s="1" t="s">
        <v>664</v>
      </c>
      <c r="F282" s="4" t="s">
        <v>12</v>
      </c>
      <c r="G282" s="115" t="s">
        <v>4269</v>
      </c>
      <c r="H282" s="116">
        <v>33.502499999999998</v>
      </c>
      <c r="I282" s="5">
        <v>1</v>
      </c>
      <c r="J282" s="5" t="s">
        <v>11</v>
      </c>
      <c r="K282" s="4" t="s">
        <v>8</v>
      </c>
      <c r="L282" s="11">
        <v>43074</v>
      </c>
      <c r="M282" s="14">
        <v>0</v>
      </c>
      <c r="N282" s="13">
        <v>16</v>
      </c>
      <c r="O282" s="10">
        <v>238.93</v>
      </c>
      <c r="P282" s="117" t="s">
        <v>13</v>
      </c>
      <c r="Q282" s="1"/>
      <c r="R282" s="1" t="s">
        <v>5695</v>
      </c>
      <c r="S282" s="127"/>
    </row>
    <row r="283" spans="1:19" ht="18" customHeight="1">
      <c r="A283" s="1" t="s">
        <v>875</v>
      </c>
      <c r="B283" s="1" t="s">
        <v>876</v>
      </c>
      <c r="C283" s="1" t="s">
        <v>33</v>
      </c>
      <c r="D283" s="3" t="s">
        <v>33</v>
      </c>
      <c r="E283" s="1" t="s">
        <v>877</v>
      </c>
      <c r="F283" s="4" t="s">
        <v>9</v>
      </c>
      <c r="G283" s="115" t="s">
        <v>5407</v>
      </c>
      <c r="H283" s="116">
        <v>0</v>
      </c>
      <c r="I283" s="5">
        <v>2</v>
      </c>
      <c r="J283" s="5" t="s">
        <v>11</v>
      </c>
      <c r="K283" s="4" t="s">
        <v>8</v>
      </c>
      <c r="L283" s="11">
        <v>42917</v>
      </c>
      <c r="M283" s="14">
        <v>0</v>
      </c>
      <c r="N283" s="13">
        <v>703</v>
      </c>
      <c r="O283" s="10">
        <v>212.99</v>
      </c>
      <c r="P283" s="117" t="s">
        <v>13</v>
      </c>
      <c r="Q283" s="1"/>
      <c r="R283" s="1" t="s">
        <v>5704</v>
      </c>
      <c r="S283" s="127"/>
    </row>
    <row r="284" spans="1:19" ht="18" customHeight="1">
      <c r="A284" s="1" t="s">
        <v>878</v>
      </c>
      <c r="B284" s="1" t="s">
        <v>879</v>
      </c>
      <c r="C284" s="1" t="s">
        <v>42</v>
      </c>
      <c r="D284" s="3" t="s">
        <v>14</v>
      </c>
      <c r="E284" s="1" t="s">
        <v>199</v>
      </c>
      <c r="F284" s="4" t="s">
        <v>9</v>
      </c>
      <c r="G284" s="115" t="s">
        <v>4269</v>
      </c>
      <c r="H284" s="116">
        <v>47.784999999999997</v>
      </c>
      <c r="I284" s="5">
        <v>2</v>
      </c>
      <c r="J284" s="5" t="s">
        <v>11</v>
      </c>
      <c r="K284" s="4" t="s">
        <v>8</v>
      </c>
      <c r="L284" s="11">
        <v>43024</v>
      </c>
      <c r="M284" s="14">
        <v>0</v>
      </c>
      <c r="N284" s="13">
        <v>445</v>
      </c>
      <c r="O284" s="10">
        <v>269.98</v>
      </c>
      <c r="P284" s="117" t="s">
        <v>13</v>
      </c>
      <c r="Q284" s="1"/>
      <c r="R284" s="1" t="s">
        <v>5704</v>
      </c>
      <c r="S284" s="127"/>
    </row>
    <row r="285" spans="1:19" ht="18" customHeight="1">
      <c r="A285" s="1" t="s">
        <v>880</v>
      </c>
      <c r="B285" s="1" t="s">
        <v>881</v>
      </c>
      <c r="C285" s="1" t="s">
        <v>42</v>
      </c>
      <c r="D285" s="3" t="s">
        <v>14</v>
      </c>
      <c r="E285" s="1" t="s">
        <v>882</v>
      </c>
      <c r="F285" s="4" t="s">
        <v>9</v>
      </c>
      <c r="G285" s="115" t="s">
        <v>4269</v>
      </c>
      <c r="H285" s="116">
        <v>27.4</v>
      </c>
      <c r="I285" s="5">
        <v>2</v>
      </c>
      <c r="J285" s="5" t="s">
        <v>11</v>
      </c>
      <c r="K285" s="4" t="s">
        <v>8</v>
      </c>
      <c r="L285" s="11">
        <v>43106</v>
      </c>
      <c r="M285" s="14">
        <v>0</v>
      </c>
      <c r="N285" s="13">
        <v>27</v>
      </c>
      <c r="O285" s="10">
        <v>260.55</v>
      </c>
      <c r="P285" s="117" t="s">
        <v>13</v>
      </c>
      <c r="Q285" s="1"/>
      <c r="R285" s="1" t="s">
        <v>5704</v>
      </c>
      <c r="S285" s="127"/>
    </row>
    <row r="286" spans="1:19" ht="18" customHeight="1">
      <c r="A286" s="1" t="s">
        <v>883</v>
      </c>
      <c r="B286" s="1" t="s">
        <v>884</v>
      </c>
      <c r="C286" s="1" t="s">
        <v>33</v>
      </c>
      <c r="D286" s="3" t="s">
        <v>33</v>
      </c>
      <c r="E286" s="1" t="s">
        <v>664</v>
      </c>
      <c r="F286" s="4" t="s">
        <v>9</v>
      </c>
      <c r="G286" s="115" t="s">
        <v>4269</v>
      </c>
      <c r="H286" s="116">
        <v>58.19</v>
      </c>
      <c r="I286" s="5">
        <v>2</v>
      </c>
      <c r="J286" s="5" t="s">
        <v>11</v>
      </c>
      <c r="K286" s="4" t="s">
        <v>8</v>
      </c>
      <c r="L286" s="11">
        <v>43041</v>
      </c>
      <c r="M286" s="14">
        <v>0</v>
      </c>
      <c r="N286" s="13">
        <v>24</v>
      </c>
      <c r="O286" s="10">
        <v>269.92</v>
      </c>
      <c r="P286" s="117" t="s">
        <v>13</v>
      </c>
      <c r="Q286" s="1"/>
      <c r="R286" s="1" t="s">
        <v>5695</v>
      </c>
      <c r="S286" s="127"/>
    </row>
    <row r="287" spans="1:19" ht="18" customHeight="1">
      <c r="A287" s="1" t="s">
        <v>885</v>
      </c>
      <c r="B287" s="1" t="s">
        <v>886</v>
      </c>
      <c r="C287" s="1" t="s">
        <v>42</v>
      </c>
      <c r="D287" s="3" t="s">
        <v>14</v>
      </c>
      <c r="E287" s="1" t="s">
        <v>887</v>
      </c>
      <c r="F287" s="4" t="s">
        <v>9</v>
      </c>
      <c r="G287" s="115" t="s">
        <v>4269</v>
      </c>
      <c r="H287" s="116">
        <v>62.29</v>
      </c>
      <c r="I287" s="5">
        <v>2</v>
      </c>
      <c r="J287" s="5" t="s">
        <v>11</v>
      </c>
      <c r="K287" s="4" t="s">
        <v>8</v>
      </c>
      <c r="L287" s="11">
        <v>42926</v>
      </c>
      <c r="M287" s="14">
        <v>0</v>
      </c>
      <c r="N287" s="13">
        <v>257</v>
      </c>
      <c r="O287" s="10">
        <v>190.94</v>
      </c>
      <c r="P287" s="117" t="s">
        <v>13</v>
      </c>
      <c r="Q287" s="1"/>
      <c r="R287" s="1" t="s">
        <v>5704</v>
      </c>
      <c r="S287" s="127"/>
    </row>
    <row r="288" spans="1:19" ht="18" customHeight="1">
      <c r="A288" s="1" t="s">
        <v>888</v>
      </c>
      <c r="B288" s="1" t="s">
        <v>889</v>
      </c>
      <c r="C288" s="1" t="s">
        <v>42</v>
      </c>
      <c r="D288" s="3" t="s">
        <v>14</v>
      </c>
      <c r="E288" s="1" t="s">
        <v>890</v>
      </c>
      <c r="F288" s="4" t="s">
        <v>9</v>
      </c>
      <c r="G288" s="115" t="s">
        <v>4269</v>
      </c>
      <c r="H288" s="116">
        <v>111.36</v>
      </c>
      <c r="I288" s="5">
        <v>2</v>
      </c>
      <c r="J288" s="5" t="s">
        <v>11</v>
      </c>
      <c r="K288" s="4" t="s">
        <v>47</v>
      </c>
      <c r="L288" s="11">
        <v>44118</v>
      </c>
      <c r="M288" s="14">
        <v>4.1887664898680805</v>
      </c>
      <c r="N288" s="13">
        <v>146</v>
      </c>
      <c r="O288" s="10">
        <v>309.18</v>
      </c>
      <c r="P288" s="117" t="s">
        <v>13</v>
      </c>
      <c r="Q288" s="1"/>
      <c r="R288" s="1" t="s">
        <v>5704</v>
      </c>
      <c r="S288" s="127"/>
    </row>
    <row r="289" spans="1:19" ht="18" customHeight="1">
      <c r="A289" s="1" t="s">
        <v>891</v>
      </c>
      <c r="B289" s="1" t="s">
        <v>892</v>
      </c>
      <c r="C289" s="1" t="s">
        <v>33</v>
      </c>
      <c r="D289" s="3" t="s">
        <v>33</v>
      </c>
      <c r="E289" s="1" t="s">
        <v>664</v>
      </c>
      <c r="F289" s="4" t="s">
        <v>9</v>
      </c>
      <c r="G289" s="115" t="s">
        <v>4269</v>
      </c>
      <c r="H289" s="116">
        <v>157.19499999999999</v>
      </c>
      <c r="I289" s="5">
        <v>2</v>
      </c>
      <c r="J289" s="5" t="s">
        <v>11</v>
      </c>
      <c r="K289" s="4" t="s">
        <v>8</v>
      </c>
      <c r="L289" s="11">
        <v>42823</v>
      </c>
      <c r="M289" s="14">
        <v>0</v>
      </c>
      <c r="N289" s="13">
        <v>54</v>
      </c>
      <c r="O289" s="10">
        <v>242.8</v>
      </c>
      <c r="P289" s="117" t="s">
        <v>13</v>
      </c>
      <c r="Q289" s="1"/>
      <c r="R289" s="1" t="s">
        <v>5695</v>
      </c>
      <c r="S289" s="127"/>
    </row>
    <row r="290" spans="1:19" ht="18" customHeight="1">
      <c r="A290" s="1" t="s">
        <v>893</v>
      </c>
      <c r="B290" s="1" t="s">
        <v>894</v>
      </c>
      <c r="C290" s="1" t="s">
        <v>42</v>
      </c>
      <c r="D290" s="3" t="s">
        <v>14</v>
      </c>
      <c r="E290" s="1" t="s">
        <v>895</v>
      </c>
      <c r="F290" s="4" t="s">
        <v>9</v>
      </c>
      <c r="G290" s="115" t="s">
        <v>4269</v>
      </c>
      <c r="H290" s="116">
        <v>4.3550000000000004</v>
      </c>
      <c r="I290" s="5">
        <v>2</v>
      </c>
      <c r="J290" s="5" t="s">
        <v>11</v>
      </c>
      <c r="K290" s="4" t="s">
        <v>8</v>
      </c>
      <c r="L290" s="11">
        <v>43088</v>
      </c>
      <c r="M290" s="14">
        <v>0</v>
      </c>
      <c r="N290" s="13">
        <v>451</v>
      </c>
      <c r="O290" s="10">
        <v>296.75</v>
      </c>
      <c r="P290" s="117" t="s">
        <v>13</v>
      </c>
      <c r="Q290" s="1"/>
      <c r="R290" s="1" t="s">
        <v>5704</v>
      </c>
      <c r="S290" s="127"/>
    </row>
    <row r="291" spans="1:19" ht="18" customHeight="1">
      <c r="A291" s="1" t="s">
        <v>896</v>
      </c>
      <c r="B291" s="1" t="s">
        <v>897</v>
      </c>
      <c r="C291" s="1" t="s">
        <v>33</v>
      </c>
      <c r="D291" s="3" t="s">
        <v>33</v>
      </c>
      <c r="E291" s="1" t="s">
        <v>664</v>
      </c>
      <c r="F291" s="4" t="s">
        <v>9</v>
      </c>
      <c r="G291" s="115" t="s">
        <v>4269</v>
      </c>
      <c r="H291" s="116">
        <v>54.375</v>
      </c>
      <c r="I291" s="5">
        <v>2</v>
      </c>
      <c r="J291" s="5" t="s">
        <v>11</v>
      </c>
      <c r="K291" s="4" t="s">
        <v>8</v>
      </c>
      <c r="L291" s="11">
        <v>43285</v>
      </c>
      <c r="M291" s="14">
        <v>0</v>
      </c>
      <c r="N291" s="13">
        <v>12</v>
      </c>
      <c r="O291" s="10">
        <v>270.3</v>
      </c>
      <c r="P291" s="117" t="s">
        <v>13</v>
      </c>
      <c r="Q291" s="1"/>
      <c r="R291" s="1" t="s">
        <v>5695</v>
      </c>
      <c r="S291" s="127"/>
    </row>
    <row r="292" spans="1:19" ht="18" customHeight="1">
      <c r="A292" s="1" t="s">
        <v>898</v>
      </c>
      <c r="B292" s="1" t="s">
        <v>899</v>
      </c>
      <c r="C292" s="1" t="s">
        <v>42</v>
      </c>
      <c r="D292" s="3" t="s">
        <v>14</v>
      </c>
      <c r="E292" s="1" t="s">
        <v>199</v>
      </c>
      <c r="F292" s="4" t="s">
        <v>9</v>
      </c>
      <c r="G292" s="115" t="s">
        <v>4269</v>
      </c>
      <c r="H292" s="116">
        <v>19.649999999999999</v>
      </c>
      <c r="I292" s="5">
        <v>2</v>
      </c>
      <c r="J292" s="5" t="s">
        <v>11</v>
      </c>
      <c r="K292" s="4" t="s">
        <v>47</v>
      </c>
      <c r="L292" s="11">
        <v>45291</v>
      </c>
      <c r="M292" s="14">
        <v>9.59351747587821</v>
      </c>
      <c r="N292" s="13">
        <v>11</v>
      </c>
      <c r="O292" s="10">
        <v>238.69</v>
      </c>
      <c r="P292" s="117" t="s">
        <v>13</v>
      </c>
      <c r="Q292" s="1"/>
      <c r="R292" s="1" t="s">
        <v>5704</v>
      </c>
      <c r="S292" s="127"/>
    </row>
    <row r="293" spans="1:19" ht="18" customHeight="1">
      <c r="A293" s="1" t="s">
        <v>900</v>
      </c>
      <c r="B293" s="1" t="s">
        <v>901</v>
      </c>
      <c r="C293" s="1" t="s">
        <v>42</v>
      </c>
      <c r="D293" s="3" t="s">
        <v>14</v>
      </c>
      <c r="E293" s="1" t="s">
        <v>902</v>
      </c>
      <c r="F293" s="4" t="s">
        <v>9</v>
      </c>
      <c r="G293" s="115" t="s">
        <v>4269</v>
      </c>
      <c r="H293" s="116">
        <v>41.22</v>
      </c>
      <c r="I293" s="5">
        <v>2</v>
      </c>
      <c r="J293" s="5" t="s">
        <v>11</v>
      </c>
      <c r="K293" s="4" t="s">
        <v>47</v>
      </c>
      <c r="L293" s="11">
        <v>45275</v>
      </c>
      <c r="M293" s="14">
        <v>8.4019878520154609</v>
      </c>
      <c r="N293" s="13">
        <v>19</v>
      </c>
      <c r="O293" s="10">
        <v>303.29000000000002</v>
      </c>
      <c r="P293" s="117" t="s">
        <v>13</v>
      </c>
      <c r="Q293" s="1"/>
      <c r="R293" s="1" t="s">
        <v>5704</v>
      </c>
      <c r="S293" s="127"/>
    </row>
    <row r="294" spans="1:19" ht="18" customHeight="1">
      <c r="A294" s="1" t="s">
        <v>903</v>
      </c>
      <c r="B294" s="1" t="s">
        <v>904</v>
      </c>
      <c r="C294" s="1" t="s">
        <v>42</v>
      </c>
      <c r="D294" s="3" t="s">
        <v>14</v>
      </c>
      <c r="E294" s="1" t="s">
        <v>905</v>
      </c>
      <c r="F294" s="4" t="s">
        <v>9</v>
      </c>
      <c r="G294" s="115" t="s">
        <v>4269</v>
      </c>
      <c r="H294" s="116">
        <v>12.57</v>
      </c>
      <c r="I294" s="5">
        <v>2</v>
      </c>
      <c r="J294" s="5" t="s">
        <v>11</v>
      </c>
      <c r="K294" s="4" t="s">
        <v>47</v>
      </c>
      <c r="L294" s="11">
        <v>45666</v>
      </c>
      <c r="M294" s="14">
        <v>10.226426663162966</v>
      </c>
      <c r="N294" s="13">
        <v>5</v>
      </c>
      <c r="O294" s="10">
        <v>267.04000000000002</v>
      </c>
      <c r="P294" s="117" t="s">
        <v>13</v>
      </c>
      <c r="Q294" s="1"/>
      <c r="R294" s="1" t="s">
        <v>5704</v>
      </c>
      <c r="S294" s="127"/>
    </row>
    <row r="295" spans="1:19" ht="18" customHeight="1">
      <c r="A295" s="1" t="s">
        <v>906</v>
      </c>
      <c r="B295" s="1" t="s">
        <v>907</v>
      </c>
      <c r="C295" s="1" t="s">
        <v>33</v>
      </c>
      <c r="D295" s="3" t="s">
        <v>33</v>
      </c>
      <c r="E295" s="1" t="s">
        <v>664</v>
      </c>
      <c r="F295" s="4" t="s">
        <v>9</v>
      </c>
      <c r="G295" s="115" t="s">
        <v>4269</v>
      </c>
      <c r="H295" s="116">
        <v>71.19</v>
      </c>
      <c r="I295" s="5">
        <v>2</v>
      </c>
      <c r="J295" s="5" t="s">
        <v>11</v>
      </c>
      <c r="K295" s="4" t="s">
        <v>8</v>
      </c>
      <c r="L295" s="11">
        <v>42948</v>
      </c>
      <c r="M295" s="14">
        <v>0</v>
      </c>
      <c r="N295" s="13">
        <v>8</v>
      </c>
      <c r="O295" s="10">
        <v>274.72000000000003</v>
      </c>
      <c r="P295" s="117" t="s">
        <v>13</v>
      </c>
      <c r="Q295" s="1"/>
      <c r="R295" s="1" t="s">
        <v>5695</v>
      </c>
      <c r="S295" s="127"/>
    </row>
    <row r="296" spans="1:19" ht="18" customHeight="1">
      <c r="A296" s="1" t="s">
        <v>908</v>
      </c>
      <c r="B296" s="1" t="s">
        <v>909</v>
      </c>
      <c r="C296" s="1" t="s">
        <v>33</v>
      </c>
      <c r="D296" s="3" t="s">
        <v>33</v>
      </c>
      <c r="E296" s="1" t="s">
        <v>664</v>
      </c>
      <c r="F296" s="4" t="s">
        <v>9</v>
      </c>
      <c r="G296" s="115" t="s">
        <v>4269</v>
      </c>
      <c r="H296" s="116">
        <v>90.015000000000001</v>
      </c>
      <c r="I296" s="5">
        <v>2</v>
      </c>
      <c r="J296" s="5" t="s">
        <v>11</v>
      </c>
      <c r="K296" s="4" t="s">
        <v>8</v>
      </c>
      <c r="L296" s="11">
        <v>42951</v>
      </c>
      <c r="M296" s="14">
        <v>0</v>
      </c>
      <c r="N296" s="13">
        <v>2</v>
      </c>
      <c r="O296" s="10">
        <v>249.5</v>
      </c>
      <c r="P296" s="117" t="s">
        <v>13</v>
      </c>
      <c r="Q296" s="1"/>
      <c r="R296" s="1" t="s">
        <v>5695</v>
      </c>
      <c r="S296" s="127"/>
    </row>
    <row r="297" spans="1:19" ht="18" customHeight="1">
      <c r="A297" s="1" t="s">
        <v>910</v>
      </c>
      <c r="B297" s="1" t="s">
        <v>911</v>
      </c>
      <c r="C297" s="1" t="s">
        <v>14</v>
      </c>
      <c r="D297" s="3" t="s">
        <v>14</v>
      </c>
      <c r="E297" s="1" t="s">
        <v>912</v>
      </c>
      <c r="F297" s="4" t="s">
        <v>9</v>
      </c>
      <c r="G297" s="115" t="s">
        <v>4269</v>
      </c>
      <c r="H297" s="116">
        <v>15.095000000000001</v>
      </c>
      <c r="I297" s="5">
        <v>2</v>
      </c>
      <c r="J297" s="5" t="s">
        <v>11</v>
      </c>
      <c r="K297" s="4" t="s">
        <v>8</v>
      </c>
      <c r="L297" s="11">
        <v>42592</v>
      </c>
      <c r="M297" s="14">
        <v>0</v>
      </c>
      <c r="N297" s="13">
        <v>468</v>
      </c>
      <c r="O297" s="10">
        <v>191.65</v>
      </c>
      <c r="P297" s="117" t="s">
        <v>13</v>
      </c>
      <c r="Q297" s="1"/>
      <c r="R297" s="1" t="s">
        <v>5715</v>
      </c>
      <c r="S297" s="128">
        <v>11</v>
      </c>
    </row>
    <row r="298" spans="1:19" ht="18" customHeight="1">
      <c r="A298" s="1" t="s">
        <v>913</v>
      </c>
      <c r="B298" s="1" t="s">
        <v>914</v>
      </c>
      <c r="C298" s="1" t="s">
        <v>14</v>
      </c>
      <c r="D298" s="3" t="s">
        <v>14</v>
      </c>
      <c r="E298" s="1" t="s">
        <v>912</v>
      </c>
      <c r="F298" s="4" t="s">
        <v>9</v>
      </c>
      <c r="G298" s="115" t="s">
        <v>4269</v>
      </c>
      <c r="H298" s="116">
        <v>10.39</v>
      </c>
      <c r="I298" s="5">
        <v>2</v>
      </c>
      <c r="J298" s="5" t="s">
        <v>11</v>
      </c>
      <c r="K298" s="4" t="s">
        <v>8</v>
      </c>
      <c r="L298" s="11">
        <v>43340</v>
      </c>
      <c r="M298" s="14">
        <v>0</v>
      </c>
      <c r="N298" s="13">
        <v>481</v>
      </c>
      <c r="O298" s="10">
        <v>241.62</v>
      </c>
      <c r="P298" s="117" t="s">
        <v>13</v>
      </c>
      <c r="Q298" s="1"/>
      <c r="R298" s="1" t="s">
        <v>5715</v>
      </c>
      <c r="S298" s="128">
        <v>11</v>
      </c>
    </row>
    <row r="299" spans="1:19" ht="18" customHeight="1">
      <c r="A299" s="1" t="s">
        <v>915</v>
      </c>
      <c r="B299" s="1" t="s">
        <v>916</v>
      </c>
      <c r="C299" s="1" t="s">
        <v>189</v>
      </c>
      <c r="D299" s="3" t="s">
        <v>14</v>
      </c>
      <c r="E299" s="1" t="s">
        <v>917</v>
      </c>
      <c r="F299" s="4" t="s">
        <v>9</v>
      </c>
      <c r="G299" s="115" t="s">
        <v>4269</v>
      </c>
      <c r="H299" s="116">
        <v>57.164999999999999</v>
      </c>
      <c r="I299" s="5">
        <v>2</v>
      </c>
      <c r="J299" s="5" t="s">
        <v>11</v>
      </c>
      <c r="K299" s="4" t="s">
        <v>8</v>
      </c>
      <c r="L299" s="11">
        <v>42526</v>
      </c>
      <c r="M299" s="14">
        <v>0</v>
      </c>
      <c r="N299" s="13">
        <v>229</v>
      </c>
      <c r="O299" s="10">
        <v>172.14</v>
      </c>
      <c r="P299" s="117" t="s">
        <v>13</v>
      </c>
      <c r="Q299" s="1"/>
      <c r="R299" s="1" t="s">
        <v>5704</v>
      </c>
      <c r="S299" s="127"/>
    </row>
    <row r="300" spans="1:19" ht="18" customHeight="1">
      <c r="A300" s="2" t="s">
        <v>918</v>
      </c>
      <c r="B300" s="1" t="s">
        <v>919</v>
      </c>
      <c r="C300" s="2" t="s">
        <v>4251</v>
      </c>
      <c r="D300" s="8" t="s">
        <v>14</v>
      </c>
      <c r="E300" s="2" t="s">
        <v>664</v>
      </c>
      <c r="F300" s="4" t="s">
        <v>9</v>
      </c>
      <c r="G300" s="115" t="s">
        <v>4269</v>
      </c>
      <c r="H300" s="116">
        <v>11.23</v>
      </c>
      <c r="I300" s="5">
        <v>2</v>
      </c>
      <c r="J300" s="5" t="s">
        <v>920</v>
      </c>
      <c r="K300" s="4" t="s">
        <v>8</v>
      </c>
      <c r="L300" s="11">
        <v>42805</v>
      </c>
      <c r="M300" s="14">
        <v>0</v>
      </c>
      <c r="N300" s="13">
        <v>302</v>
      </c>
      <c r="O300" s="10">
        <v>239.9</v>
      </c>
      <c r="P300" s="117" t="s">
        <v>13</v>
      </c>
      <c r="Q300" s="1"/>
      <c r="R300" s="1" t="s">
        <v>5724</v>
      </c>
      <c r="S300" s="129"/>
    </row>
    <row r="301" spans="1:19" ht="18" customHeight="1">
      <c r="A301" s="1" t="s">
        <v>921</v>
      </c>
      <c r="B301" s="1" t="s">
        <v>922</v>
      </c>
      <c r="C301" s="1" t="s">
        <v>42</v>
      </c>
      <c r="D301" s="3" t="s">
        <v>14</v>
      </c>
      <c r="E301" s="1" t="s">
        <v>923</v>
      </c>
      <c r="F301" s="4" t="s">
        <v>12</v>
      </c>
      <c r="G301" s="115" t="s">
        <v>4269</v>
      </c>
      <c r="H301" s="116">
        <v>136.6</v>
      </c>
      <c r="I301" s="5">
        <v>1</v>
      </c>
      <c r="J301" s="5" t="s">
        <v>11</v>
      </c>
      <c r="K301" s="4" t="s">
        <v>8</v>
      </c>
      <c r="L301" s="11">
        <v>42374</v>
      </c>
      <c r="M301" s="14">
        <v>0</v>
      </c>
      <c r="N301" s="13">
        <v>1</v>
      </c>
      <c r="O301" s="10">
        <v>209.11</v>
      </c>
      <c r="P301" s="117" t="s">
        <v>13</v>
      </c>
      <c r="Q301" s="1"/>
      <c r="R301" s="1" t="s">
        <v>8733</v>
      </c>
      <c r="S301" s="127"/>
    </row>
    <row r="302" spans="1:19" ht="18" customHeight="1">
      <c r="A302" s="1" t="s">
        <v>924</v>
      </c>
      <c r="B302" s="1" t="s">
        <v>925</v>
      </c>
      <c r="C302" s="1" t="s">
        <v>42</v>
      </c>
      <c r="D302" s="3" t="s">
        <v>14</v>
      </c>
      <c r="E302" s="1" t="s">
        <v>926</v>
      </c>
      <c r="F302" s="4" t="s">
        <v>9</v>
      </c>
      <c r="G302" s="115" t="s">
        <v>4269</v>
      </c>
      <c r="H302" s="116">
        <v>67.89</v>
      </c>
      <c r="I302" s="5">
        <v>2</v>
      </c>
      <c r="J302" s="5" t="s">
        <v>11</v>
      </c>
      <c r="K302" s="4" t="s">
        <v>8</v>
      </c>
      <c r="L302" s="11">
        <v>42584</v>
      </c>
      <c r="M302" s="14">
        <v>0</v>
      </c>
      <c r="N302" s="13">
        <v>5</v>
      </c>
      <c r="O302" s="10">
        <v>246.4</v>
      </c>
      <c r="P302" s="117" t="s">
        <v>13</v>
      </c>
      <c r="Q302" s="1"/>
      <c r="R302" s="1" t="s">
        <v>5704</v>
      </c>
      <c r="S302" s="127"/>
    </row>
    <row r="303" spans="1:19" ht="18" customHeight="1">
      <c r="A303" s="1" t="s">
        <v>927</v>
      </c>
      <c r="B303" s="1" t="s">
        <v>928</v>
      </c>
      <c r="C303" s="1" t="s">
        <v>4251</v>
      </c>
      <c r="D303" s="3" t="s">
        <v>14</v>
      </c>
      <c r="E303" s="9" t="s">
        <v>926</v>
      </c>
      <c r="F303" s="4" t="s">
        <v>9</v>
      </c>
      <c r="G303" s="115" t="s">
        <v>4269</v>
      </c>
      <c r="H303" s="116">
        <v>84.24</v>
      </c>
      <c r="I303" s="5">
        <v>2</v>
      </c>
      <c r="J303" s="6" t="s">
        <v>11</v>
      </c>
      <c r="K303" s="4" t="s">
        <v>8</v>
      </c>
      <c r="L303" s="11">
        <v>42110</v>
      </c>
      <c r="M303" s="14">
        <v>0</v>
      </c>
      <c r="N303" s="13">
        <v>5</v>
      </c>
      <c r="O303" s="10">
        <v>66.180000000000007</v>
      </c>
      <c r="P303" s="117" t="s">
        <v>13</v>
      </c>
      <c r="Q303" s="1"/>
      <c r="R303" s="1" t="s">
        <v>5679</v>
      </c>
      <c r="S303" s="128">
        <v>2</v>
      </c>
    </row>
    <row r="304" spans="1:19" ht="18" customHeight="1">
      <c r="A304" s="1" t="s">
        <v>929</v>
      </c>
      <c r="B304" s="1" t="s">
        <v>930</v>
      </c>
      <c r="C304" s="1" t="s">
        <v>14</v>
      </c>
      <c r="D304" s="3" t="s">
        <v>14</v>
      </c>
      <c r="E304" s="1" t="s">
        <v>923</v>
      </c>
      <c r="F304" s="4" t="s">
        <v>12</v>
      </c>
      <c r="G304" s="115" t="s">
        <v>4269</v>
      </c>
      <c r="H304" s="116">
        <v>11.2</v>
      </c>
      <c r="I304" s="5">
        <v>1</v>
      </c>
      <c r="J304" s="5" t="s">
        <v>101</v>
      </c>
      <c r="K304" s="4" t="s">
        <v>8</v>
      </c>
      <c r="L304" s="11">
        <v>43038</v>
      </c>
      <c r="M304" s="14">
        <v>0</v>
      </c>
      <c r="N304" s="13">
        <v>2</v>
      </c>
      <c r="O304" s="10">
        <v>242.82</v>
      </c>
      <c r="P304" s="117" t="s">
        <v>13</v>
      </c>
      <c r="Q304" s="1"/>
      <c r="R304" s="1" t="s">
        <v>8731</v>
      </c>
      <c r="S304" s="128">
        <v>1</v>
      </c>
    </row>
    <row r="305" spans="1:19" ht="18" customHeight="1">
      <c r="A305" s="1" t="s">
        <v>931</v>
      </c>
      <c r="B305" s="1" t="s">
        <v>932</v>
      </c>
      <c r="C305" s="1" t="s">
        <v>14</v>
      </c>
      <c r="D305" s="3" t="s">
        <v>14</v>
      </c>
      <c r="E305" s="1" t="s">
        <v>923</v>
      </c>
      <c r="F305" s="4" t="s">
        <v>12</v>
      </c>
      <c r="G305" s="115" t="s">
        <v>4269</v>
      </c>
      <c r="H305" s="116">
        <v>16.704999999999998</v>
      </c>
      <c r="I305" s="5">
        <v>1</v>
      </c>
      <c r="J305" s="5" t="s">
        <v>101</v>
      </c>
      <c r="K305" s="4" t="s">
        <v>8</v>
      </c>
      <c r="L305" s="11">
        <v>43066</v>
      </c>
      <c r="M305" s="14">
        <v>0</v>
      </c>
      <c r="N305" s="13">
        <v>3</v>
      </c>
      <c r="O305" s="10">
        <v>255.93</v>
      </c>
      <c r="P305" s="117" t="s">
        <v>13</v>
      </c>
      <c r="Q305" s="1"/>
      <c r="R305" s="1" t="s">
        <v>8731</v>
      </c>
      <c r="S305" s="128">
        <v>1</v>
      </c>
    </row>
    <row r="306" spans="1:19" ht="18" customHeight="1">
      <c r="A306" s="1" t="s">
        <v>933</v>
      </c>
      <c r="B306" s="1" t="s">
        <v>934</v>
      </c>
      <c r="C306" s="1" t="s">
        <v>935</v>
      </c>
      <c r="D306" s="3" t="s">
        <v>300</v>
      </c>
      <c r="E306" s="1" t="s">
        <v>936</v>
      </c>
      <c r="F306" s="4" t="s">
        <v>9</v>
      </c>
      <c r="G306" s="115" t="s">
        <v>4269</v>
      </c>
      <c r="H306" s="116">
        <v>13.95</v>
      </c>
      <c r="I306" s="5">
        <v>2</v>
      </c>
      <c r="J306" s="5" t="s">
        <v>11</v>
      </c>
      <c r="K306" s="4" t="s">
        <v>8</v>
      </c>
      <c r="L306" s="11">
        <v>42751</v>
      </c>
      <c r="M306" s="14">
        <v>0</v>
      </c>
      <c r="N306" s="13">
        <v>0</v>
      </c>
      <c r="O306" s="10">
        <v>208.39</v>
      </c>
      <c r="P306" s="117" t="s">
        <v>13</v>
      </c>
      <c r="Q306" s="1"/>
      <c r="R306" s="1" t="s">
        <v>5723</v>
      </c>
      <c r="S306" s="127"/>
    </row>
    <row r="307" spans="1:19" ht="18" customHeight="1">
      <c r="A307" s="1" t="s">
        <v>937</v>
      </c>
      <c r="B307" s="1" t="s">
        <v>938</v>
      </c>
      <c r="C307" s="1" t="s">
        <v>939</v>
      </c>
      <c r="D307" s="3" t="s">
        <v>407</v>
      </c>
      <c r="E307" s="1" t="s">
        <v>940</v>
      </c>
      <c r="F307" s="4" t="s">
        <v>9</v>
      </c>
      <c r="G307" s="115" t="s">
        <v>4269</v>
      </c>
      <c r="H307" s="116">
        <v>12.365</v>
      </c>
      <c r="I307" s="5">
        <v>2</v>
      </c>
      <c r="J307" s="5" t="s">
        <v>11</v>
      </c>
      <c r="K307" s="4" t="s">
        <v>8</v>
      </c>
      <c r="L307" s="11">
        <v>42950</v>
      </c>
      <c r="M307" s="14">
        <v>0</v>
      </c>
      <c r="N307" s="13">
        <v>2</v>
      </c>
      <c r="O307" s="10">
        <v>246.34</v>
      </c>
      <c r="P307" s="117" t="s">
        <v>13</v>
      </c>
      <c r="Q307" s="1"/>
      <c r="R307" s="1" t="s">
        <v>5723</v>
      </c>
      <c r="S307" s="127"/>
    </row>
    <row r="308" spans="1:19" ht="18" customHeight="1">
      <c r="A308" s="1" t="s">
        <v>941</v>
      </c>
      <c r="B308" s="1" t="s">
        <v>942</v>
      </c>
      <c r="C308" s="1" t="s">
        <v>943</v>
      </c>
      <c r="D308" s="3" t="s">
        <v>944</v>
      </c>
      <c r="E308" s="1" t="s">
        <v>945</v>
      </c>
      <c r="F308" s="4" t="s">
        <v>9</v>
      </c>
      <c r="G308" s="115" t="s">
        <v>4269</v>
      </c>
      <c r="H308" s="116">
        <v>13.8</v>
      </c>
      <c r="I308" s="5">
        <v>2</v>
      </c>
      <c r="J308" s="5" t="s">
        <v>11</v>
      </c>
      <c r="K308" s="4" t="s">
        <v>8</v>
      </c>
      <c r="L308" s="11">
        <v>42972</v>
      </c>
      <c r="M308" s="14">
        <v>0</v>
      </c>
      <c r="N308" s="13">
        <v>1</v>
      </c>
      <c r="O308" s="10">
        <v>248.12</v>
      </c>
      <c r="P308" s="117" t="s">
        <v>13</v>
      </c>
      <c r="Q308" s="1"/>
      <c r="R308" s="1" t="s">
        <v>5723</v>
      </c>
      <c r="S308" s="127"/>
    </row>
    <row r="309" spans="1:19" ht="18" customHeight="1">
      <c r="A309" s="1" t="s">
        <v>946</v>
      </c>
      <c r="B309" s="1" t="s">
        <v>947</v>
      </c>
      <c r="C309" s="1" t="s">
        <v>948</v>
      </c>
      <c r="D309" s="3" t="s">
        <v>14</v>
      </c>
      <c r="E309" s="1" t="s">
        <v>949</v>
      </c>
      <c r="F309" s="4" t="s">
        <v>9</v>
      </c>
      <c r="G309" s="115" t="s">
        <v>5394</v>
      </c>
      <c r="H309" s="116">
        <v>15.904999999999999</v>
      </c>
      <c r="I309" s="5">
        <v>2</v>
      </c>
      <c r="J309" s="5" t="s">
        <v>11</v>
      </c>
      <c r="K309" s="4" t="s">
        <v>8</v>
      </c>
      <c r="L309" s="11">
        <v>43470</v>
      </c>
      <c r="M309" s="14">
        <v>0</v>
      </c>
      <c r="N309" s="13">
        <v>372</v>
      </c>
      <c r="O309" s="10">
        <v>230.78</v>
      </c>
      <c r="P309" s="117" t="s">
        <v>13</v>
      </c>
      <c r="Q309" s="1"/>
      <c r="R309" s="1" t="s">
        <v>5704</v>
      </c>
      <c r="S309" s="127"/>
    </row>
    <row r="310" spans="1:19" ht="18" customHeight="1">
      <c r="A310" s="1" t="s">
        <v>950</v>
      </c>
      <c r="B310" s="1" t="s">
        <v>951</v>
      </c>
      <c r="C310" s="1" t="s">
        <v>427</v>
      </c>
      <c r="D310" s="3" t="s">
        <v>14</v>
      </c>
      <c r="E310" s="1" t="s">
        <v>952</v>
      </c>
      <c r="F310" s="4" t="s">
        <v>9</v>
      </c>
      <c r="G310" s="115" t="s">
        <v>4269</v>
      </c>
      <c r="H310" s="116">
        <v>5.67</v>
      </c>
      <c r="I310" s="5">
        <v>2</v>
      </c>
      <c r="J310" s="5" t="s">
        <v>11</v>
      </c>
      <c r="K310" s="4" t="s">
        <v>47</v>
      </c>
      <c r="L310" s="11">
        <v>46987</v>
      </c>
      <c r="M310" s="14">
        <v>14.393342839508799</v>
      </c>
      <c r="N310" s="13">
        <v>605</v>
      </c>
      <c r="O310" s="10">
        <v>221.79</v>
      </c>
      <c r="P310" s="117" t="s">
        <v>13</v>
      </c>
      <c r="Q310" s="1"/>
      <c r="R310" s="1" t="s">
        <v>5704</v>
      </c>
      <c r="S310" s="127"/>
    </row>
    <row r="311" spans="1:19" ht="18" customHeight="1">
      <c r="A311" s="1" t="s">
        <v>953</v>
      </c>
      <c r="B311" s="1" t="s">
        <v>954</v>
      </c>
      <c r="C311" s="1" t="s">
        <v>42</v>
      </c>
      <c r="D311" s="3" t="s">
        <v>14</v>
      </c>
      <c r="E311" s="1" t="s">
        <v>955</v>
      </c>
      <c r="F311" s="4" t="s">
        <v>9</v>
      </c>
      <c r="G311" s="115" t="s">
        <v>5407</v>
      </c>
      <c r="H311" s="116">
        <v>0</v>
      </c>
      <c r="I311" s="5">
        <v>2</v>
      </c>
      <c r="J311" s="5" t="s">
        <v>11</v>
      </c>
      <c r="K311" s="4" t="s">
        <v>8</v>
      </c>
      <c r="L311" s="11">
        <v>43613</v>
      </c>
      <c r="M311" s="14">
        <v>0</v>
      </c>
      <c r="N311" s="13">
        <v>577</v>
      </c>
      <c r="O311" s="10">
        <v>275.27</v>
      </c>
      <c r="P311" s="117" t="s">
        <v>13</v>
      </c>
      <c r="Q311" s="1"/>
      <c r="R311" s="1" t="s">
        <v>5704</v>
      </c>
      <c r="S311" s="127"/>
    </row>
    <row r="312" spans="1:19" ht="18" customHeight="1">
      <c r="A312" s="1" t="s">
        <v>956</v>
      </c>
      <c r="B312" s="1" t="s">
        <v>957</v>
      </c>
      <c r="C312" s="1" t="s">
        <v>958</v>
      </c>
      <c r="D312" s="3" t="s">
        <v>14</v>
      </c>
      <c r="E312" s="1" t="s">
        <v>342</v>
      </c>
      <c r="F312" s="4" t="s">
        <v>9</v>
      </c>
      <c r="G312" s="115" t="s">
        <v>4269</v>
      </c>
      <c r="H312" s="116">
        <v>70.34</v>
      </c>
      <c r="I312" s="5">
        <v>2</v>
      </c>
      <c r="J312" s="5" t="s">
        <v>11</v>
      </c>
      <c r="K312" s="4" t="s">
        <v>8</v>
      </c>
      <c r="L312" s="11">
        <v>42937</v>
      </c>
      <c r="M312" s="14">
        <v>0</v>
      </c>
      <c r="N312" s="13">
        <v>6</v>
      </c>
      <c r="O312" s="10">
        <v>264.89</v>
      </c>
      <c r="P312" s="117" t="s">
        <v>13</v>
      </c>
      <c r="Q312" s="1"/>
      <c r="R312" s="1" t="s">
        <v>8733</v>
      </c>
      <c r="S312" s="127"/>
    </row>
    <row r="313" spans="1:19" ht="18" customHeight="1">
      <c r="A313" s="1" t="s">
        <v>959</v>
      </c>
      <c r="B313" s="1" t="s">
        <v>960</v>
      </c>
      <c r="C313" s="1" t="s">
        <v>42</v>
      </c>
      <c r="D313" s="3" t="s">
        <v>14</v>
      </c>
      <c r="E313" s="1" t="s">
        <v>664</v>
      </c>
      <c r="F313" s="4" t="s">
        <v>9</v>
      </c>
      <c r="G313" s="115" t="s">
        <v>4269</v>
      </c>
      <c r="H313" s="116">
        <v>51.335000000000001</v>
      </c>
      <c r="I313" s="5">
        <v>2</v>
      </c>
      <c r="J313" s="5" t="s">
        <v>11</v>
      </c>
      <c r="K313" s="4" t="s">
        <v>8</v>
      </c>
      <c r="L313" s="11">
        <v>43575</v>
      </c>
      <c r="M313" s="14">
        <v>0</v>
      </c>
      <c r="N313" s="13">
        <v>13</v>
      </c>
      <c r="O313" s="10">
        <v>321.22000000000003</v>
      </c>
      <c r="P313" s="117" t="s">
        <v>13</v>
      </c>
      <c r="Q313" s="1"/>
      <c r="R313" s="1" t="s">
        <v>5704</v>
      </c>
      <c r="S313" s="127"/>
    </row>
    <row r="314" spans="1:19" ht="18" customHeight="1">
      <c r="A314" s="1" t="s">
        <v>961</v>
      </c>
      <c r="B314" s="1" t="s">
        <v>962</v>
      </c>
      <c r="C314" s="1" t="s">
        <v>963</v>
      </c>
      <c r="D314" s="3" t="s">
        <v>83</v>
      </c>
      <c r="E314" s="1" t="s">
        <v>964</v>
      </c>
      <c r="F314" s="4" t="s">
        <v>12</v>
      </c>
      <c r="G314" s="115" t="s">
        <v>4269</v>
      </c>
      <c r="H314" s="116">
        <v>95.432500000000005</v>
      </c>
      <c r="I314" s="5">
        <v>1</v>
      </c>
      <c r="J314" s="5" t="s">
        <v>11</v>
      </c>
      <c r="K314" s="4" t="s">
        <v>8</v>
      </c>
      <c r="L314" s="11">
        <v>44496</v>
      </c>
      <c r="M314" s="14">
        <v>0</v>
      </c>
      <c r="N314" s="13">
        <v>1325</v>
      </c>
      <c r="O314" s="10">
        <v>214.87</v>
      </c>
      <c r="P314" s="117" t="s">
        <v>13</v>
      </c>
      <c r="Q314" s="1"/>
      <c r="R314" s="1" t="s">
        <v>5691</v>
      </c>
      <c r="S314" s="128">
        <v>1</v>
      </c>
    </row>
    <row r="315" spans="1:19" ht="18" customHeight="1">
      <c r="A315" s="1" t="s">
        <v>965</v>
      </c>
      <c r="B315" s="1" t="s">
        <v>966</v>
      </c>
      <c r="C315" s="1" t="s">
        <v>42</v>
      </c>
      <c r="D315" s="3" t="s">
        <v>14</v>
      </c>
      <c r="E315" s="1" t="s">
        <v>967</v>
      </c>
      <c r="F315" s="4" t="s">
        <v>9</v>
      </c>
      <c r="G315" s="115" t="s">
        <v>4269</v>
      </c>
      <c r="H315" s="116">
        <v>24.81</v>
      </c>
      <c r="I315" s="5">
        <v>2</v>
      </c>
      <c r="J315" s="5" t="s">
        <v>11</v>
      </c>
      <c r="K315" s="4" t="s">
        <v>47</v>
      </c>
      <c r="L315" s="11">
        <v>48291</v>
      </c>
      <c r="M315" s="14">
        <v>18.550040380195068</v>
      </c>
      <c r="N315" s="13">
        <v>1703</v>
      </c>
      <c r="O315" s="10">
        <v>289.8</v>
      </c>
      <c r="P315" s="117" t="s">
        <v>13</v>
      </c>
      <c r="Q315" s="1"/>
      <c r="R315" s="1" t="s">
        <v>5704</v>
      </c>
      <c r="S315" s="127"/>
    </row>
    <row r="316" spans="1:19" ht="18" customHeight="1">
      <c r="A316" s="2">
        <v>1235</v>
      </c>
      <c r="B316" s="1" t="s">
        <v>968</v>
      </c>
      <c r="C316" s="2" t="s">
        <v>4251</v>
      </c>
      <c r="D316" s="8" t="s">
        <v>4251</v>
      </c>
      <c r="E316" s="2" t="s">
        <v>969</v>
      </c>
      <c r="F316" s="4" t="s">
        <v>9</v>
      </c>
      <c r="G316" s="115" t="s">
        <v>4269</v>
      </c>
      <c r="H316" s="116">
        <v>7.0250000000000004</v>
      </c>
      <c r="I316" s="5">
        <v>2</v>
      </c>
      <c r="J316" s="5" t="s">
        <v>970</v>
      </c>
      <c r="K316" s="4" t="s">
        <v>47</v>
      </c>
      <c r="L316" s="11">
        <v>46549</v>
      </c>
      <c r="M316" s="14">
        <v>12.726374358203183</v>
      </c>
      <c r="N316" s="13">
        <v>1593</v>
      </c>
      <c r="O316" s="10">
        <v>316.11</v>
      </c>
      <c r="P316" s="117" t="s">
        <v>13</v>
      </c>
      <c r="Q316" s="1"/>
      <c r="R316" s="1" t="s">
        <v>5729</v>
      </c>
      <c r="S316" s="127"/>
    </row>
    <row r="317" spans="1:19" ht="18" customHeight="1">
      <c r="A317" s="1" t="s">
        <v>971</v>
      </c>
      <c r="B317" s="1" t="s">
        <v>972</v>
      </c>
      <c r="C317" s="1" t="s">
        <v>42</v>
      </c>
      <c r="D317" s="3" t="s">
        <v>14</v>
      </c>
      <c r="E317" s="1" t="s">
        <v>973</v>
      </c>
      <c r="F317" s="4" t="s">
        <v>9</v>
      </c>
      <c r="G317" s="115" t="s">
        <v>4269</v>
      </c>
      <c r="H317" s="116">
        <v>57.502499999999998</v>
      </c>
      <c r="I317" s="5">
        <v>3</v>
      </c>
      <c r="J317" s="5" t="s">
        <v>11</v>
      </c>
      <c r="K317" s="4" t="s">
        <v>47</v>
      </c>
      <c r="L317" s="11">
        <v>54418</v>
      </c>
      <c r="M317" s="14">
        <v>29.947811385938479</v>
      </c>
      <c r="N317" s="13">
        <v>800</v>
      </c>
      <c r="O317" s="10">
        <v>244.16</v>
      </c>
      <c r="P317" s="117" t="s">
        <v>13</v>
      </c>
      <c r="Q317" s="1"/>
      <c r="R317" s="1" t="s">
        <v>5704</v>
      </c>
      <c r="S317" s="127"/>
    </row>
    <row r="318" spans="1:19" ht="18" customHeight="1">
      <c r="A318" s="1" t="s">
        <v>974</v>
      </c>
      <c r="B318" s="1" t="s">
        <v>975</v>
      </c>
      <c r="C318" s="1"/>
      <c r="D318" s="3" t="s">
        <v>14</v>
      </c>
      <c r="E318" s="1" t="s">
        <v>122</v>
      </c>
      <c r="F318" s="4" t="s">
        <v>9</v>
      </c>
      <c r="G318" s="115" t="s">
        <v>4269</v>
      </c>
      <c r="H318" s="116">
        <v>24.22</v>
      </c>
      <c r="I318" s="5">
        <v>2</v>
      </c>
      <c r="J318" s="5" t="s">
        <v>11</v>
      </c>
      <c r="K318" s="4" t="s">
        <v>47</v>
      </c>
      <c r="L318" s="11">
        <v>50929</v>
      </c>
      <c r="M318" s="14">
        <v>23.198963262581241</v>
      </c>
      <c r="N318" s="13">
        <v>166</v>
      </c>
      <c r="O318" s="10">
        <v>216.69</v>
      </c>
      <c r="P318" s="117" t="s">
        <v>13</v>
      </c>
      <c r="Q318" s="1"/>
      <c r="R318" s="1"/>
      <c r="S318" s="128">
        <v>12</v>
      </c>
    </row>
    <row r="319" spans="1:19" ht="18" customHeight="1">
      <c r="A319" s="1" t="s">
        <v>976</v>
      </c>
      <c r="B319" s="1" t="s">
        <v>977</v>
      </c>
      <c r="C319" s="1" t="s">
        <v>14</v>
      </c>
      <c r="D319" s="3" t="s">
        <v>14</v>
      </c>
      <c r="E319" s="1" t="s">
        <v>978</v>
      </c>
      <c r="F319" s="4" t="s">
        <v>9</v>
      </c>
      <c r="G319" s="115" t="s">
        <v>4269</v>
      </c>
      <c r="H319" s="116">
        <v>93.99</v>
      </c>
      <c r="I319" s="5">
        <v>2</v>
      </c>
      <c r="J319" s="5" t="s">
        <v>810</v>
      </c>
      <c r="K319" s="4" t="s">
        <v>8</v>
      </c>
      <c r="L319" s="11">
        <v>45420</v>
      </c>
      <c r="M319" s="14">
        <v>0</v>
      </c>
      <c r="N319" s="13">
        <v>5</v>
      </c>
      <c r="O319" s="10">
        <v>260.17</v>
      </c>
      <c r="P319" s="117" t="s">
        <v>13</v>
      </c>
      <c r="Q319" s="1"/>
      <c r="R319" s="1" t="s">
        <v>5696</v>
      </c>
      <c r="S319" s="127"/>
    </row>
    <row r="320" spans="1:19" ht="18" customHeight="1">
      <c r="A320" s="1" t="s">
        <v>979</v>
      </c>
      <c r="B320" s="1" t="s">
        <v>980</v>
      </c>
      <c r="C320" s="2" t="s">
        <v>726</v>
      </c>
      <c r="D320" s="8" t="s">
        <v>14</v>
      </c>
      <c r="E320" s="1" t="s">
        <v>261</v>
      </c>
      <c r="F320" s="4" t="s">
        <v>9</v>
      </c>
      <c r="G320" s="115" t="s">
        <v>4269</v>
      </c>
      <c r="H320" s="116">
        <v>40.365000000000002</v>
      </c>
      <c r="I320" s="5">
        <v>2</v>
      </c>
      <c r="J320" s="5" t="s">
        <v>11</v>
      </c>
      <c r="K320" s="4" t="s">
        <v>47</v>
      </c>
      <c r="L320" s="11">
        <v>53225</v>
      </c>
      <c r="M320" s="14">
        <v>32.351338656646313</v>
      </c>
      <c r="N320" s="13">
        <v>932</v>
      </c>
      <c r="O320" s="10">
        <v>210.03</v>
      </c>
      <c r="P320" s="117" t="s">
        <v>13</v>
      </c>
      <c r="Q320" s="1"/>
      <c r="R320" s="1" t="s">
        <v>5697</v>
      </c>
      <c r="S320" s="127"/>
    </row>
    <row r="321" spans="1:19" ht="18" customHeight="1">
      <c r="A321" s="1" t="s">
        <v>981</v>
      </c>
      <c r="B321" s="1" t="s">
        <v>982</v>
      </c>
      <c r="C321" s="1" t="s">
        <v>115</v>
      </c>
      <c r="D321" s="3" t="s">
        <v>115</v>
      </c>
      <c r="E321" s="1" t="s">
        <v>838</v>
      </c>
      <c r="F321" s="4" t="s">
        <v>9</v>
      </c>
      <c r="G321" s="115" t="s">
        <v>4269</v>
      </c>
      <c r="H321" s="116">
        <v>366.67500000000001</v>
      </c>
      <c r="I321" s="5">
        <v>2</v>
      </c>
      <c r="J321" s="5" t="s">
        <v>11</v>
      </c>
      <c r="K321" s="4" t="s">
        <v>47</v>
      </c>
      <c r="L321" s="11">
        <v>50401</v>
      </c>
      <c r="M321" s="14">
        <v>22.634471538263128</v>
      </c>
      <c r="N321" s="13">
        <v>17</v>
      </c>
      <c r="O321" s="10">
        <v>202.73</v>
      </c>
      <c r="P321" s="117" t="s">
        <v>13</v>
      </c>
      <c r="Q321" s="1"/>
      <c r="R321" s="1" t="s">
        <v>5686</v>
      </c>
      <c r="S321" s="127"/>
    </row>
    <row r="322" spans="1:19" ht="18" customHeight="1">
      <c r="A322" s="1" t="s">
        <v>983</v>
      </c>
      <c r="B322" s="1" t="s">
        <v>984</v>
      </c>
      <c r="C322" s="1" t="s">
        <v>985</v>
      </c>
      <c r="D322" s="3" t="s">
        <v>14</v>
      </c>
      <c r="E322" s="1" t="s">
        <v>964</v>
      </c>
      <c r="F322" s="4" t="s">
        <v>12</v>
      </c>
      <c r="G322" s="115" t="s">
        <v>4269</v>
      </c>
      <c r="H322" s="116">
        <v>2.78</v>
      </c>
      <c r="I322" s="5">
        <v>1</v>
      </c>
      <c r="J322" s="5" t="s">
        <v>11</v>
      </c>
      <c r="K322" s="4" t="s">
        <v>8</v>
      </c>
      <c r="L322" s="11">
        <v>46926</v>
      </c>
      <c r="M322" s="14">
        <v>0</v>
      </c>
      <c r="N322" s="13">
        <v>303</v>
      </c>
      <c r="O322" s="10">
        <v>266.68</v>
      </c>
      <c r="P322" s="117" t="s">
        <v>3173</v>
      </c>
      <c r="Q322" s="1"/>
      <c r="R322" s="1" t="s">
        <v>8733</v>
      </c>
      <c r="S322" s="127"/>
    </row>
    <row r="323" spans="1:19" ht="18" customHeight="1">
      <c r="A323" s="1" t="s">
        <v>986</v>
      </c>
      <c r="B323" s="1" t="s">
        <v>987</v>
      </c>
      <c r="C323" s="1" t="s">
        <v>14</v>
      </c>
      <c r="D323" s="3" t="s">
        <v>14</v>
      </c>
      <c r="E323" s="1" t="s">
        <v>342</v>
      </c>
      <c r="F323" s="4" t="s">
        <v>9</v>
      </c>
      <c r="G323" s="115" t="s">
        <v>4269</v>
      </c>
      <c r="H323" s="116">
        <v>42.44</v>
      </c>
      <c r="I323" s="5">
        <v>2</v>
      </c>
      <c r="J323" s="5" t="s">
        <v>11</v>
      </c>
      <c r="K323" s="4" t="s">
        <v>47</v>
      </c>
      <c r="L323" s="11">
        <v>48250</v>
      </c>
      <c r="M323" s="14">
        <v>6.2196891191709849</v>
      </c>
      <c r="N323" s="13">
        <v>318</v>
      </c>
      <c r="O323" s="10">
        <v>264.63</v>
      </c>
      <c r="P323" s="117" t="s">
        <v>3173</v>
      </c>
      <c r="Q323" s="1"/>
      <c r="R323" s="1" t="s">
        <v>8733</v>
      </c>
      <c r="S323" s="127"/>
    </row>
    <row r="324" spans="1:19" ht="18" customHeight="1">
      <c r="A324" s="1" t="s">
        <v>988</v>
      </c>
      <c r="B324" s="1" t="s">
        <v>989</v>
      </c>
      <c r="C324" s="1" t="s">
        <v>14</v>
      </c>
      <c r="D324" s="3" t="s">
        <v>14</v>
      </c>
      <c r="E324" s="1" t="s">
        <v>964</v>
      </c>
      <c r="F324" s="4" t="s">
        <v>12</v>
      </c>
      <c r="G324" s="115" t="s">
        <v>5407</v>
      </c>
      <c r="H324" s="116">
        <v>0</v>
      </c>
      <c r="I324" s="5">
        <v>1</v>
      </c>
      <c r="J324" s="5" t="s">
        <v>11</v>
      </c>
      <c r="K324" s="4" t="s">
        <v>8</v>
      </c>
      <c r="L324" s="11">
        <v>46468</v>
      </c>
      <c r="M324" s="14">
        <v>0</v>
      </c>
      <c r="N324" s="13">
        <v>245</v>
      </c>
      <c r="O324" s="10">
        <v>185.36</v>
      </c>
      <c r="P324" s="117" t="s">
        <v>3173</v>
      </c>
      <c r="Q324" s="1"/>
      <c r="R324" s="1" t="s">
        <v>8733</v>
      </c>
      <c r="S324" s="127"/>
    </row>
    <row r="325" spans="1:19" ht="18" customHeight="1">
      <c r="A325" s="1" t="s">
        <v>990</v>
      </c>
      <c r="B325" s="1" t="s">
        <v>991</v>
      </c>
      <c r="C325" s="1" t="s">
        <v>985</v>
      </c>
      <c r="D325" s="3" t="s">
        <v>14</v>
      </c>
      <c r="E325" s="1" t="s">
        <v>964</v>
      </c>
      <c r="F325" s="4" t="s">
        <v>12</v>
      </c>
      <c r="G325" s="115" t="s">
        <v>4269</v>
      </c>
      <c r="H325" s="116">
        <v>3.7524999999999999</v>
      </c>
      <c r="I325" s="5">
        <v>1</v>
      </c>
      <c r="J325" s="5" t="s">
        <v>11</v>
      </c>
      <c r="K325" s="4" t="s">
        <v>8</v>
      </c>
      <c r="L325" s="11">
        <v>46527</v>
      </c>
      <c r="M325" s="14">
        <v>0</v>
      </c>
      <c r="N325" s="13">
        <v>133</v>
      </c>
      <c r="O325" s="10">
        <v>302.58999999999997</v>
      </c>
      <c r="P325" s="117" t="s">
        <v>3173</v>
      </c>
      <c r="Q325" s="1"/>
      <c r="R325" s="1" t="s">
        <v>8733</v>
      </c>
      <c r="S325" s="127"/>
    </row>
    <row r="326" spans="1:19" ht="18" customHeight="1">
      <c r="A326" s="1" t="s">
        <v>992</v>
      </c>
      <c r="B326" s="1" t="s">
        <v>993</v>
      </c>
      <c r="C326" s="1" t="s">
        <v>14</v>
      </c>
      <c r="D326" s="3" t="s">
        <v>14</v>
      </c>
      <c r="E326" s="1" t="s">
        <v>994</v>
      </c>
      <c r="F326" s="4" t="s">
        <v>9</v>
      </c>
      <c r="G326" s="115" t="s">
        <v>4269</v>
      </c>
      <c r="H326" s="116">
        <v>68.37</v>
      </c>
      <c r="I326" s="5">
        <v>2</v>
      </c>
      <c r="J326" s="5" t="s">
        <v>11</v>
      </c>
      <c r="K326" s="4" t="s">
        <v>47</v>
      </c>
      <c r="L326" s="11">
        <v>47932</v>
      </c>
      <c r="M326" s="14">
        <v>5.4410414754235168</v>
      </c>
      <c r="N326" s="13">
        <v>246</v>
      </c>
      <c r="O326" s="10">
        <v>217.81</v>
      </c>
      <c r="P326" s="117" t="s">
        <v>3173</v>
      </c>
      <c r="Q326" s="1"/>
      <c r="R326" s="1" t="s">
        <v>8733</v>
      </c>
      <c r="S326" s="127"/>
    </row>
    <row r="327" spans="1:19" ht="18" customHeight="1">
      <c r="A327" s="1" t="s">
        <v>995</v>
      </c>
      <c r="B327" s="1" t="s">
        <v>996</v>
      </c>
      <c r="C327" s="1" t="s">
        <v>958</v>
      </c>
      <c r="D327" s="3" t="s">
        <v>14</v>
      </c>
      <c r="E327" s="1" t="s">
        <v>342</v>
      </c>
      <c r="F327" s="4" t="s">
        <v>9</v>
      </c>
      <c r="G327" s="115" t="s">
        <v>5407</v>
      </c>
      <c r="H327" s="116">
        <v>0</v>
      </c>
      <c r="I327" s="5">
        <v>2</v>
      </c>
      <c r="J327" s="5" t="s">
        <v>997</v>
      </c>
      <c r="K327" s="4" t="s">
        <v>47</v>
      </c>
      <c r="L327" s="11">
        <v>48007</v>
      </c>
      <c r="M327" s="14">
        <v>4.6368237965296721</v>
      </c>
      <c r="N327" s="13">
        <v>350</v>
      </c>
      <c r="O327" s="10">
        <v>218.59</v>
      </c>
      <c r="P327" s="117" t="s">
        <v>3173</v>
      </c>
      <c r="Q327" s="1"/>
      <c r="R327" s="1" t="s">
        <v>8733</v>
      </c>
      <c r="S327" s="127"/>
    </row>
    <row r="328" spans="1:19" ht="18" customHeight="1">
      <c r="A328" s="1" t="s">
        <v>998</v>
      </c>
      <c r="B328" s="1" t="s">
        <v>999</v>
      </c>
      <c r="C328" s="1" t="s">
        <v>985</v>
      </c>
      <c r="D328" s="3" t="s">
        <v>14</v>
      </c>
      <c r="E328" s="1" t="s">
        <v>1000</v>
      </c>
      <c r="F328" s="4" t="s">
        <v>9</v>
      </c>
      <c r="G328" s="115" t="s">
        <v>4269</v>
      </c>
      <c r="H328" s="116">
        <v>187.85999999999999</v>
      </c>
      <c r="I328" s="5">
        <v>3</v>
      </c>
      <c r="J328" s="5" t="s">
        <v>268</v>
      </c>
      <c r="K328" s="4" t="s">
        <v>47</v>
      </c>
      <c r="L328" s="11">
        <v>49347</v>
      </c>
      <c r="M328" s="14">
        <v>10.726082639268851</v>
      </c>
      <c r="N328" s="13">
        <v>474</v>
      </c>
      <c r="O328" s="10">
        <v>172.2</v>
      </c>
      <c r="P328" s="117" t="s">
        <v>3173</v>
      </c>
      <c r="Q328" s="1"/>
      <c r="R328" s="1" t="s">
        <v>8733</v>
      </c>
      <c r="S328" s="127"/>
    </row>
    <row r="329" spans="1:19" ht="18" customHeight="1">
      <c r="A329" s="1" t="s">
        <v>1001</v>
      </c>
      <c r="B329" s="1" t="s">
        <v>1002</v>
      </c>
      <c r="C329" s="1" t="s">
        <v>42</v>
      </c>
      <c r="D329" s="3" t="s">
        <v>14</v>
      </c>
      <c r="E329" s="1" t="s">
        <v>520</v>
      </c>
      <c r="F329" s="4" t="s">
        <v>9</v>
      </c>
      <c r="G329" s="115" t="s">
        <v>4269</v>
      </c>
      <c r="H329" s="116">
        <v>8.2550000000000008</v>
      </c>
      <c r="I329" s="5">
        <v>2</v>
      </c>
      <c r="J329" s="5" t="s">
        <v>11</v>
      </c>
      <c r="K329" s="4" t="s">
        <v>47</v>
      </c>
      <c r="L329" s="11">
        <v>48779</v>
      </c>
      <c r="M329" s="14">
        <v>8.1653990446708633</v>
      </c>
      <c r="N329" s="13">
        <v>390</v>
      </c>
      <c r="O329" s="10">
        <v>258.39999999999998</v>
      </c>
      <c r="P329" s="117" t="s">
        <v>3173</v>
      </c>
      <c r="Q329" s="1"/>
      <c r="R329" s="1" t="s">
        <v>5704</v>
      </c>
      <c r="S329" s="127"/>
    </row>
    <row r="330" spans="1:19" ht="18" customHeight="1">
      <c r="A330" s="1" t="s">
        <v>1003</v>
      </c>
      <c r="B330" s="1" t="s">
        <v>1004</v>
      </c>
      <c r="C330" s="1" t="s">
        <v>1005</v>
      </c>
      <c r="D330" s="3" t="s">
        <v>14</v>
      </c>
      <c r="E330" s="1" t="s">
        <v>122</v>
      </c>
      <c r="F330" s="4" t="s">
        <v>9</v>
      </c>
      <c r="G330" s="115" t="s">
        <v>4269</v>
      </c>
      <c r="H330" s="116">
        <v>31.89</v>
      </c>
      <c r="I330" s="5">
        <v>2</v>
      </c>
      <c r="J330" s="5" t="s">
        <v>268</v>
      </c>
      <c r="K330" s="4" t="s">
        <v>47</v>
      </c>
      <c r="L330" s="11">
        <v>49569</v>
      </c>
      <c r="M330" s="14">
        <v>10.298775444330126</v>
      </c>
      <c r="N330" s="13">
        <v>85</v>
      </c>
      <c r="O330" s="10">
        <v>232.63</v>
      </c>
      <c r="P330" s="117" t="s">
        <v>3173</v>
      </c>
      <c r="Q330" s="1"/>
      <c r="R330" s="1" t="s">
        <v>5709</v>
      </c>
      <c r="S330" s="128">
        <v>4</v>
      </c>
    </row>
    <row r="331" spans="1:19" ht="18" customHeight="1">
      <c r="A331" s="1" t="s">
        <v>1006</v>
      </c>
      <c r="B331" s="1" t="s">
        <v>1007</v>
      </c>
      <c r="C331" s="1" t="s">
        <v>410</v>
      </c>
      <c r="D331" s="3" t="s">
        <v>14</v>
      </c>
      <c r="E331" s="1" t="s">
        <v>411</v>
      </c>
      <c r="F331" s="4" t="s">
        <v>9</v>
      </c>
      <c r="G331" s="115" t="s">
        <v>4269</v>
      </c>
      <c r="H331" s="116">
        <v>110.83</v>
      </c>
      <c r="I331" s="5">
        <v>2</v>
      </c>
      <c r="J331" s="5" t="s">
        <v>268</v>
      </c>
      <c r="K331" s="4" t="s">
        <v>47</v>
      </c>
      <c r="L331" s="11">
        <v>49331</v>
      </c>
      <c r="M331" s="14">
        <v>10.216699438486955</v>
      </c>
      <c r="N331" s="13">
        <v>26</v>
      </c>
      <c r="O331" s="10">
        <v>188.41</v>
      </c>
      <c r="P331" s="117" t="s">
        <v>3173</v>
      </c>
      <c r="Q331" s="118"/>
      <c r="R331" s="118" t="s">
        <v>5702</v>
      </c>
      <c r="S331" s="128">
        <v>7</v>
      </c>
    </row>
    <row r="332" spans="1:19" ht="18" customHeight="1">
      <c r="A332" s="1" t="s">
        <v>1008</v>
      </c>
      <c r="B332" s="1" t="s">
        <v>1009</v>
      </c>
      <c r="C332" s="1" t="s">
        <v>410</v>
      </c>
      <c r="D332" s="3" t="s">
        <v>14</v>
      </c>
      <c r="E332" s="1" t="s">
        <v>411</v>
      </c>
      <c r="F332" s="4" t="s">
        <v>9</v>
      </c>
      <c r="G332" s="115" t="s">
        <v>4269</v>
      </c>
      <c r="H332" s="116">
        <v>22.46</v>
      </c>
      <c r="I332" s="5">
        <v>2</v>
      </c>
      <c r="J332" s="5" t="s">
        <v>11</v>
      </c>
      <c r="K332" s="4" t="s">
        <v>47</v>
      </c>
      <c r="L332" s="11">
        <v>49090</v>
      </c>
      <c r="M332" s="14">
        <v>9.3522102261152984</v>
      </c>
      <c r="N332" s="13">
        <v>71</v>
      </c>
      <c r="O332" s="10">
        <v>264.7</v>
      </c>
      <c r="P332" s="117" t="s">
        <v>3173</v>
      </c>
      <c r="Q332" s="1"/>
      <c r="R332" s="1" t="s">
        <v>5702</v>
      </c>
      <c r="S332" s="128">
        <v>7</v>
      </c>
    </row>
    <row r="333" spans="1:19" ht="18" customHeight="1">
      <c r="A333" s="1" t="s">
        <v>1010</v>
      </c>
      <c r="B333" s="1" t="s">
        <v>1011</v>
      </c>
      <c r="C333" s="1" t="s">
        <v>410</v>
      </c>
      <c r="D333" s="3" t="s">
        <v>14</v>
      </c>
      <c r="E333" s="1" t="s">
        <v>411</v>
      </c>
      <c r="F333" s="4" t="s">
        <v>9</v>
      </c>
      <c r="G333" s="115" t="s">
        <v>4269</v>
      </c>
      <c r="H333" s="116">
        <v>42.32</v>
      </c>
      <c r="I333" s="5">
        <v>2</v>
      </c>
      <c r="J333" s="5" t="s">
        <v>11</v>
      </c>
      <c r="K333" s="4" t="s">
        <v>47</v>
      </c>
      <c r="L333" s="11">
        <v>48490</v>
      </c>
      <c r="M333" s="14">
        <v>6.1517838729634979</v>
      </c>
      <c r="N333" s="13">
        <v>11</v>
      </c>
      <c r="O333" s="10">
        <v>271.58999999999997</v>
      </c>
      <c r="P333" s="117" t="s">
        <v>3173</v>
      </c>
      <c r="Q333" s="118"/>
      <c r="R333" s="118" t="s">
        <v>5702</v>
      </c>
      <c r="S333" s="128">
        <v>7</v>
      </c>
    </row>
    <row r="334" spans="1:19" ht="18" customHeight="1">
      <c r="A334" s="1" t="s">
        <v>1012</v>
      </c>
      <c r="B334" s="1" t="s">
        <v>1013</v>
      </c>
      <c r="C334" s="1" t="s">
        <v>134</v>
      </c>
      <c r="D334" s="3" t="s">
        <v>14</v>
      </c>
      <c r="E334" s="1" t="s">
        <v>1014</v>
      </c>
      <c r="F334" s="4" t="s">
        <v>9</v>
      </c>
      <c r="G334" s="115" t="s">
        <v>4269</v>
      </c>
      <c r="H334" s="116">
        <v>93.94</v>
      </c>
      <c r="I334" s="5">
        <v>2</v>
      </c>
      <c r="J334" s="5" t="s">
        <v>11</v>
      </c>
      <c r="K334" s="4" t="s">
        <v>47</v>
      </c>
      <c r="L334" s="11">
        <v>47571</v>
      </c>
      <c r="M334" s="14">
        <v>4.5763175043619011</v>
      </c>
      <c r="N334" s="13">
        <v>1303</v>
      </c>
      <c r="O334" s="10">
        <v>180.51</v>
      </c>
      <c r="P334" s="117" t="s">
        <v>3173</v>
      </c>
      <c r="Q334" s="1"/>
      <c r="R334" s="1" t="s">
        <v>8733</v>
      </c>
      <c r="S334" s="127"/>
    </row>
    <row r="335" spans="1:19" ht="18" customHeight="1">
      <c r="A335" s="1" t="s">
        <v>1015</v>
      </c>
      <c r="B335" s="1" t="s">
        <v>1016</v>
      </c>
      <c r="C335" s="1" t="s">
        <v>42</v>
      </c>
      <c r="D335" s="3" t="s">
        <v>14</v>
      </c>
      <c r="E335" s="1" t="s">
        <v>926</v>
      </c>
      <c r="F335" s="4" t="s">
        <v>12</v>
      </c>
      <c r="G335" s="115" t="s">
        <v>4269</v>
      </c>
      <c r="H335" s="116">
        <v>20.420000000000002</v>
      </c>
      <c r="I335" s="5">
        <v>1</v>
      </c>
      <c r="J335" s="5" t="s">
        <v>11</v>
      </c>
      <c r="K335" s="4" t="s">
        <v>8</v>
      </c>
      <c r="L335" s="11">
        <v>46341</v>
      </c>
      <c r="M335" s="14">
        <v>0</v>
      </c>
      <c r="N335" s="13">
        <v>190</v>
      </c>
      <c r="O335" s="10">
        <v>210.66</v>
      </c>
      <c r="P335" s="117" t="s">
        <v>3173</v>
      </c>
      <c r="Q335" s="1"/>
      <c r="R335" s="1" t="s">
        <v>8733</v>
      </c>
      <c r="S335" s="127"/>
    </row>
    <row r="336" spans="1:19" ht="18" customHeight="1">
      <c r="A336" s="1" t="s">
        <v>1017</v>
      </c>
      <c r="B336" s="1" t="s">
        <v>1018</v>
      </c>
      <c r="C336" s="1" t="s">
        <v>17</v>
      </c>
      <c r="D336" s="3" t="s">
        <v>14</v>
      </c>
      <c r="E336" s="1" t="s">
        <v>342</v>
      </c>
      <c r="F336" s="4" t="s">
        <v>12</v>
      </c>
      <c r="G336" s="115" t="s">
        <v>4269</v>
      </c>
      <c r="H336" s="116">
        <v>5.7024999999999997</v>
      </c>
      <c r="I336" s="5">
        <v>1</v>
      </c>
      <c r="J336" s="5" t="s">
        <v>1019</v>
      </c>
      <c r="K336" s="4" t="s">
        <v>8</v>
      </c>
      <c r="L336" s="11">
        <v>46056</v>
      </c>
      <c r="M336" s="14">
        <v>0</v>
      </c>
      <c r="N336" s="13">
        <v>133</v>
      </c>
      <c r="O336" s="10">
        <v>183.53</v>
      </c>
      <c r="P336" s="117" t="s">
        <v>3173</v>
      </c>
      <c r="Q336" s="1"/>
      <c r="R336" s="1" t="s">
        <v>8733</v>
      </c>
      <c r="S336" s="127"/>
    </row>
    <row r="337" spans="1:19" ht="18" customHeight="1">
      <c r="A337" s="1" t="s">
        <v>1020</v>
      </c>
      <c r="B337" s="1" t="s">
        <v>1021</v>
      </c>
      <c r="C337" s="1" t="s">
        <v>14</v>
      </c>
      <c r="D337" s="3" t="s">
        <v>14</v>
      </c>
      <c r="E337" s="1" t="s">
        <v>1022</v>
      </c>
      <c r="F337" s="4" t="s">
        <v>12</v>
      </c>
      <c r="G337" s="115" t="s">
        <v>4269</v>
      </c>
      <c r="H337" s="116">
        <v>1.5925</v>
      </c>
      <c r="I337" s="5">
        <v>1</v>
      </c>
      <c r="J337" s="5" t="s">
        <v>11</v>
      </c>
      <c r="K337" s="4" t="s">
        <v>8</v>
      </c>
      <c r="L337" s="11">
        <v>46921</v>
      </c>
      <c r="M337" s="14">
        <v>0</v>
      </c>
      <c r="N337" s="13">
        <v>165</v>
      </c>
      <c r="O337" s="10">
        <v>407.18</v>
      </c>
      <c r="P337" s="117" t="s">
        <v>3173</v>
      </c>
      <c r="Q337" s="1"/>
      <c r="R337" s="1" t="s">
        <v>8733</v>
      </c>
      <c r="S337" s="127"/>
    </row>
    <row r="338" spans="1:19" ht="18" customHeight="1">
      <c r="A338" s="1" t="s">
        <v>1023</v>
      </c>
      <c r="B338" s="1" t="s">
        <v>1024</v>
      </c>
      <c r="C338" s="1" t="s">
        <v>1025</v>
      </c>
      <c r="D338" s="3" t="s">
        <v>567</v>
      </c>
      <c r="E338" s="1" t="s">
        <v>151</v>
      </c>
      <c r="F338" s="4" t="s">
        <v>9</v>
      </c>
      <c r="G338" s="115" t="s">
        <v>4269</v>
      </c>
      <c r="H338" s="116">
        <v>28.244999999999997</v>
      </c>
      <c r="I338" s="5">
        <v>3</v>
      </c>
      <c r="J338" s="5" t="s">
        <v>11</v>
      </c>
      <c r="K338" s="4" t="s">
        <v>47</v>
      </c>
      <c r="L338" s="11">
        <v>49913</v>
      </c>
      <c r="M338" s="14">
        <v>12.832328251157014</v>
      </c>
      <c r="N338" s="13">
        <v>1022</v>
      </c>
      <c r="O338" s="10">
        <v>218.55</v>
      </c>
      <c r="P338" s="117" t="s">
        <v>3173</v>
      </c>
      <c r="Q338" s="1"/>
      <c r="R338" s="1" t="s">
        <v>5704</v>
      </c>
      <c r="S338" s="127"/>
    </row>
    <row r="339" spans="1:19" ht="18" customHeight="1">
      <c r="A339" s="1" t="s">
        <v>1026</v>
      </c>
      <c r="B339" s="1" t="s">
        <v>1027</v>
      </c>
      <c r="C339" s="1" t="s">
        <v>1028</v>
      </c>
      <c r="D339" s="3" t="s">
        <v>14</v>
      </c>
      <c r="E339" s="1" t="s">
        <v>151</v>
      </c>
      <c r="F339" s="4" t="s">
        <v>12</v>
      </c>
      <c r="G339" s="115" t="s">
        <v>4269</v>
      </c>
      <c r="H339" s="116">
        <v>37.93</v>
      </c>
      <c r="I339" s="5">
        <v>1</v>
      </c>
      <c r="J339" s="5" t="s">
        <v>11</v>
      </c>
      <c r="K339" s="4" t="s">
        <v>8</v>
      </c>
      <c r="L339" s="11">
        <v>46115</v>
      </c>
      <c r="M339" s="14">
        <v>0</v>
      </c>
      <c r="N339" s="13">
        <v>113</v>
      </c>
      <c r="O339" s="10">
        <v>174.73</v>
      </c>
      <c r="P339" s="117" t="s">
        <v>3173</v>
      </c>
      <c r="Q339" s="1"/>
      <c r="R339" s="1" t="s">
        <v>8733</v>
      </c>
      <c r="S339" s="127"/>
    </row>
    <row r="340" spans="1:19" ht="18" customHeight="1">
      <c r="A340" s="1" t="s">
        <v>1029</v>
      </c>
      <c r="B340" s="1" t="s">
        <v>1030</v>
      </c>
      <c r="C340" s="1" t="s">
        <v>410</v>
      </c>
      <c r="D340" s="3" t="s">
        <v>14</v>
      </c>
      <c r="E340" s="1" t="s">
        <v>411</v>
      </c>
      <c r="F340" s="4" t="s">
        <v>9</v>
      </c>
      <c r="G340" s="115" t="s">
        <v>4269</v>
      </c>
      <c r="H340" s="116">
        <v>35.35</v>
      </c>
      <c r="I340" s="5">
        <v>2</v>
      </c>
      <c r="J340" s="5" t="s">
        <v>11</v>
      </c>
      <c r="K340" s="4" t="s">
        <v>47</v>
      </c>
      <c r="L340" s="11">
        <v>48086</v>
      </c>
      <c r="M340" s="14">
        <v>7.6467162999625664</v>
      </c>
      <c r="N340" s="13">
        <v>38</v>
      </c>
      <c r="O340" s="10">
        <v>203.06</v>
      </c>
      <c r="P340" s="117" t="s">
        <v>3173</v>
      </c>
      <c r="Q340" s="1"/>
      <c r="R340" s="1" t="s">
        <v>5702</v>
      </c>
      <c r="S340" s="128">
        <v>7</v>
      </c>
    </row>
    <row r="341" spans="1:19" ht="18" customHeight="1">
      <c r="A341" s="1" t="s">
        <v>1031</v>
      </c>
      <c r="B341" s="1" t="s">
        <v>1032</v>
      </c>
      <c r="C341" s="1" t="s">
        <v>410</v>
      </c>
      <c r="D341" s="3" t="s">
        <v>14</v>
      </c>
      <c r="E341" s="1" t="s">
        <v>411</v>
      </c>
      <c r="F341" s="4" t="s">
        <v>9</v>
      </c>
      <c r="G341" s="115" t="s">
        <v>4269</v>
      </c>
      <c r="H341" s="116">
        <v>37.664999999999999</v>
      </c>
      <c r="I341" s="5">
        <v>2</v>
      </c>
      <c r="J341" s="5" t="s">
        <v>11</v>
      </c>
      <c r="K341" s="4" t="s">
        <v>47</v>
      </c>
      <c r="L341" s="11">
        <v>48248</v>
      </c>
      <c r="M341" s="14">
        <v>6.4396451666390311</v>
      </c>
      <c r="N341" s="13">
        <v>22</v>
      </c>
      <c r="O341" s="10">
        <v>259.67</v>
      </c>
      <c r="P341" s="117" t="s">
        <v>3173</v>
      </c>
      <c r="Q341" s="1"/>
      <c r="R341" s="1" t="s">
        <v>5702</v>
      </c>
      <c r="S341" s="128">
        <v>7</v>
      </c>
    </row>
    <row r="342" spans="1:19" ht="18" customHeight="1">
      <c r="A342" s="1" t="s">
        <v>1033</v>
      </c>
      <c r="B342" s="1" t="s">
        <v>1034</v>
      </c>
      <c r="C342" s="1" t="s">
        <v>410</v>
      </c>
      <c r="D342" s="3" t="s">
        <v>14</v>
      </c>
      <c r="E342" s="1" t="s">
        <v>411</v>
      </c>
      <c r="F342" s="4" t="s">
        <v>9</v>
      </c>
      <c r="G342" s="115" t="s">
        <v>4269</v>
      </c>
      <c r="H342" s="116">
        <v>88.12</v>
      </c>
      <c r="I342" s="5">
        <v>2</v>
      </c>
      <c r="J342" s="5" t="s">
        <v>11</v>
      </c>
      <c r="K342" s="4" t="s">
        <v>47</v>
      </c>
      <c r="L342" s="11">
        <v>48485</v>
      </c>
      <c r="M342" s="14">
        <v>7.827163040115499</v>
      </c>
      <c r="N342" s="13">
        <v>0</v>
      </c>
      <c r="O342" s="10">
        <v>236</v>
      </c>
      <c r="P342" s="117" t="s">
        <v>3173</v>
      </c>
      <c r="Q342" s="1"/>
      <c r="R342" s="1" t="s">
        <v>5702</v>
      </c>
      <c r="S342" s="128">
        <v>7</v>
      </c>
    </row>
    <row r="343" spans="1:19" ht="18" customHeight="1">
      <c r="A343" s="1" t="s">
        <v>1035</v>
      </c>
      <c r="B343" s="1" t="s">
        <v>1036</v>
      </c>
      <c r="C343" s="1" t="s">
        <v>410</v>
      </c>
      <c r="D343" s="3" t="s">
        <v>14</v>
      </c>
      <c r="E343" s="1" t="s">
        <v>411</v>
      </c>
      <c r="F343" s="4" t="s">
        <v>9</v>
      </c>
      <c r="G343" s="115" t="s">
        <v>4269</v>
      </c>
      <c r="H343" s="116">
        <v>136.63</v>
      </c>
      <c r="I343" s="5">
        <v>2</v>
      </c>
      <c r="J343" s="5" t="s">
        <v>11</v>
      </c>
      <c r="K343" s="4" t="s">
        <v>47</v>
      </c>
      <c r="L343" s="11">
        <v>48435</v>
      </c>
      <c r="M343" s="14">
        <v>7.8579539589140088</v>
      </c>
      <c r="N343" s="13">
        <v>4</v>
      </c>
      <c r="O343" s="10">
        <v>225.54</v>
      </c>
      <c r="P343" s="117" t="s">
        <v>3173</v>
      </c>
      <c r="Q343" s="1"/>
      <c r="R343" s="1" t="s">
        <v>5702</v>
      </c>
      <c r="S343" s="128">
        <v>7</v>
      </c>
    </row>
    <row r="344" spans="1:19" ht="18" customHeight="1">
      <c r="A344" s="1" t="s">
        <v>1037</v>
      </c>
      <c r="B344" s="1" t="s">
        <v>1038</v>
      </c>
      <c r="C344" s="1" t="s">
        <v>410</v>
      </c>
      <c r="D344" s="3" t="s">
        <v>14</v>
      </c>
      <c r="E344" s="1" t="s">
        <v>411</v>
      </c>
      <c r="F344" s="4" t="s">
        <v>9</v>
      </c>
      <c r="G344" s="115" t="s">
        <v>4269</v>
      </c>
      <c r="H344" s="116">
        <v>27.15</v>
      </c>
      <c r="I344" s="5">
        <v>2</v>
      </c>
      <c r="J344" s="5" t="s">
        <v>11</v>
      </c>
      <c r="K344" s="4" t="s">
        <v>47</v>
      </c>
      <c r="L344" s="11">
        <v>48531</v>
      </c>
      <c r="M344" s="14">
        <v>7.9660423234633528</v>
      </c>
      <c r="N344" s="13">
        <v>2</v>
      </c>
      <c r="O344" s="10">
        <v>269.33999999999997</v>
      </c>
      <c r="P344" s="117" t="s">
        <v>3173</v>
      </c>
      <c r="Q344" s="1"/>
      <c r="R344" s="1" t="s">
        <v>5702</v>
      </c>
      <c r="S344" s="128">
        <v>7</v>
      </c>
    </row>
    <row r="345" spans="1:19" ht="18" customHeight="1">
      <c r="A345" s="1" t="s">
        <v>1039</v>
      </c>
      <c r="B345" s="1" t="s">
        <v>1040</v>
      </c>
      <c r="C345" s="1" t="s">
        <v>410</v>
      </c>
      <c r="D345" s="3" t="s">
        <v>14</v>
      </c>
      <c r="E345" s="1" t="s">
        <v>411</v>
      </c>
      <c r="F345" s="4" t="s">
        <v>9</v>
      </c>
      <c r="G345" s="115" t="s">
        <v>5407</v>
      </c>
      <c r="H345" s="116">
        <v>0</v>
      </c>
      <c r="I345" s="5">
        <v>2</v>
      </c>
      <c r="J345" s="5" t="s">
        <v>11</v>
      </c>
      <c r="K345" s="4" t="s">
        <v>47</v>
      </c>
      <c r="L345" s="11">
        <v>48564</v>
      </c>
      <c r="M345" s="14">
        <v>8.296268841116877</v>
      </c>
      <c r="N345" s="13">
        <v>18</v>
      </c>
      <c r="O345" s="10">
        <v>179.36</v>
      </c>
      <c r="P345" s="117" t="s">
        <v>3173</v>
      </c>
      <c r="Q345" s="118"/>
      <c r="R345" s="118" t="s">
        <v>5702</v>
      </c>
      <c r="S345" s="128">
        <v>7</v>
      </c>
    </row>
    <row r="346" spans="1:19" ht="18" customHeight="1">
      <c r="A346" s="1" t="s">
        <v>1041</v>
      </c>
      <c r="B346" s="1" t="s">
        <v>1042</v>
      </c>
      <c r="C346" s="1" t="s">
        <v>410</v>
      </c>
      <c r="D346" s="3" t="s">
        <v>14</v>
      </c>
      <c r="E346" s="1" t="s">
        <v>411</v>
      </c>
      <c r="F346" s="4" t="s">
        <v>9</v>
      </c>
      <c r="G346" s="115" t="s">
        <v>5407</v>
      </c>
      <c r="H346" s="116">
        <v>0</v>
      </c>
      <c r="I346" s="5">
        <v>2</v>
      </c>
      <c r="J346" s="5" t="s">
        <v>11</v>
      </c>
      <c r="K346" s="4" t="s">
        <v>47</v>
      </c>
      <c r="L346" s="11">
        <v>48986</v>
      </c>
      <c r="M346" s="14">
        <v>8.6494100355203525</v>
      </c>
      <c r="N346" s="13">
        <v>22</v>
      </c>
      <c r="O346" s="10">
        <v>228.38</v>
      </c>
      <c r="P346" s="117" t="s">
        <v>3173</v>
      </c>
      <c r="Q346" s="118"/>
      <c r="R346" s="118" t="s">
        <v>5702</v>
      </c>
      <c r="S346" s="128">
        <v>7</v>
      </c>
    </row>
    <row r="347" spans="1:19" ht="18" customHeight="1">
      <c r="A347" s="1" t="s">
        <v>1043</v>
      </c>
      <c r="B347" s="1" t="s">
        <v>1044</v>
      </c>
      <c r="C347" s="1" t="s">
        <v>410</v>
      </c>
      <c r="D347" s="3" t="s">
        <v>14</v>
      </c>
      <c r="E347" s="1" t="s">
        <v>411</v>
      </c>
      <c r="F347" s="4" t="s">
        <v>9</v>
      </c>
      <c r="G347" s="115" t="s">
        <v>4269</v>
      </c>
      <c r="H347" s="116">
        <v>76.41</v>
      </c>
      <c r="I347" s="5">
        <v>2</v>
      </c>
      <c r="J347" s="5" t="s">
        <v>11</v>
      </c>
      <c r="K347" s="4" t="s">
        <v>47</v>
      </c>
      <c r="L347" s="11">
        <v>48823</v>
      </c>
      <c r="M347" s="14">
        <v>9.2354013477254568</v>
      </c>
      <c r="N347" s="13">
        <v>8</v>
      </c>
      <c r="O347" s="10">
        <v>226.17</v>
      </c>
      <c r="P347" s="117" t="s">
        <v>3173</v>
      </c>
      <c r="Q347" s="118"/>
      <c r="R347" s="118" t="s">
        <v>5702</v>
      </c>
      <c r="S347" s="128">
        <v>7</v>
      </c>
    </row>
    <row r="348" spans="1:19" ht="18" customHeight="1">
      <c r="A348" s="1" t="s">
        <v>1045</v>
      </c>
      <c r="B348" s="1" t="s">
        <v>1046</v>
      </c>
      <c r="C348" s="1" t="s">
        <v>410</v>
      </c>
      <c r="D348" s="3" t="s">
        <v>14</v>
      </c>
      <c r="E348" s="1" t="s">
        <v>411</v>
      </c>
      <c r="F348" s="4" t="s">
        <v>9</v>
      </c>
      <c r="G348" s="115" t="s">
        <v>4269</v>
      </c>
      <c r="H348" s="116">
        <v>114.71</v>
      </c>
      <c r="I348" s="5">
        <v>2</v>
      </c>
      <c r="J348" s="5" t="s">
        <v>11</v>
      </c>
      <c r="K348" s="4" t="s">
        <v>47</v>
      </c>
      <c r="L348" s="11">
        <v>48703</v>
      </c>
      <c r="M348" s="14">
        <v>9.3033283370634248</v>
      </c>
      <c r="N348" s="13">
        <v>10</v>
      </c>
      <c r="O348" s="10">
        <v>190.57</v>
      </c>
      <c r="P348" s="117" t="s">
        <v>3173</v>
      </c>
      <c r="Q348" s="118"/>
      <c r="R348" s="118" t="s">
        <v>5702</v>
      </c>
      <c r="S348" s="128">
        <v>7</v>
      </c>
    </row>
    <row r="349" spans="1:19" ht="18" customHeight="1">
      <c r="A349" s="1" t="s">
        <v>1047</v>
      </c>
      <c r="B349" s="1" t="s">
        <v>1048</v>
      </c>
      <c r="C349" s="1" t="s">
        <v>14</v>
      </c>
      <c r="D349" s="3" t="s">
        <v>14</v>
      </c>
      <c r="E349" s="1" t="s">
        <v>1049</v>
      </c>
      <c r="F349" s="4" t="s">
        <v>12</v>
      </c>
      <c r="G349" s="115" t="s">
        <v>4269</v>
      </c>
      <c r="H349" s="116">
        <v>23.977499999999999</v>
      </c>
      <c r="I349" s="5">
        <v>1</v>
      </c>
      <c r="J349" s="5" t="s">
        <v>11</v>
      </c>
      <c r="K349" s="4" t="s">
        <v>8</v>
      </c>
      <c r="L349" s="11">
        <v>46244</v>
      </c>
      <c r="M349" s="14">
        <v>0</v>
      </c>
      <c r="N349" s="13">
        <v>119</v>
      </c>
      <c r="O349" s="10">
        <v>227.87</v>
      </c>
      <c r="P349" s="117" t="s">
        <v>3173</v>
      </c>
      <c r="Q349" s="1"/>
      <c r="R349" s="1" t="s">
        <v>8733</v>
      </c>
      <c r="S349" s="127"/>
    </row>
    <row r="350" spans="1:19" ht="18" customHeight="1">
      <c r="A350" s="1" t="s">
        <v>1050</v>
      </c>
      <c r="B350" s="1" t="s">
        <v>1051</v>
      </c>
      <c r="C350" s="1" t="s">
        <v>14</v>
      </c>
      <c r="D350" s="3" t="s">
        <v>14</v>
      </c>
      <c r="E350" s="1" t="s">
        <v>1052</v>
      </c>
      <c r="F350" s="4" t="s">
        <v>12</v>
      </c>
      <c r="G350" s="115" t="s">
        <v>4269</v>
      </c>
      <c r="H350" s="116">
        <v>3.3849999999999998</v>
      </c>
      <c r="I350" s="5">
        <v>1</v>
      </c>
      <c r="J350" s="5" t="s">
        <v>11</v>
      </c>
      <c r="K350" s="4" t="s">
        <v>8</v>
      </c>
      <c r="L350" s="11">
        <v>46167</v>
      </c>
      <c r="M350" s="14">
        <v>0</v>
      </c>
      <c r="N350" s="13">
        <v>267</v>
      </c>
      <c r="O350" s="10">
        <v>233.2</v>
      </c>
      <c r="P350" s="117" t="s">
        <v>3173</v>
      </c>
      <c r="Q350" s="1"/>
      <c r="R350" s="1" t="s">
        <v>8733</v>
      </c>
      <c r="S350" s="127"/>
    </row>
    <row r="351" spans="1:19" ht="18" customHeight="1">
      <c r="A351" s="1" t="s">
        <v>1053</v>
      </c>
      <c r="B351" s="1" t="s">
        <v>1054</v>
      </c>
      <c r="C351" s="1" t="s">
        <v>410</v>
      </c>
      <c r="D351" s="3" t="s">
        <v>14</v>
      </c>
      <c r="E351" s="1" t="s">
        <v>411</v>
      </c>
      <c r="F351" s="4" t="s">
        <v>9</v>
      </c>
      <c r="G351" s="115" t="s">
        <v>4269</v>
      </c>
      <c r="H351" s="116">
        <v>158.845</v>
      </c>
      <c r="I351" s="5">
        <v>2</v>
      </c>
      <c r="J351" s="5" t="s">
        <v>11</v>
      </c>
      <c r="K351" s="4" t="s">
        <v>8</v>
      </c>
      <c r="L351" s="11">
        <v>43091</v>
      </c>
      <c r="M351" s="14">
        <v>0</v>
      </c>
      <c r="N351" s="13">
        <v>2</v>
      </c>
      <c r="O351" s="10">
        <v>70.47</v>
      </c>
      <c r="P351" s="117" t="s">
        <v>3173</v>
      </c>
      <c r="Q351" s="118"/>
      <c r="R351" s="118" t="s">
        <v>5702</v>
      </c>
      <c r="S351" s="128">
        <v>7</v>
      </c>
    </row>
    <row r="352" spans="1:19" ht="18" customHeight="1">
      <c r="A352" s="1" t="s">
        <v>1055</v>
      </c>
      <c r="B352" s="1" t="s">
        <v>1056</v>
      </c>
      <c r="C352" s="1" t="s">
        <v>410</v>
      </c>
      <c r="D352" s="3" t="s">
        <v>14</v>
      </c>
      <c r="E352" s="1" t="s">
        <v>411</v>
      </c>
      <c r="F352" s="4" t="s">
        <v>9</v>
      </c>
      <c r="G352" s="115" t="s">
        <v>4269</v>
      </c>
      <c r="H352" s="116">
        <v>124.125</v>
      </c>
      <c r="I352" s="5">
        <v>2</v>
      </c>
      <c r="J352" s="5" t="s">
        <v>11</v>
      </c>
      <c r="K352" s="4" t="s">
        <v>8</v>
      </c>
      <c r="L352" s="11">
        <v>46284</v>
      </c>
      <c r="M352" s="14">
        <v>0</v>
      </c>
      <c r="N352" s="13">
        <v>0</v>
      </c>
      <c r="O352" s="10">
        <v>195.28</v>
      </c>
      <c r="P352" s="117" t="s">
        <v>3173</v>
      </c>
      <c r="Q352" s="118"/>
      <c r="R352" s="118" t="s">
        <v>5702</v>
      </c>
      <c r="S352" s="128">
        <v>7</v>
      </c>
    </row>
    <row r="353" spans="1:19" ht="18" customHeight="1">
      <c r="A353" s="1" t="s">
        <v>1057</v>
      </c>
      <c r="B353" s="1" t="s">
        <v>1058</v>
      </c>
      <c r="C353" s="1" t="s">
        <v>410</v>
      </c>
      <c r="D353" s="3" t="s">
        <v>14</v>
      </c>
      <c r="E353" s="1" t="s">
        <v>411</v>
      </c>
      <c r="F353" s="4" t="s">
        <v>9</v>
      </c>
      <c r="G353" s="115" t="s">
        <v>4269</v>
      </c>
      <c r="H353" s="116">
        <v>134.19999999999999</v>
      </c>
      <c r="I353" s="5">
        <v>2</v>
      </c>
      <c r="J353" s="5" t="s">
        <v>11</v>
      </c>
      <c r="K353" s="4" t="s">
        <v>8</v>
      </c>
      <c r="L353" s="11">
        <v>46325</v>
      </c>
      <c r="M353" s="14">
        <v>0</v>
      </c>
      <c r="N353" s="13">
        <v>0</v>
      </c>
      <c r="O353" s="10">
        <v>197.38</v>
      </c>
      <c r="P353" s="117" t="s">
        <v>3173</v>
      </c>
      <c r="Q353" s="118"/>
      <c r="R353" s="118" t="s">
        <v>5702</v>
      </c>
      <c r="S353" s="128">
        <v>7</v>
      </c>
    </row>
    <row r="354" spans="1:19" ht="18" customHeight="1">
      <c r="A354" s="1" t="s">
        <v>1059</v>
      </c>
      <c r="B354" s="1" t="s">
        <v>1060</v>
      </c>
      <c r="C354" s="1" t="s">
        <v>410</v>
      </c>
      <c r="D354" s="3" t="s">
        <v>14</v>
      </c>
      <c r="E354" s="1" t="s">
        <v>411</v>
      </c>
      <c r="F354" s="4" t="s">
        <v>9</v>
      </c>
      <c r="G354" s="115" t="s">
        <v>4269</v>
      </c>
      <c r="H354" s="116">
        <v>69.444999999999993</v>
      </c>
      <c r="I354" s="5">
        <v>2</v>
      </c>
      <c r="J354" s="5" t="s">
        <v>11</v>
      </c>
      <c r="K354" s="4" t="s">
        <v>8</v>
      </c>
      <c r="L354" s="11">
        <v>45980</v>
      </c>
      <c r="M354" s="14">
        <v>0</v>
      </c>
      <c r="N354" s="13">
        <v>4</v>
      </c>
      <c r="O354" s="10">
        <v>165.15</v>
      </c>
      <c r="P354" s="117" t="s">
        <v>3173</v>
      </c>
      <c r="Q354" s="118"/>
      <c r="R354" s="118" t="s">
        <v>5702</v>
      </c>
      <c r="S354" s="128">
        <v>7</v>
      </c>
    </row>
    <row r="355" spans="1:19" ht="18" customHeight="1">
      <c r="A355" s="1" t="s">
        <v>1061</v>
      </c>
      <c r="B355" s="1" t="s">
        <v>1062</v>
      </c>
      <c r="C355" s="1" t="s">
        <v>410</v>
      </c>
      <c r="D355" s="3" t="s">
        <v>14</v>
      </c>
      <c r="E355" s="1" t="s">
        <v>1063</v>
      </c>
      <c r="F355" s="4" t="s">
        <v>9</v>
      </c>
      <c r="G355" s="115" t="s">
        <v>4269</v>
      </c>
      <c r="H355" s="116">
        <v>52.575000000000003</v>
      </c>
      <c r="I355" s="5">
        <v>2</v>
      </c>
      <c r="J355" s="5" t="s">
        <v>579</v>
      </c>
      <c r="K355" s="4" t="s">
        <v>8</v>
      </c>
      <c r="L355" s="11">
        <v>46179</v>
      </c>
      <c r="M355" s="14">
        <v>0</v>
      </c>
      <c r="N355" s="13">
        <v>4</v>
      </c>
      <c r="O355" s="10">
        <v>206.43</v>
      </c>
      <c r="P355" s="117" t="s">
        <v>3173</v>
      </c>
      <c r="Q355" s="118"/>
      <c r="R355" s="118" t="s">
        <v>5702</v>
      </c>
      <c r="S355" s="128">
        <v>7</v>
      </c>
    </row>
    <row r="356" spans="1:19" ht="18" customHeight="1">
      <c r="A356" s="1" t="s">
        <v>1064</v>
      </c>
      <c r="B356" s="1" t="s">
        <v>1065</v>
      </c>
      <c r="C356" s="1" t="s">
        <v>410</v>
      </c>
      <c r="D356" s="3" t="s">
        <v>14</v>
      </c>
      <c r="E356" s="1" t="s">
        <v>411</v>
      </c>
      <c r="F356" s="4" t="s">
        <v>9</v>
      </c>
      <c r="G356" s="115" t="s">
        <v>4269</v>
      </c>
      <c r="H356" s="116">
        <v>74.724999999999994</v>
      </c>
      <c r="I356" s="5">
        <v>2</v>
      </c>
      <c r="J356" s="5" t="s">
        <v>11</v>
      </c>
      <c r="K356" s="4" t="s">
        <v>8</v>
      </c>
      <c r="L356" s="11">
        <v>46037</v>
      </c>
      <c r="M356" s="14">
        <v>0</v>
      </c>
      <c r="N356" s="13">
        <v>6</v>
      </c>
      <c r="O356" s="10">
        <v>179.41</v>
      </c>
      <c r="P356" s="117" t="s">
        <v>3173</v>
      </c>
      <c r="Q356" s="118"/>
      <c r="R356" s="118" t="s">
        <v>5702</v>
      </c>
      <c r="S356" s="128">
        <v>7</v>
      </c>
    </row>
    <row r="357" spans="1:19" ht="18" customHeight="1">
      <c r="A357" s="1" t="s">
        <v>1066</v>
      </c>
      <c r="B357" s="1" t="s">
        <v>1067</v>
      </c>
      <c r="C357" s="1" t="s">
        <v>14</v>
      </c>
      <c r="D357" s="3" t="s">
        <v>14</v>
      </c>
      <c r="E357" s="1" t="s">
        <v>1049</v>
      </c>
      <c r="F357" s="4" t="s">
        <v>9</v>
      </c>
      <c r="G357" s="115" t="s">
        <v>4269</v>
      </c>
      <c r="H357" s="116">
        <v>30.704999999999998</v>
      </c>
      <c r="I357" s="5">
        <v>2</v>
      </c>
      <c r="J357" s="5" t="s">
        <v>1068</v>
      </c>
      <c r="K357" s="4" t="s">
        <v>8</v>
      </c>
      <c r="L357" s="11">
        <v>46080</v>
      </c>
      <c r="M357" s="14">
        <v>0</v>
      </c>
      <c r="N357" s="13">
        <v>13</v>
      </c>
      <c r="O357" s="10">
        <v>223.79</v>
      </c>
      <c r="P357" s="117" t="s">
        <v>3173</v>
      </c>
      <c r="Q357" s="1"/>
      <c r="R357" s="1" t="s">
        <v>8733</v>
      </c>
      <c r="S357" s="127"/>
    </row>
    <row r="358" spans="1:19" ht="18" customHeight="1">
      <c r="A358" s="1" t="s">
        <v>1069</v>
      </c>
      <c r="B358" s="1" t="s">
        <v>1070</v>
      </c>
      <c r="C358" s="1" t="s">
        <v>14</v>
      </c>
      <c r="D358" s="3" t="s">
        <v>14</v>
      </c>
      <c r="E358" s="1" t="s">
        <v>1071</v>
      </c>
      <c r="F358" s="4" t="s">
        <v>9</v>
      </c>
      <c r="G358" s="115" t="s">
        <v>4269</v>
      </c>
      <c r="H358" s="116">
        <v>134.04</v>
      </c>
      <c r="I358" s="5">
        <v>2</v>
      </c>
      <c r="J358" s="5" t="s">
        <v>11</v>
      </c>
      <c r="K358" s="4" t="s">
        <v>47</v>
      </c>
      <c r="L358" s="11">
        <v>48185</v>
      </c>
      <c r="M358" s="14">
        <v>8.5275500674483773</v>
      </c>
      <c r="N358" s="13">
        <v>113</v>
      </c>
      <c r="O358" s="10">
        <v>190.8</v>
      </c>
      <c r="P358" s="117" t="s">
        <v>3173</v>
      </c>
      <c r="Q358" s="1"/>
      <c r="R358" s="1" t="s">
        <v>8733</v>
      </c>
      <c r="S358" s="127"/>
    </row>
    <row r="359" spans="1:19" ht="18" customHeight="1">
      <c r="A359" s="1" t="s">
        <v>1072</v>
      </c>
      <c r="B359" s="1" t="s">
        <v>1073</v>
      </c>
      <c r="C359" s="1" t="s">
        <v>14</v>
      </c>
      <c r="D359" s="3" t="s">
        <v>14</v>
      </c>
      <c r="E359" s="1" t="s">
        <v>1052</v>
      </c>
      <c r="F359" s="4" t="s">
        <v>12</v>
      </c>
      <c r="G359" s="115" t="s">
        <v>5407</v>
      </c>
      <c r="H359" s="116">
        <v>0</v>
      </c>
      <c r="I359" s="5">
        <v>1</v>
      </c>
      <c r="J359" s="5" t="s">
        <v>11</v>
      </c>
      <c r="K359" s="4" t="s">
        <v>8</v>
      </c>
      <c r="L359" s="11">
        <v>46159</v>
      </c>
      <c r="M359" s="14">
        <v>0</v>
      </c>
      <c r="N359" s="13">
        <v>39</v>
      </c>
      <c r="O359" s="10">
        <v>202.28</v>
      </c>
      <c r="P359" s="117" t="s">
        <v>3173</v>
      </c>
      <c r="Q359" s="1"/>
      <c r="R359" s="1" t="s">
        <v>8733</v>
      </c>
      <c r="S359" s="127"/>
    </row>
    <row r="360" spans="1:19" ht="18" customHeight="1">
      <c r="A360" s="1" t="s">
        <v>1074</v>
      </c>
      <c r="B360" s="1" t="s">
        <v>1075</v>
      </c>
      <c r="C360" s="1" t="s">
        <v>4251</v>
      </c>
      <c r="D360" s="3" t="s">
        <v>14</v>
      </c>
      <c r="E360" s="1" t="s">
        <v>72</v>
      </c>
      <c r="F360" s="4" t="s">
        <v>9</v>
      </c>
      <c r="G360" s="115" t="s">
        <v>5407</v>
      </c>
      <c r="H360" s="116">
        <v>0</v>
      </c>
      <c r="I360" s="5">
        <v>2</v>
      </c>
      <c r="J360" s="6" t="s">
        <v>11</v>
      </c>
      <c r="K360" s="4" t="s">
        <v>8</v>
      </c>
      <c r="L360" s="11">
        <v>46607</v>
      </c>
      <c r="M360" s="14">
        <v>0</v>
      </c>
      <c r="N360" s="13">
        <v>35</v>
      </c>
      <c r="O360" s="10">
        <v>83.92</v>
      </c>
      <c r="P360" s="117" t="s">
        <v>3173</v>
      </c>
      <c r="Q360" s="1"/>
      <c r="R360" s="1" t="s">
        <v>5679</v>
      </c>
      <c r="S360" s="128">
        <v>2</v>
      </c>
    </row>
    <row r="361" spans="1:19" ht="18" customHeight="1">
      <c r="A361" s="1" t="s">
        <v>1076</v>
      </c>
      <c r="B361" s="1" t="s">
        <v>1077</v>
      </c>
      <c r="C361" s="1" t="s">
        <v>14</v>
      </c>
      <c r="D361" s="3" t="s">
        <v>14</v>
      </c>
      <c r="E361" s="1" t="s">
        <v>446</v>
      </c>
      <c r="F361" s="4" t="s">
        <v>9</v>
      </c>
      <c r="G361" s="115" t="s">
        <v>4269</v>
      </c>
      <c r="H361" s="116">
        <v>11.21</v>
      </c>
      <c r="I361" s="5">
        <v>2</v>
      </c>
      <c r="J361" s="5" t="s">
        <v>11</v>
      </c>
      <c r="K361" s="4" t="s">
        <v>47</v>
      </c>
      <c r="L361" s="11">
        <v>54243</v>
      </c>
      <c r="M361" s="14">
        <v>34.621978872849951</v>
      </c>
      <c r="N361" s="13">
        <v>8</v>
      </c>
      <c r="O361" s="10">
        <v>150.83000000000001</v>
      </c>
      <c r="P361" s="117" t="s">
        <v>13</v>
      </c>
      <c r="Q361" s="1"/>
      <c r="R361" s="1" t="s">
        <v>5720</v>
      </c>
      <c r="S361" s="130"/>
    </row>
    <row r="362" spans="1:19" ht="18" customHeight="1">
      <c r="A362" s="1" t="s">
        <v>1078</v>
      </c>
      <c r="B362" s="1" t="s">
        <v>1079</v>
      </c>
      <c r="C362" s="1" t="s">
        <v>14</v>
      </c>
      <c r="D362" s="3" t="s">
        <v>14</v>
      </c>
      <c r="E362" s="1" t="s">
        <v>446</v>
      </c>
      <c r="F362" s="4" t="s">
        <v>9</v>
      </c>
      <c r="G362" s="115" t="s">
        <v>4269</v>
      </c>
      <c r="H362" s="116">
        <v>16.545000000000002</v>
      </c>
      <c r="I362" s="5">
        <v>2</v>
      </c>
      <c r="J362" s="5" t="s">
        <v>11</v>
      </c>
      <c r="K362" s="4" t="s">
        <v>47</v>
      </c>
      <c r="L362" s="11">
        <v>54975</v>
      </c>
      <c r="M362" s="14">
        <v>35.263301500682125</v>
      </c>
      <c r="N362" s="13">
        <v>12</v>
      </c>
      <c r="O362" s="10">
        <v>187.78</v>
      </c>
      <c r="P362" s="117" t="s">
        <v>13</v>
      </c>
      <c r="Q362" s="1"/>
      <c r="R362" s="1" t="s">
        <v>5720</v>
      </c>
      <c r="S362" s="130"/>
    </row>
    <row r="363" spans="1:19" ht="18" customHeight="1">
      <c r="A363" s="1" t="s">
        <v>1080</v>
      </c>
      <c r="B363" s="1" t="s">
        <v>1081</v>
      </c>
      <c r="C363" s="1" t="s">
        <v>1082</v>
      </c>
      <c r="D363" s="3" t="s">
        <v>14</v>
      </c>
      <c r="E363" s="1" t="s">
        <v>912</v>
      </c>
      <c r="F363" s="4" t="s">
        <v>9</v>
      </c>
      <c r="G363" s="115" t="s">
        <v>4269</v>
      </c>
      <c r="H363" s="116">
        <v>9.7949999999999999</v>
      </c>
      <c r="I363" s="5">
        <v>2</v>
      </c>
      <c r="J363" s="5" t="s">
        <v>11</v>
      </c>
      <c r="K363" s="4" t="s">
        <v>47</v>
      </c>
      <c r="L363" s="11">
        <v>53926</v>
      </c>
      <c r="M363" s="14">
        <v>33.609019767829992</v>
      </c>
      <c r="N363" s="13">
        <v>4</v>
      </c>
      <c r="O363" s="10">
        <v>147.93</v>
      </c>
      <c r="P363" s="117" t="s">
        <v>13</v>
      </c>
      <c r="Q363" s="1"/>
      <c r="R363" s="1" t="s">
        <v>5715</v>
      </c>
      <c r="S363" s="128">
        <v>11</v>
      </c>
    </row>
    <row r="364" spans="1:19" ht="18" customHeight="1">
      <c r="A364" s="1" t="s">
        <v>1083</v>
      </c>
      <c r="B364" s="1" t="s">
        <v>1084</v>
      </c>
      <c r="C364" s="1" t="s">
        <v>1082</v>
      </c>
      <c r="D364" s="3" t="s">
        <v>14</v>
      </c>
      <c r="E364" s="1" t="s">
        <v>912</v>
      </c>
      <c r="F364" s="4" t="s">
        <v>9</v>
      </c>
      <c r="G364" s="115" t="s">
        <v>4269</v>
      </c>
      <c r="H364" s="116">
        <v>6.7549999999999999</v>
      </c>
      <c r="I364" s="5">
        <v>2</v>
      </c>
      <c r="J364" s="5" t="s">
        <v>11</v>
      </c>
      <c r="K364" s="4" t="s">
        <v>47</v>
      </c>
      <c r="L364" s="11">
        <v>53951</v>
      </c>
      <c r="M364" s="14">
        <v>31.49339215213805</v>
      </c>
      <c r="N364" s="13">
        <v>6</v>
      </c>
      <c r="O364" s="10">
        <v>220.74</v>
      </c>
      <c r="P364" s="117" t="s">
        <v>13</v>
      </c>
      <c r="Q364" s="1"/>
      <c r="R364" s="1" t="s">
        <v>5715</v>
      </c>
      <c r="S364" s="128">
        <v>11</v>
      </c>
    </row>
    <row r="365" spans="1:19" ht="18" customHeight="1">
      <c r="A365" s="1" t="s">
        <v>1085</v>
      </c>
      <c r="B365" s="1" t="s">
        <v>1086</v>
      </c>
      <c r="C365" s="2" t="s">
        <v>290</v>
      </c>
      <c r="D365" s="8" t="s">
        <v>14</v>
      </c>
      <c r="E365" s="1" t="s">
        <v>151</v>
      </c>
      <c r="F365" s="4" t="s">
        <v>9</v>
      </c>
      <c r="G365" s="115" t="s">
        <v>4269</v>
      </c>
      <c r="H365" s="116">
        <v>61.29</v>
      </c>
      <c r="I365" s="5">
        <v>2</v>
      </c>
      <c r="J365" s="5" t="s">
        <v>11</v>
      </c>
      <c r="K365" s="4" t="s">
        <v>47</v>
      </c>
      <c r="L365" s="11">
        <v>53806</v>
      </c>
      <c r="M365" s="14">
        <v>30.892465524290973</v>
      </c>
      <c r="N365" s="13">
        <v>12</v>
      </c>
      <c r="O365" s="10">
        <v>250.93</v>
      </c>
      <c r="P365" s="117" t="s">
        <v>13</v>
      </c>
      <c r="Q365" s="1"/>
      <c r="R365" s="1" t="s">
        <v>5707</v>
      </c>
      <c r="S365" s="128">
        <v>5</v>
      </c>
    </row>
    <row r="366" spans="1:19" ht="18" customHeight="1">
      <c r="A366" s="1" t="s">
        <v>1087</v>
      </c>
      <c r="B366" s="1" t="s">
        <v>1088</v>
      </c>
      <c r="C366" s="1" t="s">
        <v>1089</v>
      </c>
      <c r="D366" s="3" t="s">
        <v>14</v>
      </c>
      <c r="E366" s="1" t="s">
        <v>27</v>
      </c>
      <c r="F366" s="4" t="s">
        <v>9</v>
      </c>
      <c r="G366" s="115" t="s">
        <v>4269</v>
      </c>
      <c r="H366" s="116">
        <v>75.739999999999995</v>
      </c>
      <c r="I366" s="5">
        <v>2</v>
      </c>
      <c r="J366" s="6" t="s">
        <v>1090</v>
      </c>
      <c r="K366" s="4" t="s">
        <v>8</v>
      </c>
      <c r="L366" s="11">
        <v>46850</v>
      </c>
      <c r="M366" s="14">
        <v>0</v>
      </c>
      <c r="N366" s="13">
        <v>9</v>
      </c>
      <c r="O366" s="10">
        <v>301.73</v>
      </c>
      <c r="P366" s="117" t="s">
        <v>13</v>
      </c>
      <c r="Q366" s="1"/>
      <c r="R366" s="1"/>
      <c r="S366" s="128">
        <v>2</v>
      </c>
    </row>
    <row r="367" spans="1:19" ht="18" customHeight="1">
      <c r="A367" s="1" t="s">
        <v>1091</v>
      </c>
      <c r="B367" s="1" t="s">
        <v>1092</v>
      </c>
      <c r="C367" s="1" t="s">
        <v>1093</v>
      </c>
      <c r="D367" s="3" t="s">
        <v>300</v>
      </c>
      <c r="E367" s="1" t="s">
        <v>342</v>
      </c>
      <c r="F367" s="4" t="s">
        <v>9</v>
      </c>
      <c r="G367" s="115" t="s">
        <v>4269</v>
      </c>
      <c r="H367" s="116">
        <v>17.127500000000001</v>
      </c>
      <c r="I367" s="5">
        <v>1</v>
      </c>
      <c r="J367" s="5" t="s">
        <v>11</v>
      </c>
      <c r="K367" s="4" t="s">
        <v>8</v>
      </c>
      <c r="L367" s="11">
        <v>47764</v>
      </c>
      <c r="M367" s="14">
        <v>0</v>
      </c>
      <c r="N367" s="13">
        <v>714</v>
      </c>
      <c r="O367" s="10">
        <v>197.88</v>
      </c>
      <c r="P367" s="117" t="s">
        <v>1094</v>
      </c>
      <c r="Q367" s="1"/>
      <c r="R367" s="1" t="s">
        <v>5691</v>
      </c>
      <c r="S367" s="127"/>
    </row>
    <row r="368" spans="1:19" ht="18" customHeight="1">
      <c r="A368" s="1" t="s">
        <v>1095</v>
      </c>
      <c r="B368" s="1" t="s">
        <v>1096</v>
      </c>
      <c r="C368" s="1" t="s">
        <v>1097</v>
      </c>
      <c r="D368" s="3" t="s">
        <v>944</v>
      </c>
      <c r="E368" s="1" t="s">
        <v>664</v>
      </c>
      <c r="F368" s="4" t="s">
        <v>9</v>
      </c>
      <c r="G368" s="115" t="s">
        <v>4269</v>
      </c>
      <c r="H368" s="116">
        <v>43.1</v>
      </c>
      <c r="I368" s="5">
        <v>2</v>
      </c>
      <c r="J368" s="5" t="s">
        <v>11</v>
      </c>
      <c r="K368" s="4" t="s">
        <v>8</v>
      </c>
      <c r="L368" s="11">
        <v>49211</v>
      </c>
      <c r="M368" s="14">
        <v>0</v>
      </c>
      <c r="N368" s="13">
        <v>1170</v>
      </c>
      <c r="O368" s="10">
        <v>228.64</v>
      </c>
      <c r="P368" s="117" t="s">
        <v>1094</v>
      </c>
      <c r="Q368" s="1"/>
      <c r="R368" s="1" t="s">
        <v>5693</v>
      </c>
      <c r="S368" s="127"/>
    </row>
    <row r="369" spans="1:19" ht="18" customHeight="1">
      <c r="A369" s="2">
        <v>1560</v>
      </c>
      <c r="B369" s="1" t="s">
        <v>1098</v>
      </c>
      <c r="C369" s="2" t="s">
        <v>1099</v>
      </c>
      <c r="D369" s="3" t="s">
        <v>1100</v>
      </c>
      <c r="E369" s="2" t="s">
        <v>1101</v>
      </c>
      <c r="F369" s="4" t="s">
        <v>9</v>
      </c>
      <c r="G369" s="115" t="s">
        <v>4269</v>
      </c>
      <c r="H369" s="116">
        <v>12.355</v>
      </c>
      <c r="I369" s="5">
        <v>2</v>
      </c>
      <c r="J369" s="5" t="s">
        <v>11</v>
      </c>
      <c r="K369" s="4" t="s">
        <v>8</v>
      </c>
      <c r="L369" s="11">
        <v>48602</v>
      </c>
      <c r="M369" s="14">
        <v>0</v>
      </c>
      <c r="N369" s="13">
        <v>926</v>
      </c>
      <c r="O369" s="10">
        <v>271.39999999999998</v>
      </c>
      <c r="P369" s="117" t="s">
        <v>1094</v>
      </c>
      <c r="Q369" s="1"/>
      <c r="R369" s="1" t="s">
        <v>5729</v>
      </c>
      <c r="S369" s="127"/>
    </row>
    <row r="370" spans="1:19" ht="18" customHeight="1">
      <c r="A370" s="1" t="s">
        <v>1102</v>
      </c>
      <c r="B370" s="1" t="s">
        <v>1103</v>
      </c>
      <c r="C370" s="1" t="s">
        <v>1104</v>
      </c>
      <c r="D370" s="3" t="s">
        <v>300</v>
      </c>
      <c r="E370" s="1" t="s">
        <v>964</v>
      </c>
      <c r="F370" s="4" t="s">
        <v>12</v>
      </c>
      <c r="G370" s="115" t="s">
        <v>4269</v>
      </c>
      <c r="H370" s="116">
        <v>31.432500000000001</v>
      </c>
      <c r="I370" s="5">
        <v>1</v>
      </c>
      <c r="J370" s="5" t="s">
        <v>11</v>
      </c>
      <c r="K370" s="4" t="s">
        <v>8</v>
      </c>
      <c r="L370" s="11">
        <v>47755</v>
      </c>
      <c r="M370" s="14">
        <v>0</v>
      </c>
      <c r="N370" s="13">
        <v>259</v>
      </c>
      <c r="O370" s="10">
        <v>198.27</v>
      </c>
      <c r="P370" s="117" t="s">
        <v>1094</v>
      </c>
      <c r="Q370" s="1"/>
      <c r="R370" s="1" t="s">
        <v>8733</v>
      </c>
      <c r="S370" s="128">
        <v>1</v>
      </c>
    </row>
    <row r="371" spans="1:19" ht="18" customHeight="1">
      <c r="A371" s="1" t="s">
        <v>1105</v>
      </c>
      <c r="B371" s="1" t="s">
        <v>1106</v>
      </c>
      <c r="C371" s="1" t="s">
        <v>1104</v>
      </c>
      <c r="D371" s="3" t="s">
        <v>300</v>
      </c>
      <c r="E371" s="1" t="s">
        <v>964</v>
      </c>
      <c r="F371" s="4" t="s">
        <v>12</v>
      </c>
      <c r="G371" s="115" t="s">
        <v>4269</v>
      </c>
      <c r="H371" s="116">
        <v>75.375</v>
      </c>
      <c r="I371" s="5">
        <v>1</v>
      </c>
      <c r="J371" s="5" t="s">
        <v>11</v>
      </c>
      <c r="K371" s="4" t="s">
        <v>8</v>
      </c>
      <c r="L371" s="11">
        <v>47369</v>
      </c>
      <c r="M371" s="14">
        <v>0</v>
      </c>
      <c r="N371" s="13">
        <v>169</v>
      </c>
      <c r="O371" s="10">
        <v>205.57</v>
      </c>
      <c r="P371" s="117" t="s">
        <v>1094</v>
      </c>
      <c r="Q371" s="1"/>
      <c r="R371" s="1" t="s">
        <v>8733</v>
      </c>
      <c r="S371" s="127"/>
    </row>
    <row r="372" spans="1:19" ht="18" customHeight="1">
      <c r="A372" s="1" t="s">
        <v>1107</v>
      </c>
      <c r="B372" s="1" t="s">
        <v>1108</v>
      </c>
      <c r="C372" s="1" t="s">
        <v>1104</v>
      </c>
      <c r="D372" s="3" t="s">
        <v>300</v>
      </c>
      <c r="E372" s="1" t="s">
        <v>994</v>
      </c>
      <c r="F372" s="4" t="s">
        <v>9</v>
      </c>
      <c r="G372" s="115" t="s">
        <v>4269</v>
      </c>
      <c r="H372" s="116">
        <v>106.88</v>
      </c>
      <c r="I372" s="5">
        <v>2</v>
      </c>
      <c r="J372" s="5" t="s">
        <v>11</v>
      </c>
      <c r="K372" s="4" t="s">
        <v>47</v>
      </c>
      <c r="L372" s="11">
        <v>49143</v>
      </c>
      <c r="M372" s="14">
        <v>6.2348655963209412</v>
      </c>
      <c r="N372" s="13">
        <v>1195</v>
      </c>
      <c r="O372" s="10">
        <v>228.53</v>
      </c>
      <c r="P372" s="117" t="s">
        <v>1094</v>
      </c>
      <c r="Q372" s="1"/>
      <c r="R372" s="1" t="s">
        <v>8733</v>
      </c>
      <c r="S372" s="127"/>
    </row>
    <row r="373" spans="1:19" ht="18" customHeight="1">
      <c r="A373" s="1" t="s">
        <v>1109</v>
      </c>
      <c r="B373" s="1" t="s">
        <v>1110</v>
      </c>
      <c r="C373" s="1" t="s">
        <v>1104</v>
      </c>
      <c r="D373" s="3" t="s">
        <v>300</v>
      </c>
      <c r="E373" s="1" t="s">
        <v>342</v>
      </c>
      <c r="F373" s="4" t="s">
        <v>9</v>
      </c>
      <c r="G373" s="115" t="s">
        <v>4269</v>
      </c>
      <c r="H373" s="116">
        <v>63.695</v>
      </c>
      <c r="I373" s="5">
        <v>2</v>
      </c>
      <c r="J373" s="5" t="s">
        <v>174</v>
      </c>
      <c r="K373" s="4" t="s">
        <v>47</v>
      </c>
      <c r="L373" s="11">
        <v>49020</v>
      </c>
      <c r="M373" s="14">
        <v>5.1754385964912286</v>
      </c>
      <c r="N373" s="13">
        <v>339</v>
      </c>
      <c r="O373" s="10">
        <v>230.55</v>
      </c>
      <c r="P373" s="117" t="s">
        <v>1094</v>
      </c>
      <c r="Q373" s="1"/>
      <c r="R373" s="1" t="s">
        <v>8733</v>
      </c>
      <c r="S373" s="127"/>
    </row>
    <row r="374" spans="1:19" ht="18" customHeight="1">
      <c r="A374" s="1" t="s">
        <v>1111</v>
      </c>
      <c r="B374" s="1" t="s">
        <v>1112</v>
      </c>
      <c r="C374" s="1" t="s">
        <v>1104</v>
      </c>
      <c r="D374" s="3" t="s">
        <v>300</v>
      </c>
      <c r="E374" s="1" t="s">
        <v>342</v>
      </c>
      <c r="F374" s="4" t="s">
        <v>9</v>
      </c>
      <c r="G374" s="115" t="s">
        <v>4269</v>
      </c>
      <c r="H374" s="116">
        <v>40.494999999999997</v>
      </c>
      <c r="I374" s="5">
        <v>2</v>
      </c>
      <c r="J374" s="5" t="s">
        <v>1113</v>
      </c>
      <c r="K374" s="4" t="s">
        <v>8</v>
      </c>
      <c r="L374" s="11">
        <v>48938</v>
      </c>
      <c r="M374" s="14">
        <v>0</v>
      </c>
      <c r="N374" s="13">
        <v>505</v>
      </c>
      <c r="O374" s="10">
        <v>248.8</v>
      </c>
      <c r="P374" s="117" t="s">
        <v>1094</v>
      </c>
      <c r="Q374" s="1"/>
      <c r="R374" s="1" t="s">
        <v>5691</v>
      </c>
      <c r="S374" s="127"/>
    </row>
    <row r="375" spans="1:19" ht="18" customHeight="1">
      <c r="A375" s="1" t="s">
        <v>1114</v>
      </c>
      <c r="B375" s="1" t="s">
        <v>1115</v>
      </c>
      <c r="C375" s="1" t="s">
        <v>1116</v>
      </c>
      <c r="D375" s="3" t="s">
        <v>83</v>
      </c>
      <c r="E375" s="1" t="s">
        <v>1117</v>
      </c>
      <c r="F375" s="4" t="s">
        <v>9</v>
      </c>
      <c r="G375" s="115" t="s">
        <v>5394</v>
      </c>
      <c r="H375" s="116">
        <v>65.37</v>
      </c>
      <c r="I375" s="5">
        <v>2</v>
      </c>
      <c r="J375" s="5" t="s">
        <v>11</v>
      </c>
      <c r="K375" s="4" t="s">
        <v>8</v>
      </c>
      <c r="L375" s="11">
        <v>48515</v>
      </c>
      <c r="M375" s="14">
        <v>0</v>
      </c>
      <c r="N375" s="13">
        <v>505</v>
      </c>
      <c r="O375" s="10">
        <v>189.99</v>
      </c>
      <c r="P375" s="117" t="s">
        <v>1094</v>
      </c>
      <c r="Q375" s="1"/>
      <c r="R375" s="1" t="s">
        <v>5679</v>
      </c>
      <c r="S375" s="127"/>
    </row>
    <row r="376" spans="1:19" ht="18" customHeight="1">
      <c r="A376" s="1" t="s">
        <v>1118</v>
      </c>
      <c r="B376" s="1" t="s">
        <v>1119</v>
      </c>
      <c r="C376" s="1" t="s">
        <v>1120</v>
      </c>
      <c r="D376" s="3" t="s">
        <v>83</v>
      </c>
      <c r="E376" s="1" t="s">
        <v>1121</v>
      </c>
      <c r="F376" s="4" t="s">
        <v>9</v>
      </c>
      <c r="G376" s="115" t="s">
        <v>5394</v>
      </c>
      <c r="H376" s="116">
        <v>89.515000000000001</v>
      </c>
      <c r="I376" s="5">
        <v>2</v>
      </c>
      <c r="J376" s="5" t="s">
        <v>11</v>
      </c>
      <c r="K376" s="4" t="s">
        <v>8</v>
      </c>
      <c r="L376" s="11">
        <v>47666</v>
      </c>
      <c r="M376" s="14">
        <v>0</v>
      </c>
      <c r="N376" s="13">
        <v>99</v>
      </c>
      <c r="O376" s="10">
        <v>190.44</v>
      </c>
      <c r="P376" s="117" t="s">
        <v>1094</v>
      </c>
      <c r="Q376" s="1"/>
      <c r="R376" s="1" t="s">
        <v>5679</v>
      </c>
      <c r="S376" s="127"/>
    </row>
    <row r="377" spans="1:19" ht="18" customHeight="1">
      <c r="A377" s="1" t="s">
        <v>1122</v>
      </c>
      <c r="B377" s="1" t="s">
        <v>1123</v>
      </c>
      <c r="C377" s="1" t="s">
        <v>1104</v>
      </c>
      <c r="D377" s="3" t="s">
        <v>300</v>
      </c>
      <c r="E377" s="1" t="s">
        <v>964</v>
      </c>
      <c r="F377" s="4" t="s">
        <v>12</v>
      </c>
      <c r="G377" s="115" t="s">
        <v>5407</v>
      </c>
      <c r="H377" s="116">
        <v>0</v>
      </c>
      <c r="I377" s="5">
        <v>1</v>
      </c>
      <c r="J377" s="5" t="s">
        <v>11</v>
      </c>
      <c r="K377" s="4" t="s">
        <v>8</v>
      </c>
      <c r="L377" s="11">
        <v>48054</v>
      </c>
      <c r="M377" s="14">
        <v>0</v>
      </c>
      <c r="N377" s="13">
        <v>101</v>
      </c>
      <c r="O377" s="10">
        <v>235.65</v>
      </c>
      <c r="P377" s="117" t="s">
        <v>1094</v>
      </c>
      <c r="Q377" s="1"/>
      <c r="R377" s="1" t="s">
        <v>8733</v>
      </c>
      <c r="S377" s="127"/>
    </row>
    <row r="378" spans="1:19" ht="18" customHeight="1">
      <c r="A378" s="1" t="s">
        <v>1124</v>
      </c>
      <c r="B378" s="1" t="s">
        <v>1125</v>
      </c>
      <c r="C378" s="1" t="s">
        <v>1104</v>
      </c>
      <c r="D378" s="3" t="s">
        <v>300</v>
      </c>
      <c r="E378" s="1" t="s">
        <v>664</v>
      </c>
      <c r="F378" s="4" t="s">
        <v>9</v>
      </c>
      <c r="G378" s="115" t="s">
        <v>5407</v>
      </c>
      <c r="H378" s="116">
        <v>0</v>
      </c>
      <c r="I378" s="5">
        <v>2</v>
      </c>
      <c r="J378" s="5" t="s">
        <v>11</v>
      </c>
      <c r="K378" s="4" t="s">
        <v>8</v>
      </c>
      <c r="L378" s="11">
        <v>48294</v>
      </c>
      <c r="M378" s="14">
        <v>0</v>
      </c>
      <c r="N378" s="13">
        <v>228</v>
      </c>
      <c r="O378" s="10">
        <v>220.4</v>
      </c>
      <c r="P378" s="117" t="s">
        <v>1094</v>
      </c>
      <c r="Q378" s="1"/>
      <c r="R378" s="1" t="s">
        <v>5704</v>
      </c>
      <c r="S378" s="127"/>
    </row>
    <row r="379" spans="1:19" ht="18" customHeight="1">
      <c r="A379" s="1" t="s">
        <v>1126</v>
      </c>
      <c r="B379" s="1" t="s">
        <v>1127</v>
      </c>
      <c r="C379" s="1" t="s">
        <v>1104</v>
      </c>
      <c r="D379" s="3" t="s">
        <v>300</v>
      </c>
      <c r="E379" s="9" t="s">
        <v>664</v>
      </c>
      <c r="F379" s="4" t="s">
        <v>9</v>
      </c>
      <c r="G379" s="115" t="s">
        <v>5407</v>
      </c>
      <c r="H379" s="116">
        <v>0</v>
      </c>
      <c r="I379" s="5">
        <v>2</v>
      </c>
      <c r="J379" s="6" t="s">
        <v>11</v>
      </c>
      <c r="K379" s="4" t="s">
        <v>8</v>
      </c>
      <c r="L379" s="11">
        <v>48964</v>
      </c>
      <c r="M379" s="14">
        <v>0</v>
      </c>
      <c r="N379" s="13">
        <v>295</v>
      </c>
      <c r="O379" s="10">
        <v>423.57</v>
      </c>
      <c r="P379" s="117" t="s">
        <v>1094</v>
      </c>
      <c r="Q379" s="1"/>
      <c r="R379" s="1" t="s">
        <v>5679</v>
      </c>
      <c r="S379" s="128">
        <v>2</v>
      </c>
    </row>
    <row r="380" spans="1:19" ht="18" customHeight="1">
      <c r="A380" s="1" t="s">
        <v>1128</v>
      </c>
      <c r="B380" s="1" t="s">
        <v>1129</v>
      </c>
      <c r="C380" s="1" t="s">
        <v>828</v>
      </c>
      <c r="D380" s="3" t="s">
        <v>279</v>
      </c>
      <c r="E380" s="1" t="s">
        <v>1130</v>
      </c>
      <c r="F380" s="4" t="s">
        <v>9</v>
      </c>
      <c r="G380" s="115" t="s">
        <v>4269</v>
      </c>
      <c r="H380" s="116">
        <v>45.82</v>
      </c>
      <c r="I380" s="5">
        <v>2</v>
      </c>
      <c r="J380" s="5" t="s">
        <v>11</v>
      </c>
      <c r="K380" s="4" t="s">
        <v>47</v>
      </c>
      <c r="L380" s="11">
        <v>48742</v>
      </c>
      <c r="M380" s="14">
        <v>4.927988182676132</v>
      </c>
      <c r="N380" s="13">
        <v>543</v>
      </c>
      <c r="O380" s="10">
        <v>200.49</v>
      </c>
      <c r="P380" s="117" t="s">
        <v>1094</v>
      </c>
      <c r="Q380" s="1"/>
      <c r="R380" s="1" t="s">
        <v>8733</v>
      </c>
      <c r="S380" s="127"/>
    </row>
    <row r="381" spans="1:19" ht="18" customHeight="1">
      <c r="A381" s="1" t="s">
        <v>1131</v>
      </c>
      <c r="B381" s="1" t="s">
        <v>1132</v>
      </c>
      <c r="C381" s="1" t="s">
        <v>828</v>
      </c>
      <c r="D381" s="3" t="s">
        <v>279</v>
      </c>
      <c r="E381" s="1" t="s">
        <v>1133</v>
      </c>
      <c r="F381" s="4" t="s">
        <v>12</v>
      </c>
      <c r="G381" s="115" t="s">
        <v>4269</v>
      </c>
      <c r="H381" s="116">
        <v>21.79</v>
      </c>
      <c r="I381" s="5">
        <v>1</v>
      </c>
      <c r="J381" s="5" t="s">
        <v>268</v>
      </c>
      <c r="K381" s="4" t="s">
        <v>8</v>
      </c>
      <c r="L381" s="11">
        <v>47729</v>
      </c>
      <c r="M381" s="14">
        <v>0</v>
      </c>
      <c r="N381" s="13">
        <v>141</v>
      </c>
      <c r="O381" s="10">
        <v>203</v>
      </c>
      <c r="P381" s="117" t="s">
        <v>1094</v>
      </c>
      <c r="Q381" s="1"/>
      <c r="R381" s="1" t="s">
        <v>8733</v>
      </c>
      <c r="S381" s="127"/>
    </row>
    <row r="382" spans="1:19" ht="18" customHeight="1">
      <c r="A382" s="1" t="s">
        <v>1134</v>
      </c>
      <c r="B382" s="1" t="s">
        <v>1135</v>
      </c>
      <c r="C382" s="3" t="s">
        <v>1136</v>
      </c>
      <c r="D382" s="3" t="s">
        <v>279</v>
      </c>
      <c r="E382" s="9" t="s">
        <v>10</v>
      </c>
      <c r="F382" s="4" t="s">
        <v>9</v>
      </c>
      <c r="G382" s="115" t="s">
        <v>4269</v>
      </c>
      <c r="H382" s="116">
        <v>78.2</v>
      </c>
      <c r="I382" s="5">
        <v>2</v>
      </c>
      <c r="J382" s="6" t="s">
        <v>11</v>
      </c>
      <c r="K382" s="4" t="s">
        <v>8</v>
      </c>
      <c r="L382" s="11">
        <v>45765</v>
      </c>
      <c r="M382" s="14">
        <v>0</v>
      </c>
      <c r="N382" s="13">
        <v>229</v>
      </c>
      <c r="O382" s="10">
        <v>59.45</v>
      </c>
      <c r="P382" s="117" t="s">
        <v>1094</v>
      </c>
      <c r="Q382" s="1"/>
      <c r="R382" s="1" t="s">
        <v>5679</v>
      </c>
      <c r="S382" s="128">
        <v>2</v>
      </c>
    </row>
    <row r="383" spans="1:19" ht="18" customHeight="1">
      <c r="A383" s="1" t="s">
        <v>1137</v>
      </c>
      <c r="B383" s="1" t="s">
        <v>1138</v>
      </c>
      <c r="C383" s="1" t="s">
        <v>643</v>
      </c>
      <c r="D383" s="3" t="s">
        <v>22</v>
      </c>
      <c r="E383" s="9" t="s">
        <v>1133</v>
      </c>
      <c r="F383" s="4" t="s">
        <v>9</v>
      </c>
      <c r="G383" s="115" t="s">
        <v>4269</v>
      </c>
      <c r="H383" s="116">
        <v>43.655000000000001</v>
      </c>
      <c r="I383" s="5">
        <v>2</v>
      </c>
      <c r="J383" s="6" t="s">
        <v>11</v>
      </c>
      <c r="K383" s="4" t="s">
        <v>8</v>
      </c>
      <c r="L383" s="11">
        <v>47648</v>
      </c>
      <c r="M383" s="14">
        <v>0</v>
      </c>
      <c r="N383" s="13">
        <v>786</v>
      </c>
      <c r="O383" s="10">
        <v>48.1</v>
      </c>
      <c r="P383" s="117" t="s">
        <v>1094</v>
      </c>
      <c r="Q383" s="1"/>
      <c r="R383" s="1" t="s">
        <v>5679</v>
      </c>
      <c r="S383" s="128">
        <v>2</v>
      </c>
    </row>
    <row r="384" spans="1:19" ht="18" customHeight="1">
      <c r="A384" s="1" t="s">
        <v>1139</v>
      </c>
      <c r="B384" s="1" t="s">
        <v>1140</v>
      </c>
      <c r="C384" s="1" t="s">
        <v>1141</v>
      </c>
      <c r="D384" s="3" t="s">
        <v>14</v>
      </c>
      <c r="E384" s="1" t="s">
        <v>1142</v>
      </c>
      <c r="F384" s="4" t="s">
        <v>12</v>
      </c>
      <c r="G384" s="115" t="s">
        <v>5407</v>
      </c>
      <c r="H384" s="116">
        <v>0</v>
      </c>
      <c r="I384" s="5">
        <v>1</v>
      </c>
      <c r="J384" s="5" t="s">
        <v>11</v>
      </c>
      <c r="K384" s="4" t="s">
        <v>8</v>
      </c>
      <c r="L384" s="11">
        <v>43915</v>
      </c>
      <c r="M384" s="14">
        <v>0</v>
      </c>
      <c r="N384" s="13">
        <v>446</v>
      </c>
      <c r="O384" s="10">
        <v>189.88</v>
      </c>
      <c r="P384" s="117" t="s">
        <v>1143</v>
      </c>
      <c r="Q384" s="1"/>
      <c r="R384" s="1" t="s">
        <v>8733</v>
      </c>
      <c r="S384" s="127"/>
    </row>
    <row r="385" spans="1:19" ht="18" customHeight="1">
      <c r="A385" s="1" t="s">
        <v>1144</v>
      </c>
      <c r="B385" s="1" t="s">
        <v>1145</v>
      </c>
      <c r="C385" s="2" t="s">
        <v>290</v>
      </c>
      <c r="D385" s="8" t="s">
        <v>14</v>
      </c>
      <c r="E385" s="1" t="s">
        <v>151</v>
      </c>
      <c r="F385" s="4" t="s">
        <v>9</v>
      </c>
      <c r="G385" s="115" t="s">
        <v>4269</v>
      </c>
      <c r="H385" s="116">
        <v>102.185</v>
      </c>
      <c r="I385" s="5">
        <v>2</v>
      </c>
      <c r="J385" s="5" t="s">
        <v>11</v>
      </c>
      <c r="K385" s="4" t="s">
        <v>47</v>
      </c>
      <c r="L385" s="11">
        <v>50184</v>
      </c>
      <c r="M385" s="14">
        <v>23.375976406822893</v>
      </c>
      <c r="N385" s="13">
        <v>367</v>
      </c>
      <c r="O385" s="10">
        <v>177.17</v>
      </c>
      <c r="P385" s="117" t="s">
        <v>1143</v>
      </c>
      <c r="Q385" s="1"/>
      <c r="R385" s="1" t="s">
        <v>5707</v>
      </c>
      <c r="S385" s="128">
        <v>5</v>
      </c>
    </row>
    <row r="386" spans="1:19" ht="18" customHeight="1">
      <c r="A386" s="1" t="s">
        <v>1146</v>
      </c>
      <c r="B386" s="1" t="s">
        <v>1147</v>
      </c>
      <c r="C386" s="1" t="s">
        <v>363</v>
      </c>
      <c r="D386" s="3" t="s">
        <v>295</v>
      </c>
      <c r="E386" s="1" t="s">
        <v>296</v>
      </c>
      <c r="F386" s="4" t="s">
        <v>9</v>
      </c>
      <c r="G386" s="115" t="s">
        <v>5394</v>
      </c>
      <c r="H386" s="116">
        <v>99.2</v>
      </c>
      <c r="I386" s="5">
        <v>2</v>
      </c>
      <c r="J386" s="5" t="s">
        <v>111</v>
      </c>
      <c r="K386" s="4" t="s">
        <v>47</v>
      </c>
      <c r="L386" s="11">
        <v>52132</v>
      </c>
      <c r="M386" s="14">
        <v>28.629248829893349</v>
      </c>
      <c r="N386" s="13">
        <v>393</v>
      </c>
      <c r="O386" s="10">
        <v>201.96</v>
      </c>
      <c r="P386" s="117" t="s">
        <v>1148</v>
      </c>
      <c r="Q386" s="1"/>
      <c r="R386" s="1" t="s">
        <v>5700</v>
      </c>
      <c r="S386" s="127"/>
    </row>
    <row r="387" spans="1:19" ht="18" customHeight="1">
      <c r="A387" s="1" t="s">
        <v>1149</v>
      </c>
      <c r="B387" s="1" t="s">
        <v>1150</v>
      </c>
      <c r="C387" s="1" t="s">
        <v>363</v>
      </c>
      <c r="D387" s="3" t="s">
        <v>295</v>
      </c>
      <c r="E387" s="1" t="s">
        <v>296</v>
      </c>
      <c r="F387" s="4" t="s">
        <v>9</v>
      </c>
      <c r="G387" s="115" t="s">
        <v>4269</v>
      </c>
      <c r="H387" s="116">
        <v>109.925</v>
      </c>
      <c r="I387" s="5">
        <v>2</v>
      </c>
      <c r="J387" s="5" t="s">
        <v>11</v>
      </c>
      <c r="K387" s="4" t="s">
        <v>47</v>
      </c>
      <c r="L387" s="11">
        <v>53019</v>
      </c>
      <c r="M387" s="14">
        <v>34.067032573228467</v>
      </c>
      <c r="N387" s="13">
        <v>465</v>
      </c>
      <c r="O387" s="10">
        <v>177.39</v>
      </c>
      <c r="P387" s="117" t="s">
        <v>1148</v>
      </c>
      <c r="Q387" s="1"/>
      <c r="R387" s="1" t="s">
        <v>5700</v>
      </c>
      <c r="S387" s="127"/>
    </row>
    <row r="388" spans="1:19" ht="18" customHeight="1">
      <c r="A388" s="1" t="s">
        <v>1151</v>
      </c>
      <c r="B388" s="1" t="s">
        <v>1152</v>
      </c>
      <c r="C388" s="1" t="s">
        <v>1153</v>
      </c>
      <c r="D388" s="3" t="s">
        <v>295</v>
      </c>
      <c r="E388" s="1" t="s">
        <v>1154</v>
      </c>
      <c r="F388" s="4" t="s">
        <v>9</v>
      </c>
      <c r="G388" s="115" t="s">
        <v>4269</v>
      </c>
      <c r="H388" s="116">
        <v>21.704999999999998</v>
      </c>
      <c r="I388" s="5">
        <v>2</v>
      </c>
      <c r="J388" s="5" t="s">
        <v>11</v>
      </c>
      <c r="K388" s="4" t="s">
        <v>47</v>
      </c>
      <c r="L388" s="11">
        <v>46922</v>
      </c>
      <c r="M388" s="14">
        <v>8.5503601722006728</v>
      </c>
      <c r="N388" s="13">
        <v>251</v>
      </c>
      <c r="O388" s="10">
        <v>242.7</v>
      </c>
      <c r="P388" s="117" t="s">
        <v>1148</v>
      </c>
      <c r="Q388" s="1"/>
      <c r="R388" s="1" t="s">
        <v>5700</v>
      </c>
      <c r="S388" s="127"/>
    </row>
    <row r="389" spans="1:19" ht="18" customHeight="1">
      <c r="A389" s="1" t="s">
        <v>1155</v>
      </c>
      <c r="B389" s="1" t="s">
        <v>1156</v>
      </c>
      <c r="C389" s="1" t="s">
        <v>1153</v>
      </c>
      <c r="D389" s="3" t="s">
        <v>295</v>
      </c>
      <c r="E389" s="1" t="s">
        <v>1154</v>
      </c>
      <c r="F389" s="4" t="s">
        <v>9</v>
      </c>
      <c r="G389" s="115" t="s">
        <v>5394</v>
      </c>
      <c r="H389" s="116">
        <v>77.77</v>
      </c>
      <c r="I389" s="5">
        <v>2</v>
      </c>
      <c r="J389" s="5" t="s">
        <v>11</v>
      </c>
      <c r="K389" s="4" t="s">
        <v>8</v>
      </c>
      <c r="L389" s="11">
        <v>46705</v>
      </c>
      <c r="M389" s="14">
        <v>0</v>
      </c>
      <c r="N389" s="13">
        <v>491</v>
      </c>
      <c r="O389" s="10">
        <v>264.35000000000002</v>
      </c>
      <c r="P389" s="117" t="s">
        <v>1148</v>
      </c>
      <c r="Q389" s="1"/>
      <c r="R389" s="1" t="s">
        <v>5700</v>
      </c>
      <c r="S389" s="127"/>
    </row>
    <row r="390" spans="1:19" ht="18" customHeight="1">
      <c r="A390" s="1" t="s">
        <v>1157</v>
      </c>
      <c r="B390" s="1" t="s">
        <v>1158</v>
      </c>
      <c r="C390" s="2" t="s">
        <v>290</v>
      </c>
      <c r="D390" s="8" t="s">
        <v>14</v>
      </c>
      <c r="E390" s="1" t="s">
        <v>151</v>
      </c>
      <c r="F390" s="4" t="s">
        <v>9</v>
      </c>
      <c r="G390" s="115" t="s">
        <v>4269</v>
      </c>
      <c r="H390" s="116">
        <v>71.144999999999996</v>
      </c>
      <c r="I390" s="5">
        <v>2</v>
      </c>
      <c r="J390" s="5" t="s">
        <v>268</v>
      </c>
      <c r="K390" s="4" t="s">
        <v>47</v>
      </c>
      <c r="L390" s="11">
        <v>53155</v>
      </c>
      <c r="M390" s="14">
        <v>41.822970557802655</v>
      </c>
      <c r="N390" s="13">
        <v>503</v>
      </c>
      <c r="O390" s="10">
        <v>180.86</v>
      </c>
      <c r="P390" s="117" t="s">
        <v>1148</v>
      </c>
      <c r="Q390" s="1"/>
      <c r="R390" s="1" t="s">
        <v>5707</v>
      </c>
      <c r="S390" s="128">
        <v>5</v>
      </c>
    </row>
    <row r="391" spans="1:19" ht="18" customHeight="1">
      <c r="A391" s="1" t="s">
        <v>1159</v>
      </c>
      <c r="B391" s="1" t="s">
        <v>1160</v>
      </c>
      <c r="C391" s="1" t="s">
        <v>1161</v>
      </c>
      <c r="D391" s="3" t="s">
        <v>563</v>
      </c>
      <c r="E391" s="1" t="s">
        <v>1162</v>
      </c>
      <c r="F391" s="4" t="s">
        <v>12</v>
      </c>
      <c r="G391" s="115" t="s">
        <v>4269</v>
      </c>
      <c r="H391" s="116">
        <v>28.99</v>
      </c>
      <c r="I391" s="5">
        <v>1</v>
      </c>
      <c r="J391" s="5" t="s">
        <v>11</v>
      </c>
      <c r="K391" s="4" t="s">
        <v>8</v>
      </c>
      <c r="L391" s="11">
        <v>48908</v>
      </c>
      <c r="M391" s="14">
        <v>0</v>
      </c>
      <c r="N391" s="13">
        <v>72</v>
      </c>
      <c r="O391" s="10">
        <v>235.42</v>
      </c>
      <c r="P391" s="117" t="s">
        <v>1148</v>
      </c>
      <c r="Q391" s="1"/>
      <c r="R391" s="1" t="s">
        <v>8733</v>
      </c>
      <c r="S391" s="127"/>
    </row>
    <row r="392" spans="1:19" ht="18" customHeight="1">
      <c r="A392" s="1" t="s">
        <v>1163</v>
      </c>
      <c r="B392" s="1" t="s">
        <v>1164</v>
      </c>
      <c r="C392" s="1" t="s">
        <v>1165</v>
      </c>
      <c r="D392" s="3" t="s">
        <v>83</v>
      </c>
      <c r="E392" s="1" t="s">
        <v>1166</v>
      </c>
      <c r="F392" s="4" t="s">
        <v>9</v>
      </c>
      <c r="G392" s="115" t="s">
        <v>5407</v>
      </c>
      <c r="H392" s="116">
        <v>0</v>
      </c>
      <c r="I392" s="5">
        <v>2</v>
      </c>
      <c r="J392" s="5" t="s">
        <v>11</v>
      </c>
      <c r="K392" s="4" t="s">
        <v>47</v>
      </c>
      <c r="L392" s="11">
        <v>54334</v>
      </c>
      <c r="M392" s="14">
        <v>19.946994515404722</v>
      </c>
      <c r="N392" s="13">
        <v>132</v>
      </c>
      <c r="O392" s="10">
        <v>182.54</v>
      </c>
      <c r="P392" s="117" t="s">
        <v>1148</v>
      </c>
      <c r="Q392" s="1"/>
      <c r="R392" s="1" t="s">
        <v>5712</v>
      </c>
      <c r="S392" s="128">
        <v>25</v>
      </c>
    </row>
    <row r="393" spans="1:19" ht="18" customHeight="1">
      <c r="A393" s="2">
        <v>995</v>
      </c>
      <c r="B393" s="1" t="s">
        <v>1167</v>
      </c>
      <c r="C393" s="2" t="s">
        <v>1168</v>
      </c>
      <c r="D393" s="3" t="s">
        <v>186</v>
      </c>
      <c r="E393" s="2" t="s">
        <v>1169</v>
      </c>
      <c r="F393" s="4" t="s">
        <v>9</v>
      </c>
      <c r="G393" s="115" t="s">
        <v>4269</v>
      </c>
      <c r="H393" s="116">
        <v>17.405000000000001</v>
      </c>
      <c r="I393" s="5">
        <v>2</v>
      </c>
      <c r="J393" s="5" t="s">
        <v>579</v>
      </c>
      <c r="K393" s="4" t="s">
        <v>47</v>
      </c>
      <c r="L393" s="11">
        <v>55098</v>
      </c>
      <c r="M393" s="14">
        <v>24.467312788122982</v>
      </c>
      <c r="N393" s="13">
        <v>219</v>
      </c>
      <c r="O393" s="10">
        <v>158.85</v>
      </c>
      <c r="P393" s="117" t="s">
        <v>1148</v>
      </c>
      <c r="Q393" s="1"/>
      <c r="R393" s="1" t="s">
        <v>5729</v>
      </c>
      <c r="S393" s="127"/>
    </row>
    <row r="394" spans="1:19" ht="18" customHeight="1">
      <c r="A394" s="1" t="s">
        <v>1170</v>
      </c>
      <c r="B394" s="1" t="s">
        <v>1171</v>
      </c>
      <c r="C394" s="1" t="s">
        <v>1172</v>
      </c>
      <c r="D394" s="3" t="s">
        <v>14</v>
      </c>
      <c r="E394" s="1" t="s">
        <v>75</v>
      </c>
      <c r="F394" s="4" t="s">
        <v>12</v>
      </c>
      <c r="G394" s="115" t="s">
        <v>4269</v>
      </c>
      <c r="H394" s="116">
        <v>27.355</v>
      </c>
      <c r="I394" s="5">
        <v>1</v>
      </c>
      <c r="J394" s="5" t="s">
        <v>11</v>
      </c>
      <c r="K394" s="4" t="s">
        <v>8</v>
      </c>
      <c r="L394" s="11">
        <v>47210</v>
      </c>
      <c r="M394" s="14">
        <v>0</v>
      </c>
      <c r="N394" s="13">
        <v>144</v>
      </c>
      <c r="O394" s="10">
        <v>238.47</v>
      </c>
      <c r="P394" s="117" t="s">
        <v>1148</v>
      </c>
      <c r="Q394" s="1"/>
      <c r="R394" s="1" t="s">
        <v>8731</v>
      </c>
      <c r="S394" s="128">
        <v>1</v>
      </c>
    </row>
    <row r="395" spans="1:19" ht="18" customHeight="1">
      <c r="A395" s="1" t="s">
        <v>1173</v>
      </c>
      <c r="B395" s="1" t="s">
        <v>1174</v>
      </c>
      <c r="C395" s="1" t="s">
        <v>4251</v>
      </c>
      <c r="D395" s="3" t="s">
        <v>14</v>
      </c>
      <c r="E395" s="9" t="s">
        <v>1175</v>
      </c>
      <c r="F395" s="4" t="s">
        <v>9</v>
      </c>
      <c r="G395" s="115" t="s">
        <v>5407</v>
      </c>
      <c r="H395" s="116">
        <v>0</v>
      </c>
      <c r="I395" s="5">
        <v>2</v>
      </c>
      <c r="J395" s="6" t="s">
        <v>11</v>
      </c>
      <c r="K395" s="4" t="s">
        <v>8</v>
      </c>
      <c r="L395" s="11">
        <v>45307</v>
      </c>
      <c r="M395" s="14">
        <v>0</v>
      </c>
      <c r="N395" s="13">
        <v>446</v>
      </c>
      <c r="O395" s="10">
        <v>149.19</v>
      </c>
      <c r="P395" s="117" t="s">
        <v>1148</v>
      </c>
      <c r="Q395" s="1"/>
      <c r="R395" s="1" t="s">
        <v>5679</v>
      </c>
      <c r="S395" s="128">
        <v>2</v>
      </c>
    </row>
    <row r="396" spans="1:19" ht="18" customHeight="1">
      <c r="A396" s="1" t="s">
        <v>1176</v>
      </c>
      <c r="B396" s="1" t="s">
        <v>1177</v>
      </c>
      <c r="C396" s="1" t="s">
        <v>1153</v>
      </c>
      <c r="D396" s="3" t="s">
        <v>295</v>
      </c>
      <c r="E396" s="1" t="s">
        <v>1154</v>
      </c>
      <c r="F396" s="4" t="s">
        <v>9</v>
      </c>
      <c r="G396" s="115" t="s">
        <v>5394</v>
      </c>
      <c r="H396" s="116">
        <v>38.085000000000001</v>
      </c>
      <c r="I396" s="5">
        <v>2</v>
      </c>
      <c r="J396" s="5" t="s">
        <v>11</v>
      </c>
      <c r="K396" s="4" t="s">
        <v>47</v>
      </c>
      <c r="L396" s="11">
        <v>56010</v>
      </c>
      <c r="M396" s="14">
        <v>38.086056061417608</v>
      </c>
      <c r="N396" s="13">
        <v>683</v>
      </c>
      <c r="O396" s="10">
        <v>238.12</v>
      </c>
      <c r="P396" s="117" t="s">
        <v>1148</v>
      </c>
      <c r="Q396" s="1"/>
      <c r="R396" s="1" t="s">
        <v>5700</v>
      </c>
      <c r="S396" s="127"/>
    </row>
    <row r="397" spans="1:19" ht="18" customHeight="1">
      <c r="A397" s="1" t="s">
        <v>1178</v>
      </c>
      <c r="B397" s="1" t="s">
        <v>1179</v>
      </c>
      <c r="C397" s="1" t="s">
        <v>1153</v>
      </c>
      <c r="D397" s="3" t="s">
        <v>295</v>
      </c>
      <c r="E397" s="1" t="s">
        <v>1154</v>
      </c>
      <c r="F397" s="4" t="s">
        <v>9</v>
      </c>
      <c r="G397" s="115" t="s">
        <v>4269</v>
      </c>
      <c r="H397" s="116">
        <v>17.024999999999999</v>
      </c>
      <c r="I397" s="5">
        <v>2</v>
      </c>
      <c r="J397" s="5" t="s">
        <v>11</v>
      </c>
      <c r="K397" s="4" t="s">
        <v>47</v>
      </c>
      <c r="L397" s="11">
        <v>55477</v>
      </c>
      <c r="M397" s="14">
        <v>38.044595057411179</v>
      </c>
      <c r="N397" s="13">
        <v>599</v>
      </c>
      <c r="O397" s="10">
        <v>238.57</v>
      </c>
      <c r="P397" s="117" t="s">
        <v>1148</v>
      </c>
      <c r="Q397" s="1"/>
      <c r="R397" s="1" t="s">
        <v>5700</v>
      </c>
      <c r="S397" s="127"/>
    </row>
    <row r="398" spans="1:19" ht="18" customHeight="1">
      <c r="A398" s="1" t="s">
        <v>1180</v>
      </c>
      <c r="B398" s="1" t="s">
        <v>1181</v>
      </c>
      <c r="C398" s="1" t="s">
        <v>1182</v>
      </c>
      <c r="D398" s="3" t="s">
        <v>6</v>
      </c>
      <c r="E398" s="1" t="s">
        <v>762</v>
      </c>
      <c r="F398" s="4" t="s">
        <v>12</v>
      </c>
      <c r="G398" s="115" t="s">
        <v>5394</v>
      </c>
      <c r="H398" s="116">
        <v>38</v>
      </c>
      <c r="I398" s="5">
        <v>1</v>
      </c>
      <c r="J398" s="5" t="s">
        <v>11</v>
      </c>
      <c r="K398" s="4" t="s">
        <v>8</v>
      </c>
      <c r="L398" s="11">
        <v>44262</v>
      </c>
      <c r="M398" s="14">
        <v>0</v>
      </c>
      <c r="N398" s="13">
        <v>5</v>
      </c>
      <c r="O398" s="10">
        <v>177.98</v>
      </c>
      <c r="P398" s="117" t="s">
        <v>1148</v>
      </c>
      <c r="Q398" s="1"/>
      <c r="R398" s="1" t="s">
        <v>5682</v>
      </c>
      <c r="S398" s="128">
        <v>1</v>
      </c>
    </row>
    <row r="399" spans="1:19" ht="18" customHeight="1">
      <c r="A399" s="1" t="s">
        <v>1183</v>
      </c>
      <c r="B399" s="1" t="s">
        <v>1184</v>
      </c>
      <c r="C399" s="1" t="s">
        <v>315</v>
      </c>
      <c r="D399" s="3" t="s">
        <v>1185</v>
      </c>
      <c r="E399" s="1" t="s">
        <v>296</v>
      </c>
      <c r="F399" s="4" t="s">
        <v>12</v>
      </c>
      <c r="G399" s="115" t="s">
        <v>5394</v>
      </c>
      <c r="H399" s="116">
        <v>47.424999999999997</v>
      </c>
      <c r="I399" s="5">
        <v>1</v>
      </c>
      <c r="J399" s="5" t="s">
        <v>11</v>
      </c>
      <c r="K399" s="4" t="s">
        <v>8</v>
      </c>
      <c r="L399" s="11">
        <v>44503</v>
      </c>
      <c r="M399" s="14">
        <v>0</v>
      </c>
      <c r="N399" s="13">
        <v>4</v>
      </c>
      <c r="O399" s="10">
        <v>204.14</v>
      </c>
      <c r="P399" s="117" t="s">
        <v>1148</v>
      </c>
      <c r="Q399" s="1"/>
      <c r="R399" s="1" t="s">
        <v>5682</v>
      </c>
      <c r="S399" s="128">
        <v>1</v>
      </c>
    </row>
    <row r="400" spans="1:19" ht="18" customHeight="1">
      <c r="A400" s="2" t="s">
        <v>1186</v>
      </c>
      <c r="B400" s="1" t="s">
        <v>1187</v>
      </c>
      <c r="C400" s="2" t="s">
        <v>1188</v>
      </c>
      <c r="D400" s="8" t="s">
        <v>315</v>
      </c>
      <c r="E400" s="2" t="s">
        <v>332</v>
      </c>
      <c r="F400" s="4" t="s">
        <v>9</v>
      </c>
      <c r="G400" s="115" t="s">
        <v>5394</v>
      </c>
      <c r="H400" s="116">
        <v>84.21</v>
      </c>
      <c r="I400" s="5">
        <v>2</v>
      </c>
      <c r="J400" s="5" t="s">
        <v>1189</v>
      </c>
      <c r="K400" s="4" t="s">
        <v>8</v>
      </c>
      <c r="L400" s="11">
        <v>44251</v>
      </c>
      <c r="M400" s="14">
        <v>0</v>
      </c>
      <c r="N400" s="13">
        <v>104</v>
      </c>
      <c r="O400" s="10">
        <v>267.12</v>
      </c>
      <c r="P400" s="117" t="s">
        <v>1148</v>
      </c>
      <c r="Q400" s="1"/>
      <c r="R400" s="115" t="s">
        <v>5698</v>
      </c>
      <c r="S400" s="127"/>
    </row>
    <row r="401" spans="1:19" ht="18" customHeight="1">
      <c r="A401" s="1" t="s">
        <v>1190</v>
      </c>
      <c r="B401" s="1" t="s">
        <v>1191</v>
      </c>
      <c r="C401" s="1" t="s">
        <v>1192</v>
      </c>
      <c r="D401" s="3" t="s">
        <v>300</v>
      </c>
      <c r="E401" s="1" t="s">
        <v>1193</v>
      </c>
      <c r="F401" s="4" t="s">
        <v>12</v>
      </c>
      <c r="G401" s="115" t="s">
        <v>4269</v>
      </c>
      <c r="H401" s="116">
        <v>21.3825</v>
      </c>
      <c r="I401" s="5">
        <v>1</v>
      </c>
      <c r="J401" s="5" t="s">
        <v>101</v>
      </c>
      <c r="K401" s="4" t="s">
        <v>8</v>
      </c>
      <c r="L401" s="11">
        <v>50923</v>
      </c>
      <c r="M401" s="14">
        <v>0</v>
      </c>
      <c r="N401" s="13">
        <v>465</v>
      </c>
      <c r="O401" s="10">
        <v>251.37</v>
      </c>
      <c r="P401" s="117" t="s">
        <v>1194</v>
      </c>
      <c r="Q401" s="1"/>
      <c r="R401" s="1" t="s">
        <v>8733</v>
      </c>
      <c r="S401" s="127"/>
    </row>
    <row r="402" spans="1:19" ht="18" customHeight="1">
      <c r="A402" s="1" t="s">
        <v>1196</v>
      </c>
      <c r="B402" s="1" t="s">
        <v>1197</v>
      </c>
      <c r="C402" s="1" t="s">
        <v>1198</v>
      </c>
      <c r="D402" s="3" t="s">
        <v>1195</v>
      </c>
      <c r="E402" s="1" t="s">
        <v>1199</v>
      </c>
      <c r="F402" s="4" t="s">
        <v>9</v>
      </c>
      <c r="G402" s="115" t="s">
        <v>5394</v>
      </c>
      <c r="H402" s="116">
        <v>6.48</v>
      </c>
      <c r="I402" s="5">
        <v>2</v>
      </c>
      <c r="J402" s="5" t="s">
        <v>11</v>
      </c>
      <c r="K402" s="4" t="s">
        <v>47</v>
      </c>
      <c r="L402" s="11">
        <v>62879</v>
      </c>
      <c r="M402" s="14">
        <v>39.85750409516691</v>
      </c>
      <c r="N402" s="13">
        <v>459</v>
      </c>
      <c r="O402" s="10">
        <v>190.33</v>
      </c>
      <c r="P402" s="117" t="s">
        <v>1194</v>
      </c>
      <c r="Q402" s="1"/>
      <c r="R402" s="1" t="s">
        <v>5711</v>
      </c>
      <c r="S402" s="127">
        <v>13</v>
      </c>
    </row>
    <row r="403" spans="1:19" ht="18" customHeight="1">
      <c r="A403" s="1" t="s">
        <v>1200</v>
      </c>
      <c r="B403" s="1" t="s">
        <v>1201</v>
      </c>
      <c r="C403" s="1" t="s">
        <v>1202</v>
      </c>
      <c r="D403" s="3" t="s">
        <v>300</v>
      </c>
      <c r="E403" s="1" t="s">
        <v>1203</v>
      </c>
      <c r="F403" s="4" t="s">
        <v>12</v>
      </c>
      <c r="G403" s="115" t="s">
        <v>5394</v>
      </c>
      <c r="H403" s="116">
        <v>76.7</v>
      </c>
      <c r="I403" s="5">
        <v>1</v>
      </c>
      <c r="J403" s="5" t="s">
        <v>11</v>
      </c>
      <c r="K403" s="4" t="s">
        <v>8</v>
      </c>
      <c r="L403" s="11">
        <v>52280</v>
      </c>
      <c r="M403" s="14">
        <v>0</v>
      </c>
      <c r="N403" s="13">
        <v>227</v>
      </c>
      <c r="O403" s="10">
        <v>254.96</v>
      </c>
      <c r="P403" s="117" t="s">
        <v>1194</v>
      </c>
      <c r="Q403" s="1"/>
      <c r="R403" s="1" t="s">
        <v>8733</v>
      </c>
      <c r="S403" s="127"/>
    </row>
    <row r="404" spans="1:19" ht="18" customHeight="1">
      <c r="A404" s="1" t="s">
        <v>1204</v>
      </c>
      <c r="B404" s="1" t="s">
        <v>1205</v>
      </c>
      <c r="C404" s="1" t="s">
        <v>1202</v>
      </c>
      <c r="D404" s="3" t="s">
        <v>300</v>
      </c>
      <c r="E404" s="1" t="s">
        <v>1193</v>
      </c>
      <c r="F404" s="4" t="s">
        <v>12</v>
      </c>
      <c r="G404" s="115" t="s">
        <v>5394</v>
      </c>
      <c r="H404" s="116">
        <v>22.96</v>
      </c>
      <c r="I404" s="5">
        <v>1</v>
      </c>
      <c r="J404" s="5" t="s">
        <v>11</v>
      </c>
      <c r="K404" s="4" t="s">
        <v>8</v>
      </c>
      <c r="L404" s="11">
        <v>53519</v>
      </c>
      <c r="M404" s="14">
        <v>0</v>
      </c>
      <c r="N404" s="13">
        <v>266</v>
      </c>
      <c r="O404" s="10">
        <v>434.45</v>
      </c>
      <c r="P404" s="117" t="s">
        <v>1194</v>
      </c>
      <c r="Q404" s="1"/>
      <c r="R404" s="1" t="s">
        <v>8733</v>
      </c>
      <c r="S404" s="127"/>
    </row>
    <row r="405" spans="1:19" ht="18" customHeight="1">
      <c r="A405" s="2" t="s">
        <v>1206</v>
      </c>
      <c r="B405" s="1" t="s">
        <v>1207</v>
      </c>
      <c r="C405" s="2" t="s">
        <v>1208</v>
      </c>
      <c r="D405" s="8" t="s">
        <v>1195</v>
      </c>
      <c r="E405" s="2" t="s">
        <v>1199</v>
      </c>
      <c r="F405" s="4" t="s">
        <v>9</v>
      </c>
      <c r="G405" s="115" t="s">
        <v>5394</v>
      </c>
      <c r="H405" s="116">
        <v>9.59</v>
      </c>
      <c r="I405" s="5">
        <v>2</v>
      </c>
      <c r="J405" s="5" t="s">
        <v>11</v>
      </c>
      <c r="K405" s="4" t="s">
        <v>47</v>
      </c>
      <c r="L405" s="11">
        <v>66761</v>
      </c>
      <c r="M405" s="14">
        <v>51.444705741375948</v>
      </c>
      <c r="N405" s="13">
        <v>261</v>
      </c>
      <c r="O405" s="10">
        <v>239.31</v>
      </c>
      <c r="P405" s="117" t="s">
        <v>1194</v>
      </c>
      <c r="Q405" s="115"/>
      <c r="R405" s="1" t="s">
        <v>5711</v>
      </c>
      <c r="S405" s="127">
        <v>13</v>
      </c>
    </row>
    <row r="406" spans="1:19" ht="18" customHeight="1">
      <c r="A406" s="1" t="s">
        <v>1209</v>
      </c>
      <c r="B406" s="1" t="s">
        <v>1210</v>
      </c>
      <c r="C406" s="1" t="s">
        <v>1202</v>
      </c>
      <c r="D406" s="3" t="s">
        <v>300</v>
      </c>
      <c r="E406" s="1" t="s">
        <v>1203</v>
      </c>
      <c r="F406" s="4" t="s">
        <v>12</v>
      </c>
      <c r="G406" s="115" t="s">
        <v>5394</v>
      </c>
      <c r="H406" s="116">
        <v>84.954999999999998</v>
      </c>
      <c r="I406" s="5">
        <v>1</v>
      </c>
      <c r="J406" s="5" t="s">
        <v>11</v>
      </c>
      <c r="K406" s="4" t="s">
        <v>8</v>
      </c>
      <c r="L406" s="11">
        <v>48968</v>
      </c>
      <c r="M406" s="14">
        <v>0</v>
      </c>
      <c r="N406" s="13">
        <v>48</v>
      </c>
      <c r="O406" s="10">
        <v>270.27</v>
      </c>
      <c r="P406" s="117" t="s">
        <v>1194</v>
      </c>
      <c r="Q406" s="1"/>
      <c r="R406" s="1" t="s">
        <v>8733</v>
      </c>
      <c r="S406" s="127"/>
    </row>
    <row r="407" spans="1:19" ht="18" customHeight="1">
      <c r="A407" s="1" t="s">
        <v>1211</v>
      </c>
      <c r="B407" s="1" t="s">
        <v>1212</v>
      </c>
      <c r="C407" s="1" t="s">
        <v>1192</v>
      </c>
      <c r="D407" s="3" t="s">
        <v>300</v>
      </c>
      <c r="E407" s="1" t="s">
        <v>1193</v>
      </c>
      <c r="F407" s="4" t="s">
        <v>12</v>
      </c>
      <c r="G407" s="115" t="s">
        <v>4269</v>
      </c>
      <c r="H407" s="116">
        <v>40.862499999999997</v>
      </c>
      <c r="I407" s="5">
        <v>1</v>
      </c>
      <c r="J407" s="5" t="s">
        <v>11</v>
      </c>
      <c r="K407" s="4" t="s">
        <v>8</v>
      </c>
      <c r="L407" s="11">
        <v>25931</v>
      </c>
      <c r="M407" s="14">
        <v>0</v>
      </c>
      <c r="N407" s="13">
        <v>112</v>
      </c>
      <c r="O407" s="10">
        <v>185.24</v>
      </c>
      <c r="P407" s="117" t="s">
        <v>1194</v>
      </c>
      <c r="Q407" s="1"/>
      <c r="R407" s="1" t="s">
        <v>8733</v>
      </c>
      <c r="S407" s="127"/>
    </row>
    <row r="408" spans="1:19" ht="18" customHeight="1">
      <c r="A408" s="1" t="s">
        <v>1213</v>
      </c>
      <c r="B408" s="1" t="s">
        <v>1214</v>
      </c>
      <c r="C408" s="1" t="s">
        <v>1202</v>
      </c>
      <c r="D408" s="3" t="s">
        <v>300</v>
      </c>
      <c r="E408" s="1" t="s">
        <v>1193</v>
      </c>
      <c r="F408" s="4" t="s">
        <v>12</v>
      </c>
      <c r="G408" s="115" t="s">
        <v>4269</v>
      </c>
      <c r="H408" s="116">
        <v>39.29</v>
      </c>
      <c r="I408" s="5">
        <v>1</v>
      </c>
      <c r="J408" s="5" t="s">
        <v>11</v>
      </c>
      <c r="K408" s="4" t="s">
        <v>8</v>
      </c>
      <c r="L408" s="11">
        <v>48580</v>
      </c>
      <c r="M408" s="14">
        <v>0</v>
      </c>
      <c r="N408" s="13">
        <v>61</v>
      </c>
      <c r="O408" s="10">
        <v>186.21</v>
      </c>
      <c r="P408" s="117" t="s">
        <v>1194</v>
      </c>
      <c r="Q408" s="1"/>
      <c r="R408" s="1" t="s">
        <v>8733</v>
      </c>
      <c r="S408" s="127"/>
    </row>
    <row r="409" spans="1:19" ht="18" customHeight="1">
      <c r="A409" s="1" t="s">
        <v>1215</v>
      </c>
      <c r="B409" s="1" t="s">
        <v>1216</v>
      </c>
      <c r="C409" s="2" t="s">
        <v>1217</v>
      </c>
      <c r="D409" s="8" t="s">
        <v>311</v>
      </c>
      <c r="E409" s="1" t="s">
        <v>1199</v>
      </c>
      <c r="F409" s="4" t="s">
        <v>9</v>
      </c>
      <c r="G409" s="115" t="s">
        <v>5394</v>
      </c>
      <c r="H409" s="116">
        <v>5.3550000000000004</v>
      </c>
      <c r="I409" s="5">
        <v>2</v>
      </c>
      <c r="J409" s="5" t="s">
        <v>11</v>
      </c>
      <c r="K409" s="4" t="s">
        <v>47</v>
      </c>
      <c r="L409" s="11">
        <v>60639</v>
      </c>
      <c r="M409" s="14">
        <v>39.242071933903922</v>
      </c>
      <c r="N409" s="13">
        <v>165</v>
      </c>
      <c r="O409" s="10">
        <v>188.01</v>
      </c>
      <c r="P409" s="117" t="s">
        <v>1194</v>
      </c>
      <c r="Q409" s="1"/>
      <c r="R409" s="1" t="s">
        <v>5711</v>
      </c>
      <c r="S409" s="127">
        <v>13</v>
      </c>
    </row>
    <row r="410" spans="1:19" ht="18" customHeight="1">
      <c r="A410" s="1" t="s">
        <v>1218</v>
      </c>
      <c r="B410" s="1" t="s">
        <v>1219</v>
      </c>
      <c r="C410" s="1" t="s">
        <v>1220</v>
      </c>
      <c r="D410" s="3" t="s">
        <v>311</v>
      </c>
      <c r="E410" s="1" t="s">
        <v>1221</v>
      </c>
      <c r="F410" s="4" t="s">
        <v>9</v>
      </c>
      <c r="G410" s="115" t="s">
        <v>5394</v>
      </c>
      <c r="H410" s="116">
        <v>23.715</v>
      </c>
      <c r="I410" s="5">
        <v>2</v>
      </c>
      <c r="J410" s="5" t="s">
        <v>11</v>
      </c>
      <c r="K410" s="4" t="s">
        <v>47</v>
      </c>
      <c r="L410" s="11">
        <v>59578</v>
      </c>
      <c r="M410" s="14">
        <v>35.872301856389946</v>
      </c>
      <c r="N410" s="13">
        <v>77</v>
      </c>
      <c r="O410" s="10">
        <v>206.8</v>
      </c>
      <c r="P410" s="117" t="s">
        <v>1194</v>
      </c>
      <c r="Q410" s="1"/>
      <c r="R410" s="1" t="s">
        <v>5711</v>
      </c>
      <c r="S410" s="127">
        <v>13</v>
      </c>
    </row>
    <row r="411" spans="1:19" ht="18" customHeight="1">
      <c r="A411" s="1" t="s">
        <v>1222</v>
      </c>
      <c r="B411" s="1" t="s">
        <v>1223</v>
      </c>
      <c r="C411" s="2" t="s">
        <v>1217</v>
      </c>
      <c r="D411" s="8" t="s">
        <v>311</v>
      </c>
      <c r="E411" s="1" t="s">
        <v>1199</v>
      </c>
      <c r="F411" s="4" t="s">
        <v>9</v>
      </c>
      <c r="G411" s="115" t="s">
        <v>5394</v>
      </c>
      <c r="H411" s="116">
        <v>11.01</v>
      </c>
      <c r="I411" s="5">
        <v>2</v>
      </c>
      <c r="J411" s="5" t="s">
        <v>11</v>
      </c>
      <c r="K411" s="4" t="s">
        <v>47</v>
      </c>
      <c r="L411" s="11">
        <v>60250</v>
      </c>
      <c r="M411" s="14">
        <v>37.560165975103729</v>
      </c>
      <c r="N411" s="13">
        <v>87</v>
      </c>
      <c r="O411" s="10">
        <v>214.38</v>
      </c>
      <c r="P411" s="117" t="s">
        <v>1194</v>
      </c>
      <c r="Q411" s="1"/>
      <c r="R411" s="1" t="s">
        <v>5711</v>
      </c>
      <c r="S411" s="127">
        <v>13</v>
      </c>
    </row>
    <row r="412" spans="1:19" ht="18" customHeight="1">
      <c r="A412" s="1" t="s">
        <v>1224</v>
      </c>
      <c r="B412" s="1" t="s">
        <v>1225</v>
      </c>
      <c r="C412" s="1" t="s">
        <v>1198</v>
      </c>
      <c r="D412" s="3" t="s">
        <v>1195</v>
      </c>
      <c r="E412" s="1" t="s">
        <v>1199</v>
      </c>
      <c r="F412" s="4" t="s">
        <v>9</v>
      </c>
      <c r="G412" s="115" t="s">
        <v>5394</v>
      </c>
      <c r="H412" s="116">
        <v>14.22</v>
      </c>
      <c r="I412" s="5">
        <v>2</v>
      </c>
      <c r="J412" s="5" t="s">
        <v>11</v>
      </c>
      <c r="K412" s="4" t="s">
        <v>47</v>
      </c>
      <c r="L412" s="11">
        <v>60841</v>
      </c>
      <c r="M412" s="14">
        <v>39.479955950756889</v>
      </c>
      <c r="N412" s="13">
        <v>281</v>
      </c>
      <c r="O412" s="10">
        <v>246.54</v>
      </c>
      <c r="P412" s="117" t="s">
        <v>1194</v>
      </c>
      <c r="Q412" s="1"/>
      <c r="R412" s="1" t="s">
        <v>5711</v>
      </c>
      <c r="S412" s="127">
        <v>13</v>
      </c>
    </row>
    <row r="413" spans="1:19" ht="18" customHeight="1">
      <c r="A413" s="2" t="s">
        <v>1226</v>
      </c>
      <c r="B413" s="1" t="s">
        <v>1227</v>
      </c>
      <c r="C413" s="2" t="s">
        <v>1198</v>
      </c>
      <c r="D413" s="8" t="s">
        <v>1195</v>
      </c>
      <c r="E413" s="2" t="s">
        <v>1199</v>
      </c>
      <c r="F413" s="4" t="s">
        <v>9</v>
      </c>
      <c r="G413" s="115" t="s">
        <v>4271</v>
      </c>
      <c r="H413" s="116">
        <v>105.655</v>
      </c>
      <c r="I413" s="5">
        <v>2</v>
      </c>
      <c r="J413" s="5" t="s">
        <v>11</v>
      </c>
      <c r="K413" s="4" t="s">
        <v>47</v>
      </c>
      <c r="L413" s="11">
        <v>56241</v>
      </c>
      <c r="M413" s="14">
        <v>29.213563058978327</v>
      </c>
      <c r="N413" s="13">
        <v>35</v>
      </c>
      <c r="O413" s="10">
        <v>114.58</v>
      </c>
      <c r="P413" s="117" t="s">
        <v>1194</v>
      </c>
      <c r="Q413" s="1"/>
      <c r="R413" s="1" t="s">
        <v>5711</v>
      </c>
      <c r="S413" s="127">
        <v>13</v>
      </c>
    </row>
    <row r="414" spans="1:19" ht="18" customHeight="1">
      <c r="A414" s="2" t="s">
        <v>1228</v>
      </c>
      <c r="B414" s="1" t="s">
        <v>1229</v>
      </c>
      <c r="C414" s="2" t="s">
        <v>1198</v>
      </c>
      <c r="D414" s="8" t="s">
        <v>1195</v>
      </c>
      <c r="E414" s="2" t="s">
        <v>1199</v>
      </c>
      <c r="F414" s="4" t="s">
        <v>9</v>
      </c>
      <c r="G414" s="115" t="s">
        <v>4271</v>
      </c>
      <c r="H414" s="116">
        <v>36.97</v>
      </c>
      <c r="I414" s="5">
        <v>2</v>
      </c>
      <c r="J414" s="5" t="s">
        <v>11</v>
      </c>
      <c r="K414" s="4" t="s">
        <v>47</v>
      </c>
      <c r="L414" s="11">
        <v>60821</v>
      </c>
      <c r="M414" s="14">
        <v>39.478140773745913</v>
      </c>
      <c r="N414" s="13">
        <v>44</v>
      </c>
      <c r="O414" s="10">
        <v>212.02</v>
      </c>
      <c r="P414" s="117" t="s">
        <v>1194</v>
      </c>
      <c r="Q414" s="1"/>
      <c r="R414" s="1" t="s">
        <v>5711</v>
      </c>
      <c r="S414" s="127">
        <v>13</v>
      </c>
    </row>
    <row r="415" spans="1:19" ht="18" customHeight="1">
      <c r="A415" s="2" t="s">
        <v>1230</v>
      </c>
      <c r="B415" s="1" t="s">
        <v>1231</v>
      </c>
      <c r="C415" s="2" t="s">
        <v>1232</v>
      </c>
      <c r="D415" s="8" t="s">
        <v>1195</v>
      </c>
      <c r="E415" s="2" t="s">
        <v>1199</v>
      </c>
      <c r="F415" s="4" t="s">
        <v>9</v>
      </c>
      <c r="G415" s="115" t="s">
        <v>5394</v>
      </c>
      <c r="H415" s="116">
        <v>13.635</v>
      </c>
      <c r="I415" s="5">
        <v>2</v>
      </c>
      <c r="J415" s="5" t="s">
        <v>11</v>
      </c>
      <c r="K415" s="4" t="s">
        <v>47</v>
      </c>
      <c r="L415" s="11">
        <v>57724</v>
      </c>
      <c r="M415" s="14">
        <v>29.466079966738274</v>
      </c>
      <c r="N415" s="13">
        <v>114</v>
      </c>
      <c r="O415" s="10">
        <v>349.4</v>
      </c>
      <c r="P415" s="117" t="s">
        <v>1194</v>
      </c>
      <c r="Q415" s="1"/>
      <c r="R415" s="1" t="s">
        <v>5711</v>
      </c>
      <c r="S415" s="127">
        <v>13</v>
      </c>
    </row>
    <row r="416" spans="1:19" ht="18" customHeight="1">
      <c r="A416" s="1" t="s">
        <v>1233</v>
      </c>
      <c r="B416" s="1" t="s">
        <v>1234</v>
      </c>
      <c r="C416" s="1" t="s">
        <v>1235</v>
      </c>
      <c r="D416" s="3" t="s">
        <v>1195</v>
      </c>
      <c r="E416" s="1" t="s">
        <v>1236</v>
      </c>
      <c r="F416" s="4" t="s">
        <v>9</v>
      </c>
      <c r="G416" s="115" t="s">
        <v>5394</v>
      </c>
      <c r="H416" s="116">
        <v>14.585000000000001</v>
      </c>
      <c r="I416" s="5">
        <v>1</v>
      </c>
      <c r="J416" s="5" t="s">
        <v>11</v>
      </c>
      <c r="K416" s="4" t="s">
        <v>8</v>
      </c>
      <c r="L416" s="11">
        <v>48006</v>
      </c>
      <c r="M416" s="14">
        <v>0</v>
      </c>
      <c r="N416" s="13">
        <v>69</v>
      </c>
      <c r="O416" s="10">
        <v>262.54000000000002</v>
      </c>
      <c r="P416" s="117" t="s">
        <v>1194</v>
      </c>
      <c r="Q416" s="1"/>
      <c r="R416" s="1" t="s">
        <v>5711</v>
      </c>
      <c r="S416" s="127">
        <v>13</v>
      </c>
    </row>
    <row r="417" spans="1:19" ht="18" customHeight="1">
      <c r="A417" s="2" t="s">
        <v>1237</v>
      </c>
      <c r="B417" s="1" t="s">
        <v>1238</v>
      </c>
      <c r="C417" s="2" t="s">
        <v>1198</v>
      </c>
      <c r="D417" s="8" t="s">
        <v>1195</v>
      </c>
      <c r="E417" s="2" t="s">
        <v>1199</v>
      </c>
      <c r="F417" s="4" t="s">
        <v>9</v>
      </c>
      <c r="G417" s="115" t="s">
        <v>5394</v>
      </c>
      <c r="H417" s="116">
        <v>9.43</v>
      </c>
      <c r="I417" s="5">
        <v>2</v>
      </c>
      <c r="J417" s="5" t="s">
        <v>11</v>
      </c>
      <c r="K417" s="4" t="s">
        <v>47</v>
      </c>
      <c r="L417" s="11">
        <v>61093</v>
      </c>
      <c r="M417" s="14">
        <v>41.26331985661205</v>
      </c>
      <c r="N417" s="13">
        <v>103</v>
      </c>
      <c r="O417" s="10">
        <v>202.13</v>
      </c>
      <c r="P417" s="117" t="s">
        <v>1194</v>
      </c>
      <c r="Q417" s="1"/>
      <c r="R417" s="1" t="s">
        <v>5711</v>
      </c>
      <c r="S417" s="127">
        <v>13</v>
      </c>
    </row>
    <row r="418" spans="1:19" ht="18" customHeight="1">
      <c r="A418" s="2" t="s">
        <v>1239</v>
      </c>
      <c r="B418" s="1" t="s">
        <v>1240</v>
      </c>
      <c r="C418" s="2" t="s">
        <v>1241</v>
      </c>
      <c r="D418" s="8" t="s">
        <v>1195</v>
      </c>
      <c r="E418" s="2" t="s">
        <v>1199</v>
      </c>
      <c r="F418" s="4" t="s">
        <v>9</v>
      </c>
      <c r="G418" s="115" t="s">
        <v>5394</v>
      </c>
      <c r="H418" s="116">
        <v>9.85</v>
      </c>
      <c r="I418" s="5">
        <v>2</v>
      </c>
      <c r="J418" s="5" t="s">
        <v>11</v>
      </c>
      <c r="K418" s="4" t="s">
        <v>47</v>
      </c>
      <c r="L418" s="11">
        <v>58538</v>
      </c>
      <c r="M418" s="14">
        <v>37.071645768560593</v>
      </c>
      <c r="N418" s="13">
        <v>91</v>
      </c>
      <c r="O418" s="10">
        <v>164.17</v>
      </c>
      <c r="P418" s="117" t="s">
        <v>1194</v>
      </c>
      <c r="Q418" s="1"/>
      <c r="R418" s="1" t="s">
        <v>5711</v>
      </c>
      <c r="S418" s="127">
        <v>13</v>
      </c>
    </row>
    <row r="419" spans="1:19" ht="18" customHeight="1">
      <c r="A419" s="2" t="s">
        <v>1242</v>
      </c>
      <c r="B419" s="1" t="s">
        <v>1243</v>
      </c>
      <c r="C419" s="2" t="s">
        <v>1244</v>
      </c>
      <c r="D419" s="8" t="s">
        <v>1195</v>
      </c>
      <c r="E419" s="2" t="s">
        <v>1199</v>
      </c>
      <c r="F419" s="4" t="s">
        <v>9</v>
      </c>
      <c r="G419" s="115" t="s">
        <v>5394</v>
      </c>
      <c r="H419" s="116">
        <v>16.605</v>
      </c>
      <c r="I419" s="5">
        <v>2</v>
      </c>
      <c r="J419" s="5" t="s">
        <v>11</v>
      </c>
      <c r="K419" s="4" t="s">
        <v>47</v>
      </c>
      <c r="L419" s="11">
        <v>59740</v>
      </c>
      <c r="M419" s="14">
        <v>39.673585537328421</v>
      </c>
      <c r="N419" s="13">
        <v>85</v>
      </c>
      <c r="O419" s="10">
        <v>219.85</v>
      </c>
      <c r="P419" s="117" t="s">
        <v>1194</v>
      </c>
      <c r="Q419" s="1"/>
      <c r="R419" s="1" t="s">
        <v>5711</v>
      </c>
      <c r="S419" s="127">
        <v>13</v>
      </c>
    </row>
    <row r="420" spans="1:19" ht="18" customHeight="1">
      <c r="A420" s="1" t="s">
        <v>1245</v>
      </c>
      <c r="B420" s="1" t="s">
        <v>1246</v>
      </c>
      <c r="C420" s="1" t="s">
        <v>1198</v>
      </c>
      <c r="D420" s="3" t="s">
        <v>1195</v>
      </c>
      <c r="E420" s="1" t="s">
        <v>1199</v>
      </c>
      <c r="F420" s="4" t="s">
        <v>9</v>
      </c>
      <c r="G420" s="115" t="s">
        <v>5394</v>
      </c>
      <c r="H420" s="116">
        <v>9.9849999999999994</v>
      </c>
      <c r="I420" s="5">
        <v>2</v>
      </c>
      <c r="J420" s="5" t="s">
        <v>11</v>
      </c>
      <c r="K420" s="4" t="s">
        <v>47</v>
      </c>
      <c r="L420" s="11">
        <v>63401</v>
      </c>
      <c r="M420" s="14">
        <v>46.291067964227693</v>
      </c>
      <c r="N420" s="13">
        <v>236</v>
      </c>
      <c r="O420" s="10">
        <v>249</v>
      </c>
      <c r="P420" s="117" t="s">
        <v>1194</v>
      </c>
      <c r="Q420" s="1"/>
      <c r="R420" s="1" t="s">
        <v>5711</v>
      </c>
      <c r="S420" s="127">
        <v>13</v>
      </c>
    </row>
    <row r="421" spans="1:19" ht="18" customHeight="1">
      <c r="A421" s="2" t="s">
        <v>1247</v>
      </c>
      <c r="B421" s="1" t="s">
        <v>1248</v>
      </c>
      <c r="C421" s="2" t="s">
        <v>1249</v>
      </c>
      <c r="D421" s="8" t="s">
        <v>1195</v>
      </c>
      <c r="E421" s="2" t="s">
        <v>1199</v>
      </c>
      <c r="F421" s="4" t="s">
        <v>9</v>
      </c>
      <c r="G421" s="115" t="s">
        <v>5394</v>
      </c>
      <c r="H421" s="116">
        <v>6.49</v>
      </c>
      <c r="I421" s="5">
        <v>2</v>
      </c>
      <c r="J421" s="5" t="s">
        <v>11</v>
      </c>
      <c r="K421" s="4" t="s">
        <v>47</v>
      </c>
      <c r="L421" s="11">
        <v>61424</v>
      </c>
      <c r="M421" s="14">
        <v>37.755600416775202</v>
      </c>
      <c r="N421" s="13">
        <v>131</v>
      </c>
      <c r="O421" s="10">
        <v>288.68</v>
      </c>
      <c r="P421" s="117" t="s">
        <v>1194</v>
      </c>
      <c r="Q421" s="1"/>
      <c r="R421" s="1" t="s">
        <v>5711</v>
      </c>
      <c r="S421" s="127">
        <v>13</v>
      </c>
    </row>
    <row r="422" spans="1:19" ht="18" customHeight="1">
      <c r="A422" s="2" t="s">
        <v>1250</v>
      </c>
      <c r="B422" s="1" t="s">
        <v>1251</v>
      </c>
      <c r="C422" s="2" t="s">
        <v>1232</v>
      </c>
      <c r="D422" s="8" t="s">
        <v>1195</v>
      </c>
      <c r="E422" s="2" t="s">
        <v>1199</v>
      </c>
      <c r="F422" s="4" t="s">
        <v>9</v>
      </c>
      <c r="G422" s="115" t="s">
        <v>4269</v>
      </c>
      <c r="H422" s="116">
        <v>3.91</v>
      </c>
      <c r="I422" s="5">
        <v>2</v>
      </c>
      <c r="J422" s="5" t="s">
        <v>11</v>
      </c>
      <c r="K422" s="4" t="s">
        <v>47</v>
      </c>
      <c r="L422" s="11">
        <v>61846</v>
      </c>
      <c r="M422" s="14">
        <v>39.268505643048861</v>
      </c>
      <c r="N422" s="13">
        <v>114</v>
      </c>
      <c r="O422" s="10">
        <v>240.63</v>
      </c>
      <c r="P422" s="117" t="s">
        <v>1194</v>
      </c>
      <c r="Q422" s="1"/>
      <c r="R422" s="1" t="s">
        <v>5711</v>
      </c>
      <c r="S422" s="127">
        <v>13</v>
      </c>
    </row>
    <row r="423" spans="1:19" ht="18" customHeight="1">
      <c r="A423" s="1" t="s">
        <v>1252</v>
      </c>
      <c r="B423" s="1" t="s">
        <v>1253</v>
      </c>
      <c r="C423" s="1" t="s">
        <v>1198</v>
      </c>
      <c r="D423" s="3" t="s">
        <v>1195</v>
      </c>
      <c r="E423" s="1" t="s">
        <v>1199</v>
      </c>
      <c r="F423" s="4" t="s">
        <v>9</v>
      </c>
      <c r="G423" s="115" t="s">
        <v>5394</v>
      </c>
      <c r="H423" s="116">
        <v>9.6649999999999991</v>
      </c>
      <c r="I423" s="5">
        <v>2</v>
      </c>
      <c r="J423" s="5" t="s">
        <v>11</v>
      </c>
      <c r="K423" s="4" t="s">
        <v>47</v>
      </c>
      <c r="L423" s="11">
        <v>58661</v>
      </c>
      <c r="M423" s="14">
        <v>46.342544450316225</v>
      </c>
      <c r="N423" s="13">
        <v>5</v>
      </c>
      <c r="O423" s="10">
        <v>71.319999999999993</v>
      </c>
      <c r="P423" s="117" t="s">
        <v>1194</v>
      </c>
      <c r="Q423" s="1"/>
      <c r="R423" s="1" t="s">
        <v>5711</v>
      </c>
      <c r="S423" s="127">
        <v>13</v>
      </c>
    </row>
    <row r="424" spans="1:19" ht="18" customHeight="1">
      <c r="A424" s="2" t="s">
        <v>1254</v>
      </c>
      <c r="B424" s="1" t="s">
        <v>1255</v>
      </c>
      <c r="C424" s="2" t="s">
        <v>1208</v>
      </c>
      <c r="D424" s="8" t="s">
        <v>1195</v>
      </c>
      <c r="E424" s="2" t="s">
        <v>1199</v>
      </c>
      <c r="F424" s="4" t="s">
        <v>9</v>
      </c>
      <c r="G424" s="115" t="s">
        <v>5394</v>
      </c>
      <c r="H424" s="116">
        <v>17.64</v>
      </c>
      <c r="I424" s="5">
        <v>2</v>
      </c>
      <c r="J424" s="5" t="s">
        <v>11</v>
      </c>
      <c r="K424" s="4" t="s">
        <v>47</v>
      </c>
      <c r="L424" s="11">
        <v>64402</v>
      </c>
      <c r="M424" s="14">
        <v>48.20191919505605</v>
      </c>
      <c r="N424" s="13">
        <v>8</v>
      </c>
      <c r="O424" s="10">
        <v>194.25</v>
      </c>
      <c r="P424" s="117" t="s">
        <v>1194</v>
      </c>
      <c r="Q424" s="1"/>
      <c r="R424" s="1" t="s">
        <v>5711</v>
      </c>
      <c r="S424" s="127">
        <v>13</v>
      </c>
    </row>
    <row r="425" spans="1:19" ht="18" customHeight="1">
      <c r="A425" s="2" t="s">
        <v>1256</v>
      </c>
      <c r="B425" s="1" t="s">
        <v>1257</v>
      </c>
      <c r="C425" s="2" t="s">
        <v>1198</v>
      </c>
      <c r="D425" s="8" t="s">
        <v>1195</v>
      </c>
      <c r="E425" s="2" t="s">
        <v>1199</v>
      </c>
      <c r="F425" s="4" t="s">
        <v>9</v>
      </c>
      <c r="G425" s="115" t="s">
        <v>5394</v>
      </c>
      <c r="H425" s="116">
        <v>9.4350000000000005</v>
      </c>
      <c r="I425" s="5">
        <v>2</v>
      </c>
      <c r="J425" s="5" t="s">
        <v>11</v>
      </c>
      <c r="K425" s="4" t="s">
        <v>47</v>
      </c>
      <c r="L425" s="11">
        <v>66088</v>
      </c>
      <c r="M425" s="14">
        <v>49.53698099503692</v>
      </c>
      <c r="N425" s="13">
        <v>3</v>
      </c>
      <c r="O425" s="10">
        <v>218.69</v>
      </c>
      <c r="P425" s="117" t="s">
        <v>1194</v>
      </c>
      <c r="Q425" s="1"/>
      <c r="R425" s="1" t="s">
        <v>5711</v>
      </c>
      <c r="S425" s="127">
        <v>13</v>
      </c>
    </row>
    <row r="426" spans="1:19" ht="18" customHeight="1">
      <c r="A426" s="2" t="s">
        <v>1258</v>
      </c>
      <c r="B426" s="1" t="s">
        <v>1259</v>
      </c>
      <c r="C426" s="2" t="s">
        <v>1232</v>
      </c>
      <c r="D426" s="8" t="s">
        <v>1195</v>
      </c>
      <c r="E426" s="2" t="s">
        <v>1199</v>
      </c>
      <c r="F426" s="4" t="s">
        <v>9</v>
      </c>
      <c r="G426" s="115" t="s">
        <v>5394</v>
      </c>
      <c r="H426" s="116">
        <v>31.65</v>
      </c>
      <c r="I426" s="5">
        <v>2</v>
      </c>
      <c r="J426" s="5" t="s">
        <v>11</v>
      </c>
      <c r="K426" s="4" t="s">
        <v>47</v>
      </c>
      <c r="L426" s="11">
        <v>66666</v>
      </c>
      <c r="M426" s="14">
        <v>49.981999819998201</v>
      </c>
      <c r="N426" s="13">
        <v>5</v>
      </c>
      <c r="O426" s="10">
        <v>311.11</v>
      </c>
      <c r="P426" s="117" t="s">
        <v>1194</v>
      </c>
      <c r="Q426" s="1"/>
      <c r="R426" s="1" t="s">
        <v>5711</v>
      </c>
      <c r="S426" s="127">
        <v>13</v>
      </c>
    </row>
    <row r="427" spans="1:19" ht="18" customHeight="1">
      <c r="A427" s="1" t="s">
        <v>1260</v>
      </c>
      <c r="B427" s="1" t="s">
        <v>1261</v>
      </c>
      <c r="C427" s="1" t="s">
        <v>1198</v>
      </c>
      <c r="D427" s="3" t="s">
        <v>1195</v>
      </c>
      <c r="E427" s="1" t="s">
        <v>1199</v>
      </c>
      <c r="F427" s="4" t="s">
        <v>9</v>
      </c>
      <c r="G427" s="115" t="s">
        <v>5394</v>
      </c>
      <c r="H427" s="116">
        <v>14.315</v>
      </c>
      <c r="I427" s="5">
        <v>2</v>
      </c>
      <c r="J427" s="5" t="s">
        <v>11</v>
      </c>
      <c r="K427" s="4" t="s">
        <v>47</v>
      </c>
      <c r="L427" s="11">
        <v>66469</v>
      </c>
      <c r="M427" s="14">
        <v>49.665257488453264</v>
      </c>
      <c r="N427" s="13">
        <v>5</v>
      </c>
      <c r="O427" s="10">
        <v>262.7</v>
      </c>
      <c r="P427" s="117" t="s">
        <v>1194</v>
      </c>
      <c r="Q427" s="1"/>
      <c r="R427" s="1" t="s">
        <v>5711</v>
      </c>
      <c r="S427" s="127">
        <v>13</v>
      </c>
    </row>
    <row r="428" spans="1:19" ht="18" customHeight="1">
      <c r="A428" s="2" t="s">
        <v>1262</v>
      </c>
      <c r="B428" s="1" t="s">
        <v>1263</v>
      </c>
      <c r="C428" s="2" t="s">
        <v>1198</v>
      </c>
      <c r="D428" s="8" t="s">
        <v>1195</v>
      </c>
      <c r="E428" s="2" t="s">
        <v>1199</v>
      </c>
      <c r="F428" s="4" t="s">
        <v>9</v>
      </c>
      <c r="G428" s="115" t="s">
        <v>5394</v>
      </c>
      <c r="H428" s="116">
        <v>107.255</v>
      </c>
      <c r="I428" s="5">
        <v>2</v>
      </c>
      <c r="J428" s="5" t="s">
        <v>11</v>
      </c>
      <c r="K428" s="4" t="s">
        <v>47</v>
      </c>
      <c r="L428" s="11">
        <v>65319</v>
      </c>
      <c r="M428" s="14">
        <v>48.803564047214437</v>
      </c>
      <c r="N428" s="13">
        <v>4</v>
      </c>
      <c r="O428" s="10">
        <v>188.06</v>
      </c>
      <c r="P428" s="117" t="s">
        <v>1194</v>
      </c>
      <c r="Q428" s="1"/>
      <c r="R428" s="1" t="s">
        <v>5711</v>
      </c>
      <c r="S428" s="127">
        <v>13</v>
      </c>
    </row>
    <row r="429" spans="1:19" ht="18" customHeight="1">
      <c r="A429" s="2" t="s">
        <v>1264</v>
      </c>
      <c r="B429" s="1" t="s">
        <v>1265</v>
      </c>
      <c r="C429" s="2" t="s">
        <v>1266</v>
      </c>
      <c r="D429" s="8" t="s">
        <v>1195</v>
      </c>
      <c r="E429" s="2" t="s">
        <v>1199</v>
      </c>
      <c r="F429" s="4" t="s">
        <v>9</v>
      </c>
      <c r="G429" s="115" t="s">
        <v>5394</v>
      </c>
      <c r="H429" s="116">
        <v>10.035</v>
      </c>
      <c r="I429" s="5">
        <v>2</v>
      </c>
      <c r="J429" s="5" t="s">
        <v>579</v>
      </c>
      <c r="K429" s="4" t="s">
        <v>47</v>
      </c>
      <c r="L429" s="11">
        <v>66852</v>
      </c>
      <c r="M429" s="14">
        <v>49.971579010351228</v>
      </c>
      <c r="N429" s="13">
        <v>7</v>
      </c>
      <c r="O429" s="10">
        <v>319.58</v>
      </c>
      <c r="P429" s="117" t="s">
        <v>1194</v>
      </c>
      <c r="Q429" s="1"/>
      <c r="R429" s="1" t="s">
        <v>5711</v>
      </c>
      <c r="S429" s="127">
        <v>13</v>
      </c>
    </row>
    <row r="430" spans="1:19" ht="18" customHeight="1">
      <c r="A430" s="1" t="s">
        <v>1267</v>
      </c>
      <c r="B430" s="1" t="s">
        <v>1268</v>
      </c>
      <c r="C430" s="1" t="s">
        <v>1198</v>
      </c>
      <c r="D430" s="3" t="s">
        <v>1195</v>
      </c>
      <c r="E430" s="1" t="s">
        <v>1199</v>
      </c>
      <c r="F430" s="4" t="s">
        <v>9</v>
      </c>
      <c r="G430" s="115" t="s">
        <v>5394</v>
      </c>
      <c r="H430" s="116">
        <v>5.16</v>
      </c>
      <c r="I430" s="5">
        <v>2</v>
      </c>
      <c r="J430" s="5" t="s">
        <v>11</v>
      </c>
      <c r="K430" s="4" t="s">
        <v>8</v>
      </c>
      <c r="L430" s="11">
        <v>51003</v>
      </c>
      <c r="M430" s="14">
        <v>0</v>
      </c>
      <c r="N430" s="13">
        <v>2</v>
      </c>
      <c r="O430" s="10">
        <v>225.25</v>
      </c>
      <c r="P430" s="117" t="s">
        <v>1194</v>
      </c>
      <c r="Q430" s="1"/>
      <c r="R430" s="1" t="s">
        <v>5711</v>
      </c>
      <c r="S430" s="127">
        <v>13</v>
      </c>
    </row>
    <row r="431" spans="1:19" ht="18" customHeight="1">
      <c r="A431" s="1" t="s">
        <v>1269</v>
      </c>
      <c r="B431" s="1" t="s">
        <v>1270</v>
      </c>
      <c r="C431" s="1" t="s">
        <v>1198</v>
      </c>
      <c r="D431" s="3" t="s">
        <v>1195</v>
      </c>
      <c r="E431" s="1" t="s">
        <v>1199</v>
      </c>
      <c r="F431" s="4" t="s">
        <v>9</v>
      </c>
      <c r="G431" s="115" t="s">
        <v>5394</v>
      </c>
      <c r="H431" s="116">
        <v>6.34</v>
      </c>
      <c r="I431" s="5">
        <v>2</v>
      </c>
      <c r="J431" s="5" t="s">
        <v>11</v>
      </c>
      <c r="K431" s="4" t="s">
        <v>47</v>
      </c>
      <c r="L431" s="11">
        <v>63282</v>
      </c>
      <c r="M431" s="14">
        <v>41.171265130684873</v>
      </c>
      <c r="N431" s="13">
        <v>7</v>
      </c>
      <c r="O431" s="10">
        <v>243.29</v>
      </c>
      <c r="P431" s="117" t="s">
        <v>1194</v>
      </c>
      <c r="Q431" s="1"/>
      <c r="R431" s="1" t="s">
        <v>5711</v>
      </c>
      <c r="S431" s="127">
        <v>13</v>
      </c>
    </row>
    <row r="432" spans="1:19" ht="18" customHeight="1">
      <c r="A432" s="2" t="s">
        <v>1271</v>
      </c>
      <c r="B432" s="1" t="s">
        <v>1272</v>
      </c>
      <c r="C432" s="2" t="s">
        <v>1244</v>
      </c>
      <c r="D432" s="8" t="s">
        <v>1195</v>
      </c>
      <c r="E432" s="2" t="s">
        <v>1199</v>
      </c>
      <c r="F432" s="4" t="s">
        <v>9</v>
      </c>
      <c r="G432" s="115" t="s">
        <v>5394</v>
      </c>
      <c r="H432" s="116">
        <v>6.5549999999999997</v>
      </c>
      <c r="I432" s="5">
        <v>2</v>
      </c>
      <c r="J432" s="5" t="s">
        <v>11</v>
      </c>
      <c r="K432" s="4" t="s">
        <v>47</v>
      </c>
      <c r="L432" s="11">
        <v>61973</v>
      </c>
      <c r="M432" s="14">
        <v>39.702773788585347</v>
      </c>
      <c r="N432" s="13">
        <v>1</v>
      </c>
      <c r="O432" s="10">
        <v>170.69</v>
      </c>
      <c r="P432" s="117" t="s">
        <v>1194</v>
      </c>
      <c r="Q432" s="1"/>
      <c r="R432" s="1" t="s">
        <v>5711</v>
      </c>
      <c r="S432" s="127">
        <v>13</v>
      </c>
    </row>
    <row r="433" spans="1:19" ht="18" customHeight="1">
      <c r="A433" s="2" t="s">
        <v>1273</v>
      </c>
      <c r="B433" s="1" t="s">
        <v>1274</v>
      </c>
      <c r="C433" s="2" t="s">
        <v>1198</v>
      </c>
      <c r="D433" s="8" t="s">
        <v>1195</v>
      </c>
      <c r="E433" s="2" t="s">
        <v>1199</v>
      </c>
      <c r="F433" s="4" t="s">
        <v>9</v>
      </c>
      <c r="G433" s="115" t="s">
        <v>5394</v>
      </c>
      <c r="H433" s="116">
        <v>8.7650000000000006</v>
      </c>
      <c r="I433" s="5">
        <v>2</v>
      </c>
      <c r="J433" s="5" t="s">
        <v>11</v>
      </c>
      <c r="K433" s="4" t="s">
        <v>47</v>
      </c>
      <c r="L433" s="11">
        <v>62369</v>
      </c>
      <c r="M433" s="14">
        <v>39.57735413426542</v>
      </c>
      <c r="N433" s="13">
        <v>5</v>
      </c>
      <c r="O433" s="10">
        <v>213.77</v>
      </c>
      <c r="P433" s="117" t="s">
        <v>1194</v>
      </c>
      <c r="Q433" s="1"/>
      <c r="R433" s="1" t="s">
        <v>5711</v>
      </c>
      <c r="S433" s="127">
        <v>13</v>
      </c>
    </row>
    <row r="434" spans="1:19" ht="18" customHeight="1">
      <c r="A434" s="1" t="s">
        <v>1275</v>
      </c>
      <c r="B434" s="1" t="s">
        <v>1276</v>
      </c>
      <c r="C434" s="1" t="s">
        <v>1198</v>
      </c>
      <c r="D434" s="3" t="s">
        <v>1195</v>
      </c>
      <c r="E434" s="1" t="s">
        <v>1199</v>
      </c>
      <c r="F434" s="4" t="s">
        <v>9</v>
      </c>
      <c r="G434" s="115" t="s">
        <v>5394</v>
      </c>
      <c r="H434" s="116">
        <v>20.002500000000001</v>
      </c>
      <c r="I434" s="5">
        <v>1</v>
      </c>
      <c r="J434" s="5" t="s">
        <v>11</v>
      </c>
      <c r="K434" s="4" t="s">
        <v>8</v>
      </c>
      <c r="L434" s="11">
        <v>48315</v>
      </c>
      <c r="M434" s="14">
        <v>0</v>
      </c>
      <c r="N434" s="13">
        <v>8</v>
      </c>
      <c r="O434" s="10">
        <v>253.75</v>
      </c>
      <c r="P434" s="117" t="s">
        <v>1194</v>
      </c>
      <c r="Q434" s="1"/>
      <c r="R434" s="1" t="s">
        <v>5711</v>
      </c>
      <c r="S434" s="127">
        <v>13</v>
      </c>
    </row>
    <row r="435" spans="1:19" ht="18" customHeight="1">
      <c r="A435" s="2" t="s">
        <v>1277</v>
      </c>
      <c r="B435" s="1" t="s">
        <v>1278</v>
      </c>
      <c r="C435" s="2" t="s">
        <v>1198</v>
      </c>
      <c r="D435" s="8" t="s">
        <v>1195</v>
      </c>
      <c r="E435" s="2" t="s">
        <v>1199</v>
      </c>
      <c r="F435" s="4" t="s">
        <v>9</v>
      </c>
      <c r="G435" s="115" t="s">
        <v>5394</v>
      </c>
      <c r="H435" s="116">
        <v>19.934999999999999</v>
      </c>
      <c r="I435" s="5">
        <v>2</v>
      </c>
      <c r="J435" s="5" t="s">
        <v>1279</v>
      </c>
      <c r="K435" s="4" t="s">
        <v>47</v>
      </c>
      <c r="L435" s="11">
        <v>57314</v>
      </c>
      <c r="M435" s="14">
        <v>30.973235160693726</v>
      </c>
      <c r="N435" s="13">
        <v>63</v>
      </c>
      <c r="O435" s="10">
        <v>315.62</v>
      </c>
      <c r="P435" s="117" t="s">
        <v>1194</v>
      </c>
      <c r="Q435" s="1"/>
      <c r="R435" s="1" t="s">
        <v>5711</v>
      </c>
      <c r="S435" s="127">
        <v>13</v>
      </c>
    </row>
    <row r="436" spans="1:19" ht="18" customHeight="1">
      <c r="A436" s="1" t="s">
        <v>1280</v>
      </c>
      <c r="B436" s="1" t="s">
        <v>1281</v>
      </c>
      <c r="C436" s="1" t="s">
        <v>1282</v>
      </c>
      <c r="D436" s="3" t="s">
        <v>567</v>
      </c>
      <c r="E436" s="1" t="s">
        <v>23</v>
      </c>
      <c r="F436" s="4" t="s">
        <v>12</v>
      </c>
      <c r="G436" s="115" t="s">
        <v>4269</v>
      </c>
      <c r="H436" s="116">
        <v>29.614999999999998</v>
      </c>
      <c r="I436" s="5">
        <v>1</v>
      </c>
      <c r="J436" s="5" t="s">
        <v>11</v>
      </c>
      <c r="K436" s="4" t="s">
        <v>8</v>
      </c>
      <c r="L436" s="11">
        <v>47433</v>
      </c>
      <c r="M436" s="14">
        <v>0</v>
      </c>
      <c r="N436" s="13">
        <v>71</v>
      </c>
      <c r="O436" s="10">
        <v>213.35</v>
      </c>
      <c r="P436" s="115"/>
      <c r="Q436" s="1"/>
      <c r="R436" s="1" t="s">
        <v>8733</v>
      </c>
      <c r="S436" s="127"/>
    </row>
    <row r="437" spans="1:19" ht="18" customHeight="1">
      <c r="A437" s="1" t="s">
        <v>1283</v>
      </c>
      <c r="B437" s="1" t="s">
        <v>1284</v>
      </c>
      <c r="C437" s="9" t="s">
        <v>1285</v>
      </c>
      <c r="D437" s="3" t="s">
        <v>1100</v>
      </c>
      <c r="E437" s="9" t="s">
        <v>10</v>
      </c>
      <c r="F437" s="4" t="s">
        <v>9</v>
      </c>
      <c r="G437" s="115" t="s">
        <v>4269</v>
      </c>
      <c r="H437" s="116">
        <v>76.905000000000001</v>
      </c>
      <c r="I437" s="5">
        <v>2</v>
      </c>
      <c r="J437" s="6" t="s">
        <v>11</v>
      </c>
      <c r="K437" s="4" t="s">
        <v>8</v>
      </c>
      <c r="L437" s="11">
        <v>47178</v>
      </c>
      <c r="M437" s="14">
        <v>0</v>
      </c>
      <c r="N437" s="13">
        <v>64</v>
      </c>
      <c r="O437" s="10">
        <v>50.69</v>
      </c>
      <c r="P437" s="115"/>
      <c r="Q437" s="1"/>
      <c r="R437" s="1" t="s">
        <v>5679</v>
      </c>
      <c r="S437" s="128">
        <v>2</v>
      </c>
    </row>
    <row r="438" spans="1:19" ht="18" customHeight="1">
      <c r="A438" s="1" t="s">
        <v>1286</v>
      </c>
      <c r="B438" s="1" t="s">
        <v>1287</v>
      </c>
      <c r="C438" s="1" t="s">
        <v>1288</v>
      </c>
      <c r="D438" s="3" t="s">
        <v>54</v>
      </c>
      <c r="E438" s="1" t="s">
        <v>1289</v>
      </c>
      <c r="F438" s="4" t="s">
        <v>9</v>
      </c>
      <c r="G438" s="115" t="s">
        <v>5407</v>
      </c>
      <c r="H438" s="116">
        <v>0</v>
      </c>
      <c r="I438" s="5">
        <v>2</v>
      </c>
      <c r="J438" s="5" t="s">
        <v>11</v>
      </c>
      <c r="K438" s="4" t="s">
        <v>8</v>
      </c>
      <c r="L438" s="11">
        <v>46806</v>
      </c>
      <c r="M438" s="14">
        <v>0</v>
      </c>
      <c r="N438" s="13">
        <v>2703</v>
      </c>
      <c r="O438" s="10">
        <v>298.14999999999998</v>
      </c>
      <c r="P438" s="117" t="s">
        <v>1290</v>
      </c>
      <c r="Q438" s="1"/>
      <c r="R438" s="118" t="s">
        <v>5694</v>
      </c>
      <c r="S438" s="127"/>
    </row>
    <row r="439" spans="1:19" ht="18" customHeight="1">
      <c r="A439" s="1">
        <v>2162</v>
      </c>
      <c r="B439" s="1" t="s">
        <v>1291</v>
      </c>
      <c r="C439" s="1" t="s">
        <v>1292</v>
      </c>
      <c r="D439" s="3" t="s">
        <v>33</v>
      </c>
      <c r="E439" s="1" t="s">
        <v>1169</v>
      </c>
      <c r="F439" s="4" t="s">
        <v>9</v>
      </c>
      <c r="G439" s="115" t="s">
        <v>5407</v>
      </c>
      <c r="H439" s="116">
        <v>0</v>
      </c>
      <c r="I439" s="5">
        <v>2</v>
      </c>
      <c r="J439" s="5" t="s">
        <v>11</v>
      </c>
      <c r="K439" s="4" t="s">
        <v>8</v>
      </c>
      <c r="L439" s="11">
        <v>45547</v>
      </c>
      <c r="M439" s="14">
        <v>0</v>
      </c>
      <c r="N439" s="13">
        <v>18</v>
      </c>
      <c r="O439" s="10">
        <v>238.05</v>
      </c>
      <c r="P439" s="117" t="s">
        <v>1290</v>
      </c>
      <c r="Q439" s="1"/>
      <c r="R439" s="1" t="s">
        <v>5729</v>
      </c>
      <c r="S439" s="127"/>
    </row>
    <row r="440" spans="1:19" ht="18" customHeight="1">
      <c r="A440" s="1">
        <v>2187</v>
      </c>
      <c r="B440" s="1" t="s">
        <v>1293</v>
      </c>
      <c r="C440" s="1" t="s">
        <v>1292</v>
      </c>
      <c r="D440" s="3" t="s">
        <v>33</v>
      </c>
      <c r="E440" s="1" t="s">
        <v>1169</v>
      </c>
      <c r="F440" s="4" t="s">
        <v>9</v>
      </c>
      <c r="G440" s="115" t="s">
        <v>5407</v>
      </c>
      <c r="H440" s="116">
        <v>0</v>
      </c>
      <c r="I440" s="5">
        <v>2</v>
      </c>
      <c r="J440" s="5" t="s">
        <v>11</v>
      </c>
      <c r="K440" s="4" t="s">
        <v>8</v>
      </c>
      <c r="L440" s="11">
        <v>45919</v>
      </c>
      <c r="M440" s="14">
        <v>0</v>
      </c>
      <c r="N440" s="13">
        <v>17</v>
      </c>
      <c r="O440" s="10">
        <v>326.99</v>
      </c>
      <c r="P440" s="117" t="s">
        <v>1290</v>
      </c>
      <c r="Q440" s="1"/>
      <c r="R440" s="1" t="s">
        <v>5729</v>
      </c>
      <c r="S440" s="127"/>
    </row>
    <row r="441" spans="1:19" ht="18" customHeight="1">
      <c r="A441" s="1" t="s">
        <v>1294</v>
      </c>
      <c r="B441" s="1" t="s">
        <v>1295</v>
      </c>
      <c r="C441" s="1" t="s">
        <v>1296</v>
      </c>
      <c r="D441" s="3" t="s">
        <v>54</v>
      </c>
      <c r="E441" s="1" t="s">
        <v>1297</v>
      </c>
      <c r="F441" s="4" t="s">
        <v>9</v>
      </c>
      <c r="G441" s="115" t="s">
        <v>5407</v>
      </c>
      <c r="H441" s="116">
        <v>0</v>
      </c>
      <c r="I441" s="5">
        <v>2</v>
      </c>
      <c r="J441" s="5" t="s">
        <v>11</v>
      </c>
      <c r="K441" s="4" t="s">
        <v>8</v>
      </c>
      <c r="L441" s="11">
        <v>45472</v>
      </c>
      <c r="M441" s="14">
        <v>0</v>
      </c>
      <c r="N441" s="13">
        <v>1899</v>
      </c>
      <c r="O441" s="10">
        <v>231.02</v>
      </c>
      <c r="P441" s="117" t="s">
        <v>1290</v>
      </c>
      <c r="Q441" s="1"/>
      <c r="R441" s="105" t="s">
        <v>5699</v>
      </c>
      <c r="S441" s="127"/>
    </row>
    <row r="442" spans="1:19" ht="18" customHeight="1">
      <c r="A442" s="1" t="s">
        <v>1298</v>
      </c>
      <c r="B442" s="1" t="s">
        <v>1299</v>
      </c>
      <c r="C442" s="7" t="s">
        <v>1300</v>
      </c>
      <c r="D442" s="3" t="s">
        <v>54</v>
      </c>
      <c r="E442" s="1" t="s">
        <v>1301</v>
      </c>
      <c r="F442" s="4" t="s">
        <v>9</v>
      </c>
      <c r="G442" s="115" t="s">
        <v>5407</v>
      </c>
      <c r="H442" s="116">
        <v>0</v>
      </c>
      <c r="I442" s="5">
        <v>2</v>
      </c>
      <c r="J442" s="5" t="s">
        <v>11</v>
      </c>
      <c r="K442" s="4" t="s">
        <v>8</v>
      </c>
      <c r="L442" s="11">
        <v>46473</v>
      </c>
      <c r="M442" s="14">
        <v>0</v>
      </c>
      <c r="N442" s="13">
        <v>2386</v>
      </c>
      <c r="O442" s="10">
        <v>220.83</v>
      </c>
      <c r="P442" s="117" t="s">
        <v>1290</v>
      </c>
      <c r="Q442" s="1"/>
      <c r="R442" s="1" t="s">
        <v>5732</v>
      </c>
      <c r="S442" s="127"/>
    </row>
    <row r="443" spans="1:19" ht="18" customHeight="1">
      <c r="A443" s="2" t="s">
        <v>1302</v>
      </c>
      <c r="B443" s="1" t="s">
        <v>1303</v>
      </c>
      <c r="C443" s="2" t="s">
        <v>1304</v>
      </c>
      <c r="D443" s="3" t="s">
        <v>54</v>
      </c>
      <c r="E443" s="2" t="s">
        <v>1305</v>
      </c>
      <c r="F443" s="4" t="s">
        <v>9</v>
      </c>
      <c r="G443" s="115" t="s">
        <v>5407</v>
      </c>
      <c r="H443" s="116">
        <v>0</v>
      </c>
      <c r="I443" s="5">
        <v>2</v>
      </c>
      <c r="J443" s="5" t="s">
        <v>1306</v>
      </c>
      <c r="K443" s="4" t="s">
        <v>8</v>
      </c>
      <c r="L443" s="11">
        <v>45668</v>
      </c>
      <c r="M443" s="14">
        <v>0</v>
      </c>
      <c r="N443" s="13">
        <v>6</v>
      </c>
      <c r="O443" s="10">
        <v>182.11</v>
      </c>
      <c r="P443" s="117" t="s">
        <v>1290</v>
      </c>
      <c r="Q443" s="1"/>
      <c r="R443" s="1" t="s">
        <v>8732</v>
      </c>
      <c r="S443" s="127"/>
    </row>
    <row r="444" spans="1:19" ht="18" customHeight="1">
      <c r="A444" s="2" t="s">
        <v>1307</v>
      </c>
      <c r="B444" s="1" t="s">
        <v>1308</v>
      </c>
      <c r="C444" s="2" t="s">
        <v>1309</v>
      </c>
      <c r="D444" s="3" t="s">
        <v>54</v>
      </c>
      <c r="E444" s="2" t="s">
        <v>1305</v>
      </c>
      <c r="F444" s="4" t="s">
        <v>9</v>
      </c>
      <c r="G444" s="115" t="s">
        <v>5407</v>
      </c>
      <c r="H444" s="116">
        <v>0</v>
      </c>
      <c r="I444" s="5">
        <v>2</v>
      </c>
      <c r="J444" s="5" t="s">
        <v>11</v>
      </c>
      <c r="K444" s="4" t="s">
        <v>8</v>
      </c>
      <c r="L444" s="11">
        <v>45988</v>
      </c>
      <c r="M444" s="14">
        <v>0</v>
      </c>
      <c r="N444" s="13">
        <v>6</v>
      </c>
      <c r="O444" s="10">
        <v>263.99</v>
      </c>
      <c r="P444" s="117" t="s">
        <v>1290</v>
      </c>
      <c r="Q444" s="1"/>
      <c r="R444" s="1" t="s">
        <v>8732</v>
      </c>
      <c r="S444" s="127"/>
    </row>
    <row r="445" spans="1:19" ht="18" customHeight="1">
      <c r="A445" s="2" t="s">
        <v>1310</v>
      </c>
      <c r="B445" s="1" t="s">
        <v>1311</v>
      </c>
      <c r="C445" s="2" t="s">
        <v>215</v>
      </c>
      <c r="D445" s="3" t="s">
        <v>215</v>
      </c>
      <c r="E445" s="2" t="s">
        <v>1305</v>
      </c>
      <c r="F445" s="4" t="s">
        <v>9</v>
      </c>
      <c r="G445" s="115" t="s">
        <v>4269</v>
      </c>
      <c r="H445" s="116">
        <v>1.2749999999999999</v>
      </c>
      <c r="I445" s="5">
        <v>2</v>
      </c>
      <c r="J445" s="5" t="s">
        <v>1306</v>
      </c>
      <c r="K445" s="4" t="s">
        <v>8</v>
      </c>
      <c r="L445" s="11">
        <v>45922</v>
      </c>
      <c r="M445" s="14">
        <v>0</v>
      </c>
      <c r="N445" s="13">
        <v>39</v>
      </c>
      <c r="O445" s="10">
        <v>223.97</v>
      </c>
      <c r="P445" s="117" t="s">
        <v>1290</v>
      </c>
      <c r="Q445" s="1"/>
      <c r="R445" s="1" t="s">
        <v>8732</v>
      </c>
      <c r="S445" s="127"/>
    </row>
    <row r="446" spans="1:19" ht="18" customHeight="1">
      <c r="A446" s="1" t="s">
        <v>1312</v>
      </c>
      <c r="B446" s="1" t="s">
        <v>1313</v>
      </c>
      <c r="C446" s="1" t="s">
        <v>1314</v>
      </c>
      <c r="D446" s="3" t="s">
        <v>1315</v>
      </c>
      <c r="E446" s="1" t="s">
        <v>75</v>
      </c>
      <c r="F446" s="4" t="s">
        <v>9</v>
      </c>
      <c r="G446" s="115" t="s">
        <v>5407</v>
      </c>
      <c r="H446" s="116">
        <v>0</v>
      </c>
      <c r="I446" s="5">
        <v>2</v>
      </c>
      <c r="J446" s="5" t="s">
        <v>1316</v>
      </c>
      <c r="K446" s="4" t="s">
        <v>47</v>
      </c>
      <c r="L446" s="11">
        <v>65641</v>
      </c>
      <c r="M446" s="14">
        <v>19.183132493411133</v>
      </c>
      <c r="N446" s="13">
        <v>1647</v>
      </c>
      <c r="O446" s="10">
        <v>145.08000000000001</v>
      </c>
      <c r="P446" s="117" t="s">
        <v>1317</v>
      </c>
      <c r="Q446" s="1"/>
      <c r="R446" s="1" t="s">
        <v>8733</v>
      </c>
      <c r="S446" s="127"/>
    </row>
    <row r="447" spans="1:19" ht="18" customHeight="1">
      <c r="A447" s="1" t="s">
        <v>1318</v>
      </c>
      <c r="B447" s="1" t="s">
        <v>1319</v>
      </c>
      <c r="C447" s="7" t="s">
        <v>1320</v>
      </c>
      <c r="D447" s="3" t="s">
        <v>54</v>
      </c>
      <c r="E447" s="1" t="s">
        <v>1321</v>
      </c>
      <c r="F447" s="4" t="s">
        <v>9</v>
      </c>
      <c r="G447" s="115" t="s">
        <v>5407</v>
      </c>
      <c r="H447" s="116">
        <v>0</v>
      </c>
      <c r="I447" s="5">
        <v>2</v>
      </c>
      <c r="J447" s="5" t="s">
        <v>552</v>
      </c>
      <c r="K447" s="4" t="s">
        <v>47</v>
      </c>
      <c r="L447" s="11">
        <v>48250</v>
      </c>
      <c r="M447" s="14">
        <v>39.568911917098447</v>
      </c>
      <c r="N447" s="13">
        <v>1104</v>
      </c>
      <c r="O447" s="10">
        <v>49.31</v>
      </c>
      <c r="P447" s="117" t="s">
        <v>1317</v>
      </c>
      <c r="Q447" s="1"/>
      <c r="R447" s="105" t="s">
        <v>5699</v>
      </c>
      <c r="S447" s="127"/>
    </row>
    <row r="448" spans="1:19" ht="18" customHeight="1">
      <c r="A448" s="1" t="s">
        <v>1322</v>
      </c>
      <c r="B448" s="1" t="s">
        <v>1323</v>
      </c>
      <c r="C448" s="1" t="s">
        <v>279</v>
      </c>
      <c r="D448" s="3" t="s">
        <v>279</v>
      </c>
      <c r="E448" s="1" t="s">
        <v>1324</v>
      </c>
      <c r="F448" s="4" t="s">
        <v>9</v>
      </c>
      <c r="G448" s="115" t="s">
        <v>5407</v>
      </c>
      <c r="H448" s="116">
        <v>0</v>
      </c>
      <c r="I448" s="5">
        <v>3</v>
      </c>
      <c r="J448" s="5" t="s">
        <v>268</v>
      </c>
      <c r="K448" s="4" t="s">
        <v>47</v>
      </c>
      <c r="L448" s="11">
        <v>96403</v>
      </c>
      <c r="M448" s="14">
        <v>66.002095370476027</v>
      </c>
      <c r="N448" s="13">
        <v>6964</v>
      </c>
      <c r="O448" s="10">
        <v>325.29000000000002</v>
      </c>
      <c r="P448" s="117" t="s">
        <v>1317</v>
      </c>
      <c r="Q448" s="1"/>
      <c r="R448" s="1" t="s">
        <v>5731</v>
      </c>
      <c r="S448" s="129"/>
    </row>
    <row r="449" spans="1:19" ht="18" customHeight="1">
      <c r="A449" s="1" t="s">
        <v>1325</v>
      </c>
      <c r="B449" s="1" t="s">
        <v>1326</v>
      </c>
      <c r="C449" s="1" t="s">
        <v>1327</v>
      </c>
      <c r="D449" s="3" t="s">
        <v>407</v>
      </c>
      <c r="E449" s="1" t="s">
        <v>27</v>
      </c>
      <c r="F449" s="4" t="s">
        <v>9</v>
      </c>
      <c r="G449" s="115" t="s">
        <v>5407</v>
      </c>
      <c r="H449" s="116">
        <v>0</v>
      </c>
      <c r="I449" s="5">
        <v>2</v>
      </c>
      <c r="J449" s="5" t="s">
        <v>101</v>
      </c>
      <c r="K449" s="4" t="s">
        <v>47</v>
      </c>
      <c r="L449" s="11">
        <v>66561</v>
      </c>
      <c r="M449" s="14">
        <v>35.979026757410502</v>
      </c>
      <c r="N449" s="13">
        <v>2073</v>
      </c>
      <c r="O449" s="10">
        <v>114.53</v>
      </c>
      <c r="P449" s="117" t="s">
        <v>1317</v>
      </c>
      <c r="Q449" s="1"/>
      <c r="R449" s="1" t="s">
        <v>8733</v>
      </c>
      <c r="S449" s="127"/>
    </row>
    <row r="450" spans="1:19" ht="18" customHeight="1">
      <c r="A450" s="1" t="s">
        <v>1328</v>
      </c>
      <c r="B450" s="1" t="s">
        <v>1329</v>
      </c>
      <c r="C450" s="1" t="s">
        <v>1330</v>
      </c>
      <c r="D450" s="3" t="s">
        <v>22</v>
      </c>
      <c r="E450" s="1" t="s">
        <v>694</v>
      </c>
      <c r="F450" s="4" t="s">
        <v>9</v>
      </c>
      <c r="G450" s="115" t="s">
        <v>5407</v>
      </c>
      <c r="H450" s="116">
        <v>0</v>
      </c>
      <c r="I450" s="5">
        <v>3</v>
      </c>
      <c r="J450" s="5" t="s">
        <v>11</v>
      </c>
      <c r="K450" s="4" t="s">
        <v>47</v>
      </c>
      <c r="L450" s="11">
        <v>82868</v>
      </c>
      <c r="M450" s="14">
        <v>48.130762175990732</v>
      </c>
      <c r="N450" s="13">
        <v>6789</v>
      </c>
      <c r="O450" s="10">
        <v>201.81</v>
      </c>
      <c r="P450" s="117" t="s">
        <v>1317</v>
      </c>
      <c r="Q450" s="1"/>
      <c r="R450" s="1" t="s">
        <v>8733</v>
      </c>
      <c r="S450" s="127"/>
    </row>
    <row r="451" spans="1:19" ht="18" customHeight="1">
      <c r="A451" s="1" t="s">
        <v>1331</v>
      </c>
      <c r="B451" s="1" t="s">
        <v>1332</v>
      </c>
      <c r="C451" s="1" t="s">
        <v>1333</v>
      </c>
      <c r="D451" s="3" t="s">
        <v>1315</v>
      </c>
      <c r="E451" s="1" t="s">
        <v>1334</v>
      </c>
      <c r="F451" s="4" t="s">
        <v>9</v>
      </c>
      <c r="G451" s="115" t="s">
        <v>5407</v>
      </c>
      <c r="H451" s="116">
        <v>0</v>
      </c>
      <c r="I451" s="5">
        <v>2</v>
      </c>
      <c r="J451" s="5" t="s">
        <v>11</v>
      </c>
      <c r="K451" s="4" t="s">
        <v>47</v>
      </c>
      <c r="L451" s="11">
        <v>71621</v>
      </c>
      <c r="M451" s="14">
        <v>29.182781586406222</v>
      </c>
      <c r="N451" s="13">
        <v>349</v>
      </c>
      <c r="O451" s="10">
        <v>254.99</v>
      </c>
      <c r="P451" s="117" t="s">
        <v>1317</v>
      </c>
      <c r="Q451" s="1"/>
      <c r="R451" s="1" t="s">
        <v>5701</v>
      </c>
      <c r="S451" s="127"/>
    </row>
    <row r="452" spans="1:19" ht="18" customHeight="1">
      <c r="A452" s="1" t="s">
        <v>1335</v>
      </c>
      <c r="B452" s="1" t="s">
        <v>1336</v>
      </c>
      <c r="C452" s="1" t="s">
        <v>1333</v>
      </c>
      <c r="D452" s="3" t="s">
        <v>1315</v>
      </c>
      <c r="E452" s="1" t="s">
        <v>1334</v>
      </c>
      <c r="F452" s="4" t="s">
        <v>9</v>
      </c>
      <c r="G452" s="115" t="s">
        <v>5407</v>
      </c>
      <c r="H452" s="116">
        <v>0</v>
      </c>
      <c r="I452" s="5">
        <v>2</v>
      </c>
      <c r="J452" s="5" t="s">
        <v>11</v>
      </c>
      <c r="K452" s="4" t="s">
        <v>47</v>
      </c>
      <c r="L452" s="11">
        <v>67376</v>
      </c>
      <c r="M452" s="14">
        <v>32.849976252671574</v>
      </c>
      <c r="N452" s="13">
        <v>295</v>
      </c>
      <c r="O452" s="10">
        <v>73.510000000000005</v>
      </c>
      <c r="P452" s="117" t="s">
        <v>1317</v>
      </c>
      <c r="Q452" s="1"/>
      <c r="R452" s="1" t="s">
        <v>5701</v>
      </c>
      <c r="S452" s="127"/>
    </row>
    <row r="453" spans="1:19" ht="18" customHeight="1">
      <c r="A453" s="1" t="s">
        <v>1337</v>
      </c>
      <c r="B453" s="1" t="s">
        <v>1338</v>
      </c>
      <c r="C453" s="1" t="s">
        <v>1339</v>
      </c>
      <c r="D453" s="3" t="s">
        <v>1315</v>
      </c>
      <c r="E453" s="1" t="s">
        <v>7</v>
      </c>
      <c r="F453" s="4" t="s">
        <v>9</v>
      </c>
      <c r="G453" s="115" t="s">
        <v>5407</v>
      </c>
      <c r="H453" s="116">
        <v>0</v>
      </c>
      <c r="I453" s="5">
        <v>2</v>
      </c>
      <c r="J453" s="5" t="s">
        <v>11</v>
      </c>
      <c r="K453" s="4" t="s">
        <v>47</v>
      </c>
      <c r="L453" s="11">
        <v>73794</v>
      </c>
      <c r="M453" s="14">
        <v>35.769845786920342</v>
      </c>
      <c r="N453" s="13">
        <v>1911</v>
      </c>
      <c r="O453" s="10">
        <v>258.02999999999997</v>
      </c>
      <c r="P453" s="117" t="s">
        <v>1317</v>
      </c>
      <c r="Q453" s="1"/>
      <c r="R453" s="105" t="s">
        <v>5699</v>
      </c>
      <c r="S453" s="127"/>
    </row>
    <row r="454" spans="1:19" ht="18" customHeight="1">
      <c r="A454" s="1" t="s">
        <v>1340</v>
      </c>
      <c r="B454" s="1" t="s">
        <v>1341</v>
      </c>
      <c r="C454" s="1" t="s">
        <v>1333</v>
      </c>
      <c r="D454" s="3" t="s">
        <v>1315</v>
      </c>
      <c r="E454" s="1" t="s">
        <v>1334</v>
      </c>
      <c r="F454" s="4" t="s">
        <v>9</v>
      </c>
      <c r="G454" s="115" t="s">
        <v>5407</v>
      </c>
      <c r="H454" s="116">
        <v>0</v>
      </c>
      <c r="I454" s="5">
        <v>2</v>
      </c>
      <c r="J454" s="5" t="s">
        <v>1342</v>
      </c>
      <c r="K454" s="4" t="s">
        <v>47</v>
      </c>
      <c r="L454" s="11">
        <v>74328</v>
      </c>
      <c r="M454" s="14">
        <v>34.3625551609084</v>
      </c>
      <c r="N454" s="13">
        <v>918</v>
      </c>
      <c r="O454" s="10">
        <v>218.58</v>
      </c>
      <c r="P454" s="117" t="s">
        <v>1317</v>
      </c>
      <c r="Q454" s="1"/>
      <c r="R454" s="1" t="s">
        <v>5701</v>
      </c>
      <c r="S454" s="127"/>
    </row>
    <row r="455" spans="1:19" ht="18" customHeight="1">
      <c r="A455" s="1" t="s">
        <v>1343</v>
      </c>
      <c r="B455" s="1" t="s">
        <v>1344</v>
      </c>
      <c r="C455" s="1" t="s">
        <v>1345</v>
      </c>
      <c r="D455" s="3" t="s">
        <v>1315</v>
      </c>
      <c r="E455" s="1" t="s">
        <v>1334</v>
      </c>
      <c r="F455" s="4" t="s">
        <v>9</v>
      </c>
      <c r="G455" s="115" t="s">
        <v>5407</v>
      </c>
      <c r="H455" s="116">
        <v>0</v>
      </c>
      <c r="I455" s="5">
        <v>2</v>
      </c>
      <c r="J455" s="5" t="s">
        <v>11</v>
      </c>
      <c r="K455" s="4" t="s">
        <v>47</v>
      </c>
      <c r="L455" s="11">
        <v>75239</v>
      </c>
      <c r="M455" s="14">
        <v>38.383019444702882</v>
      </c>
      <c r="N455" s="13">
        <v>96</v>
      </c>
      <c r="O455" s="10">
        <v>248.37</v>
      </c>
      <c r="P455" s="117" t="s">
        <v>1317</v>
      </c>
      <c r="Q455" s="1"/>
      <c r="R455" s="1" t="s">
        <v>5701</v>
      </c>
      <c r="S455" s="127"/>
    </row>
    <row r="456" spans="1:19" ht="18" customHeight="1">
      <c r="A456" s="1" t="s">
        <v>1346</v>
      </c>
      <c r="B456" s="1" t="s">
        <v>1347</v>
      </c>
      <c r="C456" s="1" t="s">
        <v>1333</v>
      </c>
      <c r="D456" s="3" t="s">
        <v>1315</v>
      </c>
      <c r="E456" s="1" t="s">
        <v>1334</v>
      </c>
      <c r="F456" s="4" t="s">
        <v>9</v>
      </c>
      <c r="G456" s="115" t="s">
        <v>5407</v>
      </c>
      <c r="H456" s="116">
        <v>0</v>
      </c>
      <c r="I456" s="5">
        <v>2</v>
      </c>
      <c r="J456" s="5" t="s">
        <v>11</v>
      </c>
      <c r="K456" s="4" t="s">
        <v>47</v>
      </c>
      <c r="L456" s="11">
        <v>75031</v>
      </c>
      <c r="M456" s="14">
        <v>39.050525782676495</v>
      </c>
      <c r="N456" s="13">
        <v>84</v>
      </c>
      <c r="O456" s="10">
        <v>242.29</v>
      </c>
      <c r="P456" s="117" t="s">
        <v>1317</v>
      </c>
      <c r="Q456" s="1"/>
      <c r="R456" s="1" t="s">
        <v>5701</v>
      </c>
      <c r="S456" s="127"/>
    </row>
    <row r="457" spans="1:19" ht="18" customHeight="1">
      <c r="A457" s="1" t="s">
        <v>1348</v>
      </c>
      <c r="B457" s="1" t="s">
        <v>1349</v>
      </c>
      <c r="C457" s="1" t="s">
        <v>1333</v>
      </c>
      <c r="D457" s="3" t="s">
        <v>1315</v>
      </c>
      <c r="E457" s="1" t="s">
        <v>1334</v>
      </c>
      <c r="F457" s="4" t="s">
        <v>9</v>
      </c>
      <c r="G457" s="115" t="s">
        <v>5407</v>
      </c>
      <c r="H457" s="116">
        <v>0</v>
      </c>
      <c r="I457" s="5">
        <v>2</v>
      </c>
      <c r="J457" s="5" t="s">
        <v>552</v>
      </c>
      <c r="K457" s="4" t="s">
        <v>47</v>
      </c>
      <c r="L457" s="11">
        <v>73029</v>
      </c>
      <c r="M457" s="14">
        <v>36.399238658615069</v>
      </c>
      <c r="N457" s="13">
        <v>134</v>
      </c>
      <c r="O457" s="10">
        <v>235.28</v>
      </c>
      <c r="P457" s="117" t="s">
        <v>1317</v>
      </c>
      <c r="Q457" s="1"/>
      <c r="R457" s="1" t="s">
        <v>5701</v>
      </c>
      <c r="S457" s="127"/>
    </row>
    <row r="458" spans="1:19" ht="18" customHeight="1">
      <c r="A458" s="1" t="s">
        <v>1350</v>
      </c>
      <c r="B458" s="1" t="s">
        <v>1351</v>
      </c>
      <c r="C458" s="1" t="s">
        <v>1333</v>
      </c>
      <c r="D458" s="3" t="s">
        <v>1315</v>
      </c>
      <c r="E458" s="1" t="s">
        <v>1334</v>
      </c>
      <c r="F458" s="4" t="s">
        <v>9</v>
      </c>
      <c r="G458" s="115" t="s">
        <v>5407</v>
      </c>
      <c r="H458" s="116">
        <v>0</v>
      </c>
      <c r="I458" s="5">
        <v>2</v>
      </c>
      <c r="J458" s="5" t="s">
        <v>11</v>
      </c>
      <c r="K458" s="4" t="s">
        <v>47</v>
      </c>
      <c r="L458" s="11">
        <v>70440</v>
      </c>
      <c r="M458" s="14">
        <v>27.116695059625211</v>
      </c>
      <c r="N458" s="13">
        <v>126</v>
      </c>
      <c r="O458" s="10">
        <v>230.74</v>
      </c>
      <c r="P458" s="117" t="s">
        <v>1317</v>
      </c>
      <c r="Q458" s="1"/>
      <c r="R458" s="1" t="s">
        <v>5701</v>
      </c>
      <c r="S458" s="127"/>
    </row>
    <row r="459" spans="1:19" ht="18" customHeight="1">
      <c r="A459" s="1" t="s">
        <v>1352</v>
      </c>
      <c r="B459" s="1" t="s">
        <v>1353</v>
      </c>
      <c r="C459" s="1" t="s">
        <v>1333</v>
      </c>
      <c r="D459" s="3" t="s">
        <v>1315</v>
      </c>
      <c r="E459" s="1" t="s">
        <v>1334</v>
      </c>
      <c r="F459" s="4" t="s">
        <v>9</v>
      </c>
      <c r="G459" s="115" t="s">
        <v>5407</v>
      </c>
      <c r="H459" s="116">
        <v>0</v>
      </c>
      <c r="I459" s="5">
        <v>2</v>
      </c>
      <c r="J459" s="5" t="s">
        <v>11</v>
      </c>
      <c r="K459" s="4" t="s">
        <v>47</v>
      </c>
      <c r="L459" s="11">
        <v>74022</v>
      </c>
      <c r="M459" s="14">
        <v>36.221663829672259</v>
      </c>
      <c r="N459" s="13">
        <v>84</v>
      </c>
      <c r="O459" s="10">
        <v>231.35</v>
      </c>
      <c r="P459" s="117" t="s">
        <v>1317</v>
      </c>
      <c r="Q459" s="1"/>
      <c r="R459" s="1" t="s">
        <v>5701</v>
      </c>
      <c r="S459" s="127"/>
    </row>
    <row r="460" spans="1:19" ht="18" customHeight="1">
      <c r="A460" s="1" t="s">
        <v>1354</v>
      </c>
      <c r="B460" s="1" t="s">
        <v>1355</v>
      </c>
      <c r="C460" s="1" t="s">
        <v>1356</v>
      </c>
      <c r="D460" s="3" t="s">
        <v>407</v>
      </c>
      <c r="E460" s="1" t="s">
        <v>1357</v>
      </c>
      <c r="F460" s="4" t="s">
        <v>9</v>
      </c>
      <c r="G460" s="115" t="s">
        <v>5407</v>
      </c>
      <c r="H460" s="116">
        <v>0</v>
      </c>
      <c r="I460" s="5">
        <v>2</v>
      </c>
      <c r="J460" s="5" t="s">
        <v>11</v>
      </c>
      <c r="K460" s="4" t="s">
        <v>47</v>
      </c>
      <c r="L460" s="11">
        <v>70912</v>
      </c>
      <c r="M460" s="14">
        <v>27.414259927797836</v>
      </c>
      <c r="N460" s="13">
        <v>483</v>
      </c>
      <c r="O460" s="10">
        <v>220.6</v>
      </c>
      <c r="P460" s="117" t="s">
        <v>1317</v>
      </c>
      <c r="Q460" s="1"/>
      <c r="R460" s="1" t="s">
        <v>5723</v>
      </c>
      <c r="S460" s="127"/>
    </row>
    <row r="461" spans="1:19" ht="18" customHeight="1">
      <c r="A461" s="1" t="s">
        <v>1358</v>
      </c>
      <c r="B461" s="1" t="s">
        <v>1359</v>
      </c>
      <c r="C461" s="1" t="s">
        <v>1333</v>
      </c>
      <c r="D461" s="3" t="s">
        <v>1315</v>
      </c>
      <c r="E461" s="1" t="s">
        <v>1334</v>
      </c>
      <c r="F461" s="4" t="s">
        <v>9</v>
      </c>
      <c r="G461" s="115" t="s">
        <v>5407</v>
      </c>
      <c r="H461" s="116">
        <v>0</v>
      </c>
      <c r="I461" s="5">
        <v>2</v>
      </c>
      <c r="J461" s="5" t="s">
        <v>11</v>
      </c>
      <c r="K461" s="4" t="s">
        <v>47</v>
      </c>
      <c r="L461" s="11">
        <v>72707</v>
      </c>
      <c r="M461" s="14">
        <v>29.255780048688575</v>
      </c>
      <c r="N461" s="13">
        <v>191</v>
      </c>
      <c r="O461" s="10">
        <v>219.65</v>
      </c>
      <c r="P461" s="117" t="s">
        <v>1317</v>
      </c>
      <c r="Q461" s="1"/>
      <c r="R461" s="1" t="s">
        <v>5701</v>
      </c>
      <c r="S461" s="127"/>
    </row>
    <row r="462" spans="1:19" ht="18" customHeight="1">
      <c r="A462" s="1" t="s">
        <v>1360</v>
      </c>
      <c r="B462" s="1" t="s">
        <v>1361</v>
      </c>
      <c r="C462" s="1" t="s">
        <v>1333</v>
      </c>
      <c r="D462" s="3" t="s">
        <v>1315</v>
      </c>
      <c r="E462" s="1" t="s">
        <v>1334</v>
      </c>
      <c r="F462" s="4" t="s">
        <v>9</v>
      </c>
      <c r="G462" s="115" t="s">
        <v>5407</v>
      </c>
      <c r="H462" s="116">
        <v>0</v>
      </c>
      <c r="I462" s="5">
        <v>2</v>
      </c>
      <c r="J462" s="5" t="s">
        <v>11</v>
      </c>
      <c r="K462" s="4" t="s">
        <v>47</v>
      </c>
      <c r="L462" s="11">
        <v>72631</v>
      </c>
      <c r="M462" s="14">
        <v>28.626894852060413</v>
      </c>
      <c r="N462" s="13">
        <v>148</v>
      </c>
      <c r="O462" s="10">
        <v>217.81</v>
      </c>
      <c r="P462" s="117" t="s">
        <v>1317</v>
      </c>
      <c r="Q462" s="1"/>
      <c r="R462" s="1" t="s">
        <v>5701</v>
      </c>
      <c r="S462" s="127"/>
    </row>
    <row r="463" spans="1:19" ht="18" customHeight="1">
      <c r="A463" s="1" t="s">
        <v>1362</v>
      </c>
      <c r="B463" s="1" t="s">
        <v>1363</v>
      </c>
      <c r="C463" s="1" t="s">
        <v>1364</v>
      </c>
      <c r="D463" s="3" t="s">
        <v>1315</v>
      </c>
      <c r="E463" s="1" t="s">
        <v>332</v>
      </c>
      <c r="F463" s="4" t="s">
        <v>9</v>
      </c>
      <c r="G463" s="115" t="s">
        <v>5407</v>
      </c>
      <c r="H463" s="116">
        <v>0</v>
      </c>
      <c r="I463" s="5">
        <v>2</v>
      </c>
      <c r="J463" s="5" t="s">
        <v>11</v>
      </c>
      <c r="K463" s="4" t="s">
        <v>47</v>
      </c>
      <c r="L463" s="11">
        <v>73587</v>
      </c>
      <c r="M463" s="14">
        <v>31.265033225977412</v>
      </c>
      <c r="N463" s="13">
        <v>30</v>
      </c>
      <c r="O463" s="10">
        <v>224.59</v>
      </c>
      <c r="P463" s="117" t="s">
        <v>1317</v>
      </c>
      <c r="Q463" s="1"/>
      <c r="R463" s="1" t="s">
        <v>5701</v>
      </c>
      <c r="S463" s="127"/>
    </row>
    <row r="464" spans="1:19" ht="18" customHeight="1">
      <c r="A464" s="1" t="s">
        <v>1365</v>
      </c>
      <c r="B464" s="1" t="s">
        <v>1366</v>
      </c>
      <c r="C464" s="1" t="s">
        <v>1364</v>
      </c>
      <c r="D464" s="3" t="s">
        <v>1315</v>
      </c>
      <c r="E464" s="1" t="s">
        <v>332</v>
      </c>
      <c r="F464" s="4" t="s">
        <v>9</v>
      </c>
      <c r="G464" s="115" t="s">
        <v>5407</v>
      </c>
      <c r="H464" s="116">
        <v>0</v>
      </c>
      <c r="I464" s="5">
        <v>2</v>
      </c>
      <c r="J464" s="5" t="s">
        <v>148</v>
      </c>
      <c r="K464" s="4" t="s">
        <v>47</v>
      </c>
      <c r="L464" s="11">
        <v>74436</v>
      </c>
      <c r="M464" s="14">
        <v>33.240636251276264</v>
      </c>
      <c r="N464" s="13">
        <v>23</v>
      </c>
      <c r="O464" s="10">
        <v>229.44</v>
      </c>
      <c r="P464" s="117" t="s">
        <v>1317</v>
      </c>
      <c r="Q464" s="1"/>
      <c r="R464" s="1" t="s">
        <v>5701</v>
      </c>
      <c r="S464" s="127"/>
    </row>
    <row r="465" spans="1:19" ht="18" customHeight="1">
      <c r="A465" s="1" t="s">
        <v>1367</v>
      </c>
      <c r="B465" s="1" t="s">
        <v>1368</v>
      </c>
      <c r="C465" s="1" t="s">
        <v>1369</v>
      </c>
      <c r="D465" s="3" t="s">
        <v>1315</v>
      </c>
      <c r="E465" s="1" t="s">
        <v>1370</v>
      </c>
      <c r="F465" s="4" t="s">
        <v>9</v>
      </c>
      <c r="G465" s="115" t="s">
        <v>5407</v>
      </c>
      <c r="H465" s="116">
        <v>0</v>
      </c>
      <c r="I465" s="5">
        <v>2</v>
      </c>
      <c r="J465" s="5" t="s">
        <v>1371</v>
      </c>
      <c r="K465" s="4" t="s">
        <v>47</v>
      </c>
      <c r="L465" s="11">
        <v>66719</v>
      </c>
      <c r="M465" s="14">
        <v>5.3552960925673343</v>
      </c>
      <c r="N465" s="13">
        <v>95</v>
      </c>
      <c r="O465" s="10">
        <v>198.53</v>
      </c>
      <c r="P465" s="117" t="s">
        <v>1317</v>
      </c>
      <c r="Q465" s="1"/>
      <c r="R465" s="1" t="s">
        <v>8733</v>
      </c>
      <c r="S465" s="127"/>
    </row>
    <row r="466" spans="1:19" ht="18" customHeight="1">
      <c r="A466" s="1" t="s">
        <v>1372</v>
      </c>
      <c r="B466" s="1" t="s">
        <v>1373</v>
      </c>
      <c r="C466" s="1" t="s">
        <v>1333</v>
      </c>
      <c r="D466" s="3" t="s">
        <v>1315</v>
      </c>
      <c r="E466" s="1" t="s">
        <v>1334</v>
      </c>
      <c r="F466" s="4" t="s">
        <v>9</v>
      </c>
      <c r="G466" s="115" t="s">
        <v>5407</v>
      </c>
      <c r="H466" s="116">
        <v>0</v>
      </c>
      <c r="I466" s="5">
        <v>2</v>
      </c>
      <c r="J466" s="5" t="s">
        <v>11</v>
      </c>
      <c r="K466" s="4" t="s">
        <v>47</v>
      </c>
      <c r="L466" s="11">
        <v>69298</v>
      </c>
      <c r="M466" s="14">
        <v>13.837340182977865</v>
      </c>
      <c r="N466" s="13">
        <v>261</v>
      </c>
      <c r="O466" s="10">
        <v>208.41</v>
      </c>
      <c r="P466" s="117" t="s">
        <v>1317</v>
      </c>
      <c r="Q466" s="1"/>
      <c r="R466" s="1" t="s">
        <v>5701</v>
      </c>
      <c r="S466" s="127"/>
    </row>
    <row r="467" spans="1:19" ht="18" customHeight="1">
      <c r="A467" s="1" t="s">
        <v>1374</v>
      </c>
      <c r="B467" s="1" t="s">
        <v>1375</v>
      </c>
      <c r="C467" s="1" t="s">
        <v>1376</v>
      </c>
      <c r="D467" s="3" t="s">
        <v>1315</v>
      </c>
      <c r="E467" s="1" t="s">
        <v>1334</v>
      </c>
      <c r="F467" s="4" t="s">
        <v>9</v>
      </c>
      <c r="G467" s="115" t="s">
        <v>5407</v>
      </c>
      <c r="H467" s="116">
        <v>0</v>
      </c>
      <c r="I467" s="5">
        <v>2</v>
      </c>
      <c r="J467" s="5" t="s">
        <v>11</v>
      </c>
      <c r="K467" s="4" t="s">
        <v>47</v>
      </c>
      <c r="L467" s="11">
        <v>69299</v>
      </c>
      <c r="M467" s="14">
        <v>12.949681813590383</v>
      </c>
      <c r="N467" s="13">
        <v>121</v>
      </c>
      <c r="O467" s="10">
        <v>224.84</v>
      </c>
      <c r="P467" s="117" t="s">
        <v>1317</v>
      </c>
      <c r="Q467" s="1"/>
      <c r="R467" s="1" t="s">
        <v>5701</v>
      </c>
      <c r="S467" s="127"/>
    </row>
    <row r="468" spans="1:19" ht="18" customHeight="1">
      <c r="A468" s="1" t="s">
        <v>1377</v>
      </c>
      <c r="B468" s="1" t="s">
        <v>1378</v>
      </c>
      <c r="C468" s="1" t="s">
        <v>1333</v>
      </c>
      <c r="D468" s="3" t="s">
        <v>1315</v>
      </c>
      <c r="E468" s="1" t="s">
        <v>1334</v>
      </c>
      <c r="F468" s="4" t="s">
        <v>9</v>
      </c>
      <c r="G468" s="115" t="s">
        <v>5407</v>
      </c>
      <c r="H468" s="116">
        <v>0</v>
      </c>
      <c r="I468" s="5">
        <v>2</v>
      </c>
      <c r="J468" s="5" t="s">
        <v>11</v>
      </c>
      <c r="K468" s="4" t="s">
        <v>47</v>
      </c>
      <c r="L468" s="11">
        <v>74555</v>
      </c>
      <c r="M468" s="14">
        <v>31.824827308698278</v>
      </c>
      <c r="N468" s="13">
        <v>150</v>
      </c>
      <c r="O468" s="10">
        <v>267.17</v>
      </c>
      <c r="P468" s="117" t="s">
        <v>1317</v>
      </c>
      <c r="Q468" s="1"/>
      <c r="R468" s="1" t="s">
        <v>5701</v>
      </c>
      <c r="S468" s="127"/>
    </row>
    <row r="469" spans="1:19" ht="18" customHeight="1">
      <c r="A469" s="1" t="s">
        <v>1379</v>
      </c>
      <c r="B469" s="1" t="s">
        <v>1380</v>
      </c>
      <c r="C469" s="1" t="s">
        <v>1333</v>
      </c>
      <c r="D469" s="3" t="s">
        <v>1315</v>
      </c>
      <c r="E469" s="1" t="s">
        <v>1334</v>
      </c>
      <c r="F469" s="4" t="s">
        <v>9</v>
      </c>
      <c r="G469" s="115" t="s">
        <v>5407</v>
      </c>
      <c r="H469" s="116">
        <v>0</v>
      </c>
      <c r="I469" s="5">
        <v>2</v>
      </c>
      <c r="J469" s="5" t="s">
        <v>148</v>
      </c>
      <c r="K469" s="4" t="s">
        <v>47</v>
      </c>
      <c r="L469" s="11">
        <v>74218</v>
      </c>
      <c r="M469" s="14">
        <v>33.345010644318087</v>
      </c>
      <c r="N469" s="13">
        <v>51</v>
      </c>
      <c r="O469" s="10">
        <v>212.5</v>
      </c>
      <c r="P469" s="117" t="s">
        <v>1317</v>
      </c>
      <c r="Q469" s="1"/>
      <c r="R469" s="1" t="s">
        <v>5701</v>
      </c>
      <c r="S469" s="127"/>
    </row>
    <row r="470" spans="1:19" ht="18" customHeight="1">
      <c r="A470" s="1" t="s">
        <v>1381</v>
      </c>
      <c r="B470" s="1" t="s">
        <v>1382</v>
      </c>
      <c r="C470" s="1" t="s">
        <v>1333</v>
      </c>
      <c r="D470" s="3" t="s">
        <v>1315</v>
      </c>
      <c r="E470" s="1" t="s">
        <v>1334</v>
      </c>
      <c r="F470" s="4" t="s">
        <v>9</v>
      </c>
      <c r="G470" s="115" t="s">
        <v>5407</v>
      </c>
      <c r="H470" s="116">
        <v>0</v>
      </c>
      <c r="I470" s="5">
        <v>2</v>
      </c>
      <c r="J470" s="5" t="s">
        <v>11</v>
      </c>
      <c r="K470" s="4" t="s">
        <v>47</v>
      </c>
      <c r="L470" s="11">
        <v>73861</v>
      </c>
      <c r="M470" s="14">
        <v>31.973571979799893</v>
      </c>
      <c r="N470" s="13">
        <v>35</v>
      </c>
      <c r="O470" s="10">
        <v>223.64</v>
      </c>
      <c r="P470" s="117" t="s">
        <v>1317</v>
      </c>
      <c r="Q470" s="1"/>
      <c r="R470" s="1" t="s">
        <v>5701</v>
      </c>
      <c r="S470" s="127"/>
    </row>
    <row r="471" spans="1:19" ht="18" customHeight="1">
      <c r="A471" s="1" t="s">
        <v>1383</v>
      </c>
      <c r="B471" s="1" t="s">
        <v>1384</v>
      </c>
      <c r="C471" s="1" t="s">
        <v>1385</v>
      </c>
      <c r="D471" s="3" t="s">
        <v>1315</v>
      </c>
      <c r="E471" s="1" t="s">
        <v>1386</v>
      </c>
      <c r="F471" s="4" t="s">
        <v>9</v>
      </c>
      <c r="G471" s="115" t="s">
        <v>5407</v>
      </c>
      <c r="H471" s="116">
        <v>0</v>
      </c>
      <c r="I471" s="5">
        <v>2</v>
      </c>
      <c r="J471" s="5" t="s">
        <v>11</v>
      </c>
      <c r="K471" s="4" t="s">
        <v>47</v>
      </c>
      <c r="L471" s="11">
        <v>71410</v>
      </c>
      <c r="M471" s="14">
        <v>25.76249824954488</v>
      </c>
      <c r="N471" s="13">
        <v>174</v>
      </c>
      <c r="O471" s="10">
        <v>243.65</v>
      </c>
      <c r="P471" s="117" t="s">
        <v>1317</v>
      </c>
      <c r="Q471" s="1"/>
      <c r="R471" s="1" t="s">
        <v>5700</v>
      </c>
      <c r="S471" s="127"/>
    </row>
    <row r="472" spans="1:19" ht="18" customHeight="1">
      <c r="A472" s="1" t="s">
        <v>1387</v>
      </c>
      <c r="B472" s="1" t="s">
        <v>1388</v>
      </c>
      <c r="C472" s="1" t="s">
        <v>1385</v>
      </c>
      <c r="D472" s="3" t="s">
        <v>1315</v>
      </c>
      <c r="E472" s="1" t="s">
        <v>1386</v>
      </c>
      <c r="F472" s="4" t="s">
        <v>9</v>
      </c>
      <c r="G472" s="115" t="s">
        <v>5407</v>
      </c>
      <c r="H472" s="116">
        <v>0</v>
      </c>
      <c r="I472" s="5">
        <v>2</v>
      </c>
      <c r="J472" s="5" t="s">
        <v>11</v>
      </c>
      <c r="K472" s="4" t="s">
        <v>47</v>
      </c>
      <c r="L472" s="11">
        <v>71232</v>
      </c>
      <c r="M472" s="14">
        <v>26.350516621743036</v>
      </c>
      <c r="N472" s="13">
        <v>174</v>
      </c>
      <c r="O472" s="10">
        <v>205.12</v>
      </c>
      <c r="P472" s="117" t="s">
        <v>1317</v>
      </c>
      <c r="Q472" s="1"/>
      <c r="R472" s="1" t="s">
        <v>5700</v>
      </c>
      <c r="S472" s="127"/>
    </row>
    <row r="473" spans="1:19" ht="18" customHeight="1">
      <c r="A473" s="1" t="s">
        <v>1389</v>
      </c>
      <c r="B473" s="1" t="s">
        <v>1390</v>
      </c>
      <c r="C473" s="1" t="s">
        <v>1391</v>
      </c>
      <c r="D473" s="3" t="s">
        <v>1315</v>
      </c>
      <c r="E473" s="1" t="s">
        <v>1392</v>
      </c>
      <c r="F473" s="4" t="s">
        <v>9</v>
      </c>
      <c r="G473" s="115" t="s">
        <v>5407</v>
      </c>
      <c r="H473" s="116">
        <v>0</v>
      </c>
      <c r="I473" s="5">
        <v>2</v>
      </c>
      <c r="J473" s="5" t="s">
        <v>11</v>
      </c>
      <c r="K473" s="4" t="s">
        <v>47</v>
      </c>
      <c r="L473" s="11">
        <v>72003</v>
      </c>
      <c r="M473" s="14">
        <v>28.672416427093317</v>
      </c>
      <c r="N473" s="13">
        <v>132</v>
      </c>
      <c r="O473" s="10">
        <v>191.83</v>
      </c>
      <c r="P473" s="117" t="s">
        <v>1317</v>
      </c>
      <c r="Q473" s="1"/>
      <c r="R473" s="1" t="s">
        <v>5701</v>
      </c>
      <c r="S473" s="127"/>
    </row>
    <row r="474" spans="1:19" ht="18" customHeight="1">
      <c r="A474" s="1" t="s">
        <v>1393</v>
      </c>
      <c r="B474" s="1" t="s">
        <v>1394</v>
      </c>
      <c r="C474" s="1" t="s">
        <v>1333</v>
      </c>
      <c r="D474" s="3" t="s">
        <v>1315</v>
      </c>
      <c r="E474" s="1" t="s">
        <v>1334</v>
      </c>
      <c r="F474" s="4" t="s">
        <v>9</v>
      </c>
      <c r="G474" s="115" t="s">
        <v>5407</v>
      </c>
      <c r="H474" s="116">
        <v>0</v>
      </c>
      <c r="I474" s="5">
        <v>2</v>
      </c>
      <c r="J474" s="5" t="s">
        <v>11</v>
      </c>
      <c r="K474" s="4" t="s">
        <v>47</v>
      </c>
      <c r="L474" s="11">
        <v>72229</v>
      </c>
      <c r="M474" s="14">
        <v>28.566088413241218</v>
      </c>
      <c r="N474" s="13">
        <v>128</v>
      </c>
      <c r="O474" s="10">
        <v>308.97000000000003</v>
      </c>
      <c r="P474" s="117" t="s">
        <v>1317</v>
      </c>
      <c r="Q474" s="1"/>
      <c r="R474" s="1" t="s">
        <v>5701</v>
      </c>
      <c r="S474" s="127"/>
    </row>
    <row r="475" spans="1:19" ht="18" customHeight="1">
      <c r="A475" s="1" t="s">
        <v>1395</v>
      </c>
      <c r="B475" s="1" t="s">
        <v>1396</v>
      </c>
      <c r="C475" s="1" t="s">
        <v>1333</v>
      </c>
      <c r="D475" s="3" t="s">
        <v>1315</v>
      </c>
      <c r="E475" s="1" t="s">
        <v>1334</v>
      </c>
      <c r="F475" s="4" t="s">
        <v>9</v>
      </c>
      <c r="G475" s="115" t="s">
        <v>5407</v>
      </c>
      <c r="H475" s="116">
        <v>0</v>
      </c>
      <c r="I475" s="5">
        <v>2</v>
      </c>
      <c r="J475" s="5" t="s">
        <v>11</v>
      </c>
      <c r="K475" s="4" t="s">
        <v>47</v>
      </c>
      <c r="L475" s="11">
        <v>74785</v>
      </c>
      <c r="M475" s="14">
        <v>34.859931804506253</v>
      </c>
      <c r="N475" s="13">
        <v>10</v>
      </c>
      <c r="O475" s="10">
        <v>249.8</v>
      </c>
      <c r="P475" s="117" t="s">
        <v>1317</v>
      </c>
      <c r="Q475" s="1"/>
      <c r="R475" s="1" t="s">
        <v>5701</v>
      </c>
      <c r="S475" s="127"/>
    </row>
    <row r="476" spans="1:19" ht="18" customHeight="1">
      <c r="A476" s="1" t="s">
        <v>1397</v>
      </c>
      <c r="B476" s="1" t="s">
        <v>1398</v>
      </c>
      <c r="C476" s="1" t="s">
        <v>1333</v>
      </c>
      <c r="D476" s="3" t="s">
        <v>1315</v>
      </c>
      <c r="E476" s="1" t="s">
        <v>1334</v>
      </c>
      <c r="F476" s="4" t="s">
        <v>9</v>
      </c>
      <c r="G476" s="115" t="s">
        <v>5407</v>
      </c>
      <c r="H476" s="116">
        <v>0</v>
      </c>
      <c r="I476" s="5">
        <v>2</v>
      </c>
      <c r="J476" s="5" t="s">
        <v>11</v>
      </c>
      <c r="K476" s="4" t="s">
        <v>47</v>
      </c>
      <c r="L476" s="11">
        <v>75252</v>
      </c>
      <c r="M476" s="14">
        <v>35.096741614840802</v>
      </c>
      <c r="N476" s="13">
        <v>34</v>
      </c>
      <c r="O476" s="10">
        <v>304.77999999999997</v>
      </c>
      <c r="P476" s="117" t="s">
        <v>1317</v>
      </c>
      <c r="Q476" s="1"/>
      <c r="R476" s="1" t="s">
        <v>5701</v>
      </c>
      <c r="S476" s="127"/>
    </row>
    <row r="477" spans="1:19" ht="18" customHeight="1">
      <c r="A477" s="2" t="s">
        <v>1399</v>
      </c>
      <c r="B477" s="1" t="s">
        <v>1400</v>
      </c>
      <c r="C477" s="2" t="s">
        <v>4251</v>
      </c>
      <c r="D477" s="3" t="s">
        <v>22</v>
      </c>
      <c r="E477" s="2" t="s">
        <v>798</v>
      </c>
      <c r="F477" s="4" t="s">
        <v>9</v>
      </c>
      <c r="G477" s="115" t="s">
        <v>5407</v>
      </c>
      <c r="H477" s="116">
        <v>0</v>
      </c>
      <c r="I477" s="5">
        <v>2</v>
      </c>
      <c r="J477" s="5" t="s">
        <v>11</v>
      </c>
      <c r="K477" s="4" t="s">
        <v>47</v>
      </c>
      <c r="L477" s="11">
        <v>73873</v>
      </c>
      <c r="M477" s="14">
        <v>33.351833552177382</v>
      </c>
      <c r="N477" s="13">
        <v>98</v>
      </c>
      <c r="O477" s="10">
        <v>231.63</v>
      </c>
      <c r="P477" s="117" t="s">
        <v>1317</v>
      </c>
      <c r="Q477" s="1"/>
      <c r="R477" s="115" t="s">
        <v>5698</v>
      </c>
      <c r="S477" s="127"/>
    </row>
    <row r="478" spans="1:19" ht="18" customHeight="1">
      <c r="A478" s="1" t="s">
        <v>1401</v>
      </c>
      <c r="B478" s="1" t="s">
        <v>1402</v>
      </c>
      <c r="C478" s="1" t="s">
        <v>1403</v>
      </c>
      <c r="D478" s="3" t="s">
        <v>186</v>
      </c>
      <c r="E478" s="1" t="s">
        <v>1404</v>
      </c>
      <c r="F478" s="4" t="s">
        <v>12</v>
      </c>
      <c r="G478" s="115" t="s">
        <v>5407</v>
      </c>
      <c r="H478" s="116">
        <v>0</v>
      </c>
      <c r="I478" s="5">
        <v>1</v>
      </c>
      <c r="J478" s="5" t="s">
        <v>174</v>
      </c>
      <c r="K478" s="4" t="s">
        <v>8</v>
      </c>
      <c r="L478" s="11">
        <v>58139</v>
      </c>
      <c r="M478" s="14">
        <v>0</v>
      </c>
      <c r="N478" s="13">
        <v>401</v>
      </c>
      <c r="O478" s="10">
        <v>191.7</v>
      </c>
      <c r="P478" s="117" t="s">
        <v>1405</v>
      </c>
      <c r="Q478" s="1"/>
      <c r="R478" s="1" t="s">
        <v>8733</v>
      </c>
      <c r="S478" s="127"/>
    </row>
    <row r="479" spans="1:19" ht="18" customHeight="1">
      <c r="A479" s="1" t="s">
        <v>1406</v>
      </c>
      <c r="B479" s="1" t="s">
        <v>1407</v>
      </c>
      <c r="C479" s="1" t="s">
        <v>1408</v>
      </c>
      <c r="D479" s="3" t="s">
        <v>186</v>
      </c>
      <c r="E479" s="1" t="s">
        <v>923</v>
      </c>
      <c r="F479" s="4" t="s">
        <v>9</v>
      </c>
      <c r="G479" s="115" t="s">
        <v>5407</v>
      </c>
      <c r="H479" s="116">
        <v>0</v>
      </c>
      <c r="I479" s="5">
        <v>2</v>
      </c>
      <c r="J479" s="5" t="s">
        <v>1409</v>
      </c>
      <c r="K479" s="4" t="s">
        <v>47</v>
      </c>
      <c r="L479" s="11">
        <v>67373</v>
      </c>
      <c r="M479" s="14">
        <v>23.720184643699998</v>
      </c>
      <c r="N479" s="13">
        <v>728</v>
      </c>
      <c r="O479" s="10">
        <v>207.02</v>
      </c>
      <c r="P479" s="117" t="s">
        <v>1405</v>
      </c>
      <c r="Q479" s="1"/>
      <c r="R479" s="1" t="s">
        <v>8733</v>
      </c>
      <c r="S479" s="127"/>
    </row>
    <row r="480" spans="1:19" ht="18" customHeight="1">
      <c r="A480" s="1" t="s">
        <v>1410</v>
      </c>
      <c r="B480" s="1" t="s">
        <v>1411</v>
      </c>
      <c r="C480" s="1" t="s">
        <v>1412</v>
      </c>
      <c r="D480" s="3" t="s">
        <v>186</v>
      </c>
      <c r="E480" s="1" t="s">
        <v>1404</v>
      </c>
      <c r="F480" s="4" t="s">
        <v>9</v>
      </c>
      <c r="G480" s="115" t="s">
        <v>5407</v>
      </c>
      <c r="H480" s="116">
        <v>0</v>
      </c>
      <c r="I480" s="5">
        <v>3</v>
      </c>
      <c r="J480" s="5" t="s">
        <v>101</v>
      </c>
      <c r="K480" s="4" t="s">
        <v>47</v>
      </c>
      <c r="L480" s="11">
        <v>77037</v>
      </c>
      <c r="M480" s="14">
        <v>43.664732531121409</v>
      </c>
      <c r="N480" s="13">
        <v>1864</v>
      </c>
      <c r="O480" s="10">
        <v>239.71</v>
      </c>
      <c r="P480" s="117" t="s">
        <v>1405</v>
      </c>
      <c r="Q480" s="1"/>
      <c r="R480" s="1" t="s">
        <v>8733</v>
      </c>
      <c r="S480" s="127"/>
    </row>
    <row r="481" spans="1:19" ht="18" customHeight="1">
      <c r="A481" s="1" t="s">
        <v>1413</v>
      </c>
      <c r="B481" s="1" t="s">
        <v>1414</v>
      </c>
      <c r="C481" s="1" t="s">
        <v>1415</v>
      </c>
      <c r="D481" s="3" t="s">
        <v>186</v>
      </c>
      <c r="E481" s="1" t="s">
        <v>1416</v>
      </c>
      <c r="F481" s="4" t="s">
        <v>9</v>
      </c>
      <c r="G481" s="115" t="s">
        <v>5407</v>
      </c>
      <c r="H481" s="116">
        <v>0</v>
      </c>
      <c r="I481" s="5">
        <v>4</v>
      </c>
      <c r="J481" s="5" t="s">
        <v>11</v>
      </c>
      <c r="K481" s="4" t="s">
        <v>47</v>
      </c>
      <c r="L481" s="11">
        <v>86350</v>
      </c>
      <c r="M481" s="14">
        <v>49.976838448176025</v>
      </c>
      <c r="N481" s="13">
        <v>6635</v>
      </c>
      <c r="O481" s="10">
        <v>207.4</v>
      </c>
      <c r="P481" s="117" t="s">
        <v>1405</v>
      </c>
      <c r="Q481" s="1"/>
      <c r="R481" s="1" t="s">
        <v>5716</v>
      </c>
      <c r="S481" s="128">
        <v>14</v>
      </c>
    </row>
    <row r="482" spans="1:19" ht="18" customHeight="1">
      <c r="A482" s="1" t="s">
        <v>1417</v>
      </c>
      <c r="B482" s="1" t="s">
        <v>1418</v>
      </c>
      <c r="C482" s="1" t="s">
        <v>1415</v>
      </c>
      <c r="D482" s="3" t="s">
        <v>186</v>
      </c>
      <c r="E482" s="1" t="s">
        <v>1416</v>
      </c>
      <c r="F482" s="4" t="s">
        <v>9</v>
      </c>
      <c r="G482" s="115" t="s">
        <v>5407</v>
      </c>
      <c r="H482" s="116">
        <v>0</v>
      </c>
      <c r="I482" s="5">
        <v>4</v>
      </c>
      <c r="J482" s="5" t="s">
        <v>11</v>
      </c>
      <c r="K482" s="4" t="s">
        <v>47</v>
      </c>
      <c r="L482" s="11">
        <v>85165</v>
      </c>
      <c r="M482" s="14">
        <v>48.758292725885042</v>
      </c>
      <c r="N482" s="13">
        <v>5570</v>
      </c>
      <c r="O482" s="10">
        <v>210.95</v>
      </c>
      <c r="P482" s="117" t="s">
        <v>1405</v>
      </c>
      <c r="Q482" s="1"/>
      <c r="R482" s="1" t="s">
        <v>5716</v>
      </c>
      <c r="S482" s="128">
        <v>14</v>
      </c>
    </row>
    <row r="483" spans="1:19" ht="18" customHeight="1">
      <c r="A483" s="1" t="s">
        <v>1419</v>
      </c>
      <c r="B483" s="1" t="s">
        <v>1420</v>
      </c>
      <c r="C483" s="1" t="s">
        <v>1421</v>
      </c>
      <c r="D483" s="3" t="s">
        <v>186</v>
      </c>
      <c r="E483" s="1" t="s">
        <v>1422</v>
      </c>
      <c r="F483" s="4" t="s">
        <v>9</v>
      </c>
      <c r="G483" s="115" t="s">
        <v>5407</v>
      </c>
      <c r="H483" s="116">
        <v>0</v>
      </c>
      <c r="I483" s="5">
        <v>4</v>
      </c>
      <c r="J483" s="5" t="s">
        <v>11</v>
      </c>
      <c r="K483" s="4" t="s">
        <v>47</v>
      </c>
      <c r="L483" s="11">
        <v>86031</v>
      </c>
      <c r="M483" s="14">
        <v>47.446850553870121</v>
      </c>
      <c r="N483" s="13">
        <v>6659</v>
      </c>
      <c r="O483" s="10">
        <v>291.55</v>
      </c>
      <c r="P483" s="117" t="s">
        <v>1405</v>
      </c>
      <c r="Q483" s="1"/>
      <c r="R483" s="1" t="s">
        <v>5717</v>
      </c>
      <c r="S483" s="133">
        <v>15</v>
      </c>
    </row>
    <row r="484" spans="1:19" ht="18" customHeight="1">
      <c r="A484" s="1" t="s">
        <v>1423</v>
      </c>
      <c r="B484" s="1" t="s">
        <v>1424</v>
      </c>
      <c r="C484" s="1" t="s">
        <v>1425</v>
      </c>
      <c r="D484" s="3" t="s">
        <v>186</v>
      </c>
      <c r="E484" s="1" t="s">
        <v>1426</v>
      </c>
      <c r="F484" s="4" t="s">
        <v>9</v>
      </c>
      <c r="G484" s="115" t="s">
        <v>5407</v>
      </c>
      <c r="H484" s="116">
        <v>0</v>
      </c>
      <c r="I484" s="5">
        <v>5</v>
      </c>
      <c r="J484" s="5" t="s">
        <v>1427</v>
      </c>
      <c r="K484" s="4" t="s">
        <v>47</v>
      </c>
      <c r="L484" s="11">
        <v>88917</v>
      </c>
      <c r="M484" s="14">
        <v>51.596432628181333</v>
      </c>
      <c r="N484" s="13">
        <v>380</v>
      </c>
      <c r="O484" s="10">
        <v>204.22</v>
      </c>
      <c r="P484" s="117" t="s">
        <v>1405</v>
      </c>
      <c r="Q484" s="1"/>
      <c r="R484" s="1" t="s">
        <v>5717</v>
      </c>
      <c r="S484" s="133">
        <v>15</v>
      </c>
    </row>
    <row r="485" spans="1:19" ht="18" customHeight="1">
      <c r="A485" s="1" t="s">
        <v>1428</v>
      </c>
      <c r="B485" s="1" t="s">
        <v>1429</v>
      </c>
      <c r="C485" s="1" t="s">
        <v>1430</v>
      </c>
      <c r="D485" s="3" t="s">
        <v>186</v>
      </c>
      <c r="E485" s="1" t="s">
        <v>1431</v>
      </c>
      <c r="F485" s="4" t="s">
        <v>9</v>
      </c>
      <c r="G485" s="115" t="s">
        <v>5407</v>
      </c>
      <c r="H485" s="116">
        <v>0</v>
      </c>
      <c r="I485" s="5">
        <v>5</v>
      </c>
      <c r="J485" s="5" t="s">
        <v>412</v>
      </c>
      <c r="K485" s="4" t="s">
        <v>47</v>
      </c>
      <c r="L485" s="11">
        <v>90003</v>
      </c>
      <c r="M485" s="14">
        <v>52.004933168894375</v>
      </c>
      <c r="N485" s="13">
        <v>376</v>
      </c>
      <c r="O485" s="10">
        <v>220.19</v>
      </c>
      <c r="P485" s="117" t="s">
        <v>1405</v>
      </c>
      <c r="Q485" s="1"/>
      <c r="R485" s="1" t="s">
        <v>5717</v>
      </c>
      <c r="S485" s="133">
        <v>15</v>
      </c>
    </row>
    <row r="486" spans="1:19" ht="18" customHeight="1">
      <c r="A486" s="1" t="s">
        <v>1432</v>
      </c>
      <c r="B486" s="1" t="s">
        <v>1433</v>
      </c>
      <c r="C486" s="1" t="s">
        <v>1421</v>
      </c>
      <c r="D486" s="3" t="s">
        <v>186</v>
      </c>
      <c r="E486" s="1" t="s">
        <v>1422</v>
      </c>
      <c r="F486" s="4" t="s">
        <v>9</v>
      </c>
      <c r="G486" s="115" t="s">
        <v>5407</v>
      </c>
      <c r="H486" s="116">
        <v>0</v>
      </c>
      <c r="I486" s="5">
        <v>5</v>
      </c>
      <c r="J486" s="5" t="s">
        <v>1434</v>
      </c>
      <c r="K486" s="4" t="s">
        <v>47</v>
      </c>
      <c r="L486" s="11">
        <v>90171</v>
      </c>
      <c r="M486" s="14">
        <v>52.49470450588327</v>
      </c>
      <c r="N486" s="13">
        <v>475</v>
      </c>
      <c r="O486" s="10">
        <v>218.32</v>
      </c>
      <c r="P486" s="117" t="s">
        <v>1405</v>
      </c>
      <c r="Q486" s="1"/>
      <c r="R486" s="1" t="s">
        <v>5717</v>
      </c>
      <c r="S486" s="133">
        <v>15</v>
      </c>
    </row>
    <row r="487" spans="1:19" ht="18" customHeight="1">
      <c r="A487" s="1" t="s">
        <v>1435</v>
      </c>
      <c r="B487" s="1" t="s">
        <v>1436</v>
      </c>
      <c r="C487" s="1" t="s">
        <v>1437</v>
      </c>
      <c r="D487" s="3" t="s">
        <v>186</v>
      </c>
      <c r="E487" s="1" t="s">
        <v>1426</v>
      </c>
      <c r="F487" s="4" t="s">
        <v>9</v>
      </c>
      <c r="G487" s="115" t="s">
        <v>5407</v>
      </c>
      <c r="H487" s="116">
        <v>0</v>
      </c>
      <c r="I487" s="5">
        <v>5</v>
      </c>
      <c r="J487" s="5" t="s">
        <v>1438</v>
      </c>
      <c r="K487" s="4" t="s">
        <v>47</v>
      </c>
      <c r="L487" s="11">
        <v>91561</v>
      </c>
      <c r="M487" s="14">
        <v>53.59923985102828</v>
      </c>
      <c r="N487" s="13">
        <v>465</v>
      </c>
      <c r="O487" s="10">
        <v>243.99</v>
      </c>
      <c r="P487" s="117" t="s">
        <v>1405</v>
      </c>
      <c r="Q487" s="1"/>
      <c r="R487" s="1" t="s">
        <v>5717</v>
      </c>
      <c r="S487" s="133">
        <v>15</v>
      </c>
    </row>
    <row r="488" spans="1:19" ht="18" customHeight="1">
      <c r="A488" s="1" t="s">
        <v>1439</v>
      </c>
      <c r="B488" s="1" t="s">
        <v>1440</v>
      </c>
      <c r="C488" s="1" t="s">
        <v>1421</v>
      </c>
      <c r="D488" s="3" t="s">
        <v>186</v>
      </c>
      <c r="E488" s="1" t="s">
        <v>1422</v>
      </c>
      <c r="F488" s="4" t="s">
        <v>9</v>
      </c>
      <c r="G488" s="115" t="s">
        <v>5407</v>
      </c>
      <c r="H488" s="116">
        <v>0</v>
      </c>
      <c r="I488" s="5">
        <v>5</v>
      </c>
      <c r="J488" s="5" t="s">
        <v>1441</v>
      </c>
      <c r="K488" s="4" t="s">
        <v>47</v>
      </c>
      <c r="L488" s="11">
        <v>90019</v>
      </c>
      <c r="M488" s="14">
        <v>51.903487041624544</v>
      </c>
      <c r="N488" s="13">
        <v>360</v>
      </c>
      <c r="O488" s="10">
        <v>229</v>
      </c>
      <c r="P488" s="117" t="s">
        <v>1405</v>
      </c>
      <c r="Q488" s="1"/>
      <c r="R488" s="1" t="s">
        <v>5717</v>
      </c>
      <c r="S488" s="133">
        <v>15</v>
      </c>
    </row>
    <row r="489" spans="1:19" ht="18" customHeight="1">
      <c r="A489" s="1" t="s">
        <v>1442</v>
      </c>
      <c r="B489" s="1" t="s">
        <v>1443</v>
      </c>
      <c r="C489" s="1" t="s">
        <v>1444</v>
      </c>
      <c r="D489" s="3" t="s">
        <v>186</v>
      </c>
      <c r="E489" s="1" t="s">
        <v>1445</v>
      </c>
      <c r="F489" s="4" t="s">
        <v>9</v>
      </c>
      <c r="G489" s="115" t="s">
        <v>5407</v>
      </c>
      <c r="H489" s="116">
        <v>0</v>
      </c>
      <c r="I489" s="5">
        <v>4</v>
      </c>
      <c r="J489" s="5" t="s">
        <v>11</v>
      </c>
      <c r="K489" s="4" t="s">
        <v>47</v>
      </c>
      <c r="L489" s="11">
        <v>74975</v>
      </c>
      <c r="M489" s="14">
        <v>35.863954651550515</v>
      </c>
      <c r="N489" s="13">
        <v>234</v>
      </c>
      <c r="O489" s="10">
        <v>241.87</v>
      </c>
      <c r="P489" s="117" t="s">
        <v>1405</v>
      </c>
      <c r="Q489" s="1"/>
      <c r="R489" s="1" t="s">
        <v>5700</v>
      </c>
      <c r="S489" s="127"/>
    </row>
    <row r="490" spans="1:19" ht="18" customHeight="1">
      <c r="A490" s="1" t="s">
        <v>1446</v>
      </c>
      <c r="B490" s="1" t="s">
        <v>1447</v>
      </c>
      <c r="C490" s="1" t="s">
        <v>1444</v>
      </c>
      <c r="D490" s="3" t="s">
        <v>186</v>
      </c>
      <c r="E490" s="1" t="s">
        <v>1445</v>
      </c>
      <c r="F490" s="4" t="s">
        <v>9</v>
      </c>
      <c r="G490" s="115" t="s">
        <v>5407</v>
      </c>
      <c r="H490" s="116">
        <v>0</v>
      </c>
      <c r="I490" s="5">
        <v>4</v>
      </c>
      <c r="J490" s="5" t="s">
        <v>11</v>
      </c>
      <c r="K490" s="4" t="s">
        <v>47</v>
      </c>
      <c r="L490" s="11">
        <v>75405</v>
      </c>
      <c r="M490" s="14">
        <v>36.456468403951995</v>
      </c>
      <c r="N490" s="13">
        <v>418</v>
      </c>
      <c r="O490" s="10">
        <v>217.33</v>
      </c>
      <c r="P490" s="117" t="s">
        <v>1405</v>
      </c>
      <c r="Q490" s="1"/>
      <c r="R490" s="1" t="s">
        <v>5700</v>
      </c>
      <c r="S490" s="127"/>
    </row>
    <row r="491" spans="1:19" ht="18" customHeight="1">
      <c r="A491" s="1" t="s">
        <v>1448</v>
      </c>
      <c r="B491" s="1" t="s">
        <v>1449</v>
      </c>
      <c r="C491" s="1" t="s">
        <v>1450</v>
      </c>
      <c r="D491" s="3" t="s">
        <v>186</v>
      </c>
      <c r="E491" s="1" t="s">
        <v>1445</v>
      </c>
      <c r="F491" s="4" t="s">
        <v>9</v>
      </c>
      <c r="G491" s="115" t="s">
        <v>5407</v>
      </c>
      <c r="H491" s="116">
        <v>0</v>
      </c>
      <c r="I491" s="5">
        <v>3</v>
      </c>
      <c r="J491" s="5" t="s">
        <v>11</v>
      </c>
      <c r="K491" s="4" t="s">
        <v>47</v>
      </c>
      <c r="L491" s="11">
        <v>69615</v>
      </c>
      <c r="M491" s="14">
        <v>28.123249299719888</v>
      </c>
      <c r="N491" s="13">
        <v>35</v>
      </c>
      <c r="O491" s="10">
        <v>261.47000000000003</v>
      </c>
      <c r="P491" s="117" t="s">
        <v>1405</v>
      </c>
      <c r="Q491" s="1"/>
      <c r="R491" s="1" t="s">
        <v>5700</v>
      </c>
      <c r="S491" s="127"/>
    </row>
    <row r="492" spans="1:19" ht="18" customHeight="1">
      <c r="A492" s="1" t="s">
        <v>1451</v>
      </c>
      <c r="B492" s="1" t="s">
        <v>1452</v>
      </c>
      <c r="C492" s="1" t="s">
        <v>1444</v>
      </c>
      <c r="D492" s="3" t="s">
        <v>186</v>
      </c>
      <c r="E492" s="1" t="s">
        <v>1445</v>
      </c>
      <c r="F492" s="4" t="s">
        <v>9</v>
      </c>
      <c r="G492" s="115" t="s">
        <v>5407</v>
      </c>
      <c r="H492" s="116">
        <v>0</v>
      </c>
      <c r="I492" s="5">
        <v>3</v>
      </c>
      <c r="J492" s="5" t="s">
        <v>11</v>
      </c>
      <c r="K492" s="4" t="s">
        <v>47</v>
      </c>
      <c r="L492" s="11">
        <v>69397</v>
      </c>
      <c r="M492" s="14">
        <v>28.169805611193567</v>
      </c>
      <c r="N492" s="13">
        <v>34</v>
      </c>
      <c r="O492" s="10">
        <v>231.23</v>
      </c>
      <c r="P492" s="117" t="s">
        <v>1405</v>
      </c>
      <c r="Q492" s="1"/>
      <c r="R492" s="1" t="s">
        <v>5700</v>
      </c>
      <c r="S492" s="127"/>
    </row>
    <row r="493" spans="1:19" ht="18" customHeight="1">
      <c r="A493" s="1" t="s">
        <v>1453</v>
      </c>
      <c r="B493" s="1" t="s">
        <v>1454</v>
      </c>
      <c r="C493" s="1" t="s">
        <v>1444</v>
      </c>
      <c r="D493" s="3" t="s">
        <v>186</v>
      </c>
      <c r="E493" s="1" t="s">
        <v>1445</v>
      </c>
      <c r="F493" s="4" t="s">
        <v>9</v>
      </c>
      <c r="G493" s="115" t="s">
        <v>4269</v>
      </c>
      <c r="H493" s="116">
        <v>2.9249999999999998</v>
      </c>
      <c r="I493" s="5">
        <v>3</v>
      </c>
      <c r="J493" s="5" t="s">
        <v>11</v>
      </c>
      <c r="K493" s="4" t="s">
        <v>47</v>
      </c>
      <c r="L493" s="11">
        <v>69408</v>
      </c>
      <c r="M493" s="14">
        <v>28.132203780544028</v>
      </c>
      <c r="N493" s="13">
        <v>18</v>
      </c>
      <c r="O493" s="10">
        <v>222.69</v>
      </c>
      <c r="P493" s="117" t="s">
        <v>1405</v>
      </c>
      <c r="Q493" s="1"/>
      <c r="R493" s="1" t="s">
        <v>5700</v>
      </c>
      <c r="S493" s="127"/>
    </row>
    <row r="494" spans="1:19" ht="18" customHeight="1">
      <c r="A494" s="1" t="s">
        <v>1455</v>
      </c>
      <c r="B494" s="1" t="s">
        <v>1456</v>
      </c>
      <c r="C494" s="1" t="s">
        <v>1457</v>
      </c>
      <c r="D494" s="3" t="s">
        <v>1100</v>
      </c>
      <c r="E494" s="1" t="s">
        <v>1458</v>
      </c>
      <c r="F494" s="4" t="s">
        <v>9</v>
      </c>
      <c r="G494" s="115" t="s">
        <v>5407</v>
      </c>
      <c r="H494" s="116">
        <v>0</v>
      </c>
      <c r="I494" s="5">
        <v>2</v>
      </c>
      <c r="J494" s="5" t="s">
        <v>11</v>
      </c>
      <c r="K494" s="4" t="s">
        <v>47</v>
      </c>
      <c r="L494" s="11">
        <v>66059</v>
      </c>
      <c r="M494" s="14">
        <v>7.6583054542151707</v>
      </c>
      <c r="N494" s="13">
        <v>7223</v>
      </c>
      <c r="O494" s="10">
        <v>199.63</v>
      </c>
      <c r="P494" s="117" t="s">
        <v>1405</v>
      </c>
      <c r="Q494" s="1"/>
      <c r="R494" s="1" t="s">
        <v>5724</v>
      </c>
      <c r="S494" s="127"/>
    </row>
    <row r="495" spans="1:19" ht="18" customHeight="1">
      <c r="A495" s="1" t="s">
        <v>1459</v>
      </c>
      <c r="B495" s="1" t="s">
        <v>1460</v>
      </c>
      <c r="C495" s="1" t="s">
        <v>1461</v>
      </c>
      <c r="D495" s="3" t="s">
        <v>115</v>
      </c>
      <c r="E495" s="1" t="s">
        <v>1416</v>
      </c>
      <c r="F495" s="4" t="s">
        <v>9</v>
      </c>
      <c r="G495" s="115" t="s">
        <v>5407</v>
      </c>
      <c r="H495" s="116">
        <v>0</v>
      </c>
      <c r="I495" s="5">
        <v>2</v>
      </c>
      <c r="J495" s="5" t="s">
        <v>491</v>
      </c>
      <c r="K495" s="4" t="s">
        <v>8</v>
      </c>
      <c r="L495" s="11">
        <v>61039</v>
      </c>
      <c r="M495" s="14">
        <v>0</v>
      </c>
      <c r="N495" s="13">
        <v>1180</v>
      </c>
      <c r="O495" s="10">
        <v>142.58000000000001</v>
      </c>
      <c r="P495" s="117" t="s">
        <v>1405</v>
      </c>
      <c r="Q495" s="1"/>
      <c r="R495" s="1" t="s">
        <v>5694</v>
      </c>
      <c r="S495" s="127"/>
    </row>
    <row r="496" spans="1:19" ht="18" customHeight="1">
      <c r="A496" s="1" t="s">
        <v>1462</v>
      </c>
      <c r="B496" s="1" t="s">
        <v>1463</v>
      </c>
      <c r="C496" s="1" t="s">
        <v>1461</v>
      </c>
      <c r="D496" s="3" t="s">
        <v>115</v>
      </c>
      <c r="E496" s="1" t="s">
        <v>1416</v>
      </c>
      <c r="F496" s="4" t="s">
        <v>9</v>
      </c>
      <c r="G496" s="115" t="s">
        <v>5407</v>
      </c>
      <c r="H496" s="116">
        <v>0</v>
      </c>
      <c r="I496" s="5">
        <v>2</v>
      </c>
      <c r="J496" s="5" t="s">
        <v>11</v>
      </c>
      <c r="K496" s="4" t="s">
        <v>8</v>
      </c>
      <c r="L496" s="11">
        <v>62005</v>
      </c>
      <c r="M496" s="14">
        <v>0</v>
      </c>
      <c r="N496" s="13">
        <v>1239</v>
      </c>
      <c r="O496" s="10">
        <v>228.67</v>
      </c>
      <c r="P496" s="117" t="s">
        <v>1405</v>
      </c>
      <c r="Q496" s="1"/>
      <c r="R496" s="1" t="s">
        <v>5694</v>
      </c>
      <c r="S496" s="127"/>
    </row>
    <row r="497" spans="1:19" ht="18" customHeight="1">
      <c r="A497" s="1" t="s">
        <v>1464</v>
      </c>
      <c r="B497" s="1" t="s">
        <v>1465</v>
      </c>
      <c r="C497" s="1" t="s">
        <v>1461</v>
      </c>
      <c r="D497" s="3" t="s">
        <v>115</v>
      </c>
      <c r="E497" s="1" t="s">
        <v>1416</v>
      </c>
      <c r="F497" s="4" t="s">
        <v>9</v>
      </c>
      <c r="G497" s="115" t="s">
        <v>5407</v>
      </c>
      <c r="H497" s="116">
        <v>0</v>
      </c>
      <c r="I497" s="5">
        <v>2</v>
      </c>
      <c r="J497" s="5" t="s">
        <v>1466</v>
      </c>
      <c r="K497" s="4" t="s">
        <v>8</v>
      </c>
      <c r="L497" s="11">
        <v>61876</v>
      </c>
      <c r="M497" s="14">
        <v>0</v>
      </c>
      <c r="N497" s="13">
        <v>1284</v>
      </c>
      <c r="O497" s="10">
        <v>231.75</v>
      </c>
      <c r="P497" s="117" t="s">
        <v>1405</v>
      </c>
      <c r="Q497" s="1"/>
      <c r="R497" s="1" t="s">
        <v>5694</v>
      </c>
      <c r="S497" s="127"/>
    </row>
    <row r="498" spans="1:19" ht="18" customHeight="1">
      <c r="A498" s="1" t="s">
        <v>1467</v>
      </c>
      <c r="B498" s="1" t="s">
        <v>1468</v>
      </c>
      <c r="C498" s="1" t="s">
        <v>1469</v>
      </c>
      <c r="D498" s="3" t="s">
        <v>4251</v>
      </c>
      <c r="E498" s="1" t="s">
        <v>100</v>
      </c>
      <c r="F498" s="4" t="s">
        <v>9</v>
      </c>
      <c r="G498" s="115" t="s">
        <v>5407</v>
      </c>
      <c r="H498" s="116">
        <v>0</v>
      </c>
      <c r="I498" s="5">
        <v>2</v>
      </c>
      <c r="J498" s="5" t="s">
        <v>1470</v>
      </c>
      <c r="K498" s="4" t="s">
        <v>47</v>
      </c>
      <c r="L498" s="11">
        <v>71062</v>
      </c>
      <c r="M498" s="14">
        <v>49.327347949677744</v>
      </c>
      <c r="N498" s="13">
        <v>267</v>
      </c>
      <c r="O498" s="10">
        <v>174.38</v>
      </c>
      <c r="P498" s="115"/>
      <c r="Q498" s="1"/>
      <c r="R498" s="1" t="s">
        <v>5704</v>
      </c>
      <c r="S498" s="127"/>
    </row>
    <row r="499" spans="1:19" ht="18" customHeight="1">
      <c r="A499" s="1" t="s">
        <v>1471</v>
      </c>
      <c r="B499" s="1" t="s">
        <v>1472</v>
      </c>
      <c r="C499" s="1" t="s">
        <v>716</v>
      </c>
      <c r="D499" s="3" t="s">
        <v>14</v>
      </c>
      <c r="E499" s="1" t="s">
        <v>151</v>
      </c>
      <c r="F499" s="4" t="s">
        <v>9</v>
      </c>
      <c r="G499" s="115" t="s">
        <v>4269</v>
      </c>
      <c r="H499" s="116">
        <v>35.270000000000003</v>
      </c>
      <c r="I499" s="5">
        <v>2</v>
      </c>
      <c r="J499" s="5" t="s">
        <v>11</v>
      </c>
      <c r="K499" s="4" t="s">
        <v>47</v>
      </c>
      <c r="L499" s="11">
        <v>70544</v>
      </c>
      <c r="M499" s="14">
        <v>45.754422771603537</v>
      </c>
      <c r="N499" s="13">
        <v>211</v>
      </c>
      <c r="O499" s="10">
        <v>218.13</v>
      </c>
      <c r="P499" s="115"/>
      <c r="Q499" s="1"/>
      <c r="R499" s="1" t="s">
        <v>5704</v>
      </c>
      <c r="S499" s="127"/>
    </row>
    <row r="500" spans="1:19" ht="18" customHeight="1">
      <c r="A500" s="1" t="s">
        <v>1473</v>
      </c>
      <c r="B500" s="1" t="s">
        <v>1474</v>
      </c>
      <c r="C500" s="1" t="s">
        <v>104</v>
      </c>
      <c r="D500" s="3" t="s">
        <v>4251</v>
      </c>
      <c r="E500" s="1" t="s">
        <v>167</v>
      </c>
      <c r="F500" s="4" t="s">
        <v>9</v>
      </c>
      <c r="G500" s="115" t="s">
        <v>4269</v>
      </c>
      <c r="H500" s="116">
        <v>117.05</v>
      </c>
      <c r="I500" s="5">
        <v>2</v>
      </c>
      <c r="J500" s="6" t="s">
        <v>11</v>
      </c>
      <c r="K500" s="4" t="s">
        <v>8</v>
      </c>
      <c r="L500" s="11">
        <v>56625</v>
      </c>
      <c r="M500" s="14">
        <v>0</v>
      </c>
      <c r="N500" s="13">
        <v>121</v>
      </c>
      <c r="O500" s="10">
        <v>184.12</v>
      </c>
      <c r="P500" s="115"/>
      <c r="Q500" s="1"/>
      <c r="R500" s="1"/>
      <c r="S500" s="128">
        <v>2</v>
      </c>
    </row>
    <row r="501" spans="1:19" ht="18" customHeight="1">
      <c r="A501" s="1" t="s">
        <v>1475</v>
      </c>
      <c r="B501" s="1" t="s">
        <v>1476</v>
      </c>
      <c r="C501" s="1" t="s">
        <v>186</v>
      </c>
      <c r="D501" s="3" t="s">
        <v>186</v>
      </c>
      <c r="E501" s="1" t="s">
        <v>1477</v>
      </c>
      <c r="F501" s="4" t="s">
        <v>12</v>
      </c>
      <c r="G501" s="115" t="s">
        <v>4269</v>
      </c>
      <c r="H501" s="116">
        <v>32.457500000000003</v>
      </c>
      <c r="I501" s="5">
        <v>1</v>
      </c>
      <c r="J501" s="5" t="s">
        <v>11</v>
      </c>
      <c r="K501" s="4" t="s">
        <v>8</v>
      </c>
      <c r="L501" s="11">
        <v>46688</v>
      </c>
      <c r="M501" s="14">
        <v>0</v>
      </c>
      <c r="N501" s="13">
        <v>400</v>
      </c>
      <c r="O501" s="10">
        <v>205.91</v>
      </c>
      <c r="P501" s="117" t="s">
        <v>1478</v>
      </c>
      <c r="Q501" s="1"/>
      <c r="R501" s="1" t="s">
        <v>8733</v>
      </c>
      <c r="S501" s="127"/>
    </row>
    <row r="502" spans="1:19" ht="18" customHeight="1">
      <c r="A502" s="1" t="s">
        <v>1479</v>
      </c>
      <c r="B502" s="1" t="s">
        <v>1480</v>
      </c>
      <c r="C502" s="1" t="s">
        <v>1481</v>
      </c>
      <c r="D502" s="3" t="s">
        <v>186</v>
      </c>
      <c r="E502" s="1" t="s">
        <v>1482</v>
      </c>
      <c r="F502" s="4" t="s">
        <v>9</v>
      </c>
      <c r="G502" s="115" t="s">
        <v>4269</v>
      </c>
      <c r="H502" s="116">
        <v>34.435000000000002</v>
      </c>
      <c r="I502" s="5">
        <v>2</v>
      </c>
      <c r="J502" s="5" t="s">
        <v>11</v>
      </c>
      <c r="K502" s="4" t="s">
        <v>8</v>
      </c>
      <c r="L502" s="11">
        <v>47679</v>
      </c>
      <c r="M502" s="14">
        <v>0</v>
      </c>
      <c r="N502" s="13">
        <v>443</v>
      </c>
      <c r="O502" s="10">
        <v>228.99</v>
      </c>
      <c r="P502" s="117" t="s">
        <v>1478</v>
      </c>
      <c r="Q502" s="1"/>
      <c r="R502" s="1" t="s">
        <v>5724</v>
      </c>
      <c r="S502" s="127"/>
    </row>
    <row r="503" spans="1:19" ht="18" customHeight="1">
      <c r="A503" s="1" t="s">
        <v>1483</v>
      </c>
      <c r="B503" s="1" t="s">
        <v>1484</v>
      </c>
      <c r="C503" s="1" t="s">
        <v>1485</v>
      </c>
      <c r="D503" s="3" t="s">
        <v>186</v>
      </c>
      <c r="E503" s="1" t="s">
        <v>1486</v>
      </c>
      <c r="F503" s="4" t="s">
        <v>9</v>
      </c>
      <c r="G503" s="115" t="s">
        <v>5394</v>
      </c>
      <c r="H503" s="116">
        <v>89.09</v>
      </c>
      <c r="I503" s="5">
        <v>2</v>
      </c>
      <c r="J503" s="5" t="s">
        <v>11</v>
      </c>
      <c r="K503" s="4" t="s">
        <v>47</v>
      </c>
      <c r="L503" s="11">
        <v>54822</v>
      </c>
      <c r="M503" s="14">
        <v>26.883367990952539</v>
      </c>
      <c r="N503" s="13">
        <v>893</v>
      </c>
      <c r="O503" s="10">
        <v>221.34</v>
      </c>
      <c r="P503" s="117" t="s">
        <v>1478</v>
      </c>
      <c r="Q503" s="1"/>
      <c r="R503" s="1" t="s">
        <v>8733</v>
      </c>
      <c r="S503" s="127"/>
    </row>
    <row r="504" spans="1:19" ht="18" customHeight="1">
      <c r="A504" s="1" t="s">
        <v>1487</v>
      </c>
      <c r="B504" s="1" t="s">
        <v>1488</v>
      </c>
      <c r="C504" s="1" t="s">
        <v>1489</v>
      </c>
      <c r="D504" s="3" t="s">
        <v>186</v>
      </c>
      <c r="E504" s="1" t="s">
        <v>1490</v>
      </c>
      <c r="F504" s="4" t="s">
        <v>9</v>
      </c>
      <c r="G504" s="115" t="s">
        <v>4269</v>
      </c>
      <c r="H504" s="116">
        <v>76.2</v>
      </c>
      <c r="I504" s="5">
        <v>2</v>
      </c>
      <c r="J504" s="5" t="s">
        <v>11</v>
      </c>
      <c r="K504" s="4" t="s">
        <v>47</v>
      </c>
      <c r="L504" s="11">
        <v>59242</v>
      </c>
      <c r="M504" s="14">
        <v>38.317409945646666</v>
      </c>
      <c r="N504" s="13">
        <v>926</v>
      </c>
      <c r="O504" s="10">
        <v>254.27</v>
      </c>
      <c r="P504" s="117" t="s">
        <v>1478</v>
      </c>
      <c r="Q504" s="1"/>
      <c r="R504" s="1" t="s">
        <v>5677</v>
      </c>
      <c r="S504" s="127"/>
    </row>
    <row r="505" spans="1:19" ht="18" customHeight="1">
      <c r="A505" s="1" t="s">
        <v>1491</v>
      </c>
      <c r="B505" s="1" t="s">
        <v>1492</v>
      </c>
      <c r="C505" s="1" t="s">
        <v>1493</v>
      </c>
      <c r="D505" s="3" t="s">
        <v>186</v>
      </c>
      <c r="E505" s="1" t="s">
        <v>1494</v>
      </c>
      <c r="F505" s="4" t="s">
        <v>12</v>
      </c>
      <c r="G505" s="115" t="s">
        <v>4269</v>
      </c>
      <c r="H505" s="116">
        <v>25.5425</v>
      </c>
      <c r="I505" s="5">
        <v>1</v>
      </c>
      <c r="J505" s="5" t="s">
        <v>11</v>
      </c>
      <c r="K505" s="4" t="s">
        <v>8</v>
      </c>
      <c r="L505" s="11">
        <v>48529</v>
      </c>
      <c r="M505" s="14">
        <v>0</v>
      </c>
      <c r="N505" s="13">
        <v>232</v>
      </c>
      <c r="O505" s="10">
        <v>223.9</v>
      </c>
      <c r="P505" s="117" t="s">
        <v>1478</v>
      </c>
      <c r="Q505" s="1"/>
      <c r="R505" s="1" t="s">
        <v>8733</v>
      </c>
      <c r="S505" s="127"/>
    </row>
    <row r="506" spans="1:19" ht="18" customHeight="1">
      <c r="A506" s="1" t="s">
        <v>1495</v>
      </c>
      <c r="B506" s="1" t="s">
        <v>1496</v>
      </c>
      <c r="C506" s="1" t="s">
        <v>1493</v>
      </c>
      <c r="D506" s="3" t="s">
        <v>186</v>
      </c>
      <c r="E506" s="1" t="s">
        <v>1482</v>
      </c>
      <c r="F506" s="4" t="s">
        <v>9</v>
      </c>
      <c r="G506" s="115" t="s">
        <v>4269</v>
      </c>
      <c r="H506" s="116">
        <v>27.065000000000001</v>
      </c>
      <c r="I506" s="5">
        <v>2</v>
      </c>
      <c r="J506" s="5" t="s">
        <v>1497</v>
      </c>
      <c r="K506" s="4" t="s">
        <v>8</v>
      </c>
      <c r="L506" s="11">
        <v>47264</v>
      </c>
      <c r="M506" s="14">
        <v>0</v>
      </c>
      <c r="N506" s="13">
        <v>295</v>
      </c>
      <c r="O506" s="10">
        <v>202.66</v>
      </c>
      <c r="P506" s="117" t="s">
        <v>1478</v>
      </c>
      <c r="Q506" s="1"/>
      <c r="R506" s="1" t="s">
        <v>8733</v>
      </c>
      <c r="S506" s="127"/>
    </row>
    <row r="507" spans="1:19" ht="18" customHeight="1">
      <c r="A507" s="1" t="s">
        <v>1498</v>
      </c>
      <c r="B507" s="1" t="s">
        <v>1499</v>
      </c>
      <c r="C507" s="1" t="s">
        <v>1500</v>
      </c>
      <c r="D507" s="3" t="s">
        <v>186</v>
      </c>
      <c r="E507" s="1" t="s">
        <v>1482</v>
      </c>
      <c r="F507" s="4" t="s">
        <v>9</v>
      </c>
      <c r="G507" s="115" t="s">
        <v>4269</v>
      </c>
      <c r="H507" s="116">
        <v>57.25</v>
      </c>
      <c r="I507" s="5">
        <v>2</v>
      </c>
      <c r="J507" s="5" t="s">
        <v>11</v>
      </c>
      <c r="K507" s="4" t="s">
        <v>47</v>
      </c>
      <c r="L507" s="11">
        <v>48355</v>
      </c>
      <c r="M507" s="14">
        <v>0.4880570778616482</v>
      </c>
      <c r="N507" s="13">
        <v>213</v>
      </c>
      <c r="O507" s="10">
        <v>242.74</v>
      </c>
      <c r="P507" s="117" t="s">
        <v>1478</v>
      </c>
      <c r="Q507" s="1"/>
      <c r="R507" s="1" t="s">
        <v>8733</v>
      </c>
      <c r="S507" s="127"/>
    </row>
    <row r="508" spans="1:19" ht="18" customHeight="1">
      <c r="A508" s="1" t="s">
        <v>1501</v>
      </c>
      <c r="B508" s="1" t="s">
        <v>1502</v>
      </c>
      <c r="C508" s="1" t="s">
        <v>1503</v>
      </c>
      <c r="D508" s="3" t="s">
        <v>300</v>
      </c>
      <c r="E508" s="1" t="s">
        <v>1193</v>
      </c>
      <c r="F508" s="4" t="s">
        <v>9</v>
      </c>
      <c r="G508" s="115" t="s">
        <v>4269</v>
      </c>
      <c r="H508" s="116">
        <v>289.36500000000001</v>
      </c>
      <c r="I508" s="5">
        <v>3</v>
      </c>
      <c r="J508" s="5" t="s">
        <v>579</v>
      </c>
      <c r="K508" s="4" t="s">
        <v>47</v>
      </c>
      <c r="L508" s="11">
        <v>62227</v>
      </c>
      <c r="M508" s="14">
        <v>76.95212689025665</v>
      </c>
      <c r="N508" s="13">
        <v>537</v>
      </c>
      <c r="O508" s="10">
        <v>219.98</v>
      </c>
      <c r="P508" s="117" t="s">
        <v>1478</v>
      </c>
      <c r="Q508" s="1"/>
      <c r="R508" s="1" t="s">
        <v>8733</v>
      </c>
      <c r="S508" s="127"/>
    </row>
    <row r="509" spans="1:19" ht="18" customHeight="1">
      <c r="A509" s="1" t="s">
        <v>1504</v>
      </c>
      <c r="B509" s="1" t="s">
        <v>1505</v>
      </c>
      <c r="C509" s="1" t="s">
        <v>4251</v>
      </c>
      <c r="D509" s="3" t="s">
        <v>158</v>
      </c>
      <c r="E509" s="9" t="s">
        <v>10</v>
      </c>
      <c r="F509" s="4" t="s">
        <v>9</v>
      </c>
      <c r="G509" s="115" t="s">
        <v>4269</v>
      </c>
      <c r="H509" s="116">
        <v>28.31</v>
      </c>
      <c r="I509" s="5">
        <v>2</v>
      </c>
      <c r="J509" s="6" t="s">
        <v>11</v>
      </c>
      <c r="K509" s="4" t="s">
        <v>8</v>
      </c>
      <c r="L509" s="11">
        <v>49322</v>
      </c>
      <c r="M509" s="14">
        <v>0</v>
      </c>
      <c r="N509" s="13">
        <v>105</v>
      </c>
      <c r="O509" s="10">
        <v>42.13</v>
      </c>
      <c r="P509" s="117" t="s">
        <v>1478</v>
      </c>
      <c r="Q509" s="1"/>
      <c r="R509" s="1" t="s">
        <v>5679</v>
      </c>
      <c r="S509" s="128">
        <v>2</v>
      </c>
    </row>
    <row r="510" spans="1:19" ht="18" customHeight="1">
      <c r="A510" s="1" t="s">
        <v>1506</v>
      </c>
      <c r="B510" s="1" t="s">
        <v>1507</v>
      </c>
      <c r="C510" s="1" t="s">
        <v>186</v>
      </c>
      <c r="D510" s="3" t="s">
        <v>186</v>
      </c>
      <c r="E510" s="1" t="s">
        <v>1508</v>
      </c>
      <c r="F510" s="4" t="s">
        <v>12</v>
      </c>
      <c r="G510" s="115" t="s">
        <v>4269</v>
      </c>
      <c r="H510" s="116">
        <v>27.495000000000001</v>
      </c>
      <c r="I510" s="5">
        <v>1</v>
      </c>
      <c r="J510" s="5" t="s">
        <v>11</v>
      </c>
      <c r="K510" s="4" t="s">
        <v>8</v>
      </c>
      <c r="L510" s="11">
        <v>48456</v>
      </c>
      <c r="M510" s="14">
        <v>0</v>
      </c>
      <c r="N510" s="13">
        <v>20</v>
      </c>
      <c r="O510" s="10">
        <v>215.96</v>
      </c>
      <c r="P510" s="117" t="s">
        <v>1478</v>
      </c>
      <c r="Q510" s="1"/>
      <c r="R510" s="1" t="s">
        <v>5682</v>
      </c>
      <c r="S510" s="128">
        <v>1</v>
      </c>
    </row>
    <row r="511" spans="1:19" ht="18" customHeight="1">
      <c r="A511" s="1" t="s">
        <v>1509</v>
      </c>
      <c r="B511" s="1" t="s">
        <v>1510</v>
      </c>
      <c r="C511" s="1" t="s">
        <v>1503</v>
      </c>
      <c r="D511" s="3" t="s">
        <v>300</v>
      </c>
      <c r="E511" s="1" t="s">
        <v>1193</v>
      </c>
      <c r="F511" s="4" t="s">
        <v>12</v>
      </c>
      <c r="G511" s="115" t="s">
        <v>4269</v>
      </c>
      <c r="H511" s="116">
        <v>2.14</v>
      </c>
      <c r="I511" s="5">
        <v>1</v>
      </c>
      <c r="J511" s="5" t="s">
        <v>11</v>
      </c>
      <c r="K511" s="4" t="s">
        <v>8</v>
      </c>
      <c r="L511" s="11">
        <v>48312</v>
      </c>
      <c r="M511" s="14">
        <v>0</v>
      </c>
      <c r="N511" s="13">
        <v>3</v>
      </c>
      <c r="O511" s="10">
        <v>208.71</v>
      </c>
      <c r="P511" s="117" t="s">
        <v>1478</v>
      </c>
      <c r="Q511" s="1"/>
      <c r="R511" s="1" t="s">
        <v>8733</v>
      </c>
      <c r="S511" s="127"/>
    </row>
    <row r="512" spans="1:19" ht="18" customHeight="1">
      <c r="A512" s="1" t="s">
        <v>1511</v>
      </c>
      <c r="B512" s="1" t="s">
        <v>1512</v>
      </c>
      <c r="C512" s="1" t="s">
        <v>1513</v>
      </c>
      <c r="D512" s="3" t="s">
        <v>311</v>
      </c>
      <c r="E512" s="1" t="s">
        <v>1199</v>
      </c>
      <c r="F512" s="4" t="s">
        <v>9</v>
      </c>
      <c r="G512" s="115" t="s">
        <v>4269</v>
      </c>
      <c r="H512" s="116">
        <v>18.945</v>
      </c>
      <c r="I512" s="5">
        <v>1</v>
      </c>
      <c r="J512" s="5" t="s">
        <v>11</v>
      </c>
      <c r="K512" s="4" t="s">
        <v>8</v>
      </c>
      <c r="L512" s="11">
        <v>48201</v>
      </c>
      <c r="M512" s="14">
        <v>0</v>
      </c>
      <c r="N512" s="13">
        <v>7</v>
      </c>
      <c r="O512" s="10">
        <v>211.17</v>
      </c>
      <c r="P512" s="117" t="s">
        <v>1478</v>
      </c>
      <c r="Q512" s="1"/>
      <c r="R512" s="1" t="s">
        <v>5704</v>
      </c>
      <c r="S512" s="127"/>
    </row>
    <row r="513" spans="1:19" ht="18" customHeight="1">
      <c r="A513" s="1" t="s">
        <v>1514</v>
      </c>
      <c r="B513" s="1" t="s">
        <v>1515</v>
      </c>
      <c r="C513" s="1" t="s">
        <v>1516</v>
      </c>
      <c r="D513" s="3" t="s">
        <v>186</v>
      </c>
      <c r="E513" s="1" t="s">
        <v>1175</v>
      </c>
      <c r="F513" s="4" t="s">
        <v>12</v>
      </c>
      <c r="G513" s="115" t="s">
        <v>4269</v>
      </c>
      <c r="H513" s="116">
        <v>2.6575000000000002</v>
      </c>
      <c r="I513" s="5">
        <v>1</v>
      </c>
      <c r="J513" s="5" t="s">
        <v>11</v>
      </c>
      <c r="K513" s="4" t="s">
        <v>8</v>
      </c>
      <c r="L513" s="11">
        <v>48790</v>
      </c>
      <c r="M513" s="14">
        <v>0</v>
      </c>
      <c r="N513" s="13">
        <v>15</v>
      </c>
      <c r="O513" s="10">
        <v>226.95</v>
      </c>
      <c r="P513" s="117" t="s">
        <v>1478</v>
      </c>
      <c r="Q513" s="1"/>
      <c r="R513" s="1" t="s">
        <v>8733</v>
      </c>
      <c r="S513" s="127"/>
    </row>
    <row r="514" spans="1:19" ht="18" customHeight="1">
      <c r="A514" s="1" t="s">
        <v>1517</v>
      </c>
      <c r="B514" s="1" t="s">
        <v>1518</v>
      </c>
      <c r="C514" s="9" t="s">
        <v>1493</v>
      </c>
      <c r="D514" s="3" t="s">
        <v>186</v>
      </c>
      <c r="E514" s="9" t="s">
        <v>10</v>
      </c>
      <c r="F514" s="4" t="s">
        <v>9</v>
      </c>
      <c r="G514" s="115" t="s">
        <v>4269</v>
      </c>
      <c r="H514" s="116">
        <v>58.305</v>
      </c>
      <c r="I514" s="5">
        <v>2</v>
      </c>
      <c r="J514" s="6" t="s">
        <v>11</v>
      </c>
      <c r="K514" s="4" t="s">
        <v>8</v>
      </c>
      <c r="L514" s="11">
        <v>48209</v>
      </c>
      <c r="M514" s="14">
        <v>0</v>
      </c>
      <c r="N514" s="13">
        <v>20</v>
      </c>
      <c r="O514" s="10">
        <v>51.69</v>
      </c>
      <c r="P514" s="117" t="s">
        <v>1478</v>
      </c>
      <c r="Q514" s="1"/>
      <c r="R514" s="1" t="s">
        <v>5679</v>
      </c>
      <c r="S514" s="128">
        <v>2</v>
      </c>
    </row>
    <row r="515" spans="1:19" ht="18" customHeight="1">
      <c r="A515" s="1" t="s">
        <v>1519</v>
      </c>
      <c r="B515" s="1" t="s">
        <v>1520</v>
      </c>
      <c r="C515" s="1" t="s">
        <v>186</v>
      </c>
      <c r="D515" s="3" t="s">
        <v>186</v>
      </c>
      <c r="E515" s="1" t="s">
        <v>1521</v>
      </c>
      <c r="F515" s="4" t="s">
        <v>12</v>
      </c>
      <c r="G515" s="115" t="s">
        <v>4269</v>
      </c>
      <c r="H515" s="116">
        <v>32.682499999999997</v>
      </c>
      <c r="I515" s="5">
        <v>1</v>
      </c>
      <c r="J515" s="5" t="s">
        <v>11</v>
      </c>
      <c r="K515" s="4" t="s">
        <v>8</v>
      </c>
      <c r="L515" s="11">
        <v>47515</v>
      </c>
      <c r="M515" s="14">
        <v>0</v>
      </c>
      <c r="N515" s="13">
        <v>457</v>
      </c>
      <c r="O515" s="10">
        <v>164.93</v>
      </c>
      <c r="P515" s="117" t="s">
        <v>1478</v>
      </c>
      <c r="Q515" s="1"/>
      <c r="R515" s="1" t="s">
        <v>5680</v>
      </c>
      <c r="S515" s="128">
        <v>1</v>
      </c>
    </row>
    <row r="516" spans="1:19" ht="18" customHeight="1">
      <c r="A516" s="1" t="s">
        <v>1522</v>
      </c>
      <c r="B516" s="1" t="s">
        <v>1523</v>
      </c>
      <c r="C516" s="1" t="s">
        <v>1330</v>
      </c>
      <c r="D516" s="3" t="s">
        <v>22</v>
      </c>
      <c r="E516" s="1" t="s">
        <v>27</v>
      </c>
      <c r="F516" s="4" t="s">
        <v>9</v>
      </c>
      <c r="G516" s="115" t="s">
        <v>4269</v>
      </c>
      <c r="H516" s="116">
        <v>55.11</v>
      </c>
      <c r="I516" s="5">
        <v>2</v>
      </c>
      <c r="J516" s="5" t="s">
        <v>11</v>
      </c>
      <c r="K516" s="4" t="s">
        <v>47</v>
      </c>
      <c r="L516" s="11">
        <v>63288</v>
      </c>
      <c r="M516" s="14">
        <v>46.441663506509926</v>
      </c>
      <c r="N516" s="13">
        <v>1010</v>
      </c>
      <c r="O516" s="10">
        <v>247.09</v>
      </c>
      <c r="P516" s="117" t="s">
        <v>1478</v>
      </c>
      <c r="Q516" s="1"/>
      <c r="R516" s="1" t="s">
        <v>8733</v>
      </c>
      <c r="S516" s="127"/>
    </row>
    <row r="517" spans="1:19" ht="18" customHeight="1">
      <c r="A517" s="1" t="s">
        <v>1524</v>
      </c>
      <c r="B517" s="1" t="s">
        <v>1525</v>
      </c>
      <c r="C517" s="1" t="s">
        <v>186</v>
      </c>
      <c r="D517" s="3" t="s">
        <v>186</v>
      </c>
      <c r="E517" s="1" t="s">
        <v>1526</v>
      </c>
      <c r="F517" s="4" t="s">
        <v>9</v>
      </c>
      <c r="G517" s="115" t="s">
        <v>5394</v>
      </c>
      <c r="H517" s="116">
        <v>129.09</v>
      </c>
      <c r="I517" s="5">
        <v>3</v>
      </c>
      <c r="J517" s="5" t="s">
        <v>1527</v>
      </c>
      <c r="K517" s="4" t="s">
        <v>47</v>
      </c>
      <c r="L517" s="11">
        <v>61961</v>
      </c>
      <c r="M517" s="14">
        <v>35.990381046141927</v>
      </c>
      <c r="N517" s="13">
        <v>1728</v>
      </c>
      <c r="O517" s="10">
        <v>229.6</v>
      </c>
      <c r="P517" s="117" t="s">
        <v>1478</v>
      </c>
      <c r="Q517" s="1"/>
      <c r="R517" s="1" t="s">
        <v>8733</v>
      </c>
      <c r="S517" s="127"/>
    </row>
    <row r="518" spans="1:19" ht="18" customHeight="1">
      <c r="A518" s="2">
        <v>1175</v>
      </c>
      <c r="B518" s="1" t="s">
        <v>1528</v>
      </c>
      <c r="C518" s="2" t="s">
        <v>1529</v>
      </c>
      <c r="D518" s="8" t="s">
        <v>186</v>
      </c>
      <c r="E518" s="2" t="s">
        <v>27</v>
      </c>
      <c r="F518" s="4" t="s">
        <v>9</v>
      </c>
      <c r="G518" s="115" t="s">
        <v>4269</v>
      </c>
      <c r="H518" s="116">
        <v>193.77500000000001</v>
      </c>
      <c r="I518" s="5">
        <v>2</v>
      </c>
      <c r="J518" s="5" t="s">
        <v>174</v>
      </c>
      <c r="K518" s="4" t="s">
        <v>47</v>
      </c>
      <c r="L518" s="11">
        <v>53692</v>
      </c>
      <c r="M518" s="14">
        <v>13.452655889145495</v>
      </c>
      <c r="N518" s="13">
        <v>1013</v>
      </c>
      <c r="O518" s="10">
        <v>229.93</v>
      </c>
      <c r="P518" s="117" t="s">
        <v>1478</v>
      </c>
      <c r="Q518" s="1"/>
      <c r="R518" s="1" t="s">
        <v>5729</v>
      </c>
      <c r="S518" s="127"/>
    </row>
    <row r="519" spans="1:19" ht="18" customHeight="1">
      <c r="A519" s="1" t="s">
        <v>1530</v>
      </c>
      <c r="B519" s="1" t="s">
        <v>1531</v>
      </c>
      <c r="C519" s="1" t="s">
        <v>186</v>
      </c>
      <c r="D519" s="3" t="s">
        <v>186</v>
      </c>
      <c r="E519" s="1" t="s">
        <v>23</v>
      </c>
      <c r="F519" s="4" t="s">
        <v>12</v>
      </c>
      <c r="G519" s="115" t="s">
        <v>4269</v>
      </c>
      <c r="H519" s="116">
        <v>29.03</v>
      </c>
      <c r="I519" s="5">
        <v>1</v>
      </c>
      <c r="J519" s="5" t="s">
        <v>11</v>
      </c>
      <c r="K519" s="4" t="s">
        <v>8</v>
      </c>
      <c r="L519" s="11">
        <v>47777</v>
      </c>
      <c r="M519" s="14">
        <v>0</v>
      </c>
      <c r="N519" s="13">
        <v>529</v>
      </c>
      <c r="O519" s="10">
        <v>171.62</v>
      </c>
      <c r="P519" s="117" t="s">
        <v>1478</v>
      </c>
      <c r="Q519" s="1"/>
      <c r="R519" s="1" t="s">
        <v>8733</v>
      </c>
      <c r="S519" s="127"/>
    </row>
    <row r="520" spans="1:19" ht="18" customHeight="1">
      <c r="A520" s="1" t="s">
        <v>1532</v>
      </c>
      <c r="B520" s="1" t="s">
        <v>1533</v>
      </c>
      <c r="C520" s="1" t="s">
        <v>1534</v>
      </c>
      <c r="D520" s="3" t="s">
        <v>54</v>
      </c>
      <c r="E520" s="1" t="s">
        <v>27</v>
      </c>
      <c r="F520" s="4" t="s">
        <v>9</v>
      </c>
      <c r="G520" s="115" t="s">
        <v>4269</v>
      </c>
      <c r="H520" s="116">
        <v>35</v>
      </c>
      <c r="I520" s="5">
        <v>2</v>
      </c>
      <c r="J520" s="5" t="s">
        <v>1535</v>
      </c>
      <c r="K520" s="4" t="s">
        <v>47</v>
      </c>
      <c r="L520" s="11">
        <v>58511</v>
      </c>
      <c r="M520" s="14">
        <v>27.381176189092649</v>
      </c>
      <c r="N520" s="13">
        <v>708</v>
      </c>
      <c r="O520" s="10">
        <v>244.35</v>
      </c>
      <c r="P520" s="117" t="s">
        <v>1478</v>
      </c>
      <c r="Q520" s="1"/>
      <c r="R520" s="1" t="s">
        <v>8733</v>
      </c>
      <c r="S520" s="127"/>
    </row>
    <row r="521" spans="1:19" ht="18" customHeight="1">
      <c r="A521" s="1" t="s">
        <v>1536</v>
      </c>
      <c r="B521" s="1" t="s">
        <v>1537</v>
      </c>
      <c r="C521" s="1" t="s">
        <v>5</v>
      </c>
      <c r="D521" s="3" t="s">
        <v>6</v>
      </c>
      <c r="E521" s="1" t="s">
        <v>1538</v>
      </c>
      <c r="F521" s="4" t="s">
        <v>9</v>
      </c>
      <c r="G521" s="115" t="s">
        <v>4269</v>
      </c>
      <c r="H521" s="116">
        <v>50.295000000000002</v>
      </c>
      <c r="I521" s="5">
        <v>2</v>
      </c>
      <c r="J521" s="6" t="s">
        <v>11</v>
      </c>
      <c r="K521" s="4" t="s">
        <v>8</v>
      </c>
      <c r="L521" s="11">
        <v>51763</v>
      </c>
      <c r="M521" s="14">
        <v>0</v>
      </c>
      <c r="N521" s="13">
        <v>218</v>
      </c>
      <c r="O521" s="10">
        <v>331.29</v>
      </c>
      <c r="P521" s="117" t="s">
        <v>1478</v>
      </c>
      <c r="Q521" s="1"/>
      <c r="R521" s="1"/>
      <c r="S521" s="128">
        <v>2</v>
      </c>
    </row>
    <row r="522" spans="1:19" ht="18" customHeight="1">
      <c r="A522" s="1" t="s">
        <v>1539</v>
      </c>
      <c r="B522" s="1" t="s">
        <v>1540</v>
      </c>
      <c r="C522" s="1" t="s">
        <v>1541</v>
      </c>
      <c r="D522" s="3" t="s">
        <v>69</v>
      </c>
      <c r="E522" s="1" t="s">
        <v>1542</v>
      </c>
      <c r="F522" s="4" t="s">
        <v>12</v>
      </c>
      <c r="G522" s="115" t="s">
        <v>4269</v>
      </c>
      <c r="H522" s="116">
        <v>21.805</v>
      </c>
      <c r="I522" s="5">
        <v>1</v>
      </c>
      <c r="J522" s="5" t="s">
        <v>11</v>
      </c>
      <c r="K522" s="4" t="s">
        <v>8</v>
      </c>
      <c r="L522" s="11">
        <v>52097</v>
      </c>
      <c r="M522" s="14">
        <v>0</v>
      </c>
      <c r="N522" s="13">
        <v>295</v>
      </c>
      <c r="O522" s="10">
        <v>242.7</v>
      </c>
      <c r="P522" s="117" t="s">
        <v>1543</v>
      </c>
      <c r="Q522" s="1"/>
      <c r="R522" s="1" t="s">
        <v>8733</v>
      </c>
      <c r="S522" s="127"/>
    </row>
    <row r="523" spans="1:19" ht="18" customHeight="1">
      <c r="A523" s="1" t="s">
        <v>1544</v>
      </c>
      <c r="B523" s="1" t="s">
        <v>1545</v>
      </c>
      <c r="C523" s="1" t="s">
        <v>1546</v>
      </c>
      <c r="D523" s="3" t="s">
        <v>69</v>
      </c>
      <c r="E523" s="1" t="s">
        <v>1547</v>
      </c>
      <c r="F523" s="4" t="s">
        <v>9</v>
      </c>
      <c r="G523" s="115" t="s">
        <v>4269</v>
      </c>
      <c r="H523" s="116">
        <v>20.445</v>
      </c>
      <c r="I523" s="5">
        <v>2</v>
      </c>
      <c r="J523" s="5" t="s">
        <v>11</v>
      </c>
      <c r="K523" s="4" t="s">
        <v>8</v>
      </c>
      <c r="L523" s="11">
        <v>50869</v>
      </c>
      <c r="M523" s="14">
        <v>0</v>
      </c>
      <c r="N523" s="13">
        <v>212</v>
      </c>
      <c r="O523" s="10">
        <v>259.8</v>
      </c>
      <c r="P523" s="117" t="s">
        <v>1543</v>
      </c>
      <c r="Q523" s="1"/>
      <c r="R523" s="118" t="s">
        <v>5694</v>
      </c>
      <c r="S523" s="127"/>
    </row>
    <row r="524" spans="1:19" ht="18" customHeight="1">
      <c r="A524" s="1" t="s">
        <v>1548</v>
      </c>
      <c r="B524" s="1" t="s">
        <v>1549</v>
      </c>
      <c r="C524" s="9" t="s">
        <v>1550</v>
      </c>
      <c r="D524" s="3" t="s">
        <v>83</v>
      </c>
      <c r="E524" s="9" t="s">
        <v>1551</v>
      </c>
      <c r="F524" s="4" t="s">
        <v>9</v>
      </c>
      <c r="G524" s="115" t="s">
        <v>4269</v>
      </c>
      <c r="H524" s="116">
        <v>126.59</v>
      </c>
      <c r="I524" s="5">
        <v>2</v>
      </c>
      <c r="J524" s="6" t="s">
        <v>11</v>
      </c>
      <c r="K524" s="4" t="s">
        <v>8</v>
      </c>
      <c r="L524" s="11">
        <v>47877</v>
      </c>
      <c r="M524" s="14">
        <v>0</v>
      </c>
      <c r="N524" s="13">
        <v>536</v>
      </c>
      <c r="O524" s="10">
        <v>392.36</v>
      </c>
      <c r="P524" s="117" t="s">
        <v>1552</v>
      </c>
      <c r="Q524" s="1"/>
      <c r="R524" s="1" t="s">
        <v>5679</v>
      </c>
      <c r="S524" s="128">
        <v>2</v>
      </c>
    </row>
    <row r="525" spans="1:19" ht="18" customHeight="1">
      <c r="A525" s="1" t="s">
        <v>1553</v>
      </c>
      <c r="B525" s="1" t="s">
        <v>1554</v>
      </c>
      <c r="C525" s="1" t="s">
        <v>1555</v>
      </c>
      <c r="D525" s="3" t="s">
        <v>83</v>
      </c>
      <c r="E525" s="1" t="s">
        <v>1556</v>
      </c>
      <c r="F525" s="4" t="s">
        <v>9</v>
      </c>
      <c r="G525" s="115" t="s">
        <v>5394</v>
      </c>
      <c r="H525" s="116">
        <v>203.065</v>
      </c>
      <c r="I525" s="5">
        <v>2</v>
      </c>
      <c r="J525" s="5" t="s">
        <v>1557</v>
      </c>
      <c r="K525" s="4" t="s">
        <v>47</v>
      </c>
      <c r="L525" s="11">
        <v>60874</v>
      </c>
      <c r="M525" s="14">
        <v>43.60810855209121</v>
      </c>
      <c r="N525" s="13">
        <v>717</v>
      </c>
      <c r="O525" s="10">
        <v>245.9</v>
      </c>
      <c r="P525" s="117" t="s">
        <v>1552</v>
      </c>
      <c r="Q525" s="1"/>
      <c r="R525" s="1" t="s">
        <v>5679</v>
      </c>
      <c r="S525" s="127"/>
    </row>
    <row r="526" spans="1:19" ht="18" customHeight="1">
      <c r="A526" s="1" t="s">
        <v>1558</v>
      </c>
      <c r="B526" s="1" t="s">
        <v>1559</v>
      </c>
      <c r="C526" s="1" t="s">
        <v>1560</v>
      </c>
      <c r="D526" s="3" t="s">
        <v>300</v>
      </c>
      <c r="E526" s="1" t="s">
        <v>1561</v>
      </c>
      <c r="F526" s="4" t="s">
        <v>12</v>
      </c>
      <c r="G526" s="115" t="s">
        <v>5394</v>
      </c>
      <c r="H526" s="116">
        <v>16.857500000000002</v>
      </c>
      <c r="I526" s="5">
        <v>1</v>
      </c>
      <c r="J526" s="5" t="s">
        <v>1562</v>
      </c>
      <c r="K526" s="4" t="s">
        <v>47</v>
      </c>
      <c r="L526" s="11">
        <v>52079</v>
      </c>
      <c r="M526" s="14">
        <v>11.35006432535187</v>
      </c>
      <c r="N526" s="13">
        <v>1107</v>
      </c>
      <c r="O526" s="10">
        <v>218.44</v>
      </c>
      <c r="P526" s="117" t="s">
        <v>1552</v>
      </c>
      <c r="Q526" s="1"/>
      <c r="R526" s="1" t="s">
        <v>8733</v>
      </c>
      <c r="S526" s="127"/>
    </row>
    <row r="527" spans="1:19" ht="18" customHeight="1">
      <c r="A527" s="1" t="s">
        <v>1563</v>
      </c>
      <c r="B527" s="1" t="s">
        <v>1564</v>
      </c>
      <c r="C527" s="1" t="s">
        <v>1565</v>
      </c>
      <c r="D527" s="3" t="s">
        <v>1100</v>
      </c>
      <c r="E527" s="1" t="s">
        <v>710</v>
      </c>
      <c r="F527" s="4" t="s">
        <v>9</v>
      </c>
      <c r="G527" s="115" t="s">
        <v>5394</v>
      </c>
      <c r="H527" s="116">
        <v>85.844999999999999</v>
      </c>
      <c r="I527" s="5">
        <v>2</v>
      </c>
      <c r="J527" s="5" t="s">
        <v>11</v>
      </c>
      <c r="K527" s="4" t="s">
        <v>47</v>
      </c>
      <c r="L527" s="11">
        <v>52520</v>
      </c>
      <c r="M527" s="14">
        <v>19.583015993907082</v>
      </c>
      <c r="N527" s="13">
        <v>12</v>
      </c>
      <c r="O527" s="10">
        <v>219.28</v>
      </c>
      <c r="P527" s="117" t="s">
        <v>1552</v>
      </c>
      <c r="Q527" s="1"/>
      <c r="R527" s="1" t="s">
        <v>5719</v>
      </c>
      <c r="S527" s="128">
        <v>16</v>
      </c>
    </row>
    <row r="528" spans="1:19" ht="18" customHeight="1">
      <c r="A528" s="1" t="s">
        <v>1566</v>
      </c>
      <c r="B528" s="1" t="s">
        <v>1567</v>
      </c>
      <c r="C528" s="1" t="s">
        <v>1565</v>
      </c>
      <c r="D528" s="3" t="s">
        <v>1100</v>
      </c>
      <c r="E528" s="1" t="s">
        <v>710</v>
      </c>
      <c r="F528" s="4" t="s">
        <v>9</v>
      </c>
      <c r="G528" s="115" t="s">
        <v>5394</v>
      </c>
      <c r="H528" s="116">
        <v>101.77500000000001</v>
      </c>
      <c r="I528" s="5">
        <v>2</v>
      </c>
      <c r="J528" s="5" t="s">
        <v>11</v>
      </c>
      <c r="K528" s="4" t="s">
        <v>47</v>
      </c>
      <c r="L528" s="11">
        <v>52428</v>
      </c>
      <c r="M528" s="14">
        <v>18.844892042420081</v>
      </c>
      <c r="N528" s="13">
        <v>23</v>
      </c>
      <c r="O528" s="10">
        <v>214.69</v>
      </c>
      <c r="P528" s="117" t="s">
        <v>1552</v>
      </c>
      <c r="Q528" s="1"/>
      <c r="R528" s="1" t="s">
        <v>5719</v>
      </c>
      <c r="S528" s="128">
        <v>16</v>
      </c>
    </row>
    <row r="529" spans="1:19" ht="18" customHeight="1">
      <c r="A529" s="1" t="s">
        <v>1568</v>
      </c>
      <c r="B529" s="1" t="s">
        <v>1569</v>
      </c>
      <c r="C529" s="1" t="s">
        <v>1565</v>
      </c>
      <c r="D529" s="3" t="s">
        <v>1100</v>
      </c>
      <c r="E529" s="1" t="s">
        <v>710</v>
      </c>
      <c r="F529" s="4" t="s">
        <v>9</v>
      </c>
      <c r="G529" s="115" t="s">
        <v>5394</v>
      </c>
      <c r="H529" s="116">
        <v>65.375</v>
      </c>
      <c r="I529" s="5">
        <v>2</v>
      </c>
      <c r="J529" s="5" t="s">
        <v>11</v>
      </c>
      <c r="K529" s="4" t="s">
        <v>47</v>
      </c>
      <c r="L529" s="11">
        <v>53787</v>
      </c>
      <c r="M529" s="14">
        <v>25.258891553721156</v>
      </c>
      <c r="N529" s="13">
        <v>31</v>
      </c>
      <c r="O529" s="10">
        <v>222.74</v>
      </c>
      <c r="P529" s="117" t="s">
        <v>1552</v>
      </c>
      <c r="Q529" s="1"/>
      <c r="R529" s="1" t="s">
        <v>5719</v>
      </c>
      <c r="S529" s="128">
        <v>16</v>
      </c>
    </row>
    <row r="530" spans="1:19" ht="18" customHeight="1">
      <c r="A530" s="1" t="s">
        <v>1570</v>
      </c>
      <c r="B530" s="1" t="s">
        <v>1571</v>
      </c>
      <c r="C530" s="1" t="s">
        <v>1565</v>
      </c>
      <c r="D530" s="3" t="s">
        <v>407</v>
      </c>
      <c r="E530" s="1" t="s">
        <v>710</v>
      </c>
      <c r="F530" s="4" t="s">
        <v>9</v>
      </c>
      <c r="G530" s="115" t="s">
        <v>5394</v>
      </c>
      <c r="H530" s="116">
        <v>63.9</v>
      </c>
      <c r="I530" s="5">
        <v>2</v>
      </c>
      <c r="J530" s="5" t="s">
        <v>101</v>
      </c>
      <c r="K530" s="4" t="s">
        <v>47</v>
      </c>
      <c r="L530" s="11">
        <v>52902</v>
      </c>
      <c r="M530" s="14">
        <v>25.172961324713622</v>
      </c>
      <c r="N530" s="13">
        <v>2</v>
      </c>
      <c r="O530" s="10">
        <v>199.96</v>
      </c>
      <c r="P530" s="117" t="s">
        <v>1552</v>
      </c>
      <c r="Q530" s="1"/>
      <c r="R530" s="1" t="s">
        <v>5719</v>
      </c>
      <c r="S530" s="128">
        <v>16</v>
      </c>
    </row>
    <row r="531" spans="1:19" ht="18" customHeight="1">
      <c r="A531" s="1" t="s">
        <v>1572</v>
      </c>
      <c r="B531" s="1" t="s">
        <v>1573</v>
      </c>
      <c r="C531" s="1" t="s">
        <v>1565</v>
      </c>
      <c r="D531" s="3" t="s">
        <v>407</v>
      </c>
      <c r="E531" s="1" t="s">
        <v>710</v>
      </c>
      <c r="F531" s="4" t="s">
        <v>9</v>
      </c>
      <c r="G531" s="115" t="s">
        <v>5394</v>
      </c>
      <c r="H531" s="116">
        <v>117.6525</v>
      </c>
      <c r="I531" s="5">
        <v>3</v>
      </c>
      <c r="J531" s="5" t="s">
        <v>806</v>
      </c>
      <c r="K531" s="4" t="s">
        <v>47</v>
      </c>
      <c r="L531" s="11">
        <v>55880</v>
      </c>
      <c r="M531" s="14">
        <v>31.411954187544737</v>
      </c>
      <c r="N531" s="13">
        <v>15</v>
      </c>
      <c r="O531" s="10">
        <v>203.04</v>
      </c>
      <c r="P531" s="117" t="s">
        <v>1552</v>
      </c>
      <c r="Q531" s="1"/>
      <c r="R531" s="1" t="s">
        <v>5719</v>
      </c>
      <c r="S531" s="128">
        <v>16</v>
      </c>
    </row>
    <row r="532" spans="1:19" ht="18" customHeight="1">
      <c r="A532" s="1" t="s">
        <v>1574</v>
      </c>
      <c r="B532" s="1" t="s">
        <v>1575</v>
      </c>
      <c r="C532" s="1" t="s">
        <v>1565</v>
      </c>
      <c r="D532" s="3" t="s">
        <v>1100</v>
      </c>
      <c r="E532" s="1" t="s">
        <v>710</v>
      </c>
      <c r="F532" s="4" t="s">
        <v>9</v>
      </c>
      <c r="G532" s="115" t="s">
        <v>5394</v>
      </c>
      <c r="H532" s="116">
        <v>75.564999999999998</v>
      </c>
      <c r="I532" s="5">
        <v>2</v>
      </c>
      <c r="J532" s="5" t="s">
        <v>11</v>
      </c>
      <c r="K532" s="4" t="s">
        <v>47</v>
      </c>
      <c r="L532" s="11">
        <v>54238</v>
      </c>
      <c r="M532" s="14">
        <v>26.138500682178545</v>
      </c>
      <c r="N532" s="13">
        <v>2</v>
      </c>
      <c r="O532" s="10">
        <v>216.57</v>
      </c>
      <c r="P532" s="117" t="s">
        <v>1552</v>
      </c>
      <c r="Q532" s="1"/>
      <c r="R532" s="1" t="s">
        <v>5719</v>
      </c>
      <c r="S532" s="128">
        <v>16</v>
      </c>
    </row>
    <row r="533" spans="1:19" ht="18" customHeight="1">
      <c r="A533" s="1" t="s">
        <v>1576</v>
      </c>
      <c r="B533" s="1" t="s">
        <v>1577</v>
      </c>
      <c r="C533" s="1" t="s">
        <v>1565</v>
      </c>
      <c r="D533" s="3" t="s">
        <v>1100</v>
      </c>
      <c r="E533" s="1" t="s">
        <v>710</v>
      </c>
      <c r="F533" s="4" t="s">
        <v>9</v>
      </c>
      <c r="G533" s="115" t="s">
        <v>5394</v>
      </c>
      <c r="H533" s="116">
        <v>70.709999999999994</v>
      </c>
      <c r="I533" s="5">
        <v>2</v>
      </c>
      <c r="J533" s="5" t="s">
        <v>101</v>
      </c>
      <c r="K533" s="4" t="s">
        <v>47</v>
      </c>
      <c r="L533" s="11">
        <v>54127</v>
      </c>
      <c r="M533" s="14">
        <v>25.144567406285219</v>
      </c>
      <c r="N533" s="13">
        <v>15</v>
      </c>
      <c r="O533" s="10">
        <v>233.42</v>
      </c>
      <c r="P533" s="117" t="s">
        <v>1552</v>
      </c>
      <c r="Q533" s="1"/>
      <c r="R533" s="1" t="s">
        <v>5719</v>
      </c>
      <c r="S533" s="128">
        <v>16</v>
      </c>
    </row>
    <row r="534" spans="1:19" ht="18" customHeight="1">
      <c r="A534" s="1" t="s">
        <v>1578</v>
      </c>
      <c r="B534" s="1" t="s">
        <v>1579</v>
      </c>
      <c r="C534" s="1" t="s">
        <v>1565</v>
      </c>
      <c r="D534" s="3" t="s">
        <v>563</v>
      </c>
      <c r="E534" s="1" t="s">
        <v>710</v>
      </c>
      <c r="F534" s="4" t="s">
        <v>9</v>
      </c>
      <c r="G534" s="115" t="s">
        <v>5394</v>
      </c>
      <c r="H534" s="116">
        <v>28.5</v>
      </c>
      <c r="I534" s="5">
        <v>2</v>
      </c>
      <c r="J534" s="5" t="s">
        <v>101</v>
      </c>
      <c r="K534" s="4" t="s">
        <v>8</v>
      </c>
      <c r="L534" s="11">
        <v>47842</v>
      </c>
      <c r="M534" s="14">
        <v>0</v>
      </c>
      <c r="N534" s="13">
        <v>667</v>
      </c>
      <c r="O534" s="10">
        <v>219.46</v>
      </c>
      <c r="P534" s="117" t="s">
        <v>1552</v>
      </c>
      <c r="Q534" s="1"/>
      <c r="R534" s="1" t="s">
        <v>5719</v>
      </c>
      <c r="S534" s="128">
        <v>16</v>
      </c>
    </row>
    <row r="535" spans="1:19" ht="18" customHeight="1">
      <c r="A535" s="1" t="s">
        <v>1580</v>
      </c>
      <c r="B535" s="1" t="s">
        <v>1581</v>
      </c>
      <c r="C535" s="1" t="s">
        <v>14</v>
      </c>
      <c r="D535" s="1" t="s">
        <v>14</v>
      </c>
      <c r="E535" s="1" t="s">
        <v>332</v>
      </c>
      <c r="F535" s="4" t="s">
        <v>9</v>
      </c>
      <c r="G535" s="115" t="s">
        <v>4269</v>
      </c>
      <c r="H535" s="116">
        <v>48.7</v>
      </c>
      <c r="I535" s="5">
        <v>2</v>
      </c>
      <c r="J535" s="6" t="s">
        <v>11</v>
      </c>
      <c r="K535" s="4" t="s">
        <v>8</v>
      </c>
      <c r="L535" s="11">
        <v>49355</v>
      </c>
      <c r="M535" s="14">
        <v>0</v>
      </c>
      <c r="N535" s="13">
        <v>281</v>
      </c>
      <c r="O535" s="10">
        <v>45.61</v>
      </c>
      <c r="P535" s="117" t="s">
        <v>1552</v>
      </c>
      <c r="Q535" s="1"/>
      <c r="R535" s="1"/>
      <c r="S535" s="128">
        <v>2</v>
      </c>
    </row>
    <row r="536" spans="1:19" ht="18" customHeight="1">
      <c r="A536" s="1" t="s">
        <v>1582</v>
      </c>
      <c r="B536" s="1" t="s">
        <v>1583</v>
      </c>
      <c r="C536" s="9" t="s">
        <v>1584</v>
      </c>
      <c r="D536" s="3" t="s">
        <v>300</v>
      </c>
      <c r="E536" s="9" t="s">
        <v>338</v>
      </c>
      <c r="F536" s="4" t="s">
        <v>9</v>
      </c>
      <c r="G536" s="115" t="s">
        <v>5394</v>
      </c>
      <c r="H536" s="116">
        <v>142.46</v>
      </c>
      <c r="I536" s="5">
        <v>2</v>
      </c>
      <c r="J536" s="6" t="s">
        <v>11</v>
      </c>
      <c r="K536" s="4" t="s">
        <v>8</v>
      </c>
      <c r="L536" s="11">
        <v>52252</v>
      </c>
      <c r="M536" s="14">
        <v>0</v>
      </c>
      <c r="N536" s="13">
        <v>908</v>
      </c>
      <c r="O536" s="10">
        <v>333.9</v>
      </c>
      <c r="P536" s="117" t="s">
        <v>1552</v>
      </c>
      <c r="Q536" s="1"/>
      <c r="R536" s="1" t="s">
        <v>5679</v>
      </c>
      <c r="S536" s="128">
        <v>2</v>
      </c>
    </row>
    <row r="537" spans="1:19" ht="18" customHeight="1">
      <c r="A537" s="1" t="s">
        <v>1585</v>
      </c>
      <c r="B537" s="1" t="s">
        <v>1586</v>
      </c>
      <c r="C537" s="1" t="s">
        <v>1153</v>
      </c>
      <c r="D537" s="3" t="s">
        <v>295</v>
      </c>
      <c r="E537" s="1" t="s">
        <v>1587</v>
      </c>
      <c r="F537" s="4" t="s">
        <v>9</v>
      </c>
      <c r="G537" s="115" t="s">
        <v>4269</v>
      </c>
      <c r="H537" s="116">
        <v>7.8150000000000004</v>
      </c>
      <c r="I537" s="5">
        <v>2</v>
      </c>
      <c r="J537" s="5" t="s">
        <v>11</v>
      </c>
      <c r="K537" s="4" t="s">
        <v>47</v>
      </c>
      <c r="L537" s="11">
        <v>57984</v>
      </c>
      <c r="M537" s="14">
        <v>37.551738410596023</v>
      </c>
      <c r="N537" s="13">
        <v>246</v>
      </c>
      <c r="O537" s="10">
        <v>271.12</v>
      </c>
      <c r="P537" s="117" t="s">
        <v>1552</v>
      </c>
      <c r="Q537" s="1"/>
      <c r="R537" s="1" t="s">
        <v>5700</v>
      </c>
      <c r="S537" s="127"/>
    </row>
    <row r="538" spans="1:19" ht="18" customHeight="1">
      <c r="A538" s="1" t="s">
        <v>1588</v>
      </c>
      <c r="B538" s="1" t="s">
        <v>1589</v>
      </c>
      <c r="C538" s="1" t="s">
        <v>1153</v>
      </c>
      <c r="D538" s="3" t="s">
        <v>295</v>
      </c>
      <c r="E538" s="1" t="s">
        <v>1587</v>
      </c>
      <c r="F538" s="4" t="s">
        <v>9</v>
      </c>
      <c r="G538" s="115" t="s">
        <v>4269</v>
      </c>
      <c r="H538" s="116">
        <v>33.82</v>
      </c>
      <c r="I538" s="5">
        <v>2</v>
      </c>
      <c r="J538" s="5" t="s">
        <v>11</v>
      </c>
      <c r="K538" s="4" t="s">
        <v>8</v>
      </c>
      <c r="L538" s="11">
        <v>47740</v>
      </c>
      <c r="M538" s="14">
        <v>0</v>
      </c>
      <c r="N538" s="13">
        <v>54</v>
      </c>
      <c r="O538" s="10">
        <v>255.98</v>
      </c>
      <c r="P538" s="117" t="s">
        <v>1552</v>
      </c>
      <c r="Q538" s="1"/>
      <c r="R538" s="1" t="s">
        <v>5700</v>
      </c>
      <c r="S538" s="127"/>
    </row>
    <row r="539" spans="1:19" ht="18" customHeight="1">
      <c r="A539" s="1" t="s">
        <v>1590</v>
      </c>
      <c r="B539" s="1" t="s">
        <v>1591</v>
      </c>
      <c r="C539" s="1" t="s">
        <v>1153</v>
      </c>
      <c r="D539" s="3" t="s">
        <v>1185</v>
      </c>
      <c r="E539" s="1" t="s">
        <v>1587</v>
      </c>
      <c r="F539" s="4" t="s">
        <v>9</v>
      </c>
      <c r="G539" s="115" t="s">
        <v>4269</v>
      </c>
      <c r="H539" s="116">
        <v>16.95</v>
      </c>
      <c r="I539" s="5">
        <v>2</v>
      </c>
      <c r="J539" s="5" t="s">
        <v>11</v>
      </c>
      <c r="K539" s="4" t="s">
        <v>47</v>
      </c>
      <c r="L539" s="11">
        <v>47149</v>
      </c>
      <c r="M539" s="14">
        <v>0.3181403635283887</v>
      </c>
      <c r="N539" s="13">
        <v>40</v>
      </c>
      <c r="O539" s="10">
        <v>246.36</v>
      </c>
      <c r="P539" s="117" t="s">
        <v>1552</v>
      </c>
      <c r="Q539" s="1"/>
      <c r="R539" s="1" t="s">
        <v>5700</v>
      </c>
      <c r="S539" s="127"/>
    </row>
    <row r="540" spans="1:19" ht="18" customHeight="1">
      <c r="A540" s="1" t="s">
        <v>1592</v>
      </c>
      <c r="B540" s="1" t="s">
        <v>1593</v>
      </c>
      <c r="C540" s="1" t="s">
        <v>1594</v>
      </c>
      <c r="D540" s="3" t="s">
        <v>22</v>
      </c>
      <c r="E540" s="1" t="s">
        <v>1595</v>
      </c>
      <c r="F540" s="4" t="s">
        <v>9</v>
      </c>
      <c r="G540" s="115" t="s">
        <v>5394</v>
      </c>
      <c r="H540" s="116">
        <v>43.04</v>
      </c>
      <c r="I540" s="5">
        <v>2</v>
      </c>
      <c r="J540" s="6" t="s">
        <v>11</v>
      </c>
      <c r="K540" s="4" t="s">
        <v>8</v>
      </c>
      <c r="L540" s="11">
        <v>48607</v>
      </c>
      <c r="M540" s="14">
        <v>0</v>
      </c>
      <c r="N540" s="13">
        <v>25</v>
      </c>
      <c r="O540" s="10">
        <v>49.1</v>
      </c>
      <c r="P540" s="117" t="s">
        <v>1552</v>
      </c>
      <c r="Q540" s="1"/>
      <c r="R540" s="1"/>
      <c r="S540" s="128">
        <v>17</v>
      </c>
    </row>
    <row r="541" spans="1:19" ht="18" customHeight="1">
      <c r="A541" s="1" t="s">
        <v>1596</v>
      </c>
      <c r="B541" s="1" t="s">
        <v>1597</v>
      </c>
      <c r="C541" s="1" t="s">
        <v>643</v>
      </c>
      <c r="D541" s="3" t="s">
        <v>22</v>
      </c>
      <c r="E541" s="1" t="s">
        <v>1598</v>
      </c>
      <c r="F541" s="4" t="s">
        <v>9</v>
      </c>
      <c r="G541" s="115" t="s">
        <v>5394</v>
      </c>
      <c r="H541" s="116">
        <v>82.2</v>
      </c>
      <c r="I541" s="5">
        <v>2</v>
      </c>
      <c r="J541" s="6" t="s">
        <v>11</v>
      </c>
      <c r="K541" s="4" t="s">
        <v>8</v>
      </c>
      <c r="L541" s="11">
        <v>49803</v>
      </c>
      <c r="M541" s="14">
        <v>0</v>
      </c>
      <c r="N541" s="13">
        <v>28</v>
      </c>
      <c r="O541" s="10">
        <v>74.86</v>
      </c>
      <c r="P541" s="117" t="s">
        <v>1552</v>
      </c>
      <c r="Q541" s="1"/>
      <c r="R541" s="1"/>
      <c r="S541" s="128">
        <v>2</v>
      </c>
    </row>
    <row r="542" spans="1:19" ht="18" customHeight="1">
      <c r="A542" s="1" t="s">
        <v>1599</v>
      </c>
      <c r="B542" s="1" t="s">
        <v>1600</v>
      </c>
      <c r="C542" s="1" t="s">
        <v>115</v>
      </c>
      <c r="D542" s="3" t="s">
        <v>115</v>
      </c>
      <c r="E542" s="1" t="s">
        <v>312</v>
      </c>
      <c r="F542" s="4" t="s">
        <v>12</v>
      </c>
      <c r="G542" s="115" t="s">
        <v>5394</v>
      </c>
      <c r="H542" s="116">
        <v>22.98</v>
      </c>
      <c r="I542" s="5">
        <v>1</v>
      </c>
      <c r="J542" s="5" t="s">
        <v>11</v>
      </c>
      <c r="K542" s="4" t="s">
        <v>8</v>
      </c>
      <c r="L542" s="11">
        <v>49046</v>
      </c>
      <c r="M542" s="14">
        <v>0</v>
      </c>
      <c r="N542" s="13">
        <v>34</v>
      </c>
      <c r="O542" s="10">
        <v>212.61</v>
      </c>
      <c r="P542" s="117" t="s">
        <v>1601</v>
      </c>
      <c r="Q542" s="1"/>
      <c r="R542" s="1" t="s">
        <v>8733</v>
      </c>
      <c r="S542" s="127"/>
    </row>
    <row r="543" spans="1:19" ht="18" customHeight="1">
      <c r="A543" s="1" t="s">
        <v>1602</v>
      </c>
      <c r="B543" s="1" t="s">
        <v>1603</v>
      </c>
      <c r="C543" s="1" t="s">
        <v>115</v>
      </c>
      <c r="D543" s="3" t="s">
        <v>115</v>
      </c>
      <c r="E543" s="1" t="s">
        <v>798</v>
      </c>
      <c r="F543" s="4" t="s">
        <v>9</v>
      </c>
      <c r="G543" s="115" t="s">
        <v>5394</v>
      </c>
      <c r="H543" s="116">
        <v>106.53</v>
      </c>
      <c r="I543" s="5">
        <v>2</v>
      </c>
      <c r="J543" s="5" t="s">
        <v>1604</v>
      </c>
      <c r="K543" s="4" t="s">
        <v>47</v>
      </c>
      <c r="L543" s="11">
        <v>66644</v>
      </c>
      <c r="M543" s="14">
        <v>51.408979052877982</v>
      </c>
      <c r="N543" s="13">
        <v>37</v>
      </c>
      <c r="O543" s="10">
        <v>188.19</v>
      </c>
      <c r="P543" s="117" t="s">
        <v>1601</v>
      </c>
      <c r="Q543" s="1"/>
      <c r="R543" s="1" t="s">
        <v>8733</v>
      </c>
      <c r="S543" s="127"/>
    </row>
    <row r="544" spans="1:19" ht="18" customHeight="1">
      <c r="A544" s="1" t="s">
        <v>1605</v>
      </c>
      <c r="B544" s="1" t="s">
        <v>1606</v>
      </c>
      <c r="C544" s="1" t="s">
        <v>115</v>
      </c>
      <c r="D544" s="3" t="s">
        <v>115</v>
      </c>
      <c r="E544" s="1" t="s">
        <v>312</v>
      </c>
      <c r="F544" s="4" t="s">
        <v>12</v>
      </c>
      <c r="G544" s="115" t="s">
        <v>5394</v>
      </c>
      <c r="H544" s="116">
        <v>18.739999999999998</v>
      </c>
      <c r="I544" s="5">
        <v>1</v>
      </c>
      <c r="J544" s="5" t="s">
        <v>11</v>
      </c>
      <c r="K544" s="4" t="s">
        <v>8</v>
      </c>
      <c r="L544" s="11">
        <v>50479</v>
      </c>
      <c r="M544" s="14">
        <v>0</v>
      </c>
      <c r="N544" s="13">
        <v>28</v>
      </c>
      <c r="O544" s="10">
        <v>188.01</v>
      </c>
      <c r="P544" s="117" t="s">
        <v>1601</v>
      </c>
      <c r="Q544" s="1"/>
      <c r="R544" s="1" t="s">
        <v>5682</v>
      </c>
      <c r="S544" s="128">
        <v>1</v>
      </c>
    </row>
    <row r="545" spans="1:19" ht="18" customHeight="1">
      <c r="A545" s="1" t="s">
        <v>1607</v>
      </c>
      <c r="B545" s="1" t="s">
        <v>1608</v>
      </c>
      <c r="C545" s="1" t="s">
        <v>1609</v>
      </c>
      <c r="D545" s="3" t="s">
        <v>944</v>
      </c>
      <c r="E545" s="1" t="s">
        <v>1610</v>
      </c>
      <c r="F545" s="4" t="s">
        <v>9</v>
      </c>
      <c r="G545" s="115" t="s">
        <v>5394</v>
      </c>
      <c r="H545" s="116">
        <v>28.62</v>
      </c>
      <c r="I545" s="5">
        <v>2</v>
      </c>
      <c r="J545" s="5" t="s">
        <v>11</v>
      </c>
      <c r="K545" s="4" t="s">
        <v>47</v>
      </c>
      <c r="L545" s="11">
        <v>69442</v>
      </c>
      <c r="M545" s="14">
        <v>61.534806025172081</v>
      </c>
      <c r="N545" s="13">
        <v>36</v>
      </c>
      <c r="O545" s="10">
        <v>204.82</v>
      </c>
      <c r="P545" s="117" t="s">
        <v>1601</v>
      </c>
      <c r="Q545" s="1"/>
      <c r="R545" s="1" t="s">
        <v>5689</v>
      </c>
      <c r="S545" s="134"/>
    </row>
    <row r="546" spans="1:19" ht="18" customHeight="1">
      <c r="A546" s="1" t="s">
        <v>1611</v>
      </c>
      <c r="B546" s="1" t="s">
        <v>1612</v>
      </c>
      <c r="C546" s="1" t="s">
        <v>1493</v>
      </c>
      <c r="D546" s="3" t="s">
        <v>186</v>
      </c>
      <c r="E546" s="1" t="s">
        <v>27</v>
      </c>
      <c r="F546" s="4" t="s">
        <v>12</v>
      </c>
      <c r="G546" s="115" t="s">
        <v>5394</v>
      </c>
      <c r="H546" s="116">
        <v>0.70250000000000001</v>
      </c>
      <c r="I546" s="5">
        <v>1</v>
      </c>
      <c r="J546" s="5" t="s">
        <v>1613</v>
      </c>
      <c r="K546" s="4" t="s">
        <v>47</v>
      </c>
      <c r="L546" s="11">
        <v>50020</v>
      </c>
      <c r="M546" s="14">
        <v>5.427828868452619</v>
      </c>
      <c r="N546" s="13">
        <v>26</v>
      </c>
      <c r="O546" s="10">
        <v>191.58</v>
      </c>
      <c r="P546" s="117" t="s">
        <v>1601</v>
      </c>
      <c r="Q546" s="1"/>
      <c r="R546" s="1" t="s">
        <v>8733</v>
      </c>
      <c r="S546" s="127"/>
    </row>
    <row r="547" spans="1:19" ht="18" customHeight="1">
      <c r="A547" s="1" t="s">
        <v>1614</v>
      </c>
      <c r="B547" s="1" t="s">
        <v>1615</v>
      </c>
      <c r="C547" s="1" t="s">
        <v>215</v>
      </c>
      <c r="D547" s="3" t="s">
        <v>215</v>
      </c>
      <c r="E547" s="1" t="s">
        <v>342</v>
      </c>
      <c r="F547" s="4" t="s">
        <v>9</v>
      </c>
      <c r="G547" s="115" t="s">
        <v>5394</v>
      </c>
      <c r="H547" s="116">
        <v>184.74</v>
      </c>
      <c r="I547" s="5">
        <v>2</v>
      </c>
      <c r="J547" s="5" t="s">
        <v>11</v>
      </c>
      <c r="K547" s="4" t="s">
        <v>47</v>
      </c>
      <c r="L547" s="11">
        <v>66671</v>
      </c>
      <c r="M547" s="14">
        <v>53.149045312054724</v>
      </c>
      <c r="N547" s="13">
        <v>5</v>
      </c>
      <c r="O547" s="10">
        <v>247.58</v>
      </c>
      <c r="P547" s="117" t="s">
        <v>1601</v>
      </c>
      <c r="Q547" s="1"/>
      <c r="R547" s="1" t="s">
        <v>5691</v>
      </c>
      <c r="S547" s="127"/>
    </row>
    <row r="548" spans="1:19" ht="18" customHeight="1">
      <c r="A548" s="1">
        <v>1663</v>
      </c>
      <c r="B548" s="1" t="s">
        <v>1616</v>
      </c>
      <c r="C548" s="1" t="s">
        <v>1617</v>
      </c>
      <c r="D548" s="3" t="s">
        <v>215</v>
      </c>
      <c r="E548" s="1" t="s">
        <v>664</v>
      </c>
      <c r="F548" s="4" t="s">
        <v>9</v>
      </c>
      <c r="G548" s="115" t="s">
        <v>5394</v>
      </c>
      <c r="H548" s="116">
        <v>92.46</v>
      </c>
      <c r="I548" s="5">
        <v>2</v>
      </c>
      <c r="J548" s="5" t="s">
        <v>11</v>
      </c>
      <c r="K548" s="4" t="s">
        <v>47</v>
      </c>
      <c r="L548" s="11">
        <v>66391</v>
      </c>
      <c r="M548" s="14">
        <v>52.990616197978646</v>
      </c>
      <c r="N548" s="13">
        <v>4</v>
      </c>
      <c r="O548" s="10">
        <v>206.7</v>
      </c>
      <c r="P548" s="117" t="s">
        <v>1601</v>
      </c>
      <c r="Q548" s="1"/>
      <c r="R548" s="1" t="s">
        <v>5729</v>
      </c>
      <c r="S548" s="127"/>
    </row>
    <row r="549" spans="1:19" ht="18" customHeight="1">
      <c r="A549" s="1" t="s">
        <v>5692</v>
      </c>
      <c r="B549" s="1" t="s">
        <v>1618</v>
      </c>
      <c r="C549" s="1" t="s">
        <v>1619</v>
      </c>
      <c r="D549" s="3" t="s">
        <v>215</v>
      </c>
      <c r="E549" s="1" t="s">
        <v>664</v>
      </c>
      <c r="F549" s="4" t="s">
        <v>9</v>
      </c>
      <c r="G549" s="115" t="s">
        <v>5394</v>
      </c>
      <c r="H549" s="116">
        <v>42.27</v>
      </c>
      <c r="I549" s="5">
        <v>2</v>
      </c>
      <c r="J549" s="5" t="s">
        <v>11</v>
      </c>
      <c r="K549" s="4" t="s">
        <v>8</v>
      </c>
      <c r="L549" s="11">
        <v>51780</v>
      </c>
      <c r="M549" s="14">
        <v>0</v>
      </c>
      <c r="N549" s="13">
        <v>26</v>
      </c>
      <c r="O549" s="10">
        <v>231.22</v>
      </c>
      <c r="P549" s="117" t="s">
        <v>1601</v>
      </c>
      <c r="Q549" s="1"/>
      <c r="R549" s="1" t="s">
        <v>5693</v>
      </c>
      <c r="S549" s="127"/>
    </row>
    <row r="550" spans="1:19" ht="18" customHeight="1">
      <c r="A550" s="1" t="s">
        <v>1620</v>
      </c>
      <c r="B550" s="1" t="s">
        <v>1621</v>
      </c>
      <c r="C550" s="1" t="s">
        <v>1622</v>
      </c>
      <c r="D550" s="3" t="s">
        <v>22</v>
      </c>
      <c r="E550" s="1" t="s">
        <v>1623</v>
      </c>
      <c r="F550" s="4" t="s">
        <v>9</v>
      </c>
      <c r="G550" s="115" t="s">
        <v>5394</v>
      </c>
      <c r="H550" s="116">
        <v>76.912499999999994</v>
      </c>
      <c r="I550" s="5">
        <v>3</v>
      </c>
      <c r="J550" s="5" t="s">
        <v>101</v>
      </c>
      <c r="K550" s="4" t="s">
        <v>47</v>
      </c>
      <c r="L550" s="11">
        <v>73522</v>
      </c>
      <c r="M550" s="14">
        <v>62.267076521313349</v>
      </c>
      <c r="N550" s="13">
        <v>74</v>
      </c>
      <c r="O550" s="10">
        <v>333.8</v>
      </c>
      <c r="P550" s="117" t="s">
        <v>1601</v>
      </c>
      <c r="Q550" s="1"/>
      <c r="R550" s="1" t="s">
        <v>5724</v>
      </c>
      <c r="S550" s="129"/>
    </row>
    <row r="551" spans="1:19" ht="18" customHeight="1">
      <c r="A551" s="1" t="s">
        <v>1624</v>
      </c>
      <c r="B551" s="1" t="s">
        <v>1625</v>
      </c>
      <c r="C551" s="1" t="s">
        <v>1626</v>
      </c>
      <c r="D551" s="3" t="s">
        <v>115</v>
      </c>
      <c r="E551" s="1" t="s">
        <v>1627</v>
      </c>
      <c r="F551" s="4" t="s">
        <v>9</v>
      </c>
      <c r="G551" s="115" t="s">
        <v>5394</v>
      </c>
      <c r="H551" s="116">
        <v>39.64</v>
      </c>
      <c r="I551" s="5">
        <v>2</v>
      </c>
      <c r="J551" s="5" t="s">
        <v>1628</v>
      </c>
      <c r="K551" s="4" t="s">
        <v>47</v>
      </c>
      <c r="L551" s="11">
        <v>67514</v>
      </c>
      <c r="M551" s="14">
        <v>51.95515004295406</v>
      </c>
      <c r="N551" s="13">
        <v>19</v>
      </c>
      <c r="O551" s="10">
        <v>183.96</v>
      </c>
      <c r="P551" s="117" t="s">
        <v>1601</v>
      </c>
      <c r="Q551" s="1" t="s">
        <v>12</v>
      </c>
      <c r="R551" s="1" t="s">
        <v>5681</v>
      </c>
      <c r="S551" s="127"/>
    </row>
    <row r="552" spans="1:19" ht="18" customHeight="1">
      <c r="A552" s="1" t="s">
        <v>1629</v>
      </c>
      <c r="B552" s="1" t="s">
        <v>1630</v>
      </c>
      <c r="C552" s="1" t="s">
        <v>4251</v>
      </c>
      <c r="D552" s="3" t="s">
        <v>4251</v>
      </c>
      <c r="E552" s="9" t="s">
        <v>1631</v>
      </c>
      <c r="F552" s="4" t="s">
        <v>9</v>
      </c>
      <c r="G552" s="115" t="s">
        <v>5394</v>
      </c>
      <c r="H552" s="116">
        <v>89.715000000000003</v>
      </c>
      <c r="I552" s="5">
        <v>2</v>
      </c>
      <c r="J552" s="5" t="s">
        <v>1632</v>
      </c>
      <c r="K552" s="119" t="s">
        <v>47</v>
      </c>
      <c r="L552" s="11">
        <v>50450</v>
      </c>
      <c r="M552" s="14">
        <v>6.2061446977205152</v>
      </c>
      <c r="N552" s="13">
        <v>5</v>
      </c>
      <c r="O552" s="10">
        <v>267.08999999999997</v>
      </c>
      <c r="P552" s="117" t="s">
        <v>1601</v>
      </c>
      <c r="Q552" s="1"/>
      <c r="R552" s="1" t="s">
        <v>8731</v>
      </c>
      <c r="S552" s="128">
        <v>1</v>
      </c>
    </row>
    <row r="553" spans="1:19" ht="18" customHeight="1">
      <c r="A553" s="1" t="s">
        <v>1633</v>
      </c>
      <c r="B553" s="1" t="s">
        <v>1634</v>
      </c>
      <c r="C553" s="1" t="s">
        <v>1635</v>
      </c>
      <c r="D553" s="3" t="s">
        <v>54</v>
      </c>
      <c r="E553" s="1" t="s">
        <v>1636</v>
      </c>
      <c r="F553" s="4" t="s">
        <v>9</v>
      </c>
      <c r="G553" s="115" t="s">
        <v>5394</v>
      </c>
      <c r="H553" s="116">
        <v>33.292500000000004</v>
      </c>
      <c r="I553" s="5">
        <v>3</v>
      </c>
      <c r="J553" s="5" t="s">
        <v>1637</v>
      </c>
      <c r="K553" s="4" t="s">
        <v>47</v>
      </c>
      <c r="L553" s="11">
        <v>76864</v>
      </c>
      <c r="M553" s="14">
        <v>66.198740632805993</v>
      </c>
      <c r="N553" s="13">
        <v>9</v>
      </c>
      <c r="O553" s="10">
        <v>232.24</v>
      </c>
      <c r="P553" s="117" t="s">
        <v>1601</v>
      </c>
      <c r="Q553" s="1"/>
      <c r="R553" s="1" t="s">
        <v>5712</v>
      </c>
      <c r="S553" s="128">
        <v>25</v>
      </c>
    </row>
    <row r="554" spans="1:19" ht="18" customHeight="1">
      <c r="A554" s="1" t="s">
        <v>1638</v>
      </c>
      <c r="B554" s="1" t="s">
        <v>1639</v>
      </c>
      <c r="C554" s="1" t="s">
        <v>1640</v>
      </c>
      <c r="D554" s="3" t="s">
        <v>54</v>
      </c>
      <c r="E554" s="1" t="s">
        <v>1636</v>
      </c>
      <c r="F554" s="4" t="s">
        <v>9</v>
      </c>
      <c r="G554" s="115" t="s">
        <v>5394</v>
      </c>
      <c r="H554" s="116">
        <v>70.942499999999995</v>
      </c>
      <c r="I554" s="5">
        <v>3</v>
      </c>
      <c r="J554" s="5" t="s">
        <v>11</v>
      </c>
      <c r="K554" s="4" t="s">
        <v>47</v>
      </c>
      <c r="L554" s="11">
        <v>75678</v>
      </c>
      <c r="M554" s="14">
        <v>65.540844102645423</v>
      </c>
      <c r="N554" s="13">
        <v>9</v>
      </c>
      <c r="O554" s="10">
        <v>203.88</v>
      </c>
      <c r="P554" s="117" t="s">
        <v>1601</v>
      </c>
      <c r="Q554" s="1"/>
      <c r="R554" s="1" t="s">
        <v>5712</v>
      </c>
      <c r="S554" s="128">
        <v>25</v>
      </c>
    </row>
    <row r="555" spans="1:19" ht="18" customHeight="1">
      <c r="A555" s="1" t="s">
        <v>1641</v>
      </c>
      <c r="B555" s="1" t="s">
        <v>1642</v>
      </c>
      <c r="C555" s="1" t="s">
        <v>1643</v>
      </c>
      <c r="D555" s="3" t="s">
        <v>54</v>
      </c>
      <c r="E555" s="1" t="s">
        <v>1644</v>
      </c>
      <c r="F555" s="4" t="s">
        <v>9</v>
      </c>
      <c r="G555" s="115" t="s">
        <v>5394</v>
      </c>
      <c r="H555" s="116">
        <v>47.077500000000001</v>
      </c>
      <c r="I555" s="5">
        <v>3</v>
      </c>
      <c r="J555" s="5" t="s">
        <v>101</v>
      </c>
      <c r="K555" s="4" t="s">
        <v>47</v>
      </c>
      <c r="L555" s="11">
        <v>78948</v>
      </c>
      <c r="M555" s="14">
        <v>68.15752140649542</v>
      </c>
      <c r="N555" s="13">
        <v>10</v>
      </c>
      <c r="O555" s="10">
        <v>250.67</v>
      </c>
      <c r="P555" s="117" t="s">
        <v>1601</v>
      </c>
      <c r="Q555" s="1"/>
      <c r="R555" s="1" t="s">
        <v>5712</v>
      </c>
      <c r="S555" s="128">
        <v>25</v>
      </c>
    </row>
    <row r="556" spans="1:19" ht="18" customHeight="1">
      <c r="A556" s="1" t="s">
        <v>1645</v>
      </c>
      <c r="B556" s="1" t="s">
        <v>1646</v>
      </c>
      <c r="C556" s="1" t="s">
        <v>1647</v>
      </c>
      <c r="D556" s="3" t="s">
        <v>54</v>
      </c>
      <c r="E556" s="1" t="s">
        <v>1636</v>
      </c>
      <c r="F556" s="4" t="s">
        <v>9</v>
      </c>
      <c r="G556" s="115" t="s">
        <v>5394</v>
      </c>
      <c r="H556" s="116">
        <v>60.375</v>
      </c>
      <c r="I556" s="5">
        <v>3</v>
      </c>
      <c r="J556" s="5" t="s">
        <v>11</v>
      </c>
      <c r="K556" s="4" t="s">
        <v>47</v>
      </c>
      <c r="L556" s="11">
        <v>78714</v>
      </c>
      <c r="M556" s="14">
        <v>68.704423609523076</v>
      </c>
      <c r="N556" s="13">
        <v>1</v>
      </c>
      <c r="O556" s="10">
        <v>188.53</v>
      </c>
      <c r="P556" s="117" t="s">
        <v>1601</v>
      </c>
      <c r="Q556" s="1"/>
      <c r="R556" s="1" t="s">
        <v>5712</v>
      </c>
      <c r="S556" s="128">
        <v>25</v>
      </c>
    </row>
    <row r="557" spans="1:19" ht="18" customHeight="1">
      <c r="A557" s="1" t="s">
        <v>1648</v>
      </c>
      <c r="B557" s="1" t="s">
        <v>1649</v>
      </c>
      <c r="C557" s="1" t="s">
        <v>1640</v>
      </c>
      <c r="D557" s="3" t="s">
        <v>54</v>
      </c>
      <c r="E557" s="1" t="s">
        <v>1636</v>
      </c>
      <c r="F557" s="4" t="s">
        <v>9</v>
      </c>
      <c r="G557" s="115" t="s">
        <v>5394</v>
      </c>
      <c r="H557" s="116">
        <v>66.074999999999989</v>
      </c>
      <c r="I557" s="5">
        <v>3</v>
      </c>
      <c r="J557" s="5" t="s">
        <v>11</v>
      </c>
      <c r="K557" s="4" t="s">
        <v>47</v>
      </c>
      <c r="L557" s="11">
        <v>78429</v>
      </c>
      <c r="M557" s="14">
        <v>68.022032666488158</v>
      </c>
      <c r="N557" s="13">
        <v>11</v>
      </c>
      <c r="O557" s="10">
        <v>190.71</v>
      </c>
      <c r="P557" s="117" t="s">
        <v>1601</v>
      </c>
      <c r="Q557" s="1"/>
      <c r="R557" s="1" t="s">
        <v>5712</v>
      </c>
      <c r="S557" s="128">
        <v>25</v>
      </c>
    </row>
    <row r="558" spans="1:19" ht="18" customHeight="1">
      <c r="A558" s="1" t="s">
        <v>1650</v>
      </c>
      <c r="B558" s="1" t="s">
        <v>1651</v>
      </c>
      <c r="C558" s="1" t="s">
        <v>114</v>
      </c>
      <c r="D558" s="3" t="s">
        <v>115</v>
      </c>
      <c r="E558" s="1" t="s">
        <v>1404</v>
      </c>
      <c r="F558" s="4" t="s">
        <v>9</v>
      </c>
      <c r="G558" s="115" t="s">
        <v>5394</v>
      </c>
      <c r="H558" s="116">
        <v>54.022500000000001</v>
      </c>
      <c r="I558" s="5">
        <v>3</v>
      </c>
      <c r="J558" s="5" t="s">
        <v>11</v>
      </c>
      <c r="K558" s="4" t="s">
        <v>47</v>
      </c>
      <c r="L558" s="11">
        <v>79106</v>
      </c>
      <c r="M558" s="14">
        <v>68.839278942178851</v>
      </c>
      <c r="N558" s="13">
        <v>8</v>
      </c>
      <c r="O558" s="10">
        <v>240.22</v>
      </c>
      <c r="P558" s="117" t="s">
        <v>1601</v>
      </c>
      <c r="Q558" s="1"/>
      <c r="R558" s="1" t="s">
        <v>5718</v>
      </c>
      <c r="S558" s="131">
        <v>18</v>
      </c>
    </row>
    <row r="559" spans="1:19" ht="18" customHeight="1">
      <c r="A559" s="1" t="s">
        <v>1652</v>
      </c>
      <c r="B559" s="1" t="s">
        <v>1653</v>
      </c>
      <c r="C559" s="1" t="s">
        <v>5734</v>
      </c>
      <c r="D559" s="3" t="s">
        <v>115</v>
      </c>
      <c r="E559" s="1" t="s">
        <v>1551</v>
      </c>
      <c r="F559" s="4" t="s">
        <v>9</v>
      </c>
      <c r="G559" s="115" t="s">
        <v>5394</v>
      </c>
      <c r="H559" s="116">
        <v>25.567500000000003</v>
      </c>
      <c r="I559" s="5">
        <v>3</v>
      </c>
      <c r="J559" s="5" t="s">
        <v>101</v>
      </c>
      <c r="K559" s="4" t="s">
        <v>47</v>
      </c>
      <c r="L559" s="11">
        <v>79007</v>
      </c>
      <c r="M559" s="14">
        <v>67.375042717733862</v>
      </c>
      <c r="N559" s="13">
        <v>10</v>
      </c>
      <c r="O559" s="10">
        <v>271.52</v>
      </c>
      <c r="P559" s="117" t="s">
        <v>1601</v>
      </c>
      <c r="Q559" s="1"/>
      <c r="R559" s="1" t="s">
        <v>5718</v>
      </c>
      <c r="S559" s="131">
        <v>18</v>
      </c>
    </row>
    <row r="560" spans="1:19" ht="18" customHeight="1">
      <c r="A560" s="2" t="s">
        <v>1654</v>
      </c>
      <c r="B560" s="1" t="s">
        <v>1655</v>
      </c>
      <c r="C560" s="2" t="s">
        <v>1656</v>
      </c>
      <c r="D560" s="3" t="s">
        <v>22</v>
      </c>
      <c r="E560" s="2" t="s">
        <v>664</v>
      </c>
      <c r="F560" s="4" t="s">
        <v>9</v>
      </c>
      <c r="G560" s="115" t="s">
        <v>5394</v>
      </c>
      <c r="H560" s="116">
        <v>49.064999999999998</v>
      </c>
      <c r="I560" s="5">
        <v>3</v>
      </c>
      <c r="J560" s="5" t="s">
        <v>1657</v>
      </c>
      <c r="K560" s="4" t="s">
        <v>47</v>
      </c>
      <c r="L560" s="11">
        <v>72027</v>
      </c>
      <c r="M560" s="14">
        <v>59.994168853346665</v>
      </c>
      <c r="N560" s="13">
        <v>14</v>
      </c>
      <c r="O560" s="10">
        <v>211.89</v>
      </c>
      <c r="P560" s="117" t="s">
        <v>1601</v>
      </c>
      <c r="Q560" s="1"/>
      <c r="R560" s="115" t="s">
        <v>5698</v>
      </c>
      <c r="S560" s="127"/>
    </row>
    <row r="561" spans="1:19" ht="18" customHeight="1">
      <c r="A561" s="1" t="s">
        <v>1658</v>
      </c>
      <c r="B561" s="1" t="s">
        <v>1659</v>
      </c>
      <c r="C561" s="1" t="s">
        <v>1660</v>
      </c>
      <c r="D561" s="3" t="s">
        <v>186</v>
      </c>
      <c r="E561" s="1" t="s">
        <v>27</v>
      </c>
      <c r="F561" s="4" t="s">
        <v>12</v>
      </c>
      <c r="G561" s="115" t="s">
        <v>5394</v>
      </c>
      <c r="H561" s="116">
        <v>8.7825000000000006</v>
      </c>
      <c r="I561" s="5">
        <v>1</v>
      </c>
      <c r="J561" s="5" t="s">
        <v>148</v>
      </c>
      <c r="K561" s="119" t="s">
        <v>47</v>
      </c>
      <c r="L561" s="11">
        <v>50189</v>
      </c>
      <c r="M561" s="14">
        <v>6.0371794616350201</v>
      </c>
      <c r="N561" s="13">
        <v>34</v>
      </c>
      <c r="O561" s="10">
        <v>201.34</v>
      </c>
      <c r="P561" s="117" t="s">
        <v>1601</v>
      </c>
      <c r="Q561" s="1"/>
      <c r="R561" s="1" t="s">
        <v>8733</v>
      </c>
      <c r="S561" s="127"/>
    </row>
    <row r="562" spans="1:19" ht="18" customHeight="1">
      <c r="A562" s="1" t="s">
        <v>1661</v>
      </c>
      <c r="B562" s="1" t="s">
        <v>1662</v>
      </c>
      <c r="C562" s="1" t="s">
        <v>1663</v>
      </c>
      <c r="D562" s="3" t="s">
        <v>22</v>
      </c>
      <c r="E562" s="1" t="s">
        <v>1664</v>
      </c>
      <c r="F562" s="4" t="s">
        <v>9</v>
      </c>
      <c r="G562" s="115" t="s">
        <v>5394</v>
      </c>
      <c r="H562" s="116">
        <v>11.63</v>
      </c>
      <c r="I562" s="5">
        <v>4</v>
      </c>
      <c r="J562" s="5" t="s">
        <v>11</v>
      </c>
      <c r="K562" s="4" t="s">
        <v>8</v>
      </c>
      <c r="L562" s="11">
        <v>51260</v>
      </c>
      <c r="M562" s="14">
        <v>0</v>
      </c>
      <c r="N562" s="13">
        <v>13</v>
      </c>
      <c r="O562" s="10">
        <v>221.43</v>
      </c>
      <c r="P562" s="117" t="s">
        <v>1601</v>
      </c>
      <c r="Q562" s="1"/>
      <c r="R562" s="1" t="s">
        <v>8733</v>
      </c>
      <c r="S562" s="127"/>
    </row>
    <row r="563" spans="1:19" ht="18" customHeight="1">
      <c r="A563" s="1" t="s">
        <v>1665</v>
      </c>
      <c r="B563" s="1" t="s">
        <v>1666</v>
      </c>
      <c r="C563" s="1" t="s">
        <v>68</v>
      </c>
      <c r="D563" s="3" t="s">
        <v>69</v>
      </c>
      <c r="E563" s="1" t="s">
        <v>1667</v>
      </c>
      <c r="F563" s="4" t="s">
        <v>9</v>
      </c>
      <c r="G563" s="115" t="s">
        <v>5394</v>
      </c>
      <c r="H563" s="116">
        <v>117.30500000000001</v>
      </c>
      <c r="I563" s="5">
        <v>2</v>
      </c>
      <c r="J563" s="5" t="s">
        <v>11</v>
      </c>
      <c r="K563" s="4" t="s">
        <v>47</v>
      </c>
      <c r="L563" s="11">
        <v>65679</v>
      </c>
      <c r="M563" s="14">
        <v>56.179296274303816</v>
      </c>
      <c r="N563" s="13">
        <v>24</v>
      </c>
      <c r="O563" s="10">
        <v>201.59</v>
      </c>
      <c r="P563" s="117" t="s">
        <v>1601</v>
      </c>
      <c r="Q563" s="1"/>
      <c r="R563" s="1" t="s">
        <v>8733</v>
      </c>
      <c r="S563" s="127"/>
    </row>
    <row r="564" spans="1:19" ht="18" customHeight="1">
      <c r="A564" s="1" t="s">
        <v>1668</v>
      </c>
      <c r="B564" s="1" t="s">
        <v>1669</v>
      </c>
      <c r="C564" s="1" t="s">
        <v>68</v>
      </c>
      <c r="D564" s="3" t="s">
        <v>69</v>
      </c>
      <c r="E564" s="1" t="s">
        <v>1667</v>
      </c>
      <c r="F564" s="4" t="s">
        <v>9</v>
      </c>
      <c r="G564" s="115" t="s">
        <v>5394</v>
      </c>
      <c r="H564" s="116">
        <v>84.4</v>
      </c>
      <c r="I564" s="5">
        <v>2</v>
      </c>
      <c r="J564" s="5" t="s">
        <v>11</v>
      </c>
      <c r="K564" s="4" t="s">
        <v>47</v>
      </c>
      <c r="L564" s="11">
        <v>62805</v>
      </c>
      <c r="M564" s="14">
        <v>42.167024918398219</v>
      </c>
      <c r="N564" s="13">
        <v>63</v>
      </c>
      <c r="O564" s="10">
        <v>187.94</v>
      </c>
      <c r="P564" s="117" t="s">
        <v>1601</v>
      </c>
      <c r="Q564" s="1"/>
      <c r="R564" s="1" t="s">
        <v>8733</v>
      </c>
      <c r="S564" s="127"/>
    </row>
    <row r="565" spans="1:19" ht="18" customHeight="1">
      <c r="A565" s="1" t="s">
        <v>1670</v>
      </c>
      <c r="B565" s="1" t="s">
        <v>1671</v>
      </c>
      <c r="C565" s="1" t="s">
        <v>83</v>
      </c>
      <c r="D565" s="3" t="s">
        <v>83</v>
      </c>
      <c r="E565" s="1" t="s">
        <v>342</v>
      </c>
      <c r="F565" s="4" t="s">
        <v>9</v>
      </c>
      <c r="G565" s="115" t="s">
        <v>5394</v>
      </c>
      <c r="H565" s="116">
        <v>63.72</v>
      </c>
      <c r="I565" s="5">
        <v>2</v>
      </c>
      <c r="J565" s="5" t="s">
        <v>11</v>
      </c>
      <c r="K565" s="4" t="s">
        <v>47</v>
      </c>
      <c r="L565" s="11">
        <v>64234</v>
      </c>
      <c r="M565" s="14">
        <v>48.726531120590344</v>
      </c>
      <c r="N565" s="13">
        <v>66</v>
      </c>
      <c r="O565" s="10">
        <v>198.75</v>
      </c>
      <c r="P565" s="117" t="s">
        <v>1601</v>
      </c>
      <c r="Q565" s="1"/>
      <c r="R565" s="1" t="s">
        <v>5691</v>
      </c>
      <c r="S565" s="127"/>
    </row>
    <row r="566" spans="1:19" ht="18" customHeight="1">
      <c r="A566" s="1" t="s">
        <v>1672</v>
      </c>
      <c r="B566" s="1" t="s">
        <v>1673</v>
      </c>
      <c r="C566" s="1" t="s">
        <v>1674</v>
      </c>
      <c r="D566" s="3" t="s">
        <v>567</v>
      </c>
      <c r="E566" s="1" t="s">
        <v>1675</v>
      </c>
      <c r="F566" s="4" t="s">
        <v>9</v>
      </c>
      <c r="G566" s="115" t="s">
        <v>5394</v>
      </c>
      <c r="H566" s="116">
        <v>2.4649999999999999</v>
      </c>
      <c r="I566" s="5">
        <v>2</v>
      </c>
      <c r="J566" s="5" t="s">
        <v>1676</v>
      </c>
      <c r="K566" s="4" t="s">
        <v>47</v>
      </c>
      <c r="L566" s="11">
        <v>66068</v>
      </c>
      <c r="M566" s="14">
        <v>48.24574680632076</v>
      </c>
      <c r="N566" s="13">
        <v>23</v>
      </c>
      <c r="O566" s="10">
        <v>293.89999999999998</v>
      </c>
      <c r="P566" s="117" t="s">
        <v>1601</v>
      </c>
      <c r="Q566" s="1"/>
      <c r="R566" s="1" t="s">
        <v>8733</v>
      </c>
      <c r="S566" s="127"/>
    </row>
    <row r="567" spans="1:19" ht="18" customHeight="1">
      <c r="A567" s="1" t="s">
        <v>1677</v>
      </c>
      <c r="B567" s="1" t="s">
        <v>1678</v>
      </c>
      <c r="C567" s="1" t="s">
        <v>5734</v>
      </c>
      <c r="D567" s="3" t="s">
        <v>115</v>
      </c>
      <c r="E567" s="1" t="s">
        <v>1679</v>
      </c>
      <c r="F567" s="4" t="s">
        <v>9</v>
      </c>
      <c r="G567" s="115" t="s">
        <v>5394</v>
      </c>
      <c r="H567" s="116">
        <v>31.25</v>
      </c>
      <c r="I567" s="5">
        <v>2</v>
      </c>
      <c r="J567" s="5" t="s">
        <v>268</v>
      </c>
      <c r="K567" s="4" t="s">
        <v>47</v>
      </c>
      <c r="L567" s="11">
        <v>64114</v>
      </c>
      <c r="M567" s="14">
        <v>46.030508157344727</v>
      </c>
      <c r="N567" s="13">
        <v>32</v>
      </c>
      <c r="O567" s="10">
        <v>215.38</v>
      </c>
      <c r="P567" s="117" t="s">
        <v>1601</v>
      </c>
      <c r="Q567" s="1"/>
      <c r="R567" s="1" t="s">
        <v>5718</v>
      </c>
      <c r="S567" s="131">
        <v>18</v>
      </c>
    </row>
    <row r="568" spans="1:19" ht="18" customHeight="1">
      <c r="A568" s="1" t="s">
        <v>1680</v>
      </c>
      <c r="B568" s="1" t="s">
        <v>1681</v>
      </c>
      <c r="C568" s="1" t="s">
        <v>5734</v>
      </c>
      <c r="D568" s="3" t="s">
        <v>115</v>
      </c>
      <c r="E568" s="1" t="s">
        <v>1682</v>
      </c>
      <c r="F568" s="4" t="s">
        <v>9</v>
      </c>
      <c r="G568" s="115" t="s">
        <v>5394</v>
      </c>
      <c r="H568" s="116">
        <v>30.19</v>
      </c>
      <c r="I568" s="5">
        <v>2</v>
      </c>
      <c r="J568" s="5" t="s">
        <v>1683</v>
      </c>
      <c r="K568" s="4" t="s">
        <v>47</v>
      </c>
      <c r="L568" s="11">
        <v>68623</v>
      </c>
      <c r="M568" s="14">
        <v>54.011045859260008</v>
      </c>
      <c r="N568" s="13">
        <v>7</v>
      </c>
      <c r="O568" s="10">
        <v>224.29</v>
      </c>
      <c r="P568" s="117" t="s">
        <v>1601</v>
      </c>
      <c r="Q568" s="1"/>
      <c r="R568" s="1" t="s">
        <v>5718</v>
      </c>
      <c r="S568" s="131">
        <v>18</v>
      </c>
    </row>
    <row r="569" spans="1:19" ht="18" customHeight="1">
      <c r="A569" s="1" t="s">
        <v>1684</v>
      </c>
      <c r="B569" s="1" t="s">
        <v>1685</v>
      </c>
      <c r="C569" s="1" t="s">
        <v>1686</v>
      </c>
      <c r="D569" s="3" t="s">
        <v>115</v>
      </c>
      <c r="E569" s="1" t="s">
        <v>1687</v>
      </c>
      <c r="F569" s="4" t="s">
        <v>9</v>
      </c>
      <c r="G569" s="115" t="s">
        <v>5394</v>
      </c>
      <c r="H569" s="116">
        <v>176.51499999999999</v>
      </c>
      <c r="I569" s="5">
        <v>2</v>
      </c>
      <c r="J569" s="5" t="s">
        <v>1688</v>
      </c>
      <c r="K569" s="4" t="s">
        <v>47</v>
      </c>
      <c r="L569" s="11">
        <v>66262</v>
      </c>
      <c r="M569" s="14">
        <v>46.547040536053849</v>
      </c>
      <c r="N569" s="13">
        <v>7</v>
      </c>
      <c r="O569" s="10">
        <v>243.09</v>
      </c>
      <c r="P569" s="117" t="s">
        <v>1601</v>
      </c>
      <c r="Q569" s="1"/>
      <c r="R569" s="1" t="s">
        <v>5685</v>
      </c>
      <c r="S569" s="127"/>
    </row>
    <row r="570" spans="1:19" ht="18" customHeight="1">
      <c r="A570" s="1" t="s">
        <v>1689</v>
      </c>
      <c r="B570" s="1" t="s">
        <v>1690</v>
      </c>
      <c r="C570" s="1" t="s">
        <v>5734</v>
      </c>
      <c r="D570" s="3" t="s">
        <v>115</v>
      </c>
      <c r="E570" s="1" t="s">
        <v>10</v>
      </c>
      <c r="F570" s="4" t="s">
        <v>9</v>
      </c>
      <c r="G570" s="115" t="s">
        <v>5394</v>
      </c>
      <c r="H570" s="116">
        <v>30.875</v>
      </c>
      <c r="I570" s="5">
        <v>2</v>
      </c>
      <c r="J570" s="5" t="s">
        <v>997</v>
      </c>
      <c r="K570" s="4" t="s">
        <v>47</v>
      </c>
      <c r="L570" s="11">
        <v>66945</v>
      </c>
      <c r="M570" s="14">
        <v>47.30749122413922</v>
      </c>
      <c r="N570" s="13">
        <v>5</v>
      </c>
      <c r="O570" s="10">
        <v>407.12</v>
      </c>
      <c r="P570" s="117" t="s">
        <v>1601</v>
      </c>
      <c r="Q570" s="1"/>
      <c r="R570" s="1" t="s">
        <v>5718</v>
      </c>
      <c r="S570" s="131">
        <v>18</v>
      </c>
    </row>
    <row r="571" spans="1:19" ht="18" customHeight="1">
      <c r="A571" s="1" t="s">
        <v>1691</v>
      </c>
      <c r="B571" s="1" t="s">
        <v>1692</v>
      </c>
      <c r="C571" s="1" t="s">
        <v>4251</v>
      </c>
      <c r="D571" s="3" t="s">
        <v>4251</v>
      </c>
      <c r="E571" s="1" t="s">
        <v>332</v>
      </c>
      <c r="F571" s="4" t="s">
        <v>9</v>
      </c>
      <c r="G571" s="115" t="s">
        <v>5394</v>
      </c>
      <c r="H571" s="116">
        <v>307.21499999999997</v>
      </c>
      <c r="I571" s="5">
        <v>2</v>
      </c>
      <c r="J571" s="5" t="s">
        <v>11</v>
      </c>
      <c r="K571" s="4" t="s">
        <v>47</v>
      </c>
      <c r="L571" s="11">
        <v>71670</v>
      </c>
      <c r="M571" s="14">
        <v>61.473419840937623</v>
      </c>
      <c r="N571" s="13">
        <v>28</v>
      </c>
      <c r="O571" s="10">
        <v>205.02</v>
      </c>
      <c r="P571" s="117" t="s">
        <v>1601</v>
      </c>
      <c r="Q571" s="1"/>
      <c r="R571" s="1" t="s">
        <v>5707</v>
      </c>
      <c r="S571" s="128">
        <v>5</v>
      </c>
    </row>
    <row r="572" spans="1:19" ht="18" customHeight="1">
      <c r="A572" s="1" t="s">
        <v>1693</v>
      </c>
      <c r="B572" s="1" t="s">
        <v>1694</v>
      </c>
      <c r="C572" s="1" t="s">
        <v>1565</v>
      </c>
      <c r="D572" s="3" t="s">
        <v>407</v>
      </c>
      <c r="E572" s="1" t="s">
        <v>710</v>
      </c>
      <c r="F572" s="4" t="s">
        <v>9</v>
      </c>
      <c r="G572" s="115" t="s">
        <v>5394</v>
      </c>
      <c r="H572" s="116">
        <v>255.97</v>
      </c>
      <c r="I572" s="5">
        <v>4</v>
      </c>
      <c r="J572" s="5" t="s">
        <v>174</v>
      </c>
      <c r="K572" s="4" t="s">
        <v>47</v>
      </c>
      <c r="L572" s="11">
        <v>85985</v>
      </c>
      <c r="M572" s="14">
        <v>76.458684654300171</v>
      </c>
      <c r="N572" s="13">
        <v>63</v>
      </c>
      <c r="O572" s="10">
        <v>215.33</v>
      </c>
      <c r="P572" s="117" t="s">
        <v>1601</v>
      </c>
      <c r="Q572" s="1"/>
      <c r="R572" s="1" t="s">
        <v>5719</v>
      </c>
      <c r="S572" s="128">
        <v>16</v>
      </c>
    </row>
    <row r="573" spans="1:19" ht="18" customHeight="1">
      <c r="A573" s="1" t="s">
        <v>1695</v>
      </c>
      <c r="B573" s="1" t="s">
        <v>1696</v>
      </c>
      <c r="C573" s="1" t="s">
        <v>1565</v>
      </c>
      <c r="D573" s="3" t="s">
        <v>407</v>
      </c>
      <c r="E573" s="1" t="s">
        <v>710</v>
      </c>
      <c r="F573" s="4" t="s">
        <v>9</v>
      </c>
      <c r="G573" s="115" t="s">
        <v>5394</v>
      </c>
      <c r="H573" s="116">
        <v>63.57</v>
      </c>
      <c r="I573" s="5">
        <v>2</v>
      </c>
      <c r="J573" s="5" t="s">
        <v>11</v>
      </c>
      <c r="K573" s="4" t="s">
        <v>47</v>
      </c>
      <c r="L573" s="11">
        <v>66063</v>
      </c>
      <c r="M573" s="14">
        <v>54.34509483371933</v>
      </c>
      <c r="N573" s="13">
        <v>2</v>
      </c>
      <c r="O573" s="10">
        <v>229.08</v>
      </c>
      <c r="P573" s="117" t="s">
        <v>1601</v>
      </c>
      <c r="Q573" s="1"/>
      <c r="R573" s="1" t="s">
        <v>5719</v>
      </c>
      <c r="S573" s="128">
        <v>16</v>
      </c>
    </row>
    <row r="574" spans="1:19" ht="18" customHeight="1">
      <c r="A574" s="1" t="s">
        <v>1697</v>
      </c>
      <c r="B574" s="1" t="s">
        <v>1698</v>
      </c>
      <c r="C574" s="1" t="s">
        <v>1565</v>
      </c>
      <c r="D574" s="3" t="s">
        <v>1100</v>
      </c>
      <c r="E574" s="1" t="s">
        <v>710</v>
      </c>
      <c r="F574" s="4" t="s">
        <v>9</v>
      </c>
      <c r="G574" s="115" t="s">
        <v>5394</v>
      </c>
      <c r="H574" s="116">
        <v>56.38</v>
      </c>
      <c r="I574" s="5">
        <v>2</v>
      </c>
      <c r="J574" s="5" t="s">
        <v>11</v>
      </c>
      <c r="K574" s="4" t="s">
        <v>47</v>
      </c>
      <c r="L574" s="11">
        <v>64918</v>
      </c>
      <c r="M574" s="14">
        <v>50.030808096367728</v>
      </c>
      <c r="N574" s="13">
        <v>4</v>
      </c>
      <c r="O574" s="10">
        <v>248.23</v>
      </c>
      <c r="P574" s="117" t="s">
        <v>1601</v>
      </c>
      <c r="Q574" s="1"/>
      <c r="R574" s="1" t="s">
        <v>5719</v>
      </c>
      <c r="S574" s="128">
        <v>16</v>
      </c>
    </row>
    <row r="575" spans="1:19" ht="18" customHeight="1">
      <c r="A575" s="1" t="s">
        <v>1699</v>
      </c>
      <c r="B575" s="1" t="s">
        <v>1700</v>
      </c>
      <c r="C575" s="1" t="s">
        <v>1701</v>
      </c>
      <c r="D575" s="3" t="s">
        <v>407</v>
      </c>
      <c r="E575" s="1" t="s">
        <v>1482</v>
      </c>
      <c r="F575" s="4" t="s">
        <v>12</v>
      </c>
      <c r="G575" s="115" t="s">
        <v>5394</v>
      </c>
      <c r="H575" s="116">
        <v>4.7374999999999998</v>
      </c>
      <c r="I575" s="5">
        <v>1</v>
      </c>
      <c r="J575" s="5" t="s">
        <v>11</v>
      </c>
      <c r="K575" s="4" t="s">
        <v>8</v>
      </c>
      <c r="L575" s="11">
        <v>51923</v>
      </c>
      <c r="M575" s="14">
        <v>0</v>
      </c>
      <c r="N575" s="13">
        <v>21</v>
      </c>
      <c r="O575" s="10">
        <v>405.33</v>
      </c>
      <c r="P575" s="117" t="s">
        <v>1601</v>
      </c>
      <c r="Q575" s="1"/>
      <c r="R575" s="1" t="s">
        <v>8733</v>
      </c>
      <c r="S575" s="127"/>
    </row>
    <row r="576" spans="1:19" ht="18" customHeight="1">
      <c r="A576" s="1" t="s">
        <v>1702</v>
      </c>
      <c r="B576" s="1" t="s">
        <v>1703</v>
      </c>
      <c r="C576" s="1" t="s">
        <v>115</v>
      </c>
      <c r="D576" s="3" t="s">
        <v>115</v>
      </c>
      <c r="E576" s="1" t="s">
        <v>23</v>
      </c>
      <c r="F576" s="4" t="s">
        <v>9</v>
      </c>
      <c r="G576" s="115" t="s">
        <v>5394</v>
      </c>
      <c r="H576" s="116">
        <v>50.53</v>
      </c>
      <c r="I576" s="5">
        <v>2</v>
      </c>
      <c r="J576" s="5" t="s">
        <v>1604</v>
      </c>
      <c r="K576" s="4" t="s">
        <v>47</v>
      </c>
      <c r="L576" s="11">
        <v>65234</v>
      </c>
      <c r="M576" s="14">
        <v>47.895269338075238</v>
      </c>
      <c r="N576" s="13">
        <v>16</v>
      </c>
      <c r="O576" s="10">
        <v>211.39</v>
      </c>
      <c r="P576" s="117" t="s">
        <v>1601</v>
      </c>
      <c r="Q576" s="1"/>
      <c r="R576" s="1" t="s">
        <v>8733</v>
      </c>
      <c r="S576" s="127"/>
    </row>
    <row r="577" spans="1:19" ht="18" customHeight="1">
      <c r="A577" s="1">
        <v>79</v>
      </c>
      <c r="B577" s="1" t="s">
        <v>1704</v>
      </c>
      <c r="C577" s="1" t="s">
        <v>1705</v>
      </c>
      <c r="D577" s="3" t="s">
        <v>115</v>
      </c>
      <c r="E577" s="1" t="s">
        <v>10</v>
      </c>
      <c r="F577" s="4" t="s">
        <v>9</v>
      </c>
      <c r="G577" s="115" t="s">
        <v>5394</v>
      </c>
      <c r="H577" s="116">
        <v>85.67</v>
      </c>
      <c r="I577" s="5">
        <v>2</v>
      </c>
      <c r="J577" s="5" t="s">
        <v>11</v>
      </c>
      <c r="K577" s="4" t="s">
        <v>47</v>
      </c>
      <c r="L577" s="11">
        <v>64470</v>
      </c>
      <c r="M577" s="14">
        <v>44.481154025127964</v>
      </c>
      <c r="N577" s="13">
        <v>30</v>
      </c>
      <c r="O577" s="10">
        <v>235.47</v>
      </c>
      <c r="P577" s="117" t="s">
        <v>1601</v>
      </c>
      <c r="Q577" s="1"/>
      <c r="R577" s="1" t="s">
        <v>5724</v>
      </c>
      <c r="S577" s="130"/>
    </row>
    <row r="578" spans="1:19" ht="18" customHeight="1">
      <c r="A578" s="1" t="s">
        <v>1706</v>
      </c>
      <c r="B578" s="1" t="s">
        <v>1707</v>
      </c>
      <c r="C578" s="1" t="s">
        <v>1708</v>
      </c>
      <c r="D578" s="3" t="s">
        <v>69</v>
      </c>
      <c r="E578" s="1" t="s">
        <v>1709</v>
      </c>
      <c r="F578" s="4" t="s">
        <v>9</v>
      </c>
      <c r="G578" s="115" t="s">
        <v>5394</v>
      </c>
      <c r="H578" s="116">
        <v>45.39</v>
      </c>
      <c r="I578" s="5">
        <v>3</v>
      </c>
      <c r="J578" s="5" t="s">
        <v>997</v>
      </c>
      <c r="K578" s="4" t="s">
        <v>47</v>
      </c>
      <c r="L578" s="11">
        <v>84868</v>
      </c>
      <c r="M578" s="14">
        <v>73.044021303671585</v>
      </c>
      <c r="N578" s="13">
        <v>36</v>
      </c>
      <c r="O578" s="10">
        <v>240.55</v>
      </c>
      <c r="P578" s="117" t="s">
        <v>1601</v>
      </c>
      <c r="Q578" s="1"/>
      <c r="R578" s="1" t="s">
        <v>5675</v>
      </c>
      <c r="S578" s="128">
        <v>1</v>
      </c>
    </row>
    <row r="579" spans="1:19" ht="18" customHeight="1">
      <c r="A579" s="1" t="s">
        <v>1710</v>
      </c>
      <c r="B579" s="1" t="s">
        <v>1711</v>
      </c>
      <c r="C579" s="1" t="s">
        <v>207</v>
      </c>
      <c r="D579" s="3" t="s">
        <v>83</v>
      </c>
      <c r="E579" s="1" t="s">
        <v>208</v>
      </c>
      <c r="F579" s="4" t="s">
        <v>9</v>
      </c>
      <c r="G579" s="115" t="s">
        <v>5394</v>
      </c>
      <c r="H579" s="116">
        <v>20.28</v>
      </c>
      <c r="I579" s="5">
        <v>3</v>
      </c>
      <c r="J579" s="5" t="s">
        <v>1712</v>
      </c>
      <c r="K579" s="4" t="s">
        <v>47</v>
      </c>
      <c r="L579" s="11">
        <v>85367</v>
      </c>
      <c r="M579" s="14">
        <v>74.171518268183263</v>
      </c>
      <c r="N579" s="13">
        <v>16</v>
      </c>
      <c r="O579" s="10">
        <v>194.6</v>
      </c>
      <c r="P579" s="117" t="s">
        <v>1601</v>
      </c>
      <c r="Q579" s="1"/>
      <c r="R579" s="1" t="s">
        <v>5713</v>
      </c>
      <c r="S579" s="130"/>
    </row>
    <row r="580" spans="1:19" ht="18" customHeight="1">
      <c r="A580" s="1" t="s">
        <v>1713</v>
      </c>
      <c r="B580" s="1" t="s">
        <v>1714</v>
      </c>
      <c r="C580" s="1" t="s">
        <v>1715</v>
      </c>
      <c r="D580" s="3" t="s">
        <v>83</v>
      </c>
      <c r="E580" s="1" t="s">
        <v>1716</v>
      </c>
      <c r="F580" s="4" t="s">
        <v>9</v>
      </c>
      <c r="G580" s="115" t="s">
        <v>5394</v>
      </c>
      <c r="H580" s="116">
        <v>62.827500000000001</v>
      </c>
      <c r="I580" s="5">
        <v>3</v>
      </c>
      <c r="J580" s="5" t="s">
        <v>1717</v>
      </c>
      <c r="K580" s="4" t="s">
        <v>47</v>
      </c>
      <c r="L580" s="11">
        <v>83317</v>
      </c>
      <c r="M580" s="14">
        <v>71.009517865501635</v>
      </c>
      <c r="N580" s="13">
        <v>31</v>
      </c>
      <c r="O580" s="10">
        <v>320.39999999999998</v>
      </c>
      <c r="P580" s="117" t="s">
        <v>1601</v>
      </c>
      <c r="Q580" s="1"/>
      <c r="R580" s="1" t="s">
        <v>5713</v>
      </c>
      <c r="S580" s="130"/>
    </row>
    <row r="581" spans="1:19" ht="18" customHeight="1">
      <c r="A581" s="1" t="s">
        <v>1718</v>
      </c>
      <c r="B581" s="1" t="s">
        <v>1719</v>
      </c>
      <c r="C581" s="1" t="s">
        <v>1720</v>
      </c>
      <c r="D581" s="3" t="s">
        <v>54</v>
      </c>
      <c r="E581" s="1" t="s">
        <v>1636</v>
      </c>
      <c r="F581" s="4" t="s">
        <v>9</v>
      </c>
      <c r="G581" s="115" t="s">
        <v>5394</v>
      </c>
      <c r="H581" s="116">
        <v>29.45</v>
      </c>
      <c r="I581" s="5">
        <v>4</v>
      </c>
      <c r="J581" s="5" t="s">
        <v>11</v>
      </c>
      <c r="K581" s="4" t="s">
        <v>47</v>
      </c>
      <c r="L581" s="11">
        <v>92215</v>
      </c>
      <c r="M581" s="14">
        <v>77.622946375318548</v>
      </c>
      <c r="N581" s="13">
        <v>47</v>
      </c>
      <c r="O581" s="10">
        <v>252.83</v>
      </c>
      <c r="P581" s="117" t="s">
        <v>1601</v>
      </c>
      <c r="Q581" s="1"/>
      <c r="R581" s="1" t="s">
        <v>5712</v>
      </c>
      <c r="S581" s="128">
        <v>25</v>
      </c>
    </row>
    <row r="582" spans="1:19" ht="18" customHeight="1">
      <c r="A582" s="1" t="s">
        <v>1721</v>
      </c>
      <c r="B582" s="1" t="s">
        <v>1722</v>
      </c>
      <c r="C582" s="1" t="s">
        <v>1489</v>
      </c>
      <c r="D582" s="3" t="s">
        <v>186</v>
      </c>
      <c r="E582" s="1" t="s">
        <v>27</v>
      </c>
      <c r="F582" s="4" t="s">
        <v>9</v>
      </c>
      <c r="G582" s="115" t="s">
        <v>5394</v>
      </c>
      <c r="H582" s="116">
        <v>110.07</v>
      </c>
      <c r="I582" s="5">
        <v>4</v>
      </c>
      <c r="J582" s="5" t="s">
        <v>11</v>
      </c>
      <c r="K582" s="4" t="s">
        <v>47</v>
      </c>
      <c r="L582" s="11">
        <v>93432</v>
      </c>
      <c r="M582" s="14">
        <v>78.461340868225022</v>
      </c>
      <c r="N582" s="13">
        <v>6</v>
      </c>
      <c r="O582" s="10">
        <v>225.39</v>
      </c>
      <c r="P582" s="117" t="s">
        <v>1601</v>
      </c>
      <c r="Q582" s="1"/>
      <c r="R582" s="1" t="s">
        <v>5677</v>
      </c>
      <c r="S582" s="127"/>
    </row>
    <row r="583" spans="1:19" ht="18" customHeight="1">
      <c r="A583" s="1" t="s">
        <v>1723</v>
      </c>
      <c r="B583" s="1" t="s">
        <v>1724</v>
      </c>
      <c r="C583" s="1" t="s">
        <v>264</v>
      </c>
      <c r="D583" s="3" t="s">
        <v>69</v>
      </c>
      <c r="E583" s="1" t="s">
        <v>265</v>
      </c>
      <c r="F583" s="4" t="s">
        <v>9</v>
      </c>
      <c r="G583" s="115" t="s">
        <v>5394</v>
      </c>
      <c r="H583" s="116">
        <v>70.734999999999999</v>
      </c>
      <c r="I583" s="5">
        <v>2</v>
      </c>
      <c r="J583" s="5" t="s">
        <v>11</v>
      </c>
      <c r="K583" s="4" t="s">
        <v>47</v>
      </c>
      <c r="L583" s="11">
        <v>68837</v>
      </c>
      <c r="M583" s="14">
        <v>49.633191452271305</v>
      </c>
      <c r="N583" s="13">
        <v>35</v>
      </c>
      <c r="O583" s="10">
        <v>226.74</v>
      </c>
      <c r="P583" s="117" t="s">
        <v>1601</v>
      </c>
      <c r="Q583" s="1"/>
      <c r="R583" s="1" t="s">
        <v>5713</v>
      </c>
      <c r="S583" s="130"/>
    </row>
    <row r="584" spans="1:19" ht="18" customHeight="1">
      <c r="A584" s="1" t="s">
        <v>1725</v>
      </c>
      <c r="B584" s="1" t="s">
        <v>1726</v>
      </c>
      <c r="C584" s="1" t="s">
        <v>115</v>
      </c>
      <c r="D584" s="3" t="s">
        <v>115</v>
      </c>
      <c r="E584" s="1" t="s">
        <v>484</v>
      </c>
      <c r="F584" s="4" t="s">
        <v>9</v>
      </c>
      <c r="G584" s="115" t="s">
        <v>5394</v>
      </c>
      <c r="H584" s="116">
        <v>35.655000000000001</v>
      </c>
      <c r="I584" s="5">
        <v>2</v>
      </c>
      <c r="J584" s="5" t="s">
        <v>11</v>
      </c>
      <c r="K584" s="4" t="s">
        <v>47</v>
      </c>
      <c r="L584" s="11">
        <v>68539</v>
      </c>
      <c r="M584" s="14">
        <v>51.014750725864111</v>
      </c>
      <c r="N584" s="13">
        <v>19</v>
      </c>
      <c r="O584" s="10">
        <v>196.51</v>
      </c>
      <c r="P584" s="117" t="s">
        <v>1601</v>
      </c>
      <c r="Q584" s="1"/>
      <c r="R584" s="1" t="s">
        <v>5682</v>
      </c>
      <c r="S584" s="128">
        <v>1</v>
      </c>
    </row>
    <row r="585" spans="1:19" ht="18" customHeight="1">
      <c r="A585" s="1" t="s">
        <v>1727</v>
      </c>
      <c r="B585" s="1" t="s">
        <v>1728</v>
      </c>
      <c r="C585" s="1" t="s">
        <v>1729</v>
      </c>
      <c r="D585" s="3" t="s">
        <v>69</v>
      </c>
      <c r="E585" s="1" t="s">
        <v>1730</v>
      </c>
      <c r="F585" s="4" t="s">
        <v>9</v>
      </c>
      <c r="G585" s="115" t="s">
        <v>5394</v>
      </c>
      <c r="H585" s="116">
        <v>23.18</v>
      </c>
      <c r="I585" s="5">
        <v>2</v>
      </c>
      <c r="J585" s="5" t="s">
        <v>11</v>
      </c>
      <c r="K585" s="4" t="s">
        <v>47</v>
      </c>
      <c r="L585" s="11">
        <v>71303</v>
      </c>
      <c r="M585" s="14">
        <v>53.91638500483851</v>
      </c>
      <c r="N585" s="13">
        <v>23</v>
      </c>
      <c r="O585" s="10">
        <v>218.35</v>
      </c>
      <c r="P585" s="117" t="s">
        <v>1601</v>
      </c>
      <c r="Q585" s="1"/>
      <c r="R585" s="1" t="s">
        <v>5713</v>
      </c>
      <c r="S585" s="130"/>
    </row>
    <row r="586" spans="1:19" ht="18" customHeight="1">
      <c r="A586" s="1" t="s">
        <v>1731</v>
      </c>
      <c r="B586" s="1" t="s">
        <v>1732</v>
      </c>
      <c r="C586" s="1" t="s">
        <v>1733</v>
      </c>
      <c r="D586" s="3" t="s">
        <v>69</v>
      </c>
      <c r="E586" s="1" t="s">
        <v>1730</v>
      </c>
      <c r="F586" s="4" t="s">
        <v>9</v>
      </c>
      <c r="G586" s="115" t="s">
        <v>5394</v>
      </c>
      <c r="H586" s="116">
        <v>23.704999999999998</v>
      </c>
      <c r="I586" s="5">
        <v>2</v>
      </c>
      <c r="J586" s="5" t="s">
        <v>268</v>
      </c>
      <c r="K586" s="4" t="s">
        <v>47</v>
      </c>
      <c r="L586" s="11">
        <v>69838</v>
      </c>
      <c r="M586" s="14">
        <v>50.969386293994681</v>
      </c>
      <c r="N586" s="13">
        <v>12</v>
      </c>
      <c r="O586" s="10">
        <v>222.87</v>
      </c>
      <c r="P586" s="117" t="s">
        <v>1601</v>
      </c>
      <c r="Q586" s="1"/>
      <c r="R586" s="1" t="s">
        <v>5713</v>
      </c>
      <c r="S586" s="130"/>
    </row>
    <row r="587" spans="1:19" ht="18" customHeight="1">
      <c r="A587" s="1" t="s">
        <v>1734</v>
      </c>
      <c r="B587" s="1" t="s">
        <v>1735</v>
      </c>
      <c r="C587" s="1" t="s">
        <v>1736</v>
      </c>
      <c r="D587" s="3" t="s">
        <v>69</v>
      </c>
      <c r="E587" s="1" t="s">
        <v>1737</v>
      </c>
      <c r="F587" s="4" t="s">
        <v>9</v>
      </c>
      <c r="G587" s="115" t="s">
        <v>5394</v>
      </c>
      <c r="H587" s="116">
        <v>49.14</v>
      </c>
      <c r="I587" s="5">
        <v>2</v>
      </c>
      <c r="J587" s="5" t="s">
        <v>174</v>
      </c>
      <c r="K587" s="4" t="s">
        <v>47</v>
      </c>
      <c r="L587" s="11">
        <v>69389</v>
      </c>
      <c r="M587" s="14">
        <v>52.005361080286505</v>
      </c>
      <c r="N587" s="13">
        <v>25</v>
      </c>
      <c r="O587" s="10">
        <v>309.8</v>
      </c>
      <c r="P587" s="117" t="s">
        <v>1601</v>
      </c>
      <c r="Q587" s="1"/>
      <c r="R587" s="1" t="s">
        <v>5713</v>
      </c>
      <c r="S587" s="130"/>
    </row>
    <row r="588" spans="1:19" ht="18" customHeight="1">
      <c r="A588" s="1" t="s">
        <v>1738</v>
      </c>
      <c r="B588" s="1" t="s">
        <v>1739</v>
      </c>
      <c r="C588" s="1" t="s">
        <v>1740</v>
      </c>
      <c r="D588" s="3" t="s">
        <v>69</v>
      </c>
      <c r="E588" s="1" t="s">
        <v>1737</v>
      </c>
      <c r="F588" s="4" t="s">
        <v>9</v>
      </c>
      <c r="G588" s="115" t="s">
        <v>5394</v>
      </c>
      <c r="H588" s="116">
        <v>106.31</v>
      </c>
      <c r="I588" s="5">
        <v>2</v>
      </c>
      <c r="J588" s="5" t="s">
        <v>174</v>
      </c>
      <c r="K588" s="4" t="s">
        <v>47</v>
      </c>
      <c r="L588" s="11">
        <v>67543</v>
      </c>
      <c r="M588" s="14">
        <v>48.000532993796547</v>
      </c>
      <c r="N588" s="13">
        <v>22</v>
      </c>
      <c r="O588" s="10">
        <v>302.23</v>
      </c>
      <c r="P588" s="117" t="s">
        <v>1601</v>
      </c>
      <c r="Q588" s="1"/>
      <c r="R588" s="1" t="s">
        <v>5713</v>
      </c>
      <c r="S588" s="130"/>
    </row>
    <row r="589" spans="1:19" ht="18" customHeight="1">
      <c r="A589" s="1" t="s">
        <v>1741</v>
      </c>
      <c r="B589" s="1" t="s">
        <v>1742</v>
      </c>
      <c r="C589" s="1" t="s">
        <v>115</v>
      </c>
      <c r="D589" s="3" t="s">
        <v>115</v>
      </c>
      <c r="E589" s="1" t="s">
        <v>1743</v>
      </c>
      <c r="F589" s="4" t="s">
        <v>9</v>
      </c>
      <c r="G589" s="115" t="s">
        <v>5394</v>
      </c>
      <c r="H589" s="116">
        <v>35.034999999999997</v>
      </c>
      <c r="I589" s="5">
        <v>2</v>
      </c>
      <c r="J589" s="5" t="s">
        <v>806</v>
      </c>
      <c r="K589" s="4" t="s">
        <v>47</v>
      </c>
      <c r="L589" s="11">
        <v>70294</v>
      </c>
      <c r="M589" s="14">
        <v>54.060090477138878</v>
      </c>
      <c r="N589" s="13">
        <v>15</v>
      </c>
      <c r="O589" s="10">
        <v>188.91</v>
      </c>
      <c r="P589" s="117" t="s">
        <v>1601</v>
      </c>
      <c r="Q589" s="1"/>
      <c r="R589" s="1" t="s">
        <v>5682</v>
      </c>
      <c r="S589" s="128">
        <v>1</v>
      </c>
    </row>
    <row r="590" spans="1:19" ht="18" customHeight="1">
      <c r="A590" s="1" t="s">
        <v>1744</v>
      </c>
      <c r="B590" s="1" t="s">
        <v>1745</v>
      </c>
      <c r="C590" s="1" t="s">
        <v>1746</v>
      </c>
      <c r="D590" s="3" t="s">
        <v>115</v>
      </c>
      <c r="E590" s="1" t="s">
        <v>1747</v>
      </c>
      <c r="F590" s="4" t="s">
        <v>9</v>
      </c>
      <c r="G590" s="115" t="s">
        <v>5394</v>
      </c>
      <c r="H590" s="116">
        <v>22.975000000000001</v>
      </c>
      <c r="I590" s="5">
        <v>2</v>
      </c>
      <c r="J590" s="5" t="s">
        <v>11</v>
      </c>
      <c r="K590" s="4" t="s">
        <v>47</v>
      </c>
      <c r="L590" s="11">
        <v>70916</v>
      </c>
      <c r="M590" s="14">
        <v>56.0578712843364</v>
      </c>
      <c r="N590" s="13">
        <v>21</v>
      </c>
      <c r="O590" s="10">
        <v>176.65</v>
      </c>
      <c r="P590" s="117" t="s">
        <v>1601</v>
      </c>
      <c r="Q590" s="1" t="s">
        <v>12</v>
      </c>
      <c r="R590" s="1" t="s">
        <v>5681</v>
      </c>
      <c r="S590" s="127"/>
    </row>
    <row r="591" spans="1:19" ht="18" customHeight="1">
      <c r="A591" s="1" t="s">
        <v>1748</v>
      </c>
      <c r="B591" s="1" t="s">
        <v>1749</v>
      </c>
      <c r="C591" s="1" t="s">
        <v>5734</v>
      </c>
      <c r="D591" s="3" t="s">
        <v>115</v>
      </c>
      <c r="E591" s="1" t="s">
        <v>1750</v>
      </c>
      <c r="F591" s="4" t="s">
        <v>9</v>
      </c>
      <c r="G591" s="115" t="s">
        <v>5394</v>
      </c>
      <c r="H591" s="116">
        <v>16.024999999999999</v>
      </c>
      <c r="I591" s="5">
        <v>2</v>
      </c>
      <c r="J591" s="5" t="s">
        <v>11</v>
      </c>
      <c r="K591" s="4" t="s">
        <v>47</v>
      </c>
      <c r="L591" s="11">
        <v>69856</v>
      </c>
      <c r="M591" s="14">
        <v>56.103985341273479</v>
      </c>
      <c r="N591" s="13">
        <v>39</v>
      </c>
      <c r="O591" s="10">
        <v>204.03</v>
      </c>
      <c r="P591" s="117" t="s">
        <v>1601</v>
      </c>
      <c r="Q591" s="1"/>
      <c r="R591" s="1" t="s">
        <v>5718</v>
      </c>
      <c r="S591" s="131">
        <v>18</v>
      </c>
    </row>
    <row r="592" spans="1:19" ht="18" customHeight="1">
      <c r="A592" s="1" t="s">
        <v>1751</v>
      </c>
      <c r="B592" s="1" t="s">
        <v>1752</v>
      </c>
      <c r="C592" s="1" t="s">
        <v>1753</v>
      </c>
      <c r="D592" s="3" t="s">
        <v>69</v>
      </c>
      <c r="E592" s="1" t="s">
        <v>1754</v>
      </c>
      <c r="F592" s="4" t="s">
        <v>9</v>
      </c>
      <c r="G592" s="115" t="s">
        <v>5394</v>
      </c>
      <c r="H592" s="116">
        <v>29.33</v>
      </c>
      <c r="I592" s="5">
        <v>2</v>
      </c>
      <c r="J592" s="5" t="s">
        <v>1717</v>
      </c>
      <c r="K592" s="4" t="s">
        <v>47</v>
      </c>
      <c r="L592" s="11">
        <v>68065</v>
      </c>
      <c r="M592" s="14">
        <v>46.963931536031737</v>
      </c>
      <c r="N592" s="13">
        <v>33</v>
      </c>
      <c r="O592" s="10">
        <v>228.34</v>
      </c>
      <c r="P592" s="117" t="s">
        <v>1601</v>
      </c>
      <c r="Q592" s="1"/>
      <c r="R592" s="1" t="s">
        <v>5687</v>
      </c>
      <c r="S592" s="127"/>
    </row>
    <row r="593" spans="1:19" ht="18" customHeight="1">
      <c r="A593" s="1" t="s">
        <v>1755</v>
      </c>
      <c r="B593" s="1" t="s">
        <v>1756</v>
      </c>
      <c r="C593" s="1" t="s">
        <v>1489</v>
      </c>
      <c r="D593" s="3" t="s">
        <v>186</v>
      </c>
      <c r="E593" s="1" t="s">
        <v>1482</v>
      </c>
      <c r="F593" s="4" t="s">
        <v>9</v>
      </c>
      <c r="G593" s="115" t="s">
        <v>5394</v>
      </c>
      <c r="H593" s="116">
        <v>102.76</v>
      </c>
      <c r="I593" s="5">
        <v>4</v>
      </c>
      <c r="J593" s="5" t="s">
        <v>268</v>
      </c>
      <c r="K593" s="4" t="s">
        <v>47</v>
      </c>
      <c r="L593" s="11">
        <v>94571</v>
      </c>
      <c r="M593" s="14">
        <v>77.744763193790916</v>
      </c>
      <c r="N593" s="13">
        <v>28</v>
      </c>
      <c r="O593" s="10">
        <v>253.02</v>
      </c>
      <c r="P593" s="117" t="s">
        <v>1601</v>
      </c>
      <c r="Q593" s="1"/>
      <c r="R593" s="1" t="s">
        <v>5677</v>
      </c>
      <c r="S593" s="127"/>
    </row>
    <row r="594" spans="1:19" ht="18" customHeight="1">
      <c r="A594" s="1" t="s">
        <v>1757</v>
      </c>
      <c r="B594" s="1" t="s">
        <v>1758</v>
      </c>
      <c r="C594" s="1" t="s">
        <v>1489</v>
      </c>
      <c r="D594" s="3" t="s">
        <v>186</v>
      </c>
      <c r="E594" s="1" t="s">
        <v>27</v>
      </c>
      <c r="F594" s="4" t="s">
        <v>9</v>
      </c>
      <c r="G594" s="115" t="s">
        <v>5394</v>
      </c>
      <c r="H594" s="116">
        <v>99.87</v>
      </c>
      <c r="I594" s="5">
        <v>4</v>
      </c>
      <c r="J594" s="5" t="s">
        <v>1688</v>
      </c>
      <c r="K594" s="4" t="s">
        <v>47</v>
      </c>
      <c r="L594" s="11">
        <v>95047</v>
      </c>
      <c r="M594" s="14">
        <v>77.607920292066041</v>
      </c>
      <c r="N594" s="13">
        <v>33</v>
      </c>
      <c r="O594" s="10">
        <v>276.98</v>
      </c>
      <c r="P594" s="117" t="s">
        <v>1601</v>
      </c>
      <c r="Q594" s="1"/>
      <c r="R594" s="1" t="s">
        <v>5677</v>
      </c>
      <c r="S594" s="127"/>
    </row>
    <row r="595" spans="1:19" ht="18" customHeight="1">
      <c r="A595" s="1" t="s">
        <v>1759</v>
      </c>
      <c r="B595" s="1" t="s">
        <v>1760</v>
      </c>
      <c r="C595" s="1" t="s">
        <v>1493</v>
      </c>
      <c r="D595" s="3" t="s">
        <v>186</v>
      </c>
      <c r="E595" s="1" t="s">
        <v>1761</v>
      </c>
      <c r="F595" s="4" t="s">
        <v>9</v>
      </c>
      <c r="G595" s="115" t="s">
        <v>5394</v>
      </c>
      <c r="H595" s="116">
        <v>37.784999999999997</v>
      </c>
      <c r="I595" s="5">
        <v>2</v>
      </c>
      <c r="J595" s="5" t="s">
        <v>268</v>
      </c>
      <c r="K595" s="4" t="s">
        <v>47</v>
      </c>
      <c r="L595" s="11">
        <v>71262</v>
      </c>
      <c r="M595" s="14">
        <v>54.143863489657882</v>
      </c>
      <c r="N595" s="13">
        <v>13</v>
      </c>
      <c r="O595" s="10">
        <v>211.65</v>
      </c>
      <c r="P595" s="117" t="s">
        <v>1601</v>
      </c>
      <c r="Q595" s="1" t="s">
        <v>12</v>
      </c>
      <c r="R595" s="1" t="s">
        <v>5681</v>
      </c>
      <c r="S595" s="127"/>
    </row>
    <row r="596" spans="1:19" ht="18" customHeight="1">
      <c r="A596" s="1" t="s">
        <v>1762</v>
      </c>
      <c r="B596" s="1" t="s">
        <v>1763</v>
      </c>
      <c r="C596" s="1" t="s">
        <v>1746</v>
      </c>
      <c r="D596" s="3" t="s">
        <v>115</v>
      </c>
      <c r="E596" s="1" t="s">
        <v>798</v>
      </c>
      <c r="F596" s="4" t="s">
        <v>9</v>
      </c>
      <c r="G596" s="115" t="s">
        <v>5394</v>
      </c>
      <c r="H596" s="116">
        <v>9.85</v>
      </c>
      <c r="I596" s="5">
        <v>2</v>
      </c>
      <c r="J596" s="5" t="s">
        <v>1717</v>
      </c>
      <c r="K596" s="4" t="s">
        <v>47</v>
      </c>
      <c r="L596" s="11">
        <v>68402</v>
      </c>
      <c r="M596" s="14">
        <v>52.323031490307301</v>
      </c>
      <c r="N596" s="13">
        <v>102</v>
      </c>
      <c r="O596" s="10">
        <v>150.16999999999999</v>
      </c>
      <c r="P596" s="117" t="s">
        <v>1601</v>
      </c>
      <c r="Q596" s="1" t="s">
        <v>12</v>
      </c>
      <c r="R596" s="1" t="s">
        <v>5681</v>
      </c>
      <c r="S596" s="127"/>
    </row>
    <row r="597" spans="1:19" ht="18" customHeight="1">
      <c r="A597" s="1" t="s">
        <v>1764</v>
      </c>
      <c r="B597" s="1" t="s">
        <v>1765</v>
      </c>
      <c r="C597" s="1" t="s">
        <v>115</v>
      </c>
      <c r="D597" s="3" t="s">
        <v>115</v>
      </c>
      <c r="E597" s="9" t="s">
        <v>694</v>
      </c>
      <c r="F597" s="4" t="s">
        <v>9</v>
      </c>
      <c r="G597" s="115" t="s">
        <v>5394</v>
      </c>
      <c r="H597" s="116">
        <v>32.895000000000003</v>
      </c>
      <c r="I597" s="5">
        <v>2</v>
      </c>
      <c r="J597" s="5" t="s">
        <v>1766</v>
      </c>
      <c r="K597" s="4" t="s">
        <v>47</v>
      </c>
      <c r="L597" s="11">
        <v>75765</v>
      </c>
      <c r="M597" s="14">
        <v>59.156602652940016</v>
      </c>
      <c r="N597" s="13">
        <v>15</v>
      </c>
      <c r="O597" s="10">
        <v>216.23</v>
      </c>
      <c r="P597" s="117" t="s">
        <v>1601</v>
      </c>
      <c r="Q597" s="1"/>
      <c r="R597" s="1" t="s">
        <v>5682</v>
      </c>
      <c r="S597" s="128">
        <v>1</v>
      </c>
    </row>
    <row r="598" spans="1:19" ht="18" customHeight="1">
      <c r="A598" s="1" t="s">
        <v>1767</v>
      </c>
      <c r="B598" s="1" t="s">
        <v>1768</v>
      </c>
      <c r="C598" s="1" t="s">
        <v>186</v>
      </c>
      <c r="D598" s="3" t="s">
        <v>186</v>
      </c>
      <c r="E598" s="1" t="s">
        <v>1769</v>
      </c>
      <c r="F598" s="4" t="s">
        <v>9</v>
      </c>
      <c r="G598" s="115" t="s">
        <v>5394</v>
      </c>
      <c r="H598" s="116">
        <v>9.2100000000000009</v>
      </c>
      <c r="I598" s="5">
        <v>2</v>
      </c>
      <c r="J598" s="5" t="s">
        <v>11</v>
      </c>
      <c r="K598" s="4" t="s">
        <v>47</v>
      </c>
      <c r="L598" s="11">
        <v>73045</v>
      </c>
      <c r="M598" s="14">
        <v>53.692929016359784</v>
      </c>
      <c r="N598" s="13">
        <v>29</v>
      </c>
      <c r="O598" s="10">
        <v>239.6</v>
      </c>
      <c r="P598" s="117" t="s">
        <v>1601</v>
      </c>
      <c r="Q598" s="1"/>
      <c r="R598" s="1" t="s">
        <v>5723</v>
      </c>
      <c r="S598" s="127"/>
    </row>
    <row r="599" spans="1:19" ht="18" customHeight="1">
      <c r="A599" s="1" t="s">
        <v>1770</v>
      </c>
      <c r="B599" s="1" t="s">
        <v>1771</v>
      </c>
      <c r="C599" s="1" t="s">
        <v>1772</v>
      </c>
      <c r="D599" s="3" t="s">
        <v>300</v>
      </c>
      <c r="E599" s="1" t="s">
        <v>1773</v>
      </c>
      <c r="F599" s="4" t="s">
        <v>9</v>
      </c>
      <c r="G599" s="115" t="s">
        <v>5394</v>
      </c>
      <c r="H599" s="116">
        <v>140.78</v>
      </c>
      <c r="I599" s="5">
        <v>4</v>
      </c>
      <c r="J599" s="5" t="s">
        <v>1774</v>
      </c>
      <c r="K599" s="4" t="s">
        <v>47</v>
      </c>
      <c r="L599" s="11">
        <v>86428</v>
      </c>
      <c r="M599" s="14">
        <v>77.491090850187433</v>
      </c>
      <c r="N599" s="13">
        <v>19</v>
      </c>
      <c r="O599" s="10">
        <v>77.25</v>
      </c>
      <c r="P599" s="117" t="s">
        <v>1601</v>
      </c>
      <c r="Q599" s="1"/>
      <c r="R599" s="105" t="s">
        <v>5699</v>
      </c>
      <c r="S599" s="127"/>
    </row>
    <row r="600" spans="1:19" ht="18" customHeight="1">
      <c r="A600" s="1" t="s">
        <v>1775</v>
      </c>
      <c r="B600" s="1" t="s">
        <v>1776</v>
      </c>
      <c r="C600" s="1" t="s">
        <v>1777</v>
      </c>
      <c r="D600" s="3" t="s">
        <v>300</v>
      </c>
      <c r="E600" s="1" t="s">
        <v>10</v>
      </c>
      <c r="F600" s="4" t="s">
        <v>9</v>
      </c>
      <c r="G600" s="115" t="s">
        <v>5394</v>
      </c>
      <c r="H600" s="116">
        <v>126.71</v>
      </c>
      <c r="I600" s="5">
        <v>4</v>
      </c>
      <c r="J600" s="5" t="s">
        <v>1427</v>
      </c>
      <c r="K600" s="4" t="s">
        <v>47</v>
      </c>
      <c r="L600" s="11">
        <v>96517</v>
      </c>
      <c r="M600" s="14">
        <v>78.010091486473883</v>
      </c>
      <c r="N600" s="13">
        <v>6</v>
      </c>
      <c r="O600" s="10">
        <v>270.17</v>
      </c>
      <c r="P600" s="117" t="s">
        <v>1601</v>
      </c>
      <c r="Q600" s="1"/>
      <c r="R600" s="105" t="s">
        <v>5699</v>
      </c>
      <c r="S600" s="127"/>
    </row>
    <row r="601" spans="1:19" ht="18" customHeight="1">
      <c r="A601" s="1" t="s">
        <v>1778</v>
      </c>
      <c r="B601" s="1" t="s">
        <v>1779</v>
      </c>
      <c r="C601" s="1" t="s">
        <v>1780</v>
      </c>
      <c r="D601" s="3" t="s">
        <v>541</v>
      </c>
      <c r="E601" s="1" t="s">
        <v>860</v>
      </c>
      <c r="F601" s="4" t="s">
        <v>9</v>
      </c>
      <c r="G601" s="115" t="s">
        <v>5394</v>
      </c>
      <c r="H601" s="116">
        <v>102.91</v>
      </c>
      <c r="I601" s="5">
        <v>4</v>
      </c>
      <c r="J601" s="5" t="s">
        <v>11</v>
      </c>
      <c r="K601" s="4" t="s">
        <v>47</v>
      </c>
      <c r="L601" s="11">
        <v>96580</v>
      </c>
      <c r="M601" s="14">
        <v>78.642576102712781</v>
      </c>
      <c r="N601" s="13">
        <v>11</v>
      </c>
      <c r="O601" s="10">
        <v>198.75</v>
      </c>
      <c r="P601" s="117" t="s">
        <v>1601</v>
      </c>
      <c r="Q601" s="1"/>
      <c r="R601" s="105" t="s">
        <v>5699</v>
      </c>
      <c r="S601" s="127"/>
    </row>
    <row r="602" spans="1:19" ht="18" customHeight="1">
      <c r="A602" s="1" t="s">
        <v>1781</v>
      </c>
      <c r="B602" s="1" t="s">
        <v>1782</v>
      </c>
      <c r="C602" s="1" t="s">
        <v>5734</v>
      </c>
      <c r="D602" s="3" t="s">
        <v>115</v>
      </c>
      <c r="E602" s="1" t="s">
        <v>10</v>
      </c>
      <c r="F602" s="4" t="s">
        <v>9</v>
      </c>
      <c r="G602" s="115" t="s">
        <v>5394</v>
      </c>
      <c r="H602" s="116">
        <v>35.1</v>
      </c>
      <c r="I602" s="5">
        <v>4</v>
      </c>
      <c r="J602" s="5" t="s">
        <v>552</v>
      </c>
      <c r="K602" s="4" t="s">
        <v>47</v>
      </c>
      <c r="L602" s="11">
        <v>91744</v>
      </c>
      <c r="M602" s="14">
        <v>79.005711545169163</v>
      </c>
      <c r="N602" s="13">
        <v>42</v>
      </c>
      <c r="O602" s="10">
        <v>90.25</v>
      </c>
      <c r="P602" s="117" t="s">
        <v>1601</v>
      </c>
      <c r="Q602" s="1"/>
      <c r="R602" s="1" t="s">
        <v>5718</v>
      </c>
      <c r="S602" s="131">
        <v>18</v>
      </c>
    </row>
    <row r="603" spans="1:19" ht="18" customHeight="1">
      <c r="A603" s="1" t="s">
        <v>1783</v>
      </c>
      <c r="B603" s="1" t="s">
        <v>1784</v>
      </c>
      <c r="C603" s="1" t="s">
        <v>115</v>
      </c>
      <c r="D603" s="3" t="s">
        <v>115</v>
      </c>
      <c r="E603" s="9" t="s">
        <v>1785</v>
      </c>
      <c r="F603" s="4" t="s">
        <v>9</v>
      </c>
      <c r="G603" s="115" t="s">
        <v>5394</v>
      </c>
      <c r="H603" s="116">
        <v>68.984999999999999</v>
      </c>
      <c r="I603" s="5">
        <v>2</v>
      </c>
      <c r="J603" s="5" t="s">
        <v>11</v>
      </c>
      <c r="K603" s="4" t="s">
        <v>47</v>
      </c>
      <c r="L603" s="11">
        <v>72819</v>
      </c>
      <c r="M603" s="14">
        <v>54.756313599472662</v>
      </c>
      <c r="N603" s="13">
        <v>34</v>
      </c>
      <c r="O603" s="10">
        <v>298.37</v>
      </c>
      <c r="P603" s="117" t="s">
        <v>1601</v>
      </c>
      <c r="Q603" s="1"/>
      <c r="R603" s="1" t="s">
        <v>5682</v>
      </c>
      <c r="S603" s="128">
        <v>1</v>
      </c>
    </row>
    <row r="604" spans="1:19" ht="18" customHeight="1">
      <c r="A604" s="1" t="s">
        <v>1786</v>
      </c>
      <c r="B604" s="1" t="s">
        <v>1787</v>
      </c>
      <c r="C604" s="1" t="s">
        <v>1788</v>
      </c>
      <c r="D604" s="3" t="s">
        <v>944</v>
      </c>
      <c r="E604" s="1" t="s">
        <v>940</v>
      </c>
      <c r="F604" s="4" t="s">
        <v>9</v>
      </c>
      <c r="G604" s="115" t="s">
        <v>4269</v>
      </c>
      <c r="H604" s="116">
        <v>17.78</v>
      </c>
      <c r="I604" s="5">
        <v>2</v>
      </c>
      <c r="J604" s="5" t="s">
        <v>11</v>
      </c>
      <c r="K604" s="4" t="s">
        <v>47</v>
      </c>
      <c r="L604" s="11">
        <v>71777</v>
      </c>
      <c r="M604" s="14">
        <v>55.658497847499902</v>
      </c>
      <c r="N604" s="13">
        <v>58</v>
      </c>
      <c r="O604" s="10">
        <v>186.49</v>
      </c>
      <c r="P604" s="117" t="s">
        <v>1601</v>
      </c>
      <c r="Q604" s="1"/>
      <c r="R604" s="1" t="s">
        <v>5723</v>
      </c>
      <c r="S604" s="127"/>
    </row>
    <row r="605" spans="1:19" ht="18" customHeight="1">
      <c r="A605" s="1" t="s">
        <v>1789</v>
      </c>
      <c r="B605" s="1" t="s">
        <v>1790</v>
      </c>
      <c r="C605" s="1" t="s">
        <v>1746</v>
      </c>
      <c r="D605" s="3" t="s">
        <v>115</v>
      </c>
      <c r="E605" s="1" t="s">
        <v>1785</v>
      </c>
      <c r="F605" s="4" t="s">
        <v>9</v>
      </c>
      <c r="G605" s="115" t="s">
        <v>5394</v>
      </c>
      <c r="H605" s="116">
        <v>57.39</v>
      </c>
      <c r="I605" s="5">
        <v>2</v>
      </c>
      <c r="J605" s="5" t="s">
        <v>11</v>
      </c>
      <c r="K605" s="4" t="s">
        <v>47</v>
      </c>
      <c r="L605" s="11">
        <v>70009</v>
      </c>
      <c r="M605" s="14">
        <v>53.475981659500924</v>
      </c>
      <c r="N605" s="13">
        <v>44</v>
      </c>
      <c r="O605" s="10">
        <v>224.65</v>
      </c>
      <c r="P605" s="117" t="s">
        <v>1601</v>
      </c>
      <c r="Q605" s="1" t="s">
        <v>12</v>
      </c>
      <c r="R605" s="1" t="s">
        <v>5681</v>
      </c>
      <c r="S605" s="127"/>
    </row>
    <row r="606" spans="1:19" ht="18" customHeight="1">
      <c r="A606" s="2" t="s">
        <v>1791</v>
      </c>
      <c r="B606" s="1" t="s">
        <v>1792</v>
      </c>
      <c r="C606" s="2" t="s">
        <v>636</v>
      </c>
      <c r="D606" s="3" t="s">
        <v>22</v>
      </c>
      <c r="E606" s="2" t="s">
        <v>332</v>
      </c>
      <c r="F606" s="4" t="s">
        <v>9</v>
      </c>
      <c r="G606" s="115" t="s">
        <v>4269</v>
      </c>
      <c r="H606" s="116">
        <v>51.924999999999997</v>
      </c>
      <c r="I606" s="5">
        <v>2</v>
      </c>
      <c r="J606" s="5" t="s">
        <v>11</v>
      </c>
      <c r="K606" s="4" t="s">
        <v>47</v>
      </c>
      <c r="L606" s="11">
        <v>73587</v>
      </c>
      <c r="M606" s="14">
        <v>56.409420142144675</v>
      </c>
      <c r="N606" s="13">
        <v>10</v>
      </c>
      <c r="O606" s="10">
        <v>212.45</v>
      </c>
      <c r="P606" s="117" t="s">
        <v>1601</v>
      </c>
      <c r="Q606" s="1"/>
      <c r="R606" s="115" t="s">
        <v>5698</v>
      </c>
      <c r="S606" s="127"/>
    </row>
    <row r="607" spans="1:19" ht="18" customHeight="1">
      <c r="A607" s="1" t="s">
        <v>1793</v>
      </c>
      <c r="B607" s="1" t="s">
        <v>1794</v>
      </c>
      <c r="C607" s="1" t="s">
        <v>636</v>
      </c>
      <c r="D607" s="3" t="s">
        <v>22</v>
      </c>
      <c r="E607" s="1" t="s">
        <v>1490</v>
      </c>
      <c r="F607" s="4" t="s">
        <v>9</v>
      </c>
      <c r="G607" s="115" t="s">
        <v>5394</v>
      </c>
      <c r="H607" s="116">
        <v>19.399999999999999</v>
      </c>
      <c r="I607" s="5">
        <v>4</v>
      </c>
      <c r="J607" s="5" t="s">
        <v>1795</v>
      </c>
      <c r="K607" s="4" t="s">
        <v>47</v>
      </c>
      <c r="L607" s="11">
        <v>92767</v>
      </c>
      <c r="M607" s="14">
        <v>76.861383897291063</v>
      </c>
      <c r="N607" s="13">
        <v>57</v>
      </c>
      <c r="O607" s="10">
        <v>327.95</v>
      </c>
      <c r="P607" s="117" t="s">
        <v>1601</v>
      </c>
      <c r="Q607" s="1"/>
      <c r="R607" s="1" t="s">
        <v>5724</v>
      </c>
      <c r="S607" s="129"/>
    </row>
    <row r="608" spans="1:19" ht="18" customHeight="1">
      <c r="A608" s="1" t="s">
        <v>1796</v>
      </c>
      <c r="B608" s="1" t="s">
        <v>1797</v>
      </c>
      <c r="C608" s="1" t="s">
        <v>5734</v>
      </c>
      <c r="D608" s="3" t="s">
        <v>115</v>
      </c>
      <c r="E608" s="1" t="s">
        <v>10</v>
      </c>
      <c r="F608" s="4" t="s">
        <v>9</v>
      </c>
      <c r="G608" s="115" t="s">
        <v>5394</v>
      </c>
      <c r="H608" s="116">
        <v>38.409999999999997</v>
      </c>
      <c r="I608" s="5">
        <v>4</v>
      </c>
      <c r="J608" s="5" t="s">
        <v>11</v>
      </c>
      <c r="K608" s="4" t="s">
        <v>47</v>
      </c>
      <c r="L608" s="11">
        <v>97345</v>
      </c>
      <c r="M608" s="14">
        <v>80.3821459756536</v>
      </c>
      <c r="N608" s="13">
        <v>27</v>
      </c>
      <c r="O608" s="10">
        <v>281.75</v>
      </c>
      <c r="P608" s="117" t="s">
        <v>1601</v>
      </c>
      <c r="Q608" s="1"/>
      <c r="R608" s="1" t="s">
        <v>5718</v>
      </c>
      <c r="S608" s="131">
        <v>18</v>
      </c>
    </row>
    <row r="609" spans="1:19" ht="18" customHeight="1">
      <c r="A609" s="1">
        <v>2680</v>
      </c>
      <c r="B609" s="1" t="s">
        <v>1798</v>
      </c>
      <c r="C609" s="1" t="s">
        <v>636</v>
      </c>
      <c r="D609" s="3" t="s">
        <v>22</v>
      </c>
      <c r="E609" s="1" t="s">
        <v>788</v>
      </c>
      <c r="F609" s="4" t="s">
        <v>9</v>
      </c>
      <c r="G609" s="115" t="s">
        <v>4269</v>
      </c>
      <c r="H609" s="116">
        <v>19.86</v>
      </c>
      <c r="I609" s="5">
        <v>4</v>
      </c>
      <c r="J609" s="5" t="s">
        <v>1799</v>
      </c>
      <c r="K609" s="4" t="s">
        <v>47</v>
      </c>
      <c r="L609" s="11">
        <v>96513</v>
      </c>
      <c r="M609" s="14">
        <v>80.398495539460995</v>
      </c>
      <c r="N609" s="13">
        <v>11</v>
      </c>
      <c r="O609" s="10">
        <v>220.25</v>
      </c>
      <c r="P609" s="117" t="s">
        <v>1601</v>
      </c>
      <c r="Q609" s="1"/>
      <c r="R609" s="1" t="s">
        <v>5729</v>
      </c>
      <c r="S609" s="127"/>
    </row>
    <row r="610" spans="1:19" ht="18" customHeight="1">
      <c r="A610" s="1" t="s">
        <v>1800</v>
      </c>
      <c r="B610" s="1" t="s">
        <v>1801</v>
      </c>
      <c r="C610" s="1" t="s">
        <v>1802</v>
      </c>
      <c r="D610" s="3" t="s">
        <v>115</v>
      </c>
      <c r="E610" s="1" t="s">
        <v>1803</v>
      </c>
      <c r="F610" s="4" t="s">
        <v>9</v>
      </c>
      <c r="G610" s="115" t="s">
        <v>4269</v>
      </c>
      <c r="H610" s="116">
        <v>158.01</v>
      </c>
      <c r="I610" s="5">
        <v>4</v>
      </c>
      <c r="J610" s="5" t="s">
        <v>268</v>
      </c>
      <c r="K610" s="4" t="s">
        <v>47</v>
      </c>
      <c r="L610" s="11">
        <v>97515</v>
      </c>
      <c r="M610" s="14">
        <v>80.810131774598787</v>
      </c>
      <c r="N610" s="13">
        <v>13</v>
      </c>
      <c r="O610" s="10">
        <v>231.58</v>
      </c>
      <c r="P610" s="117" t="s">
        <v>1601</v>
      </c>
      <c r="Q610" s="1"/>
      <c r="R610" s="52" t="s">
        <v>5702</v>
      </c>
      <c r="S610" s="127"/>
    </row>
    <row r="611" spans="1:19" ht="18" customHeight="1">
      <c r="A611" s="2" t="s">
        <v>1804</v>
      </c>
      <c r="B611" s="1" t="s">
        <v>1805</v>
      </c>
      <c r="C611" s="2" t="s">
        <v>1806</v>
      </c>
      <c r="D611" s="3" t="s">
        <v>22</v>
      </c>
      <c r="E611" s="2" t="s">
        <v>770</v>
      </c>
      <c r="F611" s="4" t="s">
        <v>9</v>
      </c>
      <c r="G611" s="115" t="s">
        <v>4269</v>
      </c>
      <c r="H611" s="116">
        <v>96.11</v>
      </c>
      <c r="I611" s="5">
        <v>4</v>
      </c>
      <c r="J611" s="5" t="s">
        <v>11</v>
      </c>
      <c r="K611" s="4" t="s">
        <v>47</v>
      </c>
      <c r="L611" s="11">
        <v>95578</v>
      </c>
      <c r="M611" s="14">
        <v>80.842871790579423</v>
      </c>
      <c r="N611" s="13">
        <v>13</v>
      </c>
      <c r="O611" s="10">
        <v>155.28</v>
      </c>
      <c r="P611" s="117" t="s">
        <v>1601</v>
      </c>
      <c r="Q611" s="1"/>
      <c r="R611" s="115" t="s">
        <v>5698</v>
      </c>
      <c r="S611" s="127"/>
    </row>
    <row r="612" spans="1:19" ht="18" customHeight="1">
      <c r="A612" s="2" t="s">
        <v>1807</v>
      </c>
      <c r="B612" s="1" t="s">
        <v>1808</v>
      </c>
      <c r="C612" s="2" t="s">
        <v>4251</v>
      </c>
      <c r="D612" s="3" t="s">
        <v>22</v>
      </c>
      <c r="E612" s="2" t="s">
        <v>312</v>
      </c>
      <c r="F612" s="4" t="s">
        <v>9</v>
      </c>
      <c r="G612" s="115" t="s">
        <v>5394</v>
      </c>
      <c r="H612" s="116">
        <v>131.94</v>
      </c>
      <c r="I612" s="5">
        <v>4</v>
      </c>
      <c r="J612" s="5" t="s">
        <v>1809</v>
      </c>
      <c r="K612" s="4" t="s">
        <v>47</v>
      </c>
      <c r="L612" s="11">
        <v>95106</v>
      </c>
      <c r="M612" s="14">
        <v>78.985552961958234</v>
      </c>
      <c r="N612" s="13">
        <v>15</v>
      </c>
      <c r="O612" s="10">
        <v>235.8</v>
      </c>
      <c r="P612" s="117" t="s">
        <v>1601</v>
      </c>
      <c r="Q612" s="1"/>
      <c r="R612" s="115" t="s">
        <v>5698</v>
      </c>
      <c r="S612" s="127"/>
    </row>
    <row r="613" spans="1:19" ht="18" customHeight="1">
      <c r="A613" s="2" t="s">
        <v>1810</v>
      </c>
      <c r="B613" s="1" t="s">
        <v>1811</v>
      </c>
      <c r="C613" s="2" t="s">
        <v>4251</v>
      </c>
      <c r="D613" s="3" t="s">
        <v>22</v>
      </c>
      <c r="E613" s="2" t="s">
        <v>798</v>
      </c>
      <c r="F613" s="4" t="s">
        <v>9</v>
      </c>
      <c r="G613" s="115" t="s">
        <v>5394</v>
      </c>
      <c r="H613" s="116">
        <v>141.87</v>
      </c>
      <c r="I613" s="5">
        <v>4</v>
      </c>
      <c r="J613" s="5" t="s">
        <v>1427</v>
      </c>
      <c r="K613" s="4" t="s">
        <v>47</v>
      </c>
      <c r="L613" s="11">
        <v>95895</v>
      </c>
      <c r="M613" s="14">
        <v>80.540174148808603</v>
      </c>
      <c r="N613" s="13">
        <v>18</v>
      </c>
      <c r="O613" s="10">
        <v>194.91</v>
      </c>
      <c r="P613" s="117" t="s">
        <v>1601</v>
      </c>
      <c r="Q613" s="1"/>
      <c r="R613" s="115" t="s">
        <v>5698</v>
      </c>
      <c r="S613" s="127"/>
    </row>
    <row r="614" spans="1:19" ht="18" customHeight="1">
      <c r="A614" s="1" t="s">
        <v>1812</v>
      </c>
      <c r="B614" s="1" t="s">
        <v>1813</v>
      </c>
      <c r="C614" s="1" t="s">
        <v>4251</v>
      </c>
      <c r="D614" s="3" t="s">
        <v>22</v>
      </c>
      <c r="E614" s="9" t="s">
        <v>1814</v>
      </c>
      <c r="F614" s="4" t="s">
        <v>9</v>
      </c>
      <c r="G614" s="115" t="s">
        <v>4269</v>
      </c>
      <c r="H614" s="116">
        <v>55.145000000000003</v>
      </c>
      <c r="I614" s="5">
        <v>2</v>
      </c>
      <c r="J614" s="6" t="s">
        <v>11</v>
      </c>
      <c r="K614" s="4" t="s">
        <v>8</v>
      </c>
      <c r="L614" s="11">
        <v>52705</v>
      </c>
      <c r="M614" s="14">
        <v>0</v>
      </c>
      <c r="N614" s="13">
        <v>156</v>
      </c>
      <c r="O614" s="10">
        <v>567.11</v>
      </c>
      <c r="P614" s="115"/>
      <c r="Q614" s="1"/>
      <c r="R614" s="1" t="s">
        <v>5679</v>
      </c>
      <c r="S614" s="128">
        <v>2</v>
      </c>
    </row>
    <row r="615" spans="1:19" ht="18" customHeight="1">
      <c r="A615" s="2" t="s">
        <v>1815</v>
      </c>
      <c r="B615" s="1" t="s">
        <v>1816</v>
      </c>
      <c r="C615" s="118" t="s">
        <v>5721</v>
      </c>
      <c r="D615" s="3" t="s">
        <v>311</v>
      </c>
      <c r="E615" s="2" t="s">
        <v>1817</v>
      </c>
      <c r="F615" s="4" t="s">
        <v>9</v>
      </c>
      <c r="G615" s="115" t="s">
        <v>5395</v>
      </c>
      <c r="H615" s="116">
        <v>7.5149999999999997</v>
      </c>
      <c r="I615" s="5">
        <v>2</v>
      </c>
      <c r="J615" s="5" t="s">
        <v>11</v>
      </c>
      <c r="K615" s="4" t="s">
        <v>47</v>
      </c>
      <c r="L615" s="11">
        <v>74644</v>
      </c>
      <c r="M615" s="14">
        <v>22.288462568994159</v>
      </c>
      <c r="N615" s="13">
        <v>653</v>
      </c>
      <c r="O615" s="10">
        <v>252.05</v>
      </c>
      <c r="P615" s="117" t="s">
        <v>1818</v>
      </c>
      <c r="Q615" s="1"/>
      <c r="R615" s="1" t="s">
        <v>5703</v>
      </c>
      <c r="S615" s="128">
        <v>19</v>
      </c>
    </row>
    <row r="616" spans="1:19" ht="18" customHeight="1">
      <c r="A616" s="2" t="s">
        <v>1819</v>
      </c>
      <c r="B616" s="1" t="s">
        <v>1820</v>
      </c>
      <c r="C616" s="118" t="s">
        <v>5721</v>
      </c>
      <c r="D616" s="3" t="s">
        <v>311</v>
      </c>
      <c r="E616" s="2" t="s">
        <v>1817</v>
      </c>
      <c r="F616" s="4" t="s">
        <v>9</v>
      </c>
      <c r="G616" s="115" t="s">
        <v>5407</v>
      </c>
      <c r="H616" s="116">
        <v>0</v>
      </c>
      <c r="I616" s="5">
        <v>2</v>
      </c>
      <c r="J616" s="5" t="s">
        <v>11</v>
      </c>
      <c r="K616" s="4" t="s">
        <v>47</v>
      </c>
      <c r="L616" s="11">
        <v>73782</v>
      </c>
      <c r="M616" s="14">
        <v>21.52828603182348</v>
      </c>
      <c r="N616" s="13">
        <v>583</v>
      </c>
      <c r="O616" s="10">
        <v>233.55</v>
      </c>
      <c r="P616" s="117" t="s">
        <v>1818</v>
      </c>
      <c r="Q616" s="1"/>
      <c r="R616" s="1" t="s">
        <v>5703</v>
      </c>
      <c r="S616" s="128">
        <v>19</v>
      </c>
    </row>
    <row r="617" spans="1:19" ht="18" customHeight="1">
      <c r="A617" s="2" t="s">
        <v>1821</v>
      </c>
      <c r="B617" s="1" t="s">
        <v>1822</v>
      </c>
      <c r="C617" s="118" t="s">
        <v>5721</v>
      </c>
      <c r="D617" s="3" t="s">
        <v>311</v>
      </c>
      <c r="E617" s="2" t="s">
        <v>1817</v>
      </c>
      <c r="F617" s="4" t="s">
        <v>9</v>
      </c>
      <c r="G617" s="115" t="s">
        <v>4269</v>
      </c>
      <c r="H617" s="116">
        <v>26.795000000000002</v>
      </c>
      <c r="I617" s="5">
        <v>2</v>
      </c>
      <c r="J617" s="5" t="s">
        <v>11</v>
      </c>
      <c r="K617" s="4" t="s">
        <v>47</v>
      </c>
      <c r="L617" s="11">
        <v>71788</v>
      </c>
      <c r="M617" s="14">
        <v>22.254415779796066</v>
      </c>
      <c r="N617" s="13">
        <v>53</v>
      </c>
      <c r="O617" s="10">
        <v>130.59</v>
      </c>
      <c r="P617" s="117" t="s">
        <v>1818</v>
      </c>
      <c r="Q617" s="1"/>
      <c r="R617" s="1" t="s">
        <v>5703</v>
      </c>
      <c r="S617" s="127"/>
    </row>
    <row r="618" spans="1:19" ht="18" customHeight="1">
      <c r="A618" s="2" t="s">
        <v>1823</v>
      </c>
      <c r="B618" s="1" t="s">
        <v>1824</v>
      </c>
      <c r="C618" s="118" t="s">
        <v>5721</v>
      </c>
      <c r="D618" s="3" t="s">
        <v>311</v>
      </c>
      <c r="E618" s="2" t="s">
        <v>1817</v>
      </c>
      <c r="F618" s="4" t="s">
        <v>9</v>
      </c>
      <c r="G618" s="115" t="s">
        <v>4269</v>
      </c>
      <c r="H618" s="116">
        <v>15.765000000000001</v>
      </c>
      <c r="I618" s="5">
        <v>2</v>
      </c>
      <c r="J618" s="5" t="s">
        <v>11</v>
      </c>
      <c r="K618" s="4" t="s">
        <v>47</v>
      </c>
      <c r="L618" s="11">
        <v>73971</v>
      </c>
      <c r="M618" s="14">
        <v>22.998201998080329</v>
      </c>
      <c r="N618" s="13">
        <v>256</v>
      </c>
      <c r="O618" s="10">
        <v>248.47</v>
      </c>
      <c r="P618" s="117" t="s">
        <v>1818</v>
      </c>
      <c r="Q618" s="1"/>
      <c r="R618" s="1" t="s">
        <v>5703</v>
      </c>
      <c r="S618" s="127"/>
    </row>
    <row r="619" spans="1:19" ht="18" customHeight="1">
      <c r="A619" s="2" t="s">
        <v>1825</v>
      </c>
      <c r="B619" s="1" t="s">
        <v>1826</v>
      </c>
      <c r="C619" s="118" t="s">
        <v>5721</v>
      </c>
      <c r="D619" s="3" t="s">
        <v>311</v>
      </c>
      <c r="E619" s="2" t="s">
        <v>1817</v>
      </c>
      <c r="F619" s="4" t="s">
        <v>9</v>
      </c>
      <c r="G619" s="115" t="s">
        <v>4269</v>
      </c>
      <c r="H619" s="116">
        <v>20.375</v>
      </c>
      <c r="I619" s="5">
        <v>2</v>
      </c>
      <c r="J619" s="5" t="s">
        <v>148</v>
      </c>
      <c r="K619" s="4" t="s">
        <v>47</v>
      </c>
      <c r="L619" s="11">
        <v>74034</v>
      </c>
      <c r="M619" s="14">
        <v>24.65894048680336</v>
      </c>
      <c r="N619" s="13">
        <v>445</v>
      </c>
      <c r="O619" s="10">
        <v>195.03</v>
      </c>
      <c r="P619" s="117" t="s">
        <v>1818</v>
      </c>
      <c r="Q619" s="1"/>
      <c r="R619" s="1" t="s">
        <v>5703</v>
      </c>
      <c r="S619" s="127"/>
    </row>
    <row r="620" spans="1:19" ht="18" customHeight="1">
      <c r="A620" s="2" t="s">
        <v>1827</v>
      </c>
      <c r="B620" s="1" t="s">
        <v>1828</v>
      </c>
      <c r="C620" s="118" t="s">
        <v>5721</v>
      </c>
      <c r="D620" s="3" t="s">
        <v>311</v>
      </c>
      <c r="E620" s="2" t="s">
        <v>1817</v>
      </c>
      <c r="F620" s="4" t="s">
        <v>9</v>
      </c>
      <c r="G620" s="115" t="s">
        <v>4269</v>
      </c>
      <c r="H620" s="116">
        <v>9.4149999999999991</v>
      </c>
      <c r="I620" s="5">
        <v>2</v>
      </c>
      <c r="J620" s="5" t="s">
        <v>11</v>
      </c>
      <c r="K620" s="4" t="s">
        <v>47</v>
      </c>
      <c r="L620" s="11">
        <v>75247</v>
      </c>
      <c r="M620" s="14">
        <v>25.472111844990497</v>
      </c>
      <c r="N620" s="13">
        <v>199</v>
      </c>
      <c r="O620" s="10">
        <v>183.06</v>
      </c>
      <c r="P620" s="117" t="s">
        <v>1818</v>
      </c>
      <c r="Q620" s="1"/>
      <c r="R620" s="1" t="s">
        <v>5703</v>
      </c>
      <c r="S620" s="128">
        <v>19</v>
      </c>
    </row>
    <row r="621" spans="1:19" ht="18" customHeight="1">
      <c r="A621" s="2" t="s">
        <v>1829</v>
      </c>
      <c r="B621" s="1" t="s">
        <v>1830</v>
      </c>
      <c r="C621" s="118" t="s">
        <v>5721</v>
      </c>
      <c r="D621" s="3" t="s">
        <v>311</v>
      </c>
      <c r="E621" s="2" t="s">
        <v>1817</v>
      </c>
      <c r="F621" s="4" t="s">
        <v>9</v>
      </c>
      <c r="G621" s="115" t="s">
        <v>4269</v>
      </c>
      <c r="H621" s="116">
        <v>14.16</v>
      </c>
      <c r="I621" s="5">
        <v>2</v>
      </c>
      <c r="J621" s="5" t="s">
        <v>1342</v>
      </c>
      <c r="K621" s="4" t="s">
        <v>47</v>
      </c>
      <c r="L621" s="11">
        <v>75527</v>
      </c>
      <c r="M621" s="14">
        <v>25.905967402385905</v>
      </c>
      <c r="N621" s="13">
        <v>242</v>
      </c>
      <c r="O621" s="10">
        <v>210.86</v>
      </c>
      <c r="P621" s="117" t="s">
        <v>1818</v>
      </c>
      <c r="Q621" s="1"/>
      <c r="R621" s="1" t="s">
        <v>5703</v>
      </c>
      <c r="S621" s="128">
        <v>19</v>
      </c>
    </row>
    <row r="622" spans="1:19" ht="18" customHeight="1">
      <c r="A622" s="1" t="s">
        <v>1831</v>
      </c>
      <c r="B622" s="1" t="s">
        <v>1832</v>
      </c>
      <c r="C622" s="1" t="s">
        <v>1833</v>
      </c>
      <c r="D622" s="3" t="s">
        <v>69</v>
      </c>
      <c r="E622" s="1" t="s">
        <v>1834</v>
      </c>
      <c r="F622" s="4" t="s">
        <v>9</v>
      </c>
      <c r="G622" s="115" t="s">
        <v>5395</v>
      </c>
      <c r="H622" s="116">
        <v>7.8150000000000004</v>
      </c>
      <c r="I622" s="5">
        <v>2</v>
      </c>
      <c r="J622" s="5" t="s">
        <v>11</v>
      </c>
      <c r="K622" s="4" t="s">
        <v>47</v>
      </c>
      <c r="L622" s="11">
        <v>86950</v>
      </c>
      <c r="M622" s="14">
        <v>18.63139735480161</v>
      </c>
      <c r="N622" s="13">
        <v>9326</v>
      </c>
      <c r="O622" s="10">
        <v>210.33</v>
      </c>
      <c r="P622" s="115"/>
      <c r="Q622" s="1"/>
      <c r="R622" s="1" t="s">
        <v>5723</v>
      </c>
      <c r="S622" s="127"/>
    </row>
    <row r="623" spans="1:19" ht="18" customHeight="1">
      <c r="A623" s="1" t="s">
        <v>1835</v>
      </c>
      <c r="B623" s="1" t="s">
        <v>1836</v>
      </c>
      <c r="C623" s="1" t="s">
        <v>828</v>
      </c>
      <c r="D623" s="3" t="s">
        <v>279</v>
      </c>
      <c r="E623" s="1" t="s">
        <v>1631</v>
      </c>
      <c r="F623" s="4" t="s">
        <v>9</v>
      </c>
      <c r="G623" s="115" t="s">
        <v>5407</v>
      </c>
      <c r="H623" s="116">
        <v>0</v>
      </c>
      <c r="I623" s="5">
        <v>2</v>
      </c>
      <c r="J623" s="5" t="s">
        <v>11</v>
      </c>
      <c r="K623" s="4" t="s">
        <v>47</v>
      </c>
      <c r="L623" s="11">
        <v>84266</v>
      </c>
      <c r="M623" s="14">
        <v>10.310208150380937</v>
      </c>
      <c r="N623" s="13">
        <v>417</v>
      </c>
      <c r="O623" s="10">
        <v>230.18</v>
      </c>
      <c r="P623" s="117" t="s">
        <v>1837</v>
      </c>
      <c r="Q623" s="1"/>
      <c r="R623" s="1" t="s">
        <v>5727</v>
      </c>
      <c r="S623" s="135">
        <v>20</v>
      </c>
    </row>
    <row r="624" spans="1:19" ht="18" customHeight="1">
      <c r="A624" s="1" t="s">
        <v>1838</v>
      </c>
      <c r="B624" s="1" t="s">
        <v>1839</v>
      </c>
      <c r="C624" s="1" t="s">
        <v>828</v>
      </c>
      <c r="D624" s="3" t="s">
        <v>279</v>
      </c>
      <c r="E624" s="1" t="s">
        <v>1631</v>
      </c>
      <c r="F624" s="4" t="s">
        <v>9</v>
      </c>
      <c r="G624" s="115" t="s">
        <v>5407</v>
      </c>
      <c r="H624" s="116">
        <v>0</v>
      </c>
      <c r="I624" s="5">
        <v>2</v>
      </c>
      <c r="J624" s="5" t="s">
        <v>11</v>
      </c>
      <c r="K624" s="4" t="s">
        <v>47</v>
      </c>
      <c r="L624" s="11">
        <v>83898</v>
      </c>
      <c r="M624" s="14">
        <v>11.076545328851701</v>
      </c>
      <c r="N624" s="13">
        <v>366</v>
      </c>
      <c r="O624" s="10">
        <v>217.56</v>
      </c>
      <c r="P624" s="117" t="s">
        <v>1837</v>
      </c>
      <c r="Q624" s="1"/>
      <c r="R624" s="1" t="s">
        <v>5727</v>
      </c>
      <c r="S624" s="135">
        <v>20</v>
      </c>
    </row>
    <row r="625" spans="1:19" ht="18" customHeight="1">
      <c r="A625" s="1" t="s">
        <v>1840</v>
      </c>
      <c r="B625" s="1" t="s">
        <v>1841</v>
      </c>
      <c r="C625" s="1" t="s">
        <v>828</v>
      </c>
      <c r="D625" s="3" t="s">
        <v>279</v>
      </c>
      <c r="E625" s="1" t="s">
        <v>1631</v>
      </c>
      <c r="F625" s="4" t="s">
        <v>9</v>
      </c>
      <c r="G625" s="115" t="s">
        <v>5407</v>
      </c>
      <c r="H625" s="116">
        <v>0</v>
      </c>
      <c r="I625" s="5">
        <v>2</v>
      </c>
      <c r="J625" s="5" t="s">
        <v>11</v>
      </c>
      <c r="K625" s="4" t="s">
        <v>47</v>
      </c>
      <c r="L625" s="11">
        <v>82798</v>
      </c>
      <c r="M625" s="14">
        <v>8.4567260078745861</v>
      </c>
      <c r="N625" s="13">
        <v>257</v>
      </c>
      <c r="O625" s="10">
        <v>206.99</v>
      </c>
      <c r="P625" s="117" t="s">
        <v>1837</v>
      </c>
      <c r="Q625" s="118"/>
      <c r="R625" s="1" t="s">
        <v>5727</v>
      </c>
      <c r="S625" s="135">
        <v>20</v>
      </c>
    </row>
    <row r="626" spans="1:19" ht="18" customHeight="1">
      <c r="A626" s="1" t="s">
        <v>1842</v>
      </c>
      <c r="B626" s="1" t="s">
        <v>1843</v>
      </c>
      <c r="C626" s="1" t="s">
        <v>1844</v>
      </c>
      <c r="D626" s="3" t="s">
        <v>279</v>
      </c>
      <c r="E626" s="1" t="s">
        <v>1631</v>
      </c>
      <c r="F626" s="4" t="s">
        <v>9</v>
      </c>
      <c r="G626" s="115" t="s">
        <v>5407</v>
      </c>
      <c r="H626" s="116">
        <v>0</v>
      </c>
      <c r="I626" s="5">
        <v>2</v>
      </c>
      <c r="J626" s="5" t="s">
        <v>11</v>
      </c>
      <c r="K626" s="4" t="s">
        <v>47</v>
      </c>
      <c r="L626" s="11">
        <v>83991</v>
      </c>
      <c r="M626" s="14">
        <v>10.111797692609922</v>
      </c>
      <c r="N626" s="13">
        <v>202</v>
      </c>
      <c r="O626" s="10">
        <v>223.14</v>
      </c>
      <c r="P626" s="117" t="s">
        <v>1837</v>
      </c>
      <c r="Q626" s="118"/>
      <c r="R626" s="1" t="s">
        <v>5727</v>
      </c>
      <c r="S626" s="135">
        <v>20</v>
      </c>
    </row>
    <row r="627" spans="1:19" ht="18" customHeight="1">
      <c r="A627" s="1" t="s">
        <v>1845</v>
      </c>
      <c r="B627" s="1" t="s">
        <v>1846</v>
      </c>
      <c r="C627" s="1" t="s">
        <v>828</v>
      </c>
      <c r="D627" s="3" t="s">
        <v>279</v>
      </c>
      <c r="E627" s="1" t="s">
        <v>1631</v>
      </c>
      <c r="F627" s="4" t="s">
        <v>9</v>
      </c>
      <c r="G627" s="115" t="s">
        <v>5407</v>
      </c>
      <c r="H627" s="116">
        <v>0</v>
      </c>
      <c r="I627" s="5">
        <v>2</v>
      </c>
      <c r="J627" s="5" t="s">
        <v>11</v>
      </c>
      <c r="K627" s="4" t="s">
        <v>47</v>
      </c>
      <c r="L627" s="11">
        <v>83879</v>
      </c>
      <c r="M627" s="14">
        <v>9.6317314226445241</v>
      </c>
      <c r="N627" s="13">
        <v>286</v>
      </c>
      <c r="O627" s="10">
        <v>223.69</v>
      </c>
      <c r="P627" s="117" t="s">
        <v>1837</v>
      </c>
      <c r="Q627" s="1"/>
      <c r="R627" s="1" t="s">
        <v>5727</v>
      </c>
      <c r="S627" s="135">
        <v>20</v>
      </c>
    </row>
    <row r="628" spans="1:19" ht="18" customHeight="1">
      <c r="A628" s="1" t="s">
        <v>1847</v>
      </c>
      <c r="B628" s="1" t="s">
        <v>1848</v>
      </c>
      <c r="C628" s="1" t="s">
        <v>828</v>
      </c>
      <c r="D628" s="3" t="s">
        <v>279</v>
      </c>
      <c r="E628" s="1" t="s">
        <v>1631</v>
      </c>
      <c r="F628" s="4" t="s">
        <v>9</v>
      </c>
      <c r="G628" s="115" t="s">
        <v>5407</v>
      </c>
      <c r="H628" s="116">
        <v>0</v>
      </c>
      <c r="I628" s="5">
        <v>2</v>
      </c>
      <c r="J628" s="5" t="s">
        <v>11</v>
      </c>
      <c r="K628" s="4" t="s">
        <v>47</v>
      </c>
      <c r="L628" s="11">
        <v>83806</v>
      </c>
      <c r="M628" s="14">
        <v>8.5590530510941942</v>
      </c>
      <c r="N628" s="13">
        <v>127</v>
      </c>
      <c r="O628" s="10">
        <v>230.06</v>
      </c>
      <c r="P628" s="117" t="s">
        <v>1837</v>
      </c>
      <c r="Q628" s="1"/>
      <c r="R628" s="1" t="s">
        <v>5727</v>
      </c>
      <c r="S628" s="135">
        <v>20</v>
      </c>
    </row>
    <row r="629" spans="1:19" ht="18" customHeight="1">
      <c r="A629" s="1" t="s">
        <v>1849</v>
      </c>
      <c r="B629" s="1" t="s">
        <v>1850</v>
      </c>
      <c r="C629" s="1" t="s">
        <v>828</v>
      </c>
      <c r="D629" s="3" t="s">
        <v>279</v>
      </c>
      <c r="E629" s="1" t="s">
        <v>1631</v>
      </c>
      <c r="F629" s="4" t="s">
        <v>9</v>
      </c>
      <c r="G629" s="115" t="s">
        <v>5407</v>
      </c>
      <c r="H629" s="116">
        <v>0</v>
      </c>
      <c r="I629" s="5">
        <v>2</v>
      </c>
      <c r="J629" s="5" t="s">
        <v>11</v>
      </c>
      <c r="K629" s="4" t="s">
        <v>47</v>
      </c>
      <c r="L629" s="11">
        <v>85291</v>
      </c>
      <c r="M629" s="14">
        <v>12.286173218745237</v>
      </c>
      <c r="N629" s="13">
        <v>119</v>
      </c>
      <c r="O629" s="10">
        <v>232.97</v>
      </c>
      <c r="P629" s="117" t="s">
        <v>1837</v>
      </c>
      <c r="Q629" s="1"/>
      <c r="R629" s="1" t="s">
        <v>5727</v>
      </c>
      <c r="S629" s="135">
        <v>20</v>
      </c>
    </row>
    <row r="630" spans="1:19" ht="18" customHeight="1">
      <c r="A630" s="1" t="s">
        <v>1851</v>
      </c>
      <c r="B630" s="1" t="s">
        <v>1852</v>
      </c>
      <c r="C630" s="1" t="s">
        <v>1844</v>
      </c>
      <c r="D630" s="3" t="s">
        <v>279</v>
      </c>
      <c r="E630" s="1" t="s">
        <v>1631</v>
      </c>
      <c r="F630" s="4" t="s">
        <v>9</v>
      </c>
      <c r="G630" s="115" t="s">
        <v>5407</v>
      </c>
      <c r="H630" s="116">
        <v>0</v>
      </c>
      <c r="I630" s="5">
        <v>2</v>
      </c>
      <c r="J630" s="5" t="s">
        <v>11</v>
      </c>
      <c r="K630" s="4" t="s">
        <v>47</v>
      </c>
      <c r="L630" s="11">
        <v>84072</v>
      </c>
      <c r="M630" s="14">
        <v>9.0398705871158054</v>
      </c>
      <c r="N630" s="13">
        <v>174</v>
      </c>
      <c r="O630" s="10">
        <v>276.76</v>
      </c>
      <c r="P630" s="117" t="s">
        <v>1837</v>
      </c>
      <c r="Q630" s="118"/>
      <c r="R630" s="1" t="s">
        <v>5727</v>
      </c>
      <c r="S630" s="135">
        <v>20</v>
      </c>
    </row>
    <row r="631" spans="1:19" ht="18" customHeight="1">
      <c r="A631" s="1" t="s">
        <v>1853</v>
      </c>
      <c r="B631" s="1" t="s">
        <v>1854</v>
      </c>
      <c r="C631" s="1" t="s">
        <v>828</v>
      </c>
      <c r="D631" s="3" t="s">
        <v>279</v>
      </c>
      <c r="E631" s="1" t="s">
        <v>1631</v>
      </c>
      <c r="F631" s="4" t="s">
        <v>9</v>
      </c>
      <c r="G631" s="115" t="s">
        <v>5407</v>
      </c>
      <c r="H631" s="116">
        <v>0</v>
      </c>
      <c r="I631" s="5">
        <v>2</v>
      </c>
      <c r="J631" s="5" t="s">
        <v>412</v>
      </c>
      <c r="K631" s="4" t="s">
        <v>47</v>
      </c>
      <c r="L631" s="11">
        <v>84562</v>
      </c>
      <c r="M631" s="14">
        <v>11.305314443840023</v>
      </c>
      <c r="N631" s="13">
        <v>300</v>
      </c>
      <c r="O631" s="10">
        <v>216.52</v>
      </c>
      <c r="P631" s="117" t="s">
        <v>1837</v>
      </c>
      <c r="Q631" s="1"/>
      <c r="R631" s="1" t="s">
        <v>5727</v>
      </c>
      <c r="S631" s="135">
        <v>20</v>
      </c>
    </row>
    <row r="632" spans="1:19" ht="18" customHeight="1">
      <c r="A632" s="1" t="s">
        <v>1855</v>
      </c>
      <c r="B632" s="1" t="s">
        <v>1856</v>
      </c>
      <c r="C632" s="1" t="s">
        <v>828</v>
      </c>
      <c r="D632" s="3" t="s">
        <v>279</v>
      </c>
      <c r="E632" s="1" t="s">
        <v>1631</v>
      </c>
      <c r="F632" s="4" t="s">
        <v>9</v>
      </c>
      <c r="G632" s="115" t="s">
        <v>5407</v>
      </c>
      <c r="H632" s="116">
        <v>0</v>
      </c>
      <c r="I632" s="5">
        <v>2</v>
      </c>
      <c r="J632" s="5" t="s">
        <v>11</v>
      </c>
      <c r="K632" s="4" t="s">
        <v>47</v>
      </c>
      <c r="L632" s="11">
        <v>82839</v>
      </c>
      <c r="M632" s="14">
        <v>11.066043771653449</v>
      </c>
      <c r="N632" s="13">
        <v>83</v>
      </c>
      <c r="O632" s="10">
        <v>112.47</v>
      </c>
      <c r="P632" s="117" t="s">
        <v>1837</v>
      </c>
      <c r="Q632" s="1"/>
      <c r="R632" s="1" t="s">
        <v>5727</v>
      </c>
      <c r="S632" s="135">
        <v>20</v>
      </c>
    </row>
    <row r="633" spans="1:19" ht="18" customHeight="1">
      <c r="A633" s="1" t="s">
        <v>1857</v>
      </c>
      <c r="B633" s="1" t="s">
        <v>1858</v>
      </c>
      <c r="C633" s="1" t="s">
        <v>1859</v>
      </c>
      <c r="D633" s="3" t="s">
        <v>279</v>
      </c>
      <c r="E633" s="1" t="s">
        <v>1631</v>
      </c>
      <c r="F633" s="4" t="s">
        <v>9</v>
      </c>
      <c r="G633" s="115" t="s">
        <v>5407</v>
      </c>
      <c r="H633" s="116">
        <v>0</v>
      </c>
      <c r="I633" s="5">
        <v>2</v>
      </c>
      <c r="J633" s="5" t="s">
        <v>1342</v>
      </c>
      <c r="K633" s="4" t="s">
        <v>47</v>
      </c>
      <c r="L633" s="11">
        <v>83878</v>
      </c>
      <c r="M633" s="14">
        <v>8.9594410930160482</v>
      </c>
      <c r="N633" s="13">
        <v>123</v>
      </c>
      <c r="O633" s="10">
        <v>223.07</v>
      </c>
      <c r="P633" s="117" t="s">
        <v>1837</v>
      </c>
      <c r="Q633" s="118"/>
      <c r="R633" s="1" t="s">
        <v>5727</v>
      </c>
      <c r="S633" s="135">
        <v>20</v>
      </c>
    </row>
    <row r="634" spans="1:19" ht="18" customHeight="1">
      <c r="A634" s="1" t="s">
        <v>1860</v>
      </c>
      <c r="B634" s="1" t="s">
        <v>1861</v>
      </c>
      <c r="C634" s="1" t="s">
        <v>1844</v>
      </c>
      <c r="D634" s="3" t="s">
        <v>279</v>
      </c>
      <c r="E634" s="1" t="s">
        <v>1631</v>
      </c>
      <c r="F634" s="4" t="s">
        <v>9</v>
      </c>
      <c r="G634" s="115" t="s">
        <v>5407</v>
      </c>
      <c r="H634" s="116">
        <v>0</v>
      </c>
      <c r="I634" s="5">
        <v>2</v>
      </c>
      <c r="J634" s="5" t="s">
        <v>11</v>
      </c>
      <c r="K634" s="4" t="s">
        <v>47</v>
      </c>
      <c r="L634" s="11">
        <v>84956</v>
      </c>
      <c r="M634" s="14">
        <v>11.981496303969113</v>
      </c>
      <c r="N634" s="13">
        <v>150</v>
      </c>
      <c r="O634" s="10">
        <v>216.91</v>
      </c>
      <c r="P634" s="117" t="s">
        <v>1837</v>
      </c>
      <c r="Q634" s="118"/>
      <c r="R634" s="1" t="s">
        <v>5727</v>
      </c>
      <c r="S634" s="135">
        <v>20</v>
      </c>
    </row>
    <row r="635" spans="1:19" ht="18" customHeight="1">
      <c r="A635" s="1" t="s">
        <v>1862</v>
      </c>
      <c r="B635" s="1" t="s">
        <v>1863</v>
      </c>
      <c r="C635" s="1" t="s">
        <v>828</v>
      </c>
      <c r="D635" s="3" t="s">
        <v>279</v>
      </c>
      <c r="E635" s="1" t="s">
        <v>1631</v>
      </c>
      <c r="F635" s="4" t="s">
        <v>9</v>
      </c>
      <c r="G635" s="115" t="s">
        <v>5407</v>
      </c>
      <c r="H635" s="116">
        <v>0</v>
      </c>
      <c r="I635" s="5">
        <v>2</v>
      </c>
      <c r="J635" s="5" t="s">
        <v>11</v>
      </c>
      <c r="K635" s="4" t="s">
        <v>47</v>
      </c>
      <c r="L635" s="11">
        <v>83514</v>
      </c>
      <c r="M635" s="14">
        <v>8.8176832626864954</v>
      </c>
      <c r="N635" s="13">
        <v>193</v>
      </c>
      <c r="O635" s="10">
        <v>189.51</v>
      </c>
      <c r="P635" s="117" t="s">
        <v>1837</v>
      </c>
      <c r="Q635" s="1"/>
      <c r="R635" s="1" t="s">
        <v>5727</v>
      </c>
      <c r="S635" s="135">
        <v>20</v>
      </c>
    </row>
    <row r="636" spans="1:19" ht="18" customHeight="1">
      <c r="A636" s="1" t="s">
        <v>1864</v>
      </c>
      <c r="B636" s="1" t="s">
        <v>1865</v>
      </c>
      <c r="C636" s="1" t="s">
        <v>279</v>
      </c>
      <c r="D636" s="3" t="s">
        <v>279</v>
      </c>
      <c r="E636" s="1" t="s">
        <v>1631</v>
      </c>
      <c r="F636" s="4" t="s">
        <v>9</v>
      </c>
      <c r="G636" s="115" t="s">
        <v>5407</v>
      </c>
      <c r="H636" s="116">
        <v>0</v>
      </c>
      <c r="I636" s="5">
        <v>2</v>
      </c>
      <c r="J636" s="5" t="s">
        <v>11</v>
      </c>
      <c r="K636" s="4" t="s">
        <v>47</v>
      </c>
      <c r="L636" s="11">
        <v>83686</v>
      </c>
      <c r="M636" s="14">
        <v>8.9799966541595975</v>
      </c>
      <c r="N636" s="13">
        <v>147</v>
      </c>
      <c r="O636" s="10">
        <v>225.61</v>
      </c>
      <c r="P636" s="117" t="s">
        <v>1837</v>
      </c>
      <c r="Q636" s="118"/>
      <c r="R636" s="1" t="s">
        <v>5727</v>
      </c>
      <c r="S636" s="135">
        <v>20</v>
      </c>
    </row>
    <row r="637" spans="1:19" ht="18" customHeight="1">
      <c r="A637" s="1" t="s">
        <v>1866</v>
      </c>
      <c r="B637" s="1" t="s">
        <v>1867</v>
      </c>
      <c r="C637" s="1" t="s">
        <v>1844</v>
      </c>
      <c r="D637" s="3" t="s">
        <v>279</v>
      </c>
      <c r="E637" s="1" t="s">
        <v>1631</v>
      </c>
      <c r="F637" s="4" t="s">
        <v>9</v>
      </c>
      <c r="G637" s="115" t="s">
        <v>5407</v>
      </c>
      <c r="H637" s="116">
        <v>0</v>
      </c>
      <c r="I637" s="5">
        <v>2</v>
      </c>
      <c r="J637" s="5" t="s">
        <v>11</v>
      </c>
      <c r="K637" s="4" t="s">
        <v>47</v>
      </c>
      <c r="L637" s="11">
        <v>84027</v>
      </c>
      <c r="M637" s="14">
        <v>9.8170826044009658</v>
      </c>
      <c r="N637" s="13">
        <v>140</v>
      </c>
      <c r="O637" s="10">
        <v>227.71</v>
      </c>
      <c r="P637" s="117" t="s">
        <v>1837</v>
      </c>
      <c r="Q637" s="118"/>
      <c r="R637" s="1" t="s">
        <v>5727</v>
      </c>
      <c r="S637" s="135">
        <v>20</v>
      </c>
    </row>
    <row r="638" spans="1:19" ht="18" customHeight="1">
      <c r="A638" s="1" t="s">
        <v>1868</v>
      </c>
      <c r="B638" s="1" t="s">
        <v>1869</v>
      </c>
      <c r="C638" s="1" t="s">
        <v>1870</v>
      </c>
      <c r="D638" s="3" t="s">
        <v>83</v>
      </c>
      <c r="E638" s="1" t="s">
        <v>1871</v>
      </c>
      <c r="F638" s="4" t="s">
        <v>9</v>
      </c>
      <c r="G638" s="115" t="s">
        <v>5407</v>
      </c>
      <c r="H638" s="116">
        <v>0</v>
      </c>
      <c r="I638" s="5">
        <v>2</v>
      </c>
      <c r="J638" s="5" t="s">
        <v>11</v>
      </c>
      <c r="K638" s="4" t="s">
        <v>47</v>
      </c>
      <c r="L638" s="11">
        <v>85700</v>
      </c>
      <c r="M638" s="14">
        <v>11.42590431738623</v>
      </c>
      <c r="N638" s="13">
        <v>127</v>
      </c>
      <c r="O638" s="10">
        <v>283.52</v>
      </c>
      <c r="P638" s="117" t="s">
        <v>1837</v>
      </c>
      <c r="Q638" s="118"/>
      <c r="R638" s="1" t="s">
        <v>5727</v>
      </c>
      <c r="S638" s="135">
        <v>20</v>
      </c>
    </row>
    <row r="639" spans="1:19" ht="18" customHeight="1">
      <c r="A639" s="1" t="s">
        <v>1872</v>
      </c>
      <c r="B639" s="1" t="s">
        <v>1873</v>
      </c>
      <c r="C639" s="1" t="s">
        <v>1844</v>
      </c>
      <c r="D639" s="3" t="s">
        <v>279</v>
      </c>
      <c r="E639" s="1" t="s">
        <v>1631</v>
      </c>
      <c r="F639" s="4" t="s">
        <v>9</v>
      </c>
      <c r="G639" s="115" t="s">
        <v>5407</v>
      </c>
      <c r="H639" s="116">
        <v>0</v>
      </c>
      <c r="I639" s="5">
        <v>2</v>
      </c>
      <c r="J639" s="5" t="s">
        <v>11</v>
      </c>
      <c r="K639" s="4" t="s">
        <v>47</v>
      </c>
      <c r="L639" s="11">
        <v>82774</v>
      </c>
      <c r="M639" s="14">
        <v>8.331118467151521</v>
      </c>
      <c r="N639" s="13">
        <v>304</v>
      </c>
      <c r="O639" s="10">
        <v>189.38</v>
      </c>
      <c r="P639" s="117" t="s">
        <v>1837</v>
      </c>
      <c r="Q639" s="118"/>
      <c r="R639" s="1" t="s">
        <v>5727</v>
      </c>
      <c r="S639" s="135">
        <v>20</v>
      </c>
    </row>
    <row r="640" spans="1:19" ht="18" customHeight="1">
      <c r="A640" s="1" t="s">
        <v>1874</v>
      </c>
      <c r="B640" s="1" t="s">
        <v>1875</v>
      </c>
      <c r="C640" s="1" t="s">
        <v>1876</v>
      </c>
      <c r="D640" s="3" t="s">
        <v>407</v>
      </c>
      <c r="E640" s="1" t="s">
        <v>1871</v>
      </c>
      <c r="F640" s="4" t="s">
        <v>9</v>
      </c>
      <c r="G640" s="115" t="s">
        <v>5407</v>
      </c>
      <c r="H640" s="116">
        <v>0</v>
      </c>
      <c r="I640" s="5">
        <v>2</v>
      </c>
      <c r="J640" s="5" t="s">
        <v>11</v>
      </c>
      <c r="K640" s="4" t="s">
        <v>47</v>
      </c>
      <c r="L640" s="11">
        <v>83933</v>
      </c>
      <c r="M640" s="14">
        <v>9.0715213324913915</v>
      </c>
      <c r="N640" s="13">
        <v>101</v>
      </c>
      <c r="O640" s="10">
        <v>299.95999999999998</v>
      </c>
      <c r="P640" s="117" t="s">
        <v>1837</v>
      </c>
      <c r="Q640" s="118"/>
      <c r="R640" s="1" t="s">
        <v>5727</v>
      </c>
      <c r="S640" s="135">
        <v>20</v>
      </c>
    </row>
    <row r="641" spans="1:19" ht="18" customHeight="1">
      <c r="A641" s="1" t="s">
        <v>1877</v>
      </c>
      <c r="B641" s="1" t="s">
        <v>1878</v>
      </c>
      <c r="C641" s="1" t="s">
        <v>1876</v>
      </c>
      <c r="D641" s="3" t="s">
        <v>407</v>
      </c>
      <c r="E641" s="1" t="s">
        <v>1871</v>
      </c>
      <c r="F641" s="4" t="s">
        <v>9</v>
      </c>
      <c r="G641" s="115" t="s">
        <v>5407</v>
      </c>
      <c r="H641" s="116">
        <v>0</v>
      </c>
      <c r="I641" s="5">
        <v>2</v>
      </c>
      <c r="J641" s="5" t="s">
        <v>11</v>
      </c>
      <c r="K641" s="4" t="s">
        <v>47</v>
      </c>
      <c r="L641" s="11">
        <v>84173</v>
      </c>
      <c r="M641" s="14">
        <v>10.293086856830575</v>
      </c>
      <c r="N641" s="13">
        <v>147</v>
      </c>
      <c r="O641" s="10">
        <v>297.16000000000003</v>
      </c>
      <c r="P641" s="117" t="s">
        <v>1837</v>
      </c>
      <c r="Q641" s="118"/>
      <c r="R641" s="1" t="s">
        <v>5727</v>
      </c>
      <c r="S641" s="135">
        <v>20</v>
      </c>
    </row>
    <row r="642" spans="1:19" ht="18" customHeight="1">
      <c r="A642" s="1" t="s">
        <v>1879</v>
      </c>
      <c r="B642" s="1" t="s">
        <v>1880</v>
      </c>
      <c r="C642" s="1" t="s">
        <v>828</v>
      </c>
      <c r="D642" s="3" t="s">
        <v>279</v>
      </c>
      <c r="E642" s="1" t="s">
        <v>1631</v>
      </c>
      <c r="F642" s="4" t="s">
        <v>9</v>
      </c>
      <c r="G642" s="115" t="s">
        <v>5407</v>
      </c>
      <c r="H642" s="116">
        <v>0</v>
      </c>
      <c r="I642" s="5">
        <v>2</v>
      </c>
      <c r="J642" s="5" t="s">
        <v>11</v>
      </c>
      <c r="K642" s="4" t="s">
        <v>47</v>
      </c>
      <c r="L642" s="11">
        <v>83906</v>
      </c>
      <c r="M642" s="14">
        <v>9.6500846185016567</v>
      </c>
      <c r="N642" s="13">
        <v>288</v>
      </c>
      <c r="O642" s="10">
        <v>242.39</v>
      </c>
      <c r="P642" s="117" t="s">
        <v>1837</v>
      </c>
      <c r="Q642" s="1"/>
      <c r="R642" s="1" t="s">
        <v>5727</v>
      </c>
      <c r="S642" s="135">
        <v>20</v>
      </c>
    </row>
    <row r="643" spans="1:19" ht="18" customHeight="1">
      <c r="A643" s="1" t="s">
        <v>1881</v>
      </c>
      <c r="B643" s="1" t="s">
        <v>1882</v>
      </c>
      <c r="C643" s="1" t="s">
        <v>828</v>
      </c>
      <c r="D643" s="3" t="s">
        <v>279</v>
      </c>
      <c r="E643" s="1" t="s">
        <v>1631</v>
      </c>
      <c r="F643" s="4" t="s">
        <v>9</v>
      </c>
      <c r="G643" s="115" t="s">
        <v>5407</v>
      </c>
      <c r="H643" s="116">
        <v>0</v>
      </c>
      <c r="I643" s="5">
        <v>2</v>
      </c>
      <c r="J643" s="5" t="s">
        <v>11</v>
      </c>
      <c r="K643" s="4" t="s">
        <v>47</v>
      </c>
      <c r="L643" s="11">
        <v>83189</v>
      </c>
      <c r="M643" s="14">
        <v>9.2572335284713123</v>
      </c>
      <c r="N643" s="13">
        <v>95</v>
      </c>
      <c r="O643" s="10">
        <v>191.83</v>
      </c>
      <c r="P643" s="117" t="s">
        <v>1837</v>
      </c>
      <c r="Q643" s="118"/>
      <c r="R643" s="1" t="s">
        <v>5727</v>
      </c>
      <c r="S643" s="135">
        <v>20</v>
      </c>
    </row>
    <row r="644" spans="1:19" ht="18" customHeight="1">
      <c r="A644" s="1" t="s">
        <v>1883</v>
      </c>
      <c r="B644" s="1" t="s">
        <v>1884</v>
      </c>
      <c r="C644" s="1" t="s">
        <v>1844</v>
      </c>
      <c r="D644" s="3" t="s">
        <v>279</v>
      </c>
      <c r="E644" s="1" t="s">
        <v>1631</v>
      </c>
      <c r="F644" s="4" t="s">
        <v>9</v>
      </c>
      <c r="G644" s="115" t="s">
        <v>5407</v>
      </c>
      <c r="H644" s="116">
        <v>0</v>
      </c>
      <c r="I644" s="5">
        <v>2</v>
      </c>
      <c r="J644" s="5" t="s">
        <v>11</v>
      </c>
      <c r="K644" s="4" t="s">
        <v>47</v>
      </c>
      <c r="L644" s="11">
        <v>84136</v>
      </c>
      <c r="M644" s="14">
        <v>11.1890272891509</v>
      </c>
      <c r="N644" s="13">
        <v>125</v>
      </c>
      <c r="O644" s="10">
        <v>196.02</v>
      </c>
      <c r="P644" s="117" t="s">
        <v>1837</v>
      </c>
      <c r="Q644" s="118"/>
      <c r="R644" s="1" t="s">
        <v>5727</v>
      </c>
      <c r="S644" s="135">
        <v>20</v>
      </c>
    </row>
    <row r="645" spans="1:19" ht="18" customHeight="1">
      <c r="A645" s="1" t="s">
        <v>1885</v>
      </c>
      <c r="B645" s="1" t="s">
        <v>1886</v>
      </c>
      <c r="C645" s="1" t="s">
        <v>828</v>
      </c>
      <c r="D645" s="3" t="s">
        <v>279</v>
      </c>
      <c r="E645" s="1" t="s">
        <v>1631</v>
      </c>
      <c r="F645" s="4" t="s">
        <v>9</v>
      </c>
      <c r="G645" s="115" t="s">
        <v>5407</v>
      </c>
      <c r="H645" s="116">
        <v>0</v>
      </c>
      <c r="I645" s="5">
        <v>1</v>
      </c>
      <c r="J645" s="5" t="s">
        <v>11</v>
      </c>
      <c r="K645" s="4" t="s">
        <v>8</v>
      </c>
      <c r="L645" s="11">
        <v>79777</v>
      </c>
      <c r="M645" s="14">
        <v>0</v>
      </c>
      <c r="N645" s="13">
        <v>45</v>
      </c>
      <c r="O645" s="10">
        <v>213.27</v>
      </c>
      <c r="P645" s="117" t="s">
        <v>1837</v>
      </c>
      <c r="Q645" s="118"/>
      <c r="R645" s="1" t="s">
        <v>5727</v>
      </c>
      <c r="S645" s="135">
        <v>20</v>
      </c>
    </row>
    <row r="646" spans="1:19" ht="18" customHeight="1">
      <c r="A646" s="1" t="s">
        <v>1887</v>
      </c>
      <c r="B646" s="1" t="s">
        <v>1888</v>
      </c>
      <c r="C646" s="1" t="s">
        <v>1844</v>
      </c>
      <c r="D646" s="3" t="s">
        <v>279</v>
      </c>
      <c r="E646" s="1" t="s">
        <v>1631</v>
      </c>
      <c r="F646" s="4" t="s">
        <v>9</v>
      </c>
      <c r="G646" s="115" t="s">
        <v>5407</v>
      </c>
      <c r="H646" s="116">
        <v>0</v>
      </c>
      <c r="I646" s="5">
        <v>2</v>
      </c>
      <c r="J646" s="5" t="s">
        <v>11</v>
      </c>
      <c r="K646" s="4" t="s">
        <v>47</v>
      </c>
      <c r="L646" s="11">
        <v>83253</v>
      </c>
      <c r="M646" s="14">
        <v>8.2327363578489656</v>
      </c>
      <c r="N646" s="13">
        <v>115</v>
      </c>
      <c r="O646" s="10">
        <v>186.09</v>
      </c>
      <c r="P646" s="117" t="s">
        <v>1837</v>
      </c>
      <c r="Q646" s="118"/>
      <c r="R646" s="1" t="s">
        <v>5727</v>
      </c>
      <c r="S646" s="135">
        <v>20</v>
      </c>
    </row>
    <row r="647" spans="1:19" ht="18" customHeight="1">
      <c r="A647" s="1" t="s">
        <v>1889</v>
      </c>
      <c r="B647" s="1" t="s">
        <v>1890</v>
      </c>
      <c r="C647" s="1" t="s">
        <v>1870</v>
      </c>
      <c r="D647" s="3" t="s">
        <v>83</v>
      </c>
      <c r="E647" s="1" t="s">
        <v>1871</v>
      </c>
      <c r="F647" s="4" t="s">
        <v>9</v>
      </c>
      <c r="G647" s="115" t="s">
        <v>5407</v>
      </c>
      <c r="H647" s="116">
        <v>0</v>
      </c>
      <c r="I647" s="5">
        <v>2</v>
      </c>
      <c r="J647" s="5" t="s">
        <v>11</v>
      </c>
      <c r="K647" s="4" t="s">
        <v>47</v>
      </c>
      <c r="L647" s="11">
        <v>83874</v>
      </c>
      <c r="M647" s="14">
        <v>7.5076901065884538</v>
      </c>
      <c r="N647" s="13">
        <v>317</v>
      </c>
      <c r="O647" s="10">
        <v>333.9</v>
      </c>
      <c r="P647" s="117" t="s">
        <v>1837</v>
      </c>
      <c r="Q647" s="118"/>
      <c r="R647" s="1" t="s">
        <v>5727</v>
      </c>
      <c r="S647" s="135">
        <v>20</v>
      </c>
    </row>
    <row r="648" spans="1:19" ht="18" customHeight="1">
      <c r="A648" s="1" t="s">
        <v>1891</v>
      </c>
      <c r="B648" s="1" t="s">
        <v>1892</v>
      </c>
      <c r="C648" s="1" t="s">
        <v>1844</v>
      </c>
      <c r="D648" s="3" t="s">
        <v>279</v>
      </c>
      <c r="E648" s="1" t="s">
        <v>1631</v>
      </c>
      <c r="F648" s="4" t="s">
        <v>9</v>
      </c>
      <c r="G648" s="115" t="s">
        <v>5407</v>
      </c>
      <c r="H648" s="116">
        <v>0</v>
      </c>
      <c r="I648" s="5">
        <v>2</v>
      </c>
      <c r="J648" s="5" t="s">
        <v>11</v>
      </c>
      <c r="K648" s="4" t="s">
        <v>47</v>
      </c>
      <c r="L648" s="11">
        <v>85618</v>
      </c>
      <c r="M648" s="14">
        <v>12.806886402392021</v>
      </c>
      <c r="N648" s="13">
        <v>671</v>
      </c>
      <c r="O648" s="10">
        <v>212.56</v>
      </c>
      <c r="P648" s="117" t="s">
        <v>1837</v>
      </c>
      <c r="Q648" s="118"/>
      <c r="R648" s="1" t="s">
        <v>5727</v>
      </c>
      <c r="S648" s="135">
        <v>20</v>
      </c>
    </row>
    <row r="649" spans="1:19" ht="18" customHeight="1">
      <c r="A649" s="1" t="s">
        <v>1893</v>
      </c>
      <c r="B649" s="1" t="s">
        <v>1894</v>
      </c>
      <c r="C649" s="1" t="s">
        <v>1844</v>
      </c>
      <c r="D649" s="3" t="s">
        <v>279</v>
      </c>
      <c r="E649" s="1" t="s">
        <v>1631</v>
      </c>
      <c r="F649" s="4" t="s">
        <v>9</v>
      </c>
      <c r="G649" s="115" t="s">
        <v>5407</v>
      </c>
      <c r="H649" s="116">
        <v>0</v>
      </c>
      <c r="I649" s="5">
        <v>2</v>
      </c>
      <c r="J649" s="5" t="s">
        <v>11</v>
      </c>
      <c r="K649" s="4" t="s">
        <v>47</v>
      </c>
      <c r="L649" s="11">
        <v>85611</v>
      </c>
      <c r="M649" s="14">
        <v>11.608321360572823</v>
      </c>
      <c r="N649" s="13">
        <v>655</v>
      </c>
      <c r="O649" s="10">
        <v>307.29000000000002</v>
      </c>
      <c r="P649" s="117" t="s">
        <v>1837</v>
      </c>
      <c r="Q649" s="118"/>
      <c r="R649" s="1" t="s">
        <v>5727</v>
      </c>
      <c r="S649" s="135">
        <v>20</v>
      </c>
    </row>
    <row r="650" spans="1:19" ht="18" customHeight="1">
      <c r="A650" s="1" t="s">
        <v>1895</v>
      </c>
      <c r="B650" s="1" t="s">
        <v>1896</v>
      </c>
      <c r="C650" s="1" t="s">
        <v>828</v>
      </c>
      <c r="D650" s="3" t="s">
        <v>279</v>
      </c>
      <c r="E650" s="1" t="s">
        <v>1631</v>
      </c>
      <c r="F650" s="4" t="s">
        <v>9</v>
      </c>
      <c r="G650" s="115" t="s">
        <v>5407</v>
      </c>
      <c r="H650" s="116">
        <v>0</v>
      </c>
      <c r="I650" s="5">
        <v>2</v>
      </c>
      <c r="J650" s="5" t="s">
        <v>11</v>
      </c>
      <c r="K650" s="4" t="s">
        <v>47</v>
      </c>
      <c r="L650" s="11">
        <v>84931</v>
      </c>
      <c r="M650" s="14">
        <v>11.438697295451602</v>
      </c>
      <c r="N650" s="13">
        <v>445</v>
      </c>
      <c r="O650" s="10">
        <v>238</v>
      </c>
      <c r="P650" s="117" t="s">
        <v>1837</v>
      </c>
      <c r="Q650" s="1"/>
      <c r="R650" s="1" t="s">
        <v>5727</v>
      </c>
      <c r="S650" s="135">
        <v>20</v>
      </c>
    </row>
    <row r="651" spans="1:19" ht="18" customHeight="1">
      <c r="A651" s="1" t="s">
        <v>1897</v>
      </c>
      <c r="B651" s="1" t="s">
        <v>1898</v>
      </c>
      <c r="C651" s="1" t="s">
        <v>1899</v>
      </c>
      <c r="D651" s="3" t="s">
        <v>407</v>
      </c>
      <c r="E651" s="1" t="s">
        <v>1871</v>
      </c>
      <c r="F651" s="4" t="s">
        <v>9</v>
      </c>
      <c r="G651" s="115" t="s">
        <v>5407</v>
      </c>
      <c r="H651" s="116">
        <v>0</v>
      </c>
      <c r="I651" s="5">
        <v>2</v>
      </c>
      <c r="J651" s="5" t="s">
        <v>11</v>
      </c>
      <c r="K651" s="4" t="s">
        <v>47</v>
      </c>
      <c r="L651" s="11">
        <v>82826</v>
      </c>
      <c r="M651" s="14">
        <v>6.607828459662425</v>
      </c>
      <c r="N651" s="13">
        <v>245</v>
      </c>
      <c r="O651" s="10">
        <v>291.11</v>
      </c>
      <c r="P651" s="117" t="s">
        <v>1837</v>
      </c>
      <c r="Q651" s="118"/>
      <c r="R651" s="1" t="s">
        <v>5727</v>
      </c>
      <c r="S651" s="135">
        <v>20</v>
      </c>
    </row>
    <row r="652" spans="1:19" ht="18" customHeight="1">
      <c r="A652" s="1" t="s">
        <v>1900</v>
      </c>
      <c r="B652" s="1" t="s">
        <v>1901</v>
      </c>
      <c r="C652" s="1" t="s">
        <v>1844</v>
      </c>
      <c r="D652" s="3" t="s">
        <v>279</v>
      </c>
      <c r="E652" s="1" t="s">
        <v>1631</v>
      </c>
      <c r="F652" s="4" t="s">
        <v>9</v>
      </c>
      <c r="G652" s="115" t="s">
        <v>5407</v>
      </c>
      <c r="H652" s="116">
        <v>0</v>
      </c>
      <c r="I652" s="5">
        <v>2</v>
      </c>
      <c r="J652" s="5" t="s">
        <v>11</v>
      </c>
      <c r="K652" s="4" t="s">
        <v>47</v>
      </c>
      <c r="L652" s="11">
        <v>84594</v>
      </c>
      <c r="M652" s="14">
        <v>11.103624370522732</v>
      </c>
      <c r="N652" s="13">
        <v>429</v>
      </c>
      <c r="O652" s="10">
        <v>241.28</v>
      </c>
      <c r="P652" s="117" t="s">
        <v>1837</v>
      </c>
      <c r="Q652" s="118"/>
      <c r="R652" s="1" t="s">
        <v>5727</v>
      </c>
      <c r="S652" s="135">
        <v>20</v>
      </c>
    </row>
    <row r="653" spans="1:19" ht="18" customHeight="1">
      <c r="A653" s="1" t="s">
        <v>1902</v>
      </c>
      <c r="B653" s="1" t="s">
        <v>1903</v>
      </c>
      <c r="C653" s="1" t="s">
        <v>1870</v>
      </c>
      <c r="D653" s="3" t="s">
        <v>83</v>
      </c>
      <c r="E653" s="1" t="s">
        <v>1871</v>
      </c>
      <c r="F653" s="4" t="s">
        <v>9</v>
      </c>
      <c r="G653" s="115" t="s">
        <v>5407</v>
      </c>
      <c r="H653" s="116">
        <v>0</v>
      </c>
      <c r="I653" s="5">
        <v>2</v>
      </c>
      <c r="J653" s="5" t="s">
        <v>11</v>
      </c>
      <c r="K653" s="4" t="s">
        <v>47</v>
      </c>
      <c r="L653" s="11">
        <v>82589</v>
      </c>
      <c r="M653" s="14">
        <v>5.9959558779014159</v>
      </c>
      <c r="N653" s="13">
        <v>300</v>
      </c>
      <c r="O653" s="10">
        <v>189.11</v>
      </c>
      <c r="P653" s="117" t="s">
        <v>1837</v>
      </c>
      <c r="Q653" s="118"/>
      <c r="R653" s="1" t="s">
        <v>5727</v>
      </c>
      <c r="S653" s="135">
        <v>20</v>
      </c>
    </row>
    <row r="654" spans="1:19" ht="18" customHeight="1">
      <c r="A654" s="2" t="s">
        <v>1904</v>
      </c>
      <c r="B654" s="1" t="s">
        <v>1905</v>
      </c>
      <c r="C654" s="1" t="s">
        <v>1906</v>
      </c>
      <c r="D654" s="3" t="s">
        <v>1100</v>
      </c>
      <c r="E654" s="1" t="s">
        <v>1871</v>
      </c>
      <c r="F654" s="4" t="s">
        <v>9</v>
      </c>
      <c r="G654" s="115" t="s">
        <v>5407</v>
      </c>
      <c r="H654" s="116">
        <v>0</v>
      </c>
      <c r="I654" s="5">
        <v>2</v>
      </c>
      <c r="J654" s="5" t="s">
        <v>11</v>
      </c>
      <c r="K654" s="4" t="s">
        <v>8</v>
      </c>
      <c r="L654" s="11">
        <v>80676</v>
      </c>
      <c r="M654" s="14">
        <v>0</v>
      </c>
      <c r="N654" s="13">
        <v>19508</v>
      </c>
      <c r="O654" s="10">
        <v>242.52</v>
      </c>
      <c r="P654" s="117"/>
      <c r="Q654" s="1"/>
      <c r="R654" s="1" t="s">
        <v>5727</v>
      </c>
      <c r="S654" s="127"/>
    </row>
    <row r="655" spans="1:19" ht="18" customHeight="1">
      <c r="A655" s="2">
        <v>908</v>
      </c>
      <c r="B655" s="1" t="s">
        <v>1907</v>
      </c>
      <c r="C655" s="1" t="s">
        <v>1908</v>
      </c>
      <c r="D655" s="3" t="s">
        <v>311</v>
      </c>
      <c r="E655" s="1" t="s">
        <v>1909</v>
      </c>
      <c r="F655" s="4" t="s">
        <v>9</v>
      </c>
      <c r="G655" s="115" t="s">
        <v>5395</v>
      </c>
      <c r="H655" s="116">
        <v>29.844999999999999</v>
      </c>
      <c r="I655" s="5">
        <v>2</v>
      </c>
      <c r="J655" s="5" t="s">
        <v>11</v>
      </c>
      <c r="K655" s="4" t="s">
        <v>8</v>
      </c>
      <c r="L655" s="11">
        <v>79266</v>
      </c>
      <c r="M655" s="14">
        <v>0</v>
      </c>
      <c r="N655" s="13">
        <v>3874</v>
      </c>
      <c r="O655" s="10">
        <v>278.66000000000003</v>
      </c>
      <c r="P655" s="115"/>
      <c r="Q655" s="1"/>
      <c r="R655" s="1" t="s">
        <v>5729</v>
      </c>
      <c r="S655" s="127"/>
    </row>
    <row r="656" spans="1:19" ht="18" customHeight="1">
      <c r="A656" s="2">
        <v>906</v>
      </c>
      <c r="B656" s="1" t="s">
        <v>1910</v>
      </c>
      <c r="C656" s="2" t="s">
        <v>1911</v>
      </c>
      <c r="D656" s="8" t="s">
        <v>567</v>
      </c>
      <c r="E656" s="1" t="s">
        <v>1912</v>
      </c>
      <c r="F656" s="4" t="s">
        <v>9</v>
      </c>
      <c r="G656" s="115" t="s">
        <v>4269</v>
      </c>
      <c r="H656" s="116">
        <v>12.99</v>
      </c>
      <c r="I656" s="5">
        <v>2</v>
      </c>
      <c r="J656" s="5" t="s">
        <v>11</v>
      </c>
      <c r="K656" s="4" t="s">
        <v>47</v>
      </c>
      <c r="L656" s="11">
        <v>83678</v>
      </c>
      <c r="M656" s="14">
        <v>21.28157938765267</v>
      </c>
      <c r="N656" s="13">
        <v>4762</v>
      </c>
      <c r="O656" s="10">
        <v>298.94</v>
      </c>
      <c r="P656" s="115"/>
      <c r="Q656" s="1"/>
      <c r="R656" s="1" t="s">
        <v>5729</v>
      </c>
      <c r="S656" s="127"/>
    </row>
    <row r="657" spans="1:19" ht="18" customHeight="1">
      <c r="A657" s="1" t="s">
        <v>1913</v>
      </c>
      <c r="B657" s="1" t="s">
        <v>1914</v>
      </c>
      <c r="C657" s="1" t="s">
        <v>1915</v>
      </c>
      <c r="D657" s="3" t="s">
        <v>165</v>
      </c>
      <c r="E657" s="1" t="s">
        <v>1916</v>
      </c>
      <c r="F657" s="4" t="s">
        <v>12</v>
      </c>
      <c r="G657" s="115" t="s">
        <v>5407</v>
      </c>
      <c r="H657" s="116">
        <v>0</v>
      </c>
      <c r="I657" s="5">
        <v>1</v>
      </c>
      <c r="J657" s="5" t="s">
        <v>11</v>
      </c>
      <c r="K657" s="4" t="s">
        <v>8</v>
      </c>
      <c r="L657" s="11">
        <v>74022</v>
      </c>
      <c r="M657" s="14">
        <v>0</v>
      </c>
      <c r="N657" s="13">
        <v>2686</v>
      </c>
      <c r="O657" s="10">
        <v>261.47000000000003</v>
      </c>
      <c r="P657" s="115"/>
      <c r="Q657" s="1"/>
      <c r="R657" s="1" t="s">
        <v>8731</v>
      </c>
      <c r="S657" s="128">
        <v>1</v>
      </c>
    </row>
    <row r="658" spans="1:19" ht="18" customHeight="1">
      <c r="A658" s="1" t="s">
        <v>1917</v>
      </c>
      <c r="B658" s="1" t="s">
        <v>1918</v>
      </c>
      <c r="C658" s="9" t="s">
        <v>1919</v>
      </c>
      <c r="D658" s="3" t="s">
        <v>54</v>
      </c>
      <c r="E658" s="9" t="s">
        <v>10</v>
      </c>
      <c r="F658" s="4" t="s">
        <v>9</v>
      </c>
      <c r="G658" s="115" t="s">
        <v>5407</v>
      </c>
      <c r="H658" s="116">
        <v>0</v>
      </c>
      <c r="I658" s="5">
        <v>2</v>
      </c>
      <c r="J658" s="6" t="s">
        <v>11</v>
      </c>
      <c r="K658" s="4" t="s">
        <v>8</v>
      </c>
      <c r="L658" s="11">
        <v>46357</v>
      </c>
      <c r="M658" s="14">
        <v>0</v>
      </c>
      <c r="N658" s="13">
        <v>867</v>
      </c>
      <c r="O658" s="10">
        <v>87.95</v>
      </c>
      <c r="P658" s="115"/>
      <c r="Q658" s="1"/>
      <c r="R658" s="1" t="s">
        <v>5679</v>
      </c>
      <c r="S658" s="128">
        <v>2</v>
      </c>
    </row>
    <row r="659" spans="1:19" ht="18" customHeight="1">
      <c r="A659" s="1" t="s">
        <v>1920</v>
      </c>
      <c r="B659" s="1" t="s">
        <v>1921</v>
      </c>
      <c r="C659" s="1" t="s">
        <v>4251</v>
      </c>
      <c r="D659" s="3" t="s">
        <v>22</v>
      </c>
      <c r="E659" s="9" t="s">
        <v>1922</v>
      </c>
      <c r="F659" s="4" t="s">
        <v>9</v>
      </c>
      <c r="G659" s="115" t="s">
        <v>5394</v>
      </c>
      <c r="H659" s="116">
        <v>77.465000000000003</v>
      </c>
      <c r="I659" s="5">
        <v>2</v>
      </c>
      <c r="J659" s="6" t="s">
        <v>11</v>
      </c>
      <c r="K659" s="4" t="s">
        <v>8</v>
      </c>
      <c r="L659" s="11">
        <v>50816</v>
      </c>
      <c r="M659" s="14">
        <v>0</v>
      </c>
      <c r="N659" s="13">
        <v>408</v>
      </c>
      <c r="O659" s="10">
        <v>282.20999999999998</v>
      </c>
      <c r="P659" s="115"/>
      <c r="Q659" s="1"/>
      <c r="R659" s="1" t="s">
        <v>5679</v>
      </c>
      <c r="S659" s="128">
        <v>2</v>
      </c>
    </row>
    <row r="660" spans="1:19" ht="18" customHeight="1">
      <c r="A660" s="1" t="s">
        <v>1923</v>
      </c>
      <c r="B660" s="1" t="s">
        <v>1924</v>
      </c>
      <c r="C660" s="1" t="s">
        <v>4251</v>
      </c>
      <c r="D660" s="3" t="s">
        <v>22</v>
      </c>
      <c r="E660" s="9" t="s">
        <v>1925</v>
      </c>
      <c r="F660" s="4" t="s">
        <v>9</v>
      </c>
      <c r="G660" s="115" t="s">
        <v>5407</v>
      </c>
      <c r="H660" s="116">
        <v>0</v>
      </c>
      <c r="I660" s="5">
        <v>2</v>
      </c>
      <c r="J660" s="6" t="s">
        <v>11</v>
      </c>
      <c r="K660" s="4" t="s">
        <v>8</v>
      </c>
      <c r="L660" s="11">
        <v>49810</v>
      </c>
      <c r="M660" s="14">
        <v>0</v>
      </c>
      <c r="N660" s="13">
        <v>683</v>
      </c>
      <c r="O660" s="10">
        <v>40.39</v>
      </c>
      <c r="P660" s="115"/>
      <c r="Q660" s="1"/>
      <c r="R660" s="1" t="s">
        <v>5679</v>
      </c>
      <c r="S660" s="128">
        <v>2</v>
      </c>
    </row>
    <row r="661" spans="1:19" ht="18" customHeight="1">
      <c r="A661" s="1" t="s">
        <v>1926</v>
      </c>
      <c r="B661" s="1" t="s">
        <v>1927</v>
      </c>
      <c r="C661" s="9" t="s">
        <v>1928</v>
      </c>
      <c r="D661" s="3" t="s">
        <v>300</v>
      </c>
      <c r="E661" s="9" t="s">
        <v>1929</v>
      </c>
      <c r="F661" s="4" t="s">
        <v>9</v>
      </c>
      <c r="G661" s="115" t="s">
        <v>5407</v>
      </c>
      <c r="H661" s="116">
        <v>0</v>
      </c>
      <c r="I661" s="5">
        <v>2</v>
      </c>
      <c r="J661" s="6" t="s">
        <v>11</v>
      </c>
      <c r="K661" s="4" t="s">
        <v>8</v>
      </c>
      <c r="L661" s="11">
        <v>51737</v>
      </c>
      <c r="M661" s="14">
        <v>0</v>
      </c>
      <c r="N661" s="13">
        <v>1115</v>
      </c>
      <c r="O661" s="10">
        <v>185.08</v>
      </c>
      <c r="P661" s="115"/>
      <c r="Q661" s="1"/>
      <c r="R661" s="1" t="s">
        <v>5679</v>
      </c>
      <c r="S661" s="128">
        <v>2</v>
      </c>
    </row>
    <row r="662" spans="1:19" ht="18" customHeight="1">
      <c r="A662" s="1" t="s">
        <v>1930</v>
      </c>
      <c r="B662" s="1" t="s">
        <v>1931</v>
      </c>
      <c r="C662" s="1" t="s">
        <v>4251</v>
      </c>
      <c r="D662" s="3" t="s">
        <v>4251</v>
      </c>
      <c r="E662" s="1" t="s">
        <v>23</v>
      </c>
      <c r="F662" s="4" t="s">
        <v>12</v>
      </c>
      <c r="G662" s="115" t="s">
        <v>4269</v>
      </c>
      <c r="H662" s="116">
        <v>1.3025</v>
      </c>
      <c r="I662" s="5">
        <v>1</v>
      </c>
      <c r="J662" s="5" t="s">
        <v>11</v>
      </c>
      <c r="K662" s="4" t="s">
        <v>8</v>
      </c>
      <c r="L662" s="11">
        <v>52600</v>
      </c>
      <c r="M662" s="14">
        <v>0</v>
      </c>
      <c r="N662" s="13">
        <v>780</v>
      </c>
      <c r="O662" s="10">
        <v>264.18</v>
      </c>
      <c r="P662" s="115"/>
      <c r="Q662" s="1"/>
      <c r="R662" s="1" t="s">
        <v>8733</v>
      </c>
      <c r="S662" s="127"/>
    </row>
    <row r="663" spans="1:19" ht="18" customHeight="1">
      <c r="A663" s="1" t="s">
        <v>1932</v>
      </c>
      <c r="B663" s="1" t="s">
        <v>1933</v>
      </c>
      <c r="C663" s="1" t="s">
        <v>1934</v>
      </c>
      <c r="D663" s="3" t="s">
        <v>83</v>
      </c>
      <c r="E663" s="1" t="s">
        <v>10</v>
      </c>
      <c r="F663" s="4" t="s">
        <v>9</v>
      </c>
      <c r="G663" s="115" t="s">
        <v>5407</v>
      </c>
      <c r="H663" s="116">
        <v>0</v>
      </c>
      <c r="I663" s="5">
        <v>2</v>
      </c>
      <c r="J663" s="5" t="s">
        <v>1935</v>
      </c>
      <c r="K663" s="4" t="s">
        <v>47</v>
      </c>
      <c r="L663" s="11">
        <v>58552</v>
      </c>
      <c r="M663" s="14">
        <v>18.43489547752425</v>
      </c>
      <c r="N663" s="13">
        <v>1314</v>
      </c>
      <c r="O663" s="10">
        <v>236.57</v>
      </c>
      <c r="P663" s="115"/>
      <c r="Q663" s="1"/>
      <c r="R663" s="1" t="s">
        <v>8733</v>
      </c>
      <c r="S663" s="127"/>
    </row>
    <row r="664" spans="1:19" ht="18" customHeight="1">
      <c r="A664" s="1" t="s">
        <v>1936</v>
      </c>
      <c r="B664" s="1" t="s">
        <v>1937</v>
      </c>
      <c r="C664" s="1" t="s">
        <v>158</v>
      </c>
      <c r="D664" s="3" t="s">
        <v>311</v>
      </c>
      <c r="E664" s="1" t="s">
        <v>1938</v>
      </c>
      <c r="F664" s="4" t="s">
        <v>12</v>
      </c>
      <c r="G664" s="115" t="s">
        <v>4269</v>
      </c>
      <c r="H664" s="116">
        <v>17.002500000000001</v>
      </c>
      <c r="I664" s="5">
        <v>1</v>
      </c>
      <c r="J664" s="5" t="s">
        <v>1939</v>
      </c>
      <c r="K664" s="4" t="s">
        <v>47</v>
      </c>
      <c r="L664" s="11">
        <v>50356</v>
      </c>
      <c r="M664" s="14">
        <v>10.207323854158393</v>
      </c>
      <c r="N664" s="13">
        <v>499</v>
      </c>
      <c r="O664" s="10">
        <v>85.34</v>
      </c>
      <c r="P664" s="115"/>
      <c r="Q664" s="1"/>
      <c r="R664" s="1" t="s">
        <v>8733</v>
      </c>
      <c r="S664" s="127"/>
    </row>
    <row r="665" spans="1:19" ht="18" customHeight="1">
      <c r="A665" s="1" t="s">
        <v>1940</v>
      </c>
      <c r="B665" s="1" t="s">
        <v>1941</v>
      </c>
      <c r="C665" s="1" t="s">
        <v>1942</v>
      </c>
      <c r="D665" s="3" t="s">
        <v>186</v>
      </c>
      <c r="E665" s="1" t="s">
        <v>1943</v>
      </c>
      <c r="F665" s="4" t="s">
        <v>9</v>
      </c>
      <c r="G665" s="115" t="s">
        <v>4269</v>
      </c>
      <c r="H665" s="116">
        <v>84.71</v>
      </c>
      <c r="I665" s="5">
        <v>4</v>
      </c>
      <c r="J665" s="5" t="s">
        <v>1944</v>
      </c>
      <c r="K665" s="4" t="s">
        <v>47</v>
      </c>
      <c r="L665" s="11">
        <v>84295</v>
      </c>
      <c r="M665" s="14">
        <v>68.851058781659646</v>
      </c>
      <c r="N665" s="13">
        <v>2228</v>
      </c>
      <c r="O665" s="10">
        <v>216.24</v>
      </c>
      <c r="P665" s="117" t="s">
        <v>1945</v>
      </c>
      <c r="Q665" s="1"/>
      <c r="R665" s="1" t="s">
        <v>5677</v>
      </c>
      <c r="S665" s="127"/>
    </row>
    <row r="666" spans="1:19" ht="18" customHeight="1">
      <c r="A666" s="1" t="s">
        <v>1946</v>
      </c>
      <c r="B666" s="1" t="s">
        <v>1947</v>
      </c>
      <c r="C666" s="1" t="s">
        <v>1948</v>
      </c>
      <c r="D666" s="3" t="s">
        <v>186</v>
      </c>
      <c r="E666" s="1" t="s">
        <v>1949</v>
      </c>
      <c r="F666" s="4" t="s">
        <v>9</v>
      </c>
      <c r="G666" s="115" t="s">
        <v>4269</v>
      </c>
      <c r="H666" s="116">
        <v>111.045</v>
      </c>
      <c r="I666" s="5">
        <v>2</v>
      </c>
      <c r="J666" s="5" t="s">
        <v>11</v>
      </c>
      <c r="K666" s="4" t="s">
        <v>47</v>
      </c>
      <c r="L666" s="11">
        <v>57000</v>
      </c>
      <c r="M666" s="14">
        <v>40.928070175438599</v>
      </c>
      <c r="N666" s="13">
        <v>437</v>
      </c>
      <c r="O666" s="10">
        <v>60.21</v>
      </c>
      <c r="P666" s="117" t="s">
        <v>1945</v>
      </c>
      <c r="Q666" s="1"/>
      <c r="R666" s="1" t="s">
        <v>8733</v>
      </c>
      <c r="S666" s="127"/>
    </row>
    <row r="667" spans="1:19" ht="18" customHeight="1">
      <c r="A667" s="1" t="s">
        <v>1950</v>
      </c>
      <c r="B667" s="1" t="s">
        <v>1951</v>
      </c>
      <c r="C667" s="1" t="s">
        <v>186</v>
      </c>
      <c r="D667" s="3" t="s">
        <v>186</v>
      </c>
      <c r="E667" s="1" t="s">
        <v>1482</v>
      </c>
      <c r="F667" s="4" t="s">
        <v>9</v>
      </c>
      <c r="G667" s="115" t="s">
        <v>4269</v>
      </c>
      <c r="H667" s="116">
        <v>153.21</v>
      </c>
      <c r="I667" s="5">
        <v>4</v>
      </c>
      <c r="J667" s="5" t="s">
        <v>11</v>
      </c>
      <c r="K667" s="4" t="s">
        <v>47</v>
      </c>
      <c r="L667" s="11">
        <v>79605</v>
      </c>
      <c r="M667" s="14">
        <v>63.376672319577921</v>
      </c>
      <c r="N667" s="13">
        <v>2043</v>
      </c>
      <c r="O667" s="10">
        <v>87.58</v>
      </c>
      <c r="P667" s="117" t="s">
        <v>1945</v>
      </c>
      <c r="Q667" s="1"/>
      <c r="R667" s="1" t="s">
        <v>5691</v>
      </c>
      <c r="S667" s="127"/>
    </row>
    <row r="668" spans="1:19" ht="18" customHeight="1">
      <c r="A668" s="1" t="s">
        <v>1952</v>
      </c>
      <c r="B668" s="1" t="s">
        <v>1953</v>
      </c>
      <c r="C668" s="1" t="s">
        <v>1954</v>
      </c>
      <c r="D668" s="3" t="s">
        <v>186</v>
      </c>
      <c r="E668" s="1" t="s">
        <v>1955</v>
      </c>
      <c r="F668" s="4" t="s">
        <v>9</v>
      </c>
      <c r="G668" s="115" t="s">
        <v>4269</v>
      </c>
      <c r="H668" s="116">
        <v>14.24</v>
      </c>
      <c r="I668" s="5">
        <v>2</v>
      </c>
      <c r="J668" s="5" t="s">
        <v>11</v>
      </c>
      <c r="K668" s="4" t="s">
        <v>47</v>
      </c>
      <c r="L668" s="11">
        <v>66697</v>
      </c>
      <c r="M668" s="14">
        <v>37.955230370181567</v>
      </c>
      <c r="N668" s="13">
        <v>1966</v>
      </c>
      <c r="O668" s="10">
        <v>270.70999999999998</v>
      </c>
      <c r="P668" s="117" t="s">
        <v>1945</v>
      </c>
      <c r="Q668" s="1"/>
      <c r="R668" s="1" t="s">
        <v>8733</v>
      </c>
      <c r="S668" s="127"/>
    </row>
    <row r="669" spans="1:19" ht="18" customHeight="1">
      <c r="A669" s="1" t="s">
        <v>1956</v>
      </c>
      <c r="B669" s="1" t="s">
        <v>1957</v>
      </c>
      <c r="C669" s="1" t="s">
        <v>1481</v>
      </c>
      <c r="D669" s="3" t="s">
        <v>186</v>
      </c>
      <c r="E669" s="1" t="s">
        <v>1482</v>
      </c>
      <c r="F669" s="4" t="s">
        <v>9</v>
      </c>
      <c r="G669" s="115" t="s">
        <v>4269</v>
      </c>
      <c r="H669" s="116">
        <v>168.07</v>
      </c>
      <c r="I669" s="5">
        <v>4</v>
      </c>
      <c r="J669" s="5" t="s">
        <v>11</v>
      </c>
      <c r="K669" s="4" t="s">
        <v>47</v>
      </c>
      <c r="L669" s="11">
        <v>83141</v>
      </c>
      <c r="M669" s="14">
        <v>63.919125341287696</v>
      </c>
      <c r="N669" s="13">
        <v>80</v>
      </c>
      <c r="O669" s="10">
        <v>149.84</v>
      </c>
      <c r="P669" s="117" t="s">
        <v>1945</v>
      </c>
      <c r="Q669" s="1"/>
      <c r="R669" s="1" t="s">
        <v>5724</v>
      </c>
      <c r="S669" s="127"/>
    </row>
    <row r="670" spans="1:19" ht="18" customHeight="1">
      <c r="A670" s="1" t="s">
        <v>1958</v>
      </c>
      <c r="B670" s="1" t="s">
        <v>1959</v>
      </c>
      <c r="C670" s="1" t="s">
        <v>1960</v>
      </c>
      <c r="D670" s="3" t="s">
        <v>186</v>
      </c>
      <c r="E670" s="1" t="s">
        <v>1761</v>
      </c>
      <c r="F670" s="4" t="s">
        <v>9</v>
      </c>
      <c r="G670" s="115" t="s">
        <v>4269</v>
      </c>
      <c r="H670" s="116">
        <v>105.8</v>
      </c>
      <c r="I670" s="5">
        <v>4</v>
      </c>
      <c r="J670" s="5" t="s">
        <v>1604</v>
      </c>
      <c r="K670" s="4" t="s">
        <v>47</v>
      </c>
      <c r="L670" s="11">
        <v>84065</v>
      </c>
      <c r="M670" s="14">
        <v>63.631713554987215</v>
      </c>
      <c r="N670" s="13">
        <v>196</v>
      </c>
      <c r="O670" s="10">
        <v>275.51</v>
      </c>
      <c r="P670" s="117" t="s">
        <v>1945</v>
      </c>
      <c r="Q670" s="1"/>
      <c r="R670" s="1" t="s">
        <v>5677</v>
      </c>
      <c r="S670" s="127"/>
    </row>
    <row r="671" spans="1:19" ht="18" customHeight="1">
      <c r="A671" s="1" t="s">
        <v>1961</v>
      </c>
      <c r="B671" s="1" t="s">
        <v>1962</v>
      </c>
      <c r="C671" s="1" t="s">
        <v>1489</v>
      </c>
      <c r="D671" s="3" t="s">
        <v>186</v>
      </c>
      <c r="E671" s="1" t="s">
        <v>1482</v>
      </c>
      <c r="F671" s="4" t="s">
        <v>9</v>
      </c>
      <c r="G671" s="115" t="s">
        <v>4269</v>
      </c>
      <c r="H671" s="116">
        <v>118.75</v>
      </c>
      <c r="I671" s="5">
        <v>4</v>
      </c>
      <c r="J671" s="5" t="s">
        <v>1963</v>
      </c>
      <c r="K671" s="4" t="s">
        <v>47</v>
      </c>
      <c r="L671" s="11">
        <v>83187</v>
      </c>
      <c r="M671" s="14">
        <v>64.050873333573747</v>
      </c>
      <c r="N671" s="13">
        <v>413</v>
      </c>
      <c r="O671" s="10">
        <v>222.43</v>
      </c>
      <c r="P671" s="117" t="s">
        <v>1945</v>
      </c>
      <c r="Q671" s="1"/>
      <c r="R671" s="1" t="s">
        <v>5677</v>
      </c>
      <c r="S671" s="127"/>
    </row>
    <row r="672" spans="1:19" ht="18" customHeight="1">
      <c r="A672" s="1" t="s">
        <v>1964</v>
      </c>
      <c r="B672" s="1" t="s">
        <v>1965</v>
      </c>
      <c r="C672" s="1" t="s">
        <v>1966</v>
      </c>
      <c r="D672" s="3" t="s">
        <v>186</v>
      </c>
      <c r="E672" s="1" t="s">
        <v>27</v>
      </c>
      <c r="F672" s="4" t="s">
        <v>9</v>
      </c>
      <c r="G672" s="115" t="s">
        <v>4269</v>
      </c>
      <c r="H672" s="116">
        <v>22.587499999999999</v>
      </c>
      <c r="I672" s="5" t="s">
        <v>1967</v>
      </c>
      <c r="J672" s="5" t="s">
        <v>10</v>
      </c>
      <c r="K672" s="4" t="s">
        <v>47</v>
      </c>
      <c r="L672" s="11">
        <v>78687</v>
      </c>
      <c r="M672" s="14">
        <v>59.149541855706786</v>
      </c>
      <c r="N672" s="13">
        <v>1961</v>
      </c>
      <c r="O672" s="10">
        <v>111.36</v>
      </c>
      <c r="P672" s="117" t="s">
        <v>1945</v>
      </c>
      <c r="Q672" s="1"/>
      <c r="R672" s="1" t="s">
        <v>8733</v>
      </c>
      <c r="S672" s="127"/>
    </row>
    <row r="673" spans="1:19" ht="18" customHeight="1">
      <c r="A673" s="1" t="s">
        <v>1968</v>
      </c>
      <c r="B673" s="1" t="s">
        <v>1969</v>
      </c>
      <c r="C673" s="1" t="s">
        <v>1970</v>
      </c>
      <c r="D673" s="3" t="s">
        <v>186</v>
      </c>
      <c r="E673" s="1" t="s">
        <v>1747</v>
      </c>
      <c r="F673" s="4" t="s">
        <v>9</v>
      </c>
      <c r="G673" s="115" t="s">
        <v>4269</v>
      </c>
      <c r="H673" s="116">
        <v>62.57</v>
      </c>
      <c r="I673" s="5">
        <v>4</v>
      </c>
      <c r="J673" s="5" t="s">
        <v>1971</v>
      </c>
      <c r="K673" s="4" t="s">
        <v>47</v>
      </c>
      <c r="L673" s="11">
        <v>74644</v>
      </c>
      <c r="M673" s="14">
        <v>50.286694175017423</v>
      </c>
      <c r="N673" s="13">
        <v>343</v>
      </c>
      <c r="O673" s="10">
        <v>189.8</v>
      </c>
      <c r="P673" s="117" t="s">
        <v>1945</v>
      </c>
      <c r="Q673" s="1"/>
      <c r="R673" s="1" t="s">
        <v>5677</v>
      </c>
      <c r="S673" s="127"/>
    </row>
    <row r="674" spans="1:19" ht="18" customHeight="1">
      <c r="A674" s="1" t="s">
        <v>1972</v>
      </c>
      <c r="B674" s="1" t="s">
        <v>1973</v>
      </c>
      <c r="C674" s="1" t="s">
        <v>1974</v>
      </c>
      <c r="D674" s="3" t="s">
        <v>186</v>
      </c>
      <c r="E674" s="1" t="s">
        <v>1975</v>
      </c>
      <c r="F674" s="4" t="s">
        <v>9</v>
      </c>
      <c r="G674" s="115" t="s">
        <v>4269</v>
      </c>
      <c r="H674" s="116">
        <v>70.28</v>
      </c>
      <c r="I674" s="5">
        <v>4</v>
      </c>
      <c r="J674" s="5" t="s">
        <v>1976</v>
      </c>
      <c r="K674" s="4" t="s">
        <v>47</v>
      </c>
      <c r="L674" s="11">
        <v>75244</v>
      </c>
      <c r="M674" s="14">
        <v>51.257243102440064</v>
      </c>
      <c r="N674" s="13">
        <v>502</v>
      </c>
      <c r="O674" s="10">
        <v>257.76</v>
      </c>
      <c r="P674" s="117" t="s">
        <v>1945</v>
      </c>
      <c r="Q674" s="1"/>
      <c r="R674" s="1" t="s">
        <v>5677</v>
      </c>
      <c r="S674" s="127"/>
    </row>
    <row r="675" spans="1:19" ht="18" customHeight="1">
      <c r="A675" s="1" t="s">
        <v>1977</v>
      </c>
      <c r="B675" s="1" t="s">
        <v>1978</v>
      </c>
      <c r="C675" s="1" t="s">
        <v>186</v>
      </c>
      <c r="D675" s="3" t="s">
        <v>186</v>
      </c>
      <c r="E675" s="1" t="s">
        <v>335</v>
      </c>
      <c r="F675" s="4" t="s">
        <v>9</v>
      </c>
      <c r="G675" s="115" t="s">
        <v>4269</v>
      </c>
      <c r="H675" s="116">
        <v>109.0275</v>
      </c>
      <c r="I675" s="5">
        <v>3</v>
      </c>
      <c r="J675" s="5" t="s">
        <v>1279</v>
      </c>
      <c r="K675" s="4" t="s">
        <v>47</v>
      </c>
      <c r="L675" s="11">
        <v>69879</v>
      </c>
      <c r="M675" s="14">
        <v>44.379570400263312</v>
      </c>
      <c r="N675" s="13">
        <v>1314</v>
      </c>
      <c r="O675" s="10">
        <v>232.45</v>
      </c>
      <c r="P675" s="117" t="s">
        <v>1945</v>
      </c>
      <c r="Q675" s="1"/>
      <c r="R675" s="1" t="s">
        <v>5687</v>
      </c>
      <c r="S675" s="127"/>
    </row>
    <row r="676" spans="1:19" ht="18" customHeight="1">
      <c r="A676" s="1" t="s">
        <v>1979</v>
      </c>
      <c r="B676" s="1" t="s">
        <v>1980</v>
      </c>
      <c r="C676" s="1" t="s">
        <v>1981</v>
      </c>
      <c r="D676" s="3" t="s">
        <v>186</v>
      </c>
      <c r="E676" s="1" t="s">
        <v>1490</v>
      </c>
      <c r="F676" s="4" t="s">
        <v>9</v>
      </c>
      <c r="G676" s="115" t="s">
        <v>4269</v>
      </c>
      <c r="H676" s="116">
        <v>60.15</v>
      </c>
      <c r="I676" s="5">
        <v>4</v>
      </c>
      <c r="J676" s="5" t="s">
        <v>1982</v>
      </c>
      <c r="K676" s="4" t="s">
        <v>47</v>
      </c>
      <c r="L676" s="11">
        <v>78549</v>
      </c>
      <c r="M676" s="14">
        <v>57.597168646322686</v>
      </c>
      <c r="N676" s="13">
        <v>481</v>
      </c>
      <c r="O676" s="10">
        <v>301.57</v>
      </c>
      <c r="P676" s="117" t="s">
        <v>1945</v>
      </c>
      <c r="Q676" s="1"/>
      <c r="R676" s="1" t="s">
        <v>5704</v>
      </c>
      <c r="S676" s="127"/>
    </row>
    <row r="677" spans="1:19" ht="18" customHeight="1">
      <c r="A677" s="1" t="s">
        <v>1983</v>
      </c>
      <c r="B677" s="1" t="s">
        <v>1984</v>
      </c>
      <c r="C677" s="1" t="s">
        <v>186</v>
      </c>
      <c r="D677" s="3" t="s">
        <v>186</v>
      </c>
      <c r="E677" s="1" t="s">
        <v>1490</v>
      </c>
      <c r="F677" s="4" t="s">
        <v>9</v>
      </c>
      <c r="G677" s="115" t="s">
        <v>4269</v>
      </c>
      <c r="H677" s="116">
        <v>176.24</v>
      </c>
      <c r="I677" s="5">
        <v>4</v>
      </c>
      <c r="J677" s="5" t="s">
        <v>1985</v>
      </c>
      <c r="K677" s="4" t="s">
        <v>47</v>
      </c>
      <c r="L677" s="11">
        <v>74184</v>
      </c>
      <c r="M677" s="14">
        <v>52.6730831446134</v>
      </c>
      <c r="N677" s="13">
        <v>263</v>
      </c>
      <c r="O677" s="10">
        <v>258.77999999999997</v>
      </c>
      <c r="P677" s="117" t="s">
        <v>1945</v>
      </c>
      <c r="Q677" s="1"/>
      <c r="R677" s="1" t="s">
        <v>5704</v>
      </c>
      <c r="S677" s="127"/>
    </row>
    <row r="678" spans="1:19" ht="18" customHeight="1">
      <c r="A678" s="1" t="s">
        <v>1986</v>
      </c>
      <c r="B678" s="1" t="s">
        <v>1987</v>
      </c>
      <c r="C678" s="1" t="s">
        <v>1988</v>
      </c>
      <c r="D678" s="3" t="s">
        <v>186</v>
      </c>
      <c r="E678" s="1" t="s">
        <v>1989</v>
      </c>
      <c r="F678" s="4" t="s">
        <v>9</v>
      </c>
      <c r="G678" s="115" t="s">
        <v>4269</v>
      </c>
      <c r="H678" s="116">
        <v>112.46</v>
      </c>
      <c r="I678" s="5">
        <v>4</v>
      </c>
      <c r="J678" s="5" t="s">
        <v>1990</v>
      </c>
      <c r="K678" s="4" t="s">
        <v>47</v>
      </c>
      <c r="L678" s="11">
        <v>74793</v>
      </c>
      <c r="M678" s="14">
        <v>51.97812629524153</v>
      </c>
      <c r="N678" s="13">
        <v>137</v>
      </c>
      <c r="O678" s="10">
        <v>211.86</v>
      </c>
      <c r="P678" s="117" t="s">
        <v>1945</v>
      </c>
      <c r="Q678" s="1"/>
      <c r="R678" s="1" t="s">
        <v>8733</v>
      </c>
      <c r="S678" s="127"/>
    </row>
    <row r="679" spans="1:19" ht="18" customHeight="1">
      <c r="A679" s="1" t="s">
        <v>1991</v>
      </c>
      <c r="B679" s="1" t="s">
        <v>1992</v>
      </c>
      <c r="C679" s="1" t="s">
        <v>1993</v>
      </c>
      <c r="D679" s="3" t="s">
        <v>186</v>
      </c>
      <c r="E679" s="1" t="s">
        <v>694</v>
      </c>
      <c r="F679" s="4" t="s">
        <v>9</v>
      </c>
      <c r="G679" s="115" t="s">
        <v>4269</v>
      </c>
      <c r="H679" s="116">
        <v>121.63</v>
      </c>
      <c r="I679" s="5">
        <v>4</v>
      </c>
      <c r="J679" s="5" t="s">
        <v>1994</v>
      </c>
      <c r="K679" s="4" t="s">
        <v>47</v>
      </c>
      <c r="L679" s="11">
        <v>71496</v>
      </c>
      <c r="M679" s="14">
        <v>48.721606803177799</v>
      </c>
      <c r="N679" s="13">
        <v>34</v>
      </c>
      <c r="O679" s="10">
        <v>149.24</v>
      </c>
      <c r="P679" s="117" t="s">
        <v>1945</v>
      </c>
      <c r="Q679" s="1"/>
      <c r="R679" s="1" t="s">
        <v>5700</v>
      </c>
      <c r="S679" s="127"/>
    </row>
    <row r="680" spans="1:19" ht="18" customHeight="1">
      <c r="A680" s="1" t="s">
        <v>1995</v>
      </c>
      <c r="B680" s="1" t="s">
        <v>1996</v>
      </c>
      <c r="C680" s="1" t="s">
        <v>1729</v>
      </c>
      <c r="D680" s="3" t="s">
        <v>69</v>
      </c>
      <c r="E680" s="1" t="s">
        <v>1997</v>
      </c>
      <c r="F680" s="4" t="s">
        <v>9</v>
      </c>
      <c r="G680" s="115" t="s">
        <v>4269</v>
      </c>
      <c r="H680" s="116">
        <v>183.54</v>
      </c>
      <c r="I680" s="5">
        <v>4</v>
      </c>
      <c r="J680" s="5" t="s">
        <v>1998</v>
      </c>
      <c r="K680" s="4" t="s">
        <v>47</v>
      </c>
      <c r="L680" s="11">
        <v>71763</v>
      </c>
      <c r="M680" s="14">
        <v>47.654083580675277</v>
      </c>
      <c r="N680" s="13">
        <v>78</v>
      </c>
      <c r="O680" s="10">
        <v>229.5</v>
      </c>
      <c r="P680" s="117" t="s">
        <v>1945</v>
      </c>
      <c r="Q680" s="1"/>
      <c r="R680" s="1" t="s">
        <v>5713</v>
      </c>
      <c r="S680" s="130"/>
    </row>
    <row r="681" spans="1:19" ht="18" customHeight="1">
      <c r="A681" s="1" t="s">
        <v>1999</v>
      </c>
      <c r="B681" s="1" t="s">
        <v>2000</v>
      </c>
      <c r="C681" s="1" t="s">
        <v>2001</v>
      </c>
      <c r="D681" s="3" t="s">
        <v>186</v>
      </c>
      <c r="E681" s="1" t="s">
        <v>1490</v>
      </c>
      <c r="F681" s="4" t="s">
        <v>9</v>
      </c>
      <c r="G681" s="115" t="s">
        <v>4269</v>
      </c>
      <c r="H681" s="116">
        <v>110.34</v>
      </c>
      <c r="I681" s="5">
        <v>4</v>
      </c>
      <c r="J681" s="5" t="s">
        <v>2002</v>
      </c>
      <c r="K681" s="4" t="s">
        <v>47</v>
      </c>
      <c r="L681" s="11">
        <v>75749</v>
      </c>
      <c r="M681" s="14">
        <v>54.539333852592108</v>
      </c>
      <c r="N681" s="13">
        <v>296</v>
      </c>
      <c r="O681" s="10">
        <v>331.39</v>
      </c>
      <c r="P681" s="117" t="s">
        <v>1945</v>
      </c>
      <c r="Q681" s="1"/>
      <c r="R681" s="1" t="s">
        <v>5704</v>
      </c>
      <c r="S681" s="127"/>
    </row>
    <row r="682" spans="1:19" ht="18" customHeight="1">
      <c r="A682" s="1" t="s">
        <v>2003</v>
      </c>
      <c r="B682" s="1" t="s">
        <v>2004</v>
      </c>
      <c r="C682" s="1" t="s">
        <v>2005</v>
      </c>
      <c r="D682" s="3" t="s">
        <v>83</v>
      </c>
      <c r="E682" s="1" t="s">
        <v>1117</v>
      </c>
      <c r="F682" s="4" t="s">
        <v>9</v>
      </c>
      <c r="G682" s="115" t="s">
        <v>4269</v>
      </c>
      <c r="H682" s="116">
        <v>134.75</v>
      </c>
      <c r="I682" s="5">
        <v>4</v>
      </c>
      <c r="J682" s="5" t="s">
        <v>11</v>
      </c>
      <c r="K682" s="4" t="s">
        <v>47</v>
      </c>
      <c r="L682" s="11">
        <v>79147</v>
      </c>
      <c r="M682" s="14">
        <v>58.962436984345587</v>
      </c>
      <c r="N682" s="13">
        <v>387</v>
      </c>
      <c r="O682" s="10">
        <v>302.37</v>
      </c>
      <c r="P682" s="117" t="s">
        <v>1945</v>
      </c>
      <c r="Q682" s="1"/>
      <c r="R682" s="1" t="s">
        <v>5679</v>
      </c>
      <c r="S682" s="127"/>
    </row>
    <row r="683" spans="1:19" ht="18" customHeight="1">
      <c r="A683" s="2" t="s">
        <v>2006</v>
      </c>
      <c r="B683" s="1" t="s">
        <v>2007</v>
      </c>
      <c r="C683" s="2" t="s">
        <v>2008</v>
      </c>
      <c r="D683" s="8" t="s">
        <v>1195</v>
      </c>
      <c r="E683" s="2" t="s">
        <v>1199</v>
      </c>
      <c r="F683" s="4" t="s">
        <v>9</v>
      </c>
      <c r="G683" s="115" t="s">
        <v>5394</v>
      </c>
      <c r="H683" s="116">
        <v>124.31</v>
      </c>
      <c r="I683" s="5">
        <v>2</v>
      </c>
      <c r="J683" s="5" t="s">
        <v>11</v>
      </c>
      <c r="K683" s="4" t="s">
        <v>47</v>
      </c>
      <c r="L683" s="11">
        <v>70376</v>
      </c>
      <c r="M683" s="14">
        <v>54.362282596339661</v>
      </c>
      <c r="N683" s="13">
        <v>1529</v>
      </c>
      <c r="O683" s="10">
        <v>216.78</v>
      </c>
      <c r="P683" s="117" t="s">
        <v>2009</v>
      </c>
      <c r="Q683" s="1"/>
      <c r="R683" s="1" t="s">
        <v>5711</v>
      </c>
      <c r="S683" s="127">
        <v>13</v>
      </c>
    </row>
    <row r="684" spans="1:19" ht="18" customHeight="1">
      <c r="A684" s="1">
        <v>2720</v>
      </c>
      <c r="B684" s="1" t="s">
        <v>2010</v>
      </c>
      <c r="C684" s="1" t="s">
        <v>2011</v>
      </c>
      <c r="D684" s="3" t="s">
        <v>22</v>
      </c>
      <c r="E684" s="1" t="s">
        <v>2012</v>
      </c>
      <c r="F684" s="4" t="s">
        <v>9</v>
      </c>
      <c r="G684" s="115" t="s">
        <v>5394</v>
      </c>
      <c r="H684" s="116">
        <v>11.08</v>
      </c>
      <c r="I684" s="5">
        <v>2</v>
      </c>
      <c r="J684" s="5" t="s">
        <v>2013</v>
      </c>
      <c r="K684" s="4" t="s">
        <v>47</v>
      </c>
      <c r="L684" s="11">
        <v>53504</v>
      </c>
      <c r="M684" s="14">
        <v>65.58388157894737</v>
      </c>
      <c r="N684" s="13">
        <v>1844</v>
      </c>
      <c r="O684" s="10">
        <v>57.93</v>
      </c>
      <c r="P684" s="117" t="s">
        <v>2009</v>
      </c>
      <c r="Q684" s="1"/>
      <c r="R684" s="1" t="s">
        <v>5729</v>
      </c>
      <c r="S684" s="127"/>
    </row>
    <row r="685" spans="1:19" ht="18" customHeight="1">
      <c r="A685" s="1" t="s">
        <v>2014</v>
      </c>
      <c r="B685" s="1" t="s">
        <v>2015</v>
      </c>
      <c r="C685" s="1" t="s">
        <v>2016</v>
      </c>
      <c r="D685" s="3" t="s">
        <v>14</v>
      </c>
      <c r="E685" s="1" t="s">
        <v>1664</v>
      </c>
      <c r="F685" s="4" t="s">
        <v>12</v>
      </c>
      <c r="G685" s="115" t="s">
        <v>4269</v>
      </c>
      <c r="H685" s="116">
        <v>22.697500000000002</v>
      </c>
      <c r="I685" s="5">
        <v>1</v>
      </c>
      <c r="J685" s="5" t="s">
        <v>11</v>
      </c>
      <c r="K685" s="4" t="s">
        <v>8</v>
      </c>
      <c r="L685" s="11">
        <v>23030</v>
      </c>
      <c r="M685" s="14">
        <v>0</v>
      </c>
      <c r="N685" s="13">
        <v>19</v>
      </c>
      <c r="O685" s="10">
        <v>190.73</v>
      </c>
      <c r="P685" s="117" t="s">
        <v>2009</v>
      </c>
      <c r="Q685" s="1"/>
      <c r="R685" s="1" t="s">
        <v>8731</v>
      </c>
      <c r="S685" s="128">
        <v>1</v>
      </c>
    </row>
    <row r="686" spans="1:19" ht="18" customHeight="1">
      <c r="A686" s="1" t="s">
        <v>2017</v>
      </c>
      <c r="B686" s="1" t="s">
        <v>2018</v>
      </c>
      <c r="C686" s="1" t="s">
        <v>2019</v>
      </c>
      <c r="D686" s="3" t="s">
        <v>944</v>
      </c>
      <c r="E686" s="1" t="s">
        <v>2020</v>
      </c>
      <c r="F686" s="4" t="s">
        <v>9</v>
      </c>
      <c r="G686" s="115" t="s">
        <v>4269</v>
      </c>
      <c r="H686" s="116">
        <v>34.97</v>
      </c>
      <c r="I686" s="5">
        <v>1</v>
      </c>
      <c r="J686" s="5" t="s">
        <v>11</v>
      </c>
      <c r="K686" s="4" t="s">
        <v>8</v>
      </c>
      <c r="L686" s="11">
        <v>29204</v>
      </c>
      <c r="M686" s="14">
        <v>2.273661142309273</v>
      </c>
      <c r="N686" s="13">
        <v>3</v>
      </c>
      <c r="O686" s="10">
        <v>232.5</v>
      </c>
      <c r="P686" s="117" t="s">
        <v>2009</v>
      </c>
      <c r="Q686" s="1"/>
      <c r="R686" s="1" t="s">
        <v>5706</v>
      </c>
      <c r="S686" s="127"/>
    </row>
    <row r="687" spans="1:19" ht="18" customHeight="1">
      <c r="A687" s="1" t="s">
        <v>2021</v>
      </c>
      <c r="B687" s="1" t="s">
        <v>2022</v>
      </c>
      <c r="C687" s="1" t="s">
        <v>2019</v>
      </c>
      <c r="D687" s="3" t="s">
        <v>944</v>
      </c>
      <c r="E687" s="1" t="s">
        <v>2020</v>
      </c>
      <c r="F687" s="4" t="s">
        <v>9</v>
      </c>
      <c r="G687" s="115" t="s">
        <v>4269</v>
      </c>
      <c r="H687" s="116">
        <v>13.065</v>
      </c>
      <c r="I687" s="5">
        <v>2</v>
      </c>
      <c r="J687" s="5" t="s">
        <v>11</v>
      </c>
      <c r="K687" s="4" t="s">
        <v>47</v>
      </c>
      <c r="L687" s="11">
        <v>62006</v>
      </c>
      <c r="M687" s="14">
        <v>91.096022965519467</v>
      </c>
      <c r="N687" s="13">
        <v>7</v>
      </c>
      <c r="O687" s="10">
        <v>188.69</v>
      </c>
      <c r="P687" s="117" t="s">
        <v>2009</v>
      </c>
      <c r="Q687" s="1"/>
      <c r="R687" s="1" t="s">
        <v>5706</v>
      </c>
      <c r="S687" s="127"/>
    </row>
    <row r="688" spans="1:19" ht="18" customHeight="1">
      <c r="A688" s="1" t="s">
        <v>2023</v>
      </c>
      <c r="B688" s="1" t="s">
        <v>2024</v>
      </c>
      <c r="C688" s="1" t="s">
        <v>2025</v>
      </c>
      <c r="D688" s="3" t="s">
        <v>14</v>
      </c>
      <c r="E688" s="1" t="s">
        <v>2026</v>
      </c>
      <c r="F688" s="4" t="s">
        <v>9</v>
      </c>
      <c r="G688" s="115" t="s">
        <v>4269</v>
      </c>
      <c r="H688" s="116">
        <v>11.96</v>
      </c>
      <c r="I688" s="5">
        <v>2</v>
      </c>
      <c r="J688" s="5" t="s">
        <v>11</v>
      </c>
      <c r="K688" s="4" t="s">
        <v>8</v>
      </c>
      <c r="L688" s="11">
        <v>61663</v>
      </c>
      <c r="M688" s="14">
        <v>0</v>
      </c>
      <c r="N688" s="13">
        <v>8</v>
      </c>
      <c r="O688" s="10">
        <v>174.85</v>
      </c>
      <c r="P688" s="117" t="s">
        <v>2009</v>
      </c>
      <c r="Q688" s="1"/>
      <c r="R688" s="1" t="s">
        <v>5704</v>
      </c>
      <c r="S688" s="127"/>
    </row>
    <row r="689" spans="1:19" ht="18" customHeight="1">
      <c r="A689" s="1" t="s">
        <v>2027</v>
      </c>
      <c r="B689" s="1" t="s">
        <v>2028</v>
      </c>
      <c r="C689" s="1" t="s">
        <v>14</v>
      </c>
      <c r="D689" s="3" t="s">
        <v>14</v>
      </c>
      <c r="E689" s="1" t="s">
        <v>312</v>
      </c>
      <c r="F689" s="4" t="s">
        <v>12</v>
      </c>
      <c r="G689" s="115" t="s">
        <v>4269</v>
      </c>
      <c r="H689" s="116">
        <v>18.762499999999999</v>
      </c>
      <c r="I689" s="5">
        <v>1</v>
      </c>
      <c r="J689" s="5" t="s">
        <v>11</v>
      </c>
      <c r="K689" s="4" t="s">
        <v>8</v>
      </c>
      <c r="L689" s="11">
        <v>62285</v>
      </c>
      <c r="M689" s="14">
        <v>0</v>
      </c>
      <c r="N689" s="13">
        <v>5</v>
      </c>
      <c r="O689" s="10">
        <v>267.17</v>
      </c>
      <c r="P689" s="117" t="s">
        <v>2009</v>
      </c>
      <c r="Q689" s="1"/>
      <c r="R689" s="1" t="s">
        <v>8731</v>
      </c>
      <c r="S689" s="128">
        <v>1</v>
      </c>
    </row>
    <row r="690" spans="1:19" ht="18" customHeight="1">
      <c r="A690" s="1" t="s">
        <v>2029</v>
      </c>
      <c r="B690" s="1" t="s">
        <v>2030</v>
      </c>
      <c r="C690" s="1" t="s">
        <v>2031</v>
      </c>
      <c r="D690" s="3" t="s">
        <v>4251</v>
      </c>
      <c r="E690" s="1" t="s">
        <v>798</v>
      </c>
      <c r="F690" s="4" t="s">
        <v>9</v>
      </c>
      <c r="G690" s="115" t="s">
        <v>4269</v>
      </c>
      <c r="H690" s="116">
        <v>90.555000000000007</v>
      </c>
      <c r="I690" s="5">
        <v>2</v>
      </c>
      <c r="J690" s="5" t="s">
        <v>11</v>
      </c>
      <c r="K690" s="4" t="s">
        <v>8</v>
      </c>
      <c r="L690" s="11">
        <v>62289</v>
      </c>
      <c r="M690" s="14">
        <v>0</v>
      </c>
      <c r="N690" s="13">
        <v>2</v>
      </c>
      <c r="O690" s="10">
        <v>256.33</v>
      </c>
      <c r="P690" s="117" t="s">
        <v>2032</v>
      </c>
      <c r="Q690" s="1"/>
      <c r="R690" s="1" t="s">
        <v>5707</v>
      </c>
      <c r="S690" s="128">
        <v>5</v>
      </c>
    </row>
    <row r="691" spans="1:19" ht="18" customHeight="1">
      <c r="A691" s="1" t="s">
        <v>2033</v>
      </c>
      <c r="B691" s="1" t="s">
        <v>2034</v>
      </c>
      <c r="C691" s="1" t="s">
        <v>2019</v>
      </c>
      <c r="D691" s="3" t="s">
        <v>944</v>
      </c>
      <c r="E691" s="1" t="s">
        <v>2035</v>
      </c>
      <c r="F691" s="4" t="s">
        <v>9</v>
      </c>
      <c r="G691" s="115" t="s">
        <v>4269</v>
      </c>
      <c r="H691" s="116">
        <v>11.94</v>
      </c>
      <c r="I691" s="5">
        <v>2</v>
      </c>
      <c r="J691" s="5" t="s">
        <v>11</v>
      </c>
      <c r="K691" s="4" t="s">
        <v>47</v>
      </c>
      <c r="L691" s="11">
        <v>62734</v>
      </c>
      <c r="M691" s="14">
        <v>87.874198998947932</v>
      </c>
      <c r="N691" s="13">
        <v>13</v>
      </c>
      <c r="O691" s="10">
        <v>249.57</v>
      </c>
      <c r="P691" s="117" t="s">
        <v>2032</v>
      </c>
      <c r="Q691" s="1"/>
      <c r="R691" s="1" t="s">
        <v>5706</v>
      </c>
      <c r="S691" s="127"/>
    </row>
    <row r="692" spans="1:19" ht="18" customHeight="1">
      <c r="A692" s="1" t="s">
        <v>2036</v>
      </c>
      <c r="B692" s="1" t="s">
        <v>2037</v>
      </c>
      <c r="C692" s="1" t="s">
        <v>2038</v>
      </c>
      <c r="D692" s="3" t="s">
        <v>83</v>
      </c>
      <c r="E692" s="1" t="s">
        <v>432</v>
      </c>
      <c r="F692" s="4" t="s">
        <v>12</v>
      </c>
      <c r="G692" s="115" t="s">
        <v>4269</v>
      </c>
      <c r="H692" s="116">
        <v>20.785</v>
      </c>
      <c r="I692" s="5">
        <v>1</v>
      </c>
      <c r="J692" s="5" t="s">
        <v>11</v>
      </c>
      <c r="K692" s="4" t="s">
        <v>8</v>
      </c>
      <c r="L692" s="11">
        <v>25551</v>
      </c>
      <c r="M692" s="14">
        <v>0</v>
      </c>
      <c r="N692" s="13">
        <v>0</v>
      </c>
      <c r="O692" s="10">
        <v>229.96</v>
      </c>
      <c r="P692" s="117" t="s">
        <v>2032</v>
      </c>
      <c r="Q692" s="1"/>
      <c r="R692" s="1" t="s">
        <v>8731</v>
      </c>
      <c r="S692" s="128">
        <v>1</v>
      </c>
    </row>
    <row r="693" spans="1:19" ht="18" customHeight="1">
      <c r="A693" s="1" t="s">
        <v>2039</v>
      </c>
      <c r="B693" s="1" t="s">
        <v>2040</v>
      </c>
      <c r="C693" s="1" t="s">
        <v>2041</v>
      </c>
      <c r="D693" s="3" t="s">
        <v>1315</v>
      </c>
      <c r="E693" s="1" t="s">
        <v>332</v>
      </c>
      <c r="F693" s="4" t="s">
        <v>12</v>
      </c>
      <c r="G693" s="115" t="s">
        <v>4269</v>
      </c>
      <c r="H693" s="116">
        <v>21.234999999999999</v>
      </c>
      <c r="I693" s="5">
        <v>1</v>
      </c>
      <c r="J693" s="5" t="s">
        <v>11</v>
      </c>
      <c r="K693" s="4" t="s">
        <v>8</v>
      </c>
      <c r="L693" s="11">
        <v>25605</v>
      </c>
      <c r="M693" s="14">
        <v>0</v>
      </c>
      <c r="N693" s="13">
        <v>5</v>
      </c>
      <c r="O693" s="10">
        <v>249.29</v>
      </c>
      <c r="P693" s="117" t="s">
        <v>2032</v>
      </c>
      <c r="Q693" s="1"/>
      <c r="R693" s="1" t="s">
        <v>8731</v>
      </c>
      <c r="S693" s="128">
        <v>1</v>
      </c>
    </row>
    <row r="694" spans="1:19" ht="18" customHeight="1">
      <c r="A694" s="1" t="s">
        <v>2042</v>
      </c>
      <c r="B694" s="1" t="s">
        <v>2043</v>
      </c>
      <c r="C694" s="1" t="s">
        <v>2044</v>
      </c>
      <c r="D694" s="3" t="s">
        <v>4251</v>
      </c>
      <c r="E694" s="1" t="s">
        <v>644</v>
      </c>
      <c r="F694" s="4" t="s">
        <v>9</v>
      </c>
      <c r="G694" s="115" t="s">
        <v>4269</v>
      </c>
      <c r="H694" s="116">
        <v>7.1224999999999996</v>
      </c>
      <c r="I694" s="5">
        <v>1</v>
      </c>
      <c r="J694" s="5" t="s">
        <v>148</v>
      </c>
      <c r="K694" s="4" t="s">
        <v>8</v>
      </c>
      <c r="L694" s="11">
        <v>17881</v>
      </c>
      <c r="M694" s="14">
        <v>4.4348750069906604</v>
      </c>
      <c r="N694" s="13">
        <v>132</v>
      </c>
      <c r="O694" s="10">
        <v>183.7</v>
      </c>
      <c r="P694" s="117" t="s">
        <v>2032</v>
      </c>
      <c r="Q694" s="1"/>
      <c r="R694" s="1" t="s">
        <v>5704</v>
      </c>
      <c r="S694" s="127"/>
    </row>
    <row r="695" spans="1:19" ht="18" customHeight="1">
      <c r="A695" s="1" t="s">
        <v>2045</v>
      </c>
      <c r="B695" s="1" t="s">
        <v>2046</v>
      </c>
      <c r="C695" s="1" t="s">
        <v>1674</v>
      </c>
      <c r="D695" s="3" t="s">
        <v>567</v>
      </c>
      <c r="E695" s="9" t="s">
        <v>2047</v>
      </c>
      <c r="F695" s="4" t="s">
        <v>12</v>
      </c>
      <c r="G695" s="115" t="s">
        <v>4269</v>
      </c>
      <c r="H695" s="116">
        <v>0.97499999999999998</v>
      </c>
      <c r="I695" s="5">
        <v>1</v>
      </c>
      <c r="J695" s="5" t="s">
        <v>11</v>
      </c>
      <c r="K695" s="4" t="s">
        <v>8</v>
      </c>
      <c r="L695" s="11">
        <v>100</v>
      </c>
      <c r="M695" s="14">
        <v>0</v>
      </c>
      <c r="N695" s="13">
        <v>12</v>
      </c>
      <c r="O695" s="10">
        <v>266.88</v>
      </c>
      <c r="P695" s="117" t="s">
        <v>2032</v>
      </c>
      <c r="Q695" s="1"/>
      <c r="R695" s="1" t="s">
        <v>8733</v>
      </c>
      <c r="S695" s="127"/>
    </row>
    <row r="696" spans="1:19" ht="18" customHeight="1">
      <c r="A696" s="1" t="s">
        <v>2048</v>
      </c>
      <c r="B696" s="1" t="s">
        <v>2049</v>
      </c>
      <c r="C696" s="1" t="s">
        <v>2050</v>
      </c>
      <c r="D696" s="3" t="s">
        <v>2050</v>
      </c>
      <c r="E696" s="1" t="s">
        <v>27</v>
      </c>
      <c r="F696" s="4" t="s">
        <v>9</v>
      </c>
      <c r="G696" s="115" t="s">
        <v>4269</v>
      </c>
      <c r="H696" s="116">
        <v>57.15</v>
      </c>
      <c r="I696" s="5">
        <v>2</v>
      </c>
      <c r="J696" s="6" t="s">
        <v>11</v>
      </c>
      <c r="K696" s="4" t="s">
        <v>8</v>
      </c>
      <c r="L696" s="11">
        <v>7951</v>
      </c>
      <c r="M696" s="14">
        <v>0</v>
      </c>
      <c r="N696" s="13">
        <v>16</v>
      </c>
      <c r="O696" s="10">
        <v>19.329999999999998</v>
      </c>
      <c r="P696" s="117" t="s">
        <v>2032</v>
      </c>
      <c r="Q696" s="1"/>
      <c r="R696" s="1" t="s">
        <v>5728</v>
      </c>
      <c r="S696" s="128">
        <v>6</v>
      </c>
    </row>
    <row r="697" spans="1:19" ht="18" customHeight="1">
      <c r="A697" s="1" t="s">
        <v>2051</v>
      </c>
      <c r="B697" s="1" t="s">
        <v>2052</v>
      </c>
      <c r="C697" s="9" t="s">
        <v>2053</v>
      </c>
      <c r="D697" s="3" t="s">
        <v>311</v>
      </c>
      <c r="E697" s="9" t="s">
        <v>2054</v>
      </c>
      <c r="F697" s="4" t="s">
        <v>9</v>
      </c>
      <c r="G697" s="115" t="s">
        <v>5394</v>
      </c>
      <c r="H697" s="116">
        <v>85.23</v>
      </c>
      <c r="I697" s="5">
        <v>2</v>
      </c>
      <c r="J697" s="6" t="s">
        <v>11</v>
      </c>
      <c r="K697" s="4" t="s">
        <v>8</v>
      </c>
      <c r="L697" s="11">
        <v>50506</v>
      </c>
      <c r="M697" s="14">
        <v>0</v>
      </c>
      <c r="N697" s="13">
        <v>1122</v>
      </c>
      <c r="O697" s="10">
        <v>315.64</v>
      </c>
      <c r="P697" s="117" t="s">
        <v>2032</v>
      </c>
      <c r="Q697" s="1"/>
      <c r="R697" s="1" t="s">
        <v>5679</v>
      </c>
      <c r="S697" s="128">
        <v>2</v>
      </c>
    </row>
    <row r="698" spans="1:19" ht="18" customHeight="1">
      <c r="A698" s="1" t="s">
        <v>2055</v>
      </c>
      <c r="B698" s="1" t="s">
        <v>2056</v>
      </c>
      <c r="C698" s="9" t="s">
        <v>1285</v>
      </c>
      <c r="D698" s="3" t="s">
        <v>1100</v>
      </c>
      <c r="E698" s="9" t="s">
        <v>2057</v>
      </c>
      <c r="F698" s="4" t="s">
        <v>9</v>
      </c>
      <c r="G698" s="115" t="s">
        <v>5394</v>
      </c>
      <c r="H698" s="116">
        <v>48.524999999999999</v>
      </c>
      <c r="I698" s="5">
        <v>2</v>
      </c>
      <c r="J698" s="6" t="s">
        <v>11</v>
      </c>
      <c r="K698" s="4" t="s">
        <v>8</v>
      </c>
      <c r="L698" s="11">
        <v>53201</v>
      </c>
      <c r="M698" s="14">
        <v>0</v>
      </c>
      <c r="N698" s="13">
        <v>585</v>
      </c>
      <c r="O698" s="10">
        <v>44.68</v>
      </c>
      <c r="P698" s="117" t="s">
        <v>2032</v>
      </c>
      <c r="Q698" s="1"/>
      <c r="R698" s="1" t="s">
        <v>5679</v>
      </c>
      <c r="S698" s="128">
        <v>2</v>
      </c>
    </row>
    <row r="699" spans="1:19" ht="18" customHeight="1">
      <c r="A699" s="2" t="s">
        <v>2058</v>
      </c>
      <c r="B699" s="1" t="s">
        <v>2059</v>
      </c>
      <c r="C699" s="2" t="s">
        <v>2060</v>
      </c>
      <c r="D699" s="3" t="s">
        <v>22</v>
      </c>
      <c r="E699" s="2" t="s">
        <v>2061</v>
      </c>
      <c r="F699" s="4" t="s">
        <v>9</v>
      </c>
      <c r="G699" s="115" t="s">
        <v>5394</v>
      </c>
      <c r="H699" s="116">
        <v>5.9749999999999996</v>
      </c>
      <c r="I699" s="5">
        <v>2</v>
      </c>
      <c r="J699" s="5" t="s">
        <v>11</v>
      </c>
      <c r="K699" s="4" t="s">
        <v>47</v>
      </c>
      <c r="L699" s="11">
        <v>71760</v>
      </c>
      <c r="M699" s="14">
        <v>57.21153846153846</v>
      </c>
      <c r="N699" s="13">
        <v>1806</v>
      </c>
      <c r="O699" s="10">
        <v>267.95</v>
      </c>
      <c r="P699" s="117" t="s">
        <v>2032</v>
      </c>
      <c r="Q699" s="1"/>
      <c r="R699" s="1" t="s">
        <v>5724</v>
      </c>
      <c r="S699" s="129"/>
    </row>
    <row r="700" spans="1:19" ht="18" customHeight="1">
      <c r="A700" s="2" t="s">
        <v>2062</v>
      </c>
      <c r="B700" s="1" t="s">
        <v>2063</v>
      </c>
      <c r="C700" s="2" t="s">
        <v>2064</v>
      </c>
      <c r="D700" s="8" t="s">
        <v>6</v>
      </c>
      <c r="E700" s="2" t="s">
        <v>2065</v>
      </c>
      <c r="F700" s="4" t="s">
        <v>9</v>
      </c>
      <c r="G700" s="115" t="s">
        <v>5407</v>
      </c>
      <c r="H700" s="116">
        <v>0</v>
      </c>
      <c r="I700" s="5">
        <v>2</v>
      </c>
      <c r="J700" s="5" t="s">
        <v>11</v>
      </c>
      <c r="K700" s="4" t="s">
        <v>47</v>
      </c>
      <c r="L700" s="11">
        <v>60620</v>
      </c>
      <c r="M700" s="14">
        <v>21.921807984163642</v>
      </c>
      <c r="N700" s="13">
        <v>10</v>
      </c>
      <c r="O700" s="10">
        <v>259.39999999999998</v>
      </c>
      <c r="P700" s="117" t="s">
        <v>2066</v>
      </c>
      <c r="Q700" s="1"/>
      <c r="R700" s="1" t="s">
        <v>5716</v>
      </c>
      <c r="S700" s="128">
        <v>21</v>
      </c>
    </row>
    <row r="701" spans="1:19" ht="18" customHeight="1">
      <c r="A701" s="2" t="s">
        <v>2067</v>
      </c>
      <c r="B701" s="1" t="s">
        <v>2068</v>
      </c>
      <c r="C701" s="2" t="s">
        <v>2064</v>
      </c>
      <c r="D701" s="8" t="s">
        <v>6</v>
      </c>
      <c r="E701" s="2" t="s">
        <v>2065</v>
      </c>
      <c r="F701" s="4" t="s">
        <v>9</v>
      </c>
      <c r="G701" s="115" t="s">
        <v>5407</v>
      </c>
      <c r="H701" s="116">
        <v>0</v>
      </c>
      <c r="I701" s="5">
        <v>2</v>
      </c>
      <c r="J701" s="5" t="s">
        <v>11</v>
      </c>
      <c r="K701" s="4" t="s">
        <v>47</v>
      </c>
      <c r="L701" s="11">
        <v>60680</v>
      </c>
      <c r="M701" s="14">
        <v>21.936387607119315</v>
      </c>
      <c r="N701" s="13">
        <v>10</v>
      </c>
      <c r="O701" s="10">
        <v>280.82</v>
      </c>
      <c r="P701" s="117" t="s">
        <v>2066</v>
      </c>
      <c r="Q701" s="1"/>
      <c r="R701" s="1" t="s">
        <v>5716</v>
      </c>
      <c r="S701" s="128">
        <v>21</v>
      </c>
    </row>
    <row r="702" spans="1:19" ht="18" customHeight="1">
      <c r="A702" s="2" t="s">
        <v>2069</v>
      </c>
      <c r="B702" s="1" t="s">
        <v>2070</v>
      </c>
      <c r="C702" s="2" t="s">
        <v>2064</v>
      </c>
      <c r="D702" s="8" t="s">
        <v>6</v>
      </c>
      <c r="E702" s="2" t="s">
        <v>2065</v>
      </c>
      <c r="F702" s="4" t="s">
        <v>9</v>
      </c>
      <c r="G702" s="115" t="s">
        <v>4269</v>
      </c>
      <c r="H702" s="116">
        <v>6.4050000000000002</v>
      </c>
      <c r="I702" s="5">
        <v>2</v>
      </c>
      <c r="J702" s="5" t="s">
        <v>11</v>
      </c>
      <c r="K702" s="4" t="s">
        <v>47</v>
      </c>
      <c r="L702" s="11">
        <v>67960</v>
      </c>
      <c r="M702" s="14">
        <v>21.424367274867571</v>
      </c>
      <c r="N702" s="13">
        <v>587</v>
      </c>
      <c r="O702" s="10">
        <v>230.73</v>
      </c>
      <c r="P702" s="117" t="s">
        <v>2066</v>
      </c>
      <c r="Q702" s="1"/>
      <c r="R702" s="1" t="s">
        <v>5716</v>
      </c>
      <c r="S702" s="128">
        <v>21</v>
      </c>
    </row>
    <row r="703" spans="1:19" ht="18" customHeight="1">
      <c r="A703" s="2" t="s">
        <v>2071</v>
      </c>
      <c r="B703" s="1" t="s">
        <v>2072</v>
      </c>
      <c r="C703" s="2" t="s">
        <v>2064</v>
      </c>
      <c r="D703" s="8" t="s">
        <v>6</v>
      </c>
      <c r="E703" s="2" t="s">
        <v>2065</v>
      </c>
      <c r="F703" s="4" t="s">
        <v>9</v>
      </c>
      <c r="G703" s="115" t="s">
        <v>4269</v>
      </c>
      <c r="H703" s="116">
        <v>6.31</v>
      </c>
      <c r="I703" s="5">
        <v>2</v>
      </c>
      <c r="J703" s="5" t="s">
        <v>11</v>
      </c>
      <c r="K703" s="4" t="s">
        <v>47</v>
      </c>
      <c r="L703" s="11">
        <v>69228</v>
      </c>
      <c r="M703" s="14">
        <v>26.799849771768645</v>
      </c>
      <c r="N703" s="13">
        <v>782</v>
      </c>
      <c r="O703" s="10">
        <v>268.14999999999998</v>
      </c>
      <c r="P703" s="117" t="s">
        <v>2066</v>
      </c>
      <c r="Q703" s="1"/>
      <c r="R703" s="1" t="s">
        <v>5716</v>
      </c>
      <c r="S703" s="128">
        <v>21</v>
      </c>
    </row>
    <row r="704" spans="1:19" ht="18" customHeight="1">
      <c r="A704" s="2" t="s">
        <v>2073</v>
      </c>
      <c r="B704" s="1" t="s">
        <v>2074</v>
      </c>
      <c r="C704" s="2" t="s">
        <v>2064</v>
      </c>
      <c r="D704" s="8" t="s">
        <v>6</v>
      </c>
      <c r="E704" s="2" t="s">
        <v>2075</v>
      </c>
      <c r="F704" s="4" t="s">
        <v>9</v>
      </c>
      <c r="G704" s="115" t="s">
        <v>5407</v>
      </c>
      <c r="H704" s="116">
        <v>0</v>
      </c>
      <c r="I704" s="5">
        <v>2</v>
      </c>
      <c r="J704" s="5" t="s">
        <v>11</v>
      </c>
      <c r="K704" s="4" t="s">
        <v>47</v>
      </c>
      <c r="L704" s="11">
        <v>64122</v>
      </c>
      <c r="M704" s="14">
        <v>31.455662643086619</v>
      </c>
      <c r="N704" s="13">
        <v>20</v>
      </c>
      <c r="O704" s="10">
        <v>253.62</v>
      </c>
      <c r="P704" s="117" t="s">
        <v>2066</v>
      </c>
      <c r="Q704" s="1"/>
      <c r="R704" s="1" t="s">
        <v>5716</v>
      </c>
      <c r="S704" s="128">
        <v>21</v>
      </c>
    </row>
    <row r="705" spans="1:19" ht="18" customHeight="1">
      <c r="A705" s="2" t="s">
        <v>2076</v>
      </c>
      <c r="B705" s="1" t="s">
        <v>2077</v>
      </c>
      <c r="C705" s="2" t="s">
        <v>2064</v>
      </c>
      <c r="D705" s="8" t="s">
        <v>6</v>
      </c>
      <c r="E705" s="2" t="s">
        <v>2065</v>
      </c>
      <c r="F705" s="4" t="s">
        <v>9</v>
      </c>
      <c r="G705" s="115" t="s">
        <v>5407</v>
      </c>
      <c r="H705" s="116">
        <v>0</v>
      </c>
      <c r="I705" s="5">
        <v>2</v>
      </c>
      <c r="J705" s="5" t="s">
        <v>11</v>
      </c>
      <c r="K705" s="4" t="s">
        <v>47</v>
      </c>
      <c r="L705" s="11">
        <v>65042</v>
      </c>
      <c r="M705" s="14">
        <v>34.666830663263738</v>
      </c>
      <c r="N705" s="13">
        <v>5</v>
      </c>
      <c r="O705" s="10">
        <v>215.49</v>
      </c>
      <c r="P705" s="117" t="s">
        <v>2066</v>
      </c>
      <c r="Q705" s="1"/>
      <c r="R705" s="1" t="s">
        <v>5716</v>
      </c>
      <c r="S705" s="128">
        <v>21</v>
      </c>
    </row>
    <row r="706" spans="1:19" ht="18" customHeight="1">
      <c r="A706" s="1" t="s">
        <v>2078</v>
      </c>
      <c r="B706" s="1" t="s">
        <v>2079</v>
      </c>
      <c r="C706" s="2" t="s">
        <v>2064</v>
      </c>
      <c r="D706" s="8" t="s">
        <v>6</v>
      </c>
      <c r="E706" s="1" t="s">
        <v>1416</v>
      </c>
      <c r="F706" s="4" t="s">
        <v>9</v>
      </c>
      <c r="G706" s="115" t="s">
        <v>5407</v>
      </c>
      <c r="H706" s="116">
        <v>0</v>
      </c>
      <c r="I706" s="5">
        <v>2</v>
      </c>
      <c r="J706" s="5" t="s">
        <v>11</v>
      </c>
      <c r="K706" s="4" t="s">
        <v>47</v>
      </c>
      <c r="L706" s="11">
        <v>64415</v>
      </c>
      <c r="M706" s="14">
        <v>36.483738259722116</v>
      </c>
      <c r="N706" s="13">
        <v>1</v>
      </c>
      <c r="O706" s="10">
        <v>206.65</v>
      </c>
      <c r="P706" s="117" t="s">
        <v>2066</v>
      </c>
      <c r="Q706" s="1"/>
      <c r="R706" s="1" t="s">
        <v>5716</v>
      </c>
      <c r="S706" s="128">
        <v>21</v>
      </c>
    </row>
    <row r="707" spans="1:19" ht="18" customHeight="1">
      <c r="A707" s="2" t="s">
        <v>2080</v>
      </c>
      <c r="B707" s="1" t="s">
        <v>2081</v>
      </c>
      <c r="C707" s="2" t="s">
        <v>2064</v>
      </c>
      <c r="D707" s="8" t="s">
        <v>6</v>
      </c>
      <c r="E707" s="2" t="s">
        <v>2065</v>
      </c>
      <c r="F707" s="4" t="s">
        <v>9</v>
      </c>
      <c r="G707" s="115" t="s">
        <v>5407</v>
      </c>
      <c r="H707" s="116">
        <v>0</v>
      </c>
      <c r="I707" s="5">
        <v>2</v>
      </c>
      <c r="J707" s="5" t="s">
        <v>11</v>
      </c>
      <c r="K707" s="4" t="s">
        <v>47</v>
      </c>
      <c r="L707" s="11">
        <v>64947</v>
      </c>
      <c r="M707" s="14">
        <v>36.426624786364265</v>
      </c>
      <c r="N707" s="13">
        <v>6</v>
      </c>
      <c r="O707" s="10">
        <v>271.93</v>
      </c>
      <c r="P707" s="117" t="s">
        <v>2066</v>
      </c>
      <c r="Q707" s="1"/>
      <c r="R707" s="1" t="s">
        <v>5716</v>
      </c>
      <c r="S707" s="128">
        <v>21</v>
      </c>
    </row>
    <row r="708" spans="1:19" ht="18" customHeight="1">
      <c r="A708" s="2" t="s">
        <v>2082</v>
      </c>
      <c r="B708" s="1" t="s">
        <v>2083</v>
      </c>
      <c r="C708" s="2" t="s">
        <v>2064</v>
      </c>
      <c r="D708" s="8" t="s">
        <v>6</v>
      </c>
      <c r="E708" s="2" t="s">
        <v>2065</v>
      </c>
      <c r="F708" s="4" t="s">
        <v>9</v>
      </c>
      <c r="G708" s="115" t="s">
        <v>5407</v>
      </c>
      <c r="H708" s="116">
        <v>0</v>
      </c>
      <c r="I708" s="5">
        <v>2</v>
      </c>
      <c r="J708" s="5" t="s">
        <v>11</v>
      </c>
      <c r="K708" s="4" t="s">
        <v>47</v>
      </c>
      <c r="L708" s="11">
        <v>63365</v>
      </c>
      <c r="M708" s="14">
        <v>33.142902233093977</v>
      </c>
      <c r="N708" s="13">
        <v>9</v>
      </c>
      <c r="O708" s="10">
        <v>214.84</v>
      </c>
      <c r="P708" s="117" t="s">
        <v>2066</v>
      </c>
      <c r="Q708" s="1"/>
      <c r="R708" s="1" t="s">
        <v>5716</v>
      </c>
      <c r="S708" s="128">
        <v>21</v>
      </c>
    </row>
    <row r="709" spans="1:19" ht="18" customHeight="1">
      <c r="A709" s="2" t="s">
        <v>2084</v>
      </c>
      <c r="B709" s="1" t="s">
        <v>2085</v>
      </c>
      <c r="C709" s="2" t="s">
        <v>2064</v>
      </c>
      <c r="D709" s="8" t="s">
        <v>6</v>
      </c>
      <c r="E709" s="2" t="s">
        <v>2065</v>
      </c>
      <c r="F709" s="4" t="s">
        <v>9</v>
      </c>
      <c r="G709" s="115" t="s">
        <v>5407</v>
      </c>
      <c r="H709" s="116">
        <v>0</v>
      </c>
      <c r="I709" s="5">
        <v>2</v>
      </c>
      <c r="J709" s="5" t="s">
        <v>11</v>
      </c>
      <c r="K709" s="4" t="s">
        <v>47</v>
      </c>
      <c r="L709" s="11">
        <v>60388</v>
      </c>
      <c r="M709" s="14">
        <v>24.430350400741869</v>
      </c>
      <c r="N709" s="13">
        <v>25</v>
      </c>
      <c r="O709" s="10">
        <v>298.17</v>
      </c>
      <c r="P709" s="117" t="s">
        <v>2066</v>
      </c>
      <c r="Q709" s="1"/>
      <c r="R709" s="1" t="s">
        <v>5716</v>
      </c>
      <c r="S709" s="128">
        <v>21</v>
      </c>
    </row>
    <row r="710" spans="1:19" ht="18" customHeight="1">
      <c r="A710" s="2" t="s">
        <v>2086</v>
      </c>
      <c r="B710" s="1" t="s">
        <v>2087</v>
      </c>
      <c r="C710" s="2" t="s">
        <v>2064</v>
      </c>
      <c r="D710" s="8" t="s">
        <v>6</v>
      </c>
      <c r="E710" s="2" t="s">
        <v>2065</v>
      </c>
      <c r="F710" s="4" t="s">
        <v>9</v>
      </c>
      <c r="G710" s="115" t="s">
        <v>5407</v>
      </c>
      <c r="H710" s="116">
        <v>0</v>
      </c>
      <c r="I710" s="5">
        <v>2</v>
      </c>
      <c r="J710" s="5" t="s">
        <v>11</v>
      </c>
      <c r="K710" s="4" t="s">
        <v>47</v>
      </c>
      <c r="L710" s="11">
        <v>60318</v>
      </c>
      <c r="M710" s="14">
        <v>22.475877847408736</v>
      </c>
      <c r="N710" s="13">
        <v>31</v>
      </c>
      <c r="O710" s="10">
        <v>265.73</v>
      </c>
      <c r="P710" s="117" t="s">
        <v>2066</v>
      </c>
      <c r="Q710" s="1"/>
      <c r="R710" s="1" t="s">
        <v>5716</v>
      </c>
      <c r="S710" s="128">
        <v>21</v>
      </c>
    </row>
    <row r="711" spans="1:19" ht="18" customHeight="1">
      <c r="A711" s="2" t="s">
        <v>2088</v>
      </c>
      <c r="B711" s="1" t="s">
        <v>2089</v>
      </c>
      <c r="C711" s="2" t="s">
        <v>2064</v>
      </c>
      <c r="D711" s="8" t="s">
        <v>6</v>
      </c>
      <c r="E711" s="2" t="s">
        <v>2065</v>
      </c>
      <c r="F711" s="4" t="s">
        <v>9</v>
      </c>
      <c r="G711" s="115" t="s">
        <v>5407</v>
      </c>
      <c r="H711" s="116">
        <v>0</v>
      </c>
      <c r="I711" s="5">
        <v>2</v>
      </c>
      <c r="J711" s="5" t="s">
        <v>11</v>
      </c>
      <c r="K711" s="4" t="s">
        <v>47</v>
      </c>
      <c r="L711" s="11">
        <v>61386</v>
      </c>
      <c r="M711" s="14">
        <v>27.44762649464047</v>
      </c>
      <c r="N711" s="13">
        <v>22</v>
      </c>
      <c r="O711" s="10">
        <v>221.78</v>
      </c>
      <c r="P711" s="117" t="s">
        <v>2066</v>
      </c>
      <c r="Q711" s="1"/>
      <c r="R711" s="1" t="s">
        <v>5716</v>
      </c>
      <c r="S711" s="128">
        <v>21</v>
      </c>
    </row>
    <row r="712" spans="1:19" ht="18" customHeight="1">
      <c r="A712" s="2" t="s">
        <v>2090</v>
      </c>
      <c r="B712" s="1" t="s">
        <v>2091</v>
      </c>
      <c r="C712" s="2" t="s">
        <v>2064</v>
      </c>
      <c r="D712" s="8" t="s">
        <v>6</v>
      </c>
      <c r="E712" s="2" t="s">
        <v>2065</v>
      </c>
      <c r="F712" s="4" t="s">
        <v>9</v>
      </c>
      <c r="G712" s="115" t="s">
        <v>5407</v>
      </c>
      <c r="H712" s="116">
        <v>0</v>
      </c>
      <c r="I712" s="5">
        <v>2</v>
      </c>
      <c r="J712" s="5" t="s">
        <v>11</v>
      </c>
      <c r="K712" s="4" t="s">
        <v>47</v>
      </c>
      <c r="L712" s="11">
        <v>60014</v>
      </c>
      <c r="M712" s="14">
        <v>20.738494351318025</v>
      </c>
      <c r="N712" s="13">
        <v>234</v>
      </c>
      <c r="O712" s="10">
        <v>286.20999999999998</v>
      </c>
      <c r="P712" s="117" t="s">
        <v>2066</v>
      </c>
      <c r="Q712" s="1"/>
      <c r="R712" s="1" t="s">
        <v>5716</v>
      </c>
      <c r="S712" s="128">
        <v>21</v>
      </c>
    </row>
    <row r="713" spans="1:19" ht="18" customHeight="1">
      <c r="A713" s="1" t="s">
        <v>2092</v>
      </c>
      <c r="B713" s="1" t="s">
        <v>2093</v>
      </c>
      <c r="C713" s="1" t="s">
        <v>2094</v>
      </c>
      <c r="D713" s="3" t="s">
        <v>944</v>
      </c>
      <c r="E713" s="1" t="s">
        <v>2095</v>
      </c>
      <c r="F713" s="4" t="s">
        <v>9</v>
      </c>
      <c r="G713" s="115" t="s">
        <v>5407</v>
      </c>
      <c r="H713" s="116">
        <v>0</v>
      </c>
      <c r="I713" s="5">
        <v>2</v>
      </c>
      <c r="J713" s="5" t="s">
        <v>11</v>
      </c>
      <c r="K713" s="4" t="s">
        <v>8</v>
      </c>
      <c r="L713" s="11">
        <v>52138</v>
      </c>
      <c r="M713" s="14">
        <v>0</v>
      </c>
      <c r="N713" s="13">
        <v>464</v>
      </c>
      <c r="O713" s="10">
        <v>224</v>
      </c>
      <c r="P713" s="117" t="s">
        <v>2009</v>
      </c>
      <c r="Q713" s="1"/>
      <c r="R713" s="1" t="s">
        <v>5723</v>
      </c>
      <c r="S713" s="127"/>
    </row>
    <row r="714" spans="1:19" ht="18" customHeight="1">
      <c r="A714" s="1" t="s">
        <v>2096</v>
      </c>
      <c r="B714" s="1" t="s">
        <v>2097</v>
      </c>
      <c r="C714" s="1" t="s">
        <v>2098</v>
      </c>
      <c r="D714" s="3" t="s">
        <v>215</v>
      </c>
      <c r="E714" s="1" t="s">
        <v>2099</v>
      </c>
      <c r="F714" s="4" t="s">
        <v>9</v>
      </c>
      <c r="G714" s="115" t="s">
        <v>4269</v>
      </c>
      <c r="H714" s="116">
        <v>8.2550000000000008</v>
      </c>
      <c r="I714" s="5">
        <v>2</v>
      </c>
      <c r="J714" s="5" t="s">
        <v>11</v>
      </c>
      <c r="K714" s="4" t="s">
        <v>8</v>
      </c>
      <c r="L714" s="11">
        <v>55664</v>
      </c>
      <c r="M714" s="14">
        <v>0</v>
      </c>
      <c r="N714" s="13">
        <v>219</v>
      </c>
      <c r="O714" s="10">
        <v>206.69</v>
      </c>
      <c r="P714" s="117" t="s">
        <v>2009</v>
      </c>
      <c r="Q714" s="1"/>
      <c r="R714" s="1" t="s">
        <v>5723</v>
      </c>
      <c r="S714" s="127"/>
    </row>
    <row r="715" spans="1:19" ht="18" customHeight="1">
      <c r="A715" s="1" t="s">
        <v>2100</v>
      </c>
      <c r="B715" s="1" t="s">
        <v>2101</v>
      </c>
      <c r="C715" s="1" t="s">
        <v>2102</v>
      </c>
      <c r="D715" s="3" t="s">
        <v>83</v>
      </c>
      <c r="E715" s="1" t="s">
        <v>2103</v>
      </c>
      <c r="F715" s="4" t="s">
        <v>9</v>
      </c>
      <c r="G715" s="115" t="s">
        <v>5407</v>
      </c>
      <c r="H715" s="116">
        <v>0</v>
      </c>
      <c r="I715" s="5">
        <v>2</v>
      </c>
      <c r="J715" s="5" t="s">
        <v>11</v>
      </c>
      <c r="K715" s="4" t="s">
        <v>8</v>
      </c>
      <c r="L715" s="11">
        <v>51601</v>
      </c>
      <c r="M715" s="14">
        <v>0</v>
      </c>
      <c r="N715" s="13">
        <v>243</v>
      </c>
      <c r="O715" s="10">
        <v>225.58</v>
      </c>
      <c r="P715" s="117" t="s">
        <v>2009</v>
      </c>
      <c r="Q715" s="1"/>
      <c r="R715" s="1" t="s">
        <v>5723</v>
      </c>
      <c r="S715" s="127"/>
    </row>
    <row r="716" spans="1:19" ht="18" customHeight="1">
      <c r="A716" s="1" t="s">
        <v>2104</v>
      </c>
      <c r="B716" s="1" t="s">
        <v>2105</v>
      </c>
      <c r="C716" s="1" t="s">
        <v>21</v>
      </c>
      <c r="D716" s="3" t="s">
        <v>22</v>
      </c>
      <c r="E716" s="1" t="s">
        <v>23</v>
      </c>
      <c r="F716" s="4" t="s">
        <v>12</v>
      </c>
      <c r="G716" s="115" t="s">
        <v>4269</v>
      </c>
      <c r="H716" s="116">
        <v>19.024999999999999</v>
      </c>
      <c r="I716" s="5">
        <v>1</v>
      </c>
      <c r="J716" s="5" t="s">
        <v>11</v>
      </c>
      <c r="K716" s="4" t="s">
        <v>8</v>
      </c>
      <c r="L716" s="11">
        <v>53845</v>
      </c>
      <c r="M716" s="14">
        <v>0</v>
      </c>
      <c r="N716" s="13">
        <v>77</v>
      </c>
      <c r="O716" s="10">
        <v>182.62</v>
      </c>
      <c r="P716" s="117" t="s">
        <v>2009</v>
      </c>
      <c r="Q716" s="1"/>
      <c r="R716" s="1" t="s">
        <v>8731</v>
      </c>
      <c r="S716" s="128">
        <v>1</v>
      </c>
    </row>
    <row r="717" spans="1:19" ht="18" customHeight="1">
      <c r="A717" s="1" t="s">
        <v>2106</v>
      </c>
      <c r="B717" s="1" t="s">
        <v>2107</v>
      </c>
      <c r="C717" s="1" t="s">
        <v>4251</v>
      </c>
      <c r="D717" s="3" t="s">
        <v>22</v>
      </c>
      <c r="E717" s="9" t="s">
        <v>432</v>
      </c>
      <c r="F717" s="4" t="s">
        <v>9</v>
      </c>
      <c r="G717" s="115" t="s">
        <v>4269</v>
      </c>
      <c r="H717" s="116">
        <v>103.005</v>
      </c>
      <c r="I717" s="5">
        <v>2</v>
      </c>
      <c r="J717" s="6" t="s">
        <v>11</v>
      </c>
      <c r="K717" s="4" t="s">
        <v>8</v>
      </c>
      <c r="L717" s="11">
        <v>42954</v>
      </c>
      <c r="M717" s="14">
        <v>0</v>
      </c>
      <c r="N717" s="13">
        <v>4</v>
      </c>
      <c r="O717" s="10">
        <v>108.02</v>
      </c>
      <c r="P717" s="117" t="s">
        <v>2009</v>
      </c>
      <c r="Q717" s="1"/>
      <c r="R717" s="1" t="s">
        <v>5679</v>
      </c>
      <c r="S717" s="128">
        <v>2</v>
      </c>
    </row>
    <row r="718" spans="1:19" ht="18" customHeight="1">
      <c r="A718" s="1" t="s">
        <v>2108</v>
      </c>
      <c r="B718" s="1" t="s">
        <v>2109</v>
      </c>
      <c r="C718" s="9" t="s">
        <v>2110</v>
      </c>
      <c r="D718" s="3" t="s">
        <v>83</v>
      </c>
      <c r="E718" s="9" t="s">
        <v>1929</v>
      </c>
      <c r="F718" s="4" t="s">
        <v>9</v>
      </c>
      <c r="G718" s="115" t="s">
        <v>4269</v>
      </c>
      <c r="H718" s="116">
        <v>50.034999999999997</v>
      </c>
      <c r="I718" s="5">
        <v>2</v>
      </c>
      <c r="J718" s="6" t="s">
        <v>11</v>
      </c>
      <c r="K718" s="4" t="s">
        <v>8</v>
      </c>
      <c r="L718" s="11">
        <v>54838</v>
      </c>
      <c r="M718" s="14">
        <v>0</v>
      </c>
      <c r="N718" s="13">
        <v>92</v>
      </c>
      <c r="O718" s="10">
        <v>207.8</v>
      </c>
      <c r="P718" s="117" t="s">
        <v>2009</v>
      </c>
      <c r="Q718" s="1"/>
      <c r="R718" s="1" t="s">
        <v>5679</v>
      </c>
      <c r="S718" s="128">
        <v>2</v>
      </c>
    </row>
    <row r="719" spans="1:19" ht="18" customHeight="1">
      <c r="A719" s="1" t="s">
        <v>2111</v>
      </c>
      <c r="B719" s="1" t="s">
        <v>2112</v>
      </c>
      <c r="C719" s="7" t="s">
        <v>2113</v>
      </c>
      <c r="D719" s="3" t="s">
        <v>54</v>
      </c>
      <c r="E719" s="1" t="s">
        <v>2114</v>
      </c>
      <c r="F719" s="4" t="s">
        <v>9</v>
      </c>
      <c r="G719" s="115" t="s">
        <v>4269</v>
      </c>
      <c r="H719" s="116">
        <v>5.4450000000000003</v>
      </c>
      <c r="I719" s="5">
        <v>2</v>
      </c>
      <c r="J719" s="5" t="s">
        <v>11</v>
      </c>
      <c r="K719" s="4" t="s">
        <v>8</v>
      </c>
      <c r="L719" s="11">
        <v>58106</v>
      </c>
      <c r="M719" s="14">
        <v>0</v>
      </c>
      <c r="N719" s="13">
        <v>329</v>
      </c>
      <c r="O719" s="10">
        <v>315.02999999999997</v>
      </c>
      <c r="P719" s="117" t="s">
        <v>2009</v>
      </c>
      <c r="Q719" s="1"/>
      <c r="R719" s="1" t="s">
        <v>5732</v>
      </c>
      <c r="S719" s="129"/>
    </row>
    <row r="720" spans="1:19" ht="18" customHeight="1">
      <c r="A720" s="1" t="s">
        <v>2115</v>
      </c>
      <c r="B720" s="1" t="s">
        <v>2116</v>
      </c>
      <c r="C720" s="1" t="s">
        <v>2117</v>
      </c>
      <c r="D720" s="3" t="s">
        <v>944</v>
      </c>
      <c r="E720" s="1" t="s">
        <v>2118</v>
      </c>
      <c r="F720" s="4" t="s">
        <v>9</v>
      </c>
      <c r="G720" s="115" t="s">
        <v>4269</v>
      </c>
      <c r="H720" s="116">
        <v>77.575000000000003</v>
      </c>
      <c r="I720" s="5">
        <v>2</v>
      </c>
      <c r="J720" s="5" t="s">
        <v>11</v>
      </c>
      <c r="K720" s="4" t="s">
        <v>8</v>
      </c>
      <c r="L720" s="11">
        <v>53627</v>
      </c>
      <c r="M720" s="14">
        <v>0</v>
      </c>
      <c r="N720" s="13">
        <v>30</v>
      </c>
      <c r="O720" s="10">
        <v>211.13</v>
      </c>
      <c r="P720" s="117" t="s">
        <v>2032</v>
      </c>
      <c r="Q720" s="1"/>
      <c r="R720" s="1" t="s">
        <v>5678</v>
      </c>
      <c r="S720" s="127"/>
    </row>
    <row r="721" spans="1:19" ht="18" customHeight="1">
      <c r="A721" s="1" t="s">
        <v>2119</v>
      </c>
      <c r="B721" s="1" t="s">
        <v>2120</v>
      </c>
      <c r="C721" s="1" t="s">
        <v>2121</v>
      </c>
      <c r="D721" s="3" t="s">
        <v>83</v>
      </c>
      <c r="E721" s="1" t="s">
        <v>432</v>
      </c>
      <c r="F721" s="4" t="s">
        <v>9</v>
      </c>
      <c r="G721" s="115" t="s">
        <v>4269</v>
      </c>
      <c r="H721" s="116">
        <v>109.735</v>
      </c>
      <c r="I721" s="5">
        <v>2</v>
      </c>
      <c r="J721" s="6" t="s">
        <v>11</v>
      </c>
      <c r="K721" s="4" t="s">
        <v>8</v>
      </c>
      <c r="L721" s="11">
        <v>46033</v>
      </c>
      <c r="M721" s="14">
        <v>0</v>
      </c>
      <c r="N721" s="13">
        <v>7</v>
      </c>
      <c r="O721" s="10">
        <v>65.260000000000005</v>
      </c>
      <c r="P721" s="117" t="s">
        <v>2032</v>
      </c>
      <c r="Q721" s="1"/>
      <c r="R721" s="1"/>
      <c r="S721" s="128">
        <v>2</v>
      </c>
    </row>
    <row r="722" spans="1:19" ht="18" customHeight="1">
      <c r="A722" s="1" t="s">
        <v>2122</v>
      </c>
      <c r="B722" s="1" t="s">
        <v>2123</v>
      </c>
      <c r="C722" s="1" t="s">
        <v>2124</v>
      </c>
      <c r="D722" s="3" t="s">
        <v>22</v>
      </c>
      <c r="E722" s="1" t="s">
        <v>1521</v>
      </c>
      <c r="F722" s="4" t="s">
        <v>12</v>
      </c>
      <c r="G722" s="115" t="s">
        <v>5394</v>
      </c>
      <c r="H722" s="116">
        <v>29.375</v>
      </c>
      <c r="I722" s="5">
        <v>1</v>
      </c>
      <c r="J722" s="5" t="s">
        <v>11</v>
      </c>
      <c r="K722" s="4" t="s">
        <v>8</v>
      </c>
      <c r="L722" s="11">
        <v>51490</v>
      </c>
      <c r="M722" s="14">
        <v>0</v>
      </c>
      <c r="N722" s="13">
        <v>113</v>
      </c>
      <c r="O722" s="10">
        <v>208.24</v>
      </c>
      <c r="P722" s="117" t="s">
        <v>2032</v>
      </c>
      <c r="Q722" s="1"/>
      <c r="R722" s="1" t="s">
        <v>8731</v>
      </c>
      <c r="S722" s="128">
        <v>1</v>
      </c>
    </row>
    <row r="723" spans="1:19" ht="18" customHeight="1">
      <c r="A723" s="1" t="s">
        <v>2125</v>
      </c>
      <c r="B723" s="1" t="s">
        <v>2126</v>
      </c>
      <c r="C723" s="1" t="s">
        <v>4251</v>
      </c>
      <c r="D723" s="3" t="s">
        <v>22</v>
      </c>
      <c r="E723" s="9" t="s">
        <v>432</v>
      </c>
      <c r="F723" s="4" t="s">
        <v>9</v>
      </c>
      <c r="G723" s="115" t="s">
        <v>5394</v>
      </c>
      <c r="H723" s="116">
        <v>90.325000000000003</v>
      </c>
      <c r="I723" s="5">
        <v>2</v>
      </c>
      <c r="J723" s="6" t="s">
        <v>11</v>
      </c>
      <c r="K723" s="4" t="s">
        <v>8</v>
      </c>
      <c r="L723" s="11">
        <v>51525</v>
      </c>
      <c r="M723" s="14">
        <v>0</v>
      </c>
      <c r="N723" s="13">
        <v>134</v>
      </c>
      <c r="O723" s="10">
        <v>44.13</v>
      </c>
      <c r="P723" s="117" t="s">
        <v>2032</v>
      </c>
      <c r="Q723" s="1"/>
      <c r="R723" s="1" t="s">
        <v>5679</v>
      </c>
      <c r="S723" s="128">
        <v>2</v>
      </c>
    </row>
    <row r="724" spans="1:19" ht="18" customHeight="1">
      <c r="A724" s="1" t="s">
        <v>2127</v>
      </c>
      <c r="B724" s="1" t="s">
        <v>2128</v>
      </c>
      <c r="C724" s="1" t="s">
        <v>2129</v>
      </c>
      <c r="D724" s="3" t="s">
        <v>4251</v>
      </c>
      <c r="E724" s="1" t="s">
        <v>332</v>
      </c>
      <c r="F724" s="4" t="s">
        <v>9</v>
      </c>
      <c r="G724" s="115" t="s">
        <v>5394</v>
      </c>
      <c r="H724" s="116">
        <v>28.91</v>
      </c>
      <c r="I724" s="5">
        <v>2</v>
      </c>
      <c r="J724" s="5" t="s">
        <v>11</v>
      </c>
      <c r="K724" s="4" t="s">
        <v>47</v>
      </c>
      <c r="L724" s="11">
        <v>65669</v>
      </c>
      <c r="M724" s="14">
        <v>45.41564512936089</v>
      </c>
      <c r="N724" s="13">
        <v>596</v>
      </c>
      <c r="O724" s="10">
        <v>249.81</v>
      </c>
      <c r="P724" s="117" t="s">
        <v>2032</v>
      </c>
      <c r="Q724" s="1"/>
      <c r="R724" s="1" t="s">
        <v>5724</v>
      </c>
      <c r="S724" s="130"/>
    </row>
    <row r="725" spans="1:19" ht="18" customHeight="1">
      <c r="A725" s="1" t="s">
        <v>2130</v>
      </c>
      <c r="B725" s="1" t="s">
        <v>2131</v>
      </c>
      <c r="C725" s="1" t="s">
        <v>279</v>
      </c>
      <c r="D725" s="3" t="s">
        <v>279</v>
      </c>
      <c r="E725" s="1" t="s">
        <v>2132</v>
      </c>
      <c r="F725" s="4" t="s">
        <v>9</v>
      </c>
      <c r="G725" s="115" t="s">
        <v>5394</v>
      </c>
      <c r="H725" s="116">
        <v>20.745000000000001</v>
      </c>
      <c r="I725" s="5">
        <v>2</v>
      </c>
      <c r="J725" s="5" t="s">
        <v>11</v>
      </c>
      <c r="K725" s="4" t="s">
        <v>47</v>
      </c>
      <c r="L725" s="11">
        <v>70978</v>
      </c>
      <c r="M725" s="14">
        <v>58.90839415030009</v>
      </c>
      <c r="N725" s="13">
        <v>643</v>
      </c>
      <c r="O725" s="10">
        <v>285.43</v>
      </c>
      <c r="P725" s="117" t="s">
        <v>2032</v>
      </c>
      <c r="Q725" s="1"/>
      <c r="R725" s="1" t="s">
        <v>5731</v>
      </c>
      <c r="S725" s="129"/>
    </row>
    <row r="726" spans="1:19" ht="18" customHeight="1">
      <c r="A726" s="1" t="s">
        <v>2133</v>
      </c>
      <c r="B726" s="1" t="s">
        <v>2134</v>
      </c>
      <c r="C726" s="1" t="s">
        <v>2011</v>
      </c>
      <c r="D726" s="3" t="s">
        <v>22</v>
      </c>
      <c r="E726" s="1" t="s">
        <v>432</v>
      </c>
      <c r="F726" s="4" t="s">
        <v>12</v>
      </c>
      <c r="G726" s="115" t="s">
        <v>5394</v>
      </c>
      <c r="H726" s="116">
        <v>22.254999999999999</v>
      </c>
      <c r="I726" s="5">
        <v>1</v>
      </c>
      <c r="J726" s="5" t="s">
        <v>11</v>
      </c>
      <c r="K726" s="4" t="s">
        <v>8</v>
      </c>
      <c r="L726" s="11">
        <v>50886</v>
      </c>
      <c r="M726" s="14">
        <v>0</v>
      </c>
      <c r="N726" s="13">
        <v>1</v>
      </c>
      <c r="O726" s="10">
        <v>188.09</v>
      </c>
      <c r="P726" s="117" t="s">
        <v>2032</v>
      </c>
      <c r="Q726" s="1"/>
      <c r="R726" s="1" t="s">
        <v>8731</v>
      </c>
      <c r="S726" s="128">
        <v>1</v>
      </c>
    </row>
    <row r="727" spans="1:19" ht="18" customHeight="1">
      <c r="A727" s="1" t="s">
        <v>2135</v>
      </c>
      <c r="B727" s="1" t="s">
        <v>2136</v>
      </c>
      <c r="C727" s="1" t="s">
        <v>279</v>
      </c>
      <c r="D727" s="3" t="s">
        <v>22</v>
      </c>
      <c r="E727" s="1" t="s">
        <v>2137</v>
      </c>
      <c r="F727" s="4" t="s">
        <v>9</v>
      </c>
      <c r="G727" s="115" t="s">
        <v>5394</v>
      </c>
      <c r="H727" s="116">
        <v>22.405000000000001</v>
      </c>
      <c r="I727" s="5">
        <v>2</v>
      </c>
      <c r="J727" s="5" t="s">
        <v>11</v>
      </c>
      <c r="K727" s="4" t="s">
        <v>47</v>
      </c>
      <c r="L727" s="11">
        <v>65653</v>
      </c>
      <c r="M727" s="14">
        <v>39.746850867439413</v>
      </c>
      <c r="N727" s="13">
        <v>51</v>
      </c>
      <c r="O727" s="10">
        <v>276.82</v>
      </c>
      <c r="P727" s="117" t="s">
        <v>2032</v>
      </c>
      <c r="Q727" s="1"/>
      <c r="R727" s="1" t="s">
        <v>5704</v>
      </c>
      <c r="S727" s="127"/>
    </row>
    <row r="728" spans="1:19" ht="18" customHeight="1">
      <c r="A728" s="1" t="s">
        <v>2138</v>
      </c>
      <c r="B728" s="1" t="s">
        <v>2139</v>
      </c>
      <c r="C728" s="1" t="s">
        <v>4251</v>
      </c>
      <c r="D728" s="3" t="s">
        <v>22</v>
      </c>
      <c r="E728" s="9" t="s">
        <v>432</v>
      </c>
      <c r="F728" s="4" t="s">
        <v>9</v>
      </c>
      <c r="G728" s="115" t="s">
        <v>5394</v>
      </c>
      <c r="H728" s="116">
        <v>84.605000000000004</v>
      </c>
      <c r="I728" s="5">
        <v>2</v>
      </c>
      <c r="J728" s="6" t="s">
        <v>268</v>
      </c>
      <c r="K728" s="4" t="s">
        <v>8</v>
      </c>
      <c r="L728" s="11">
        <v>52869</v>
      </c>
      <c r="M728" s="14">
        <v>0</v>
      </c>
      <c r="N728" s="13">
        <v>13</v>
      </c>
      <c r="O728" s="10">
        <v>73.19</v>
      </c>
      <c r="P728" s="117" t="s">
        <v>2032</v>
      </c>
      <c r="Q728" s="1"/>
      <c r="R728" s="1" t="s">
        <v>5679</v>
      </c>
      <c r="S728" s="128">
        <v>2</v>
      </c>
    </row>
    <row r="729" spans="1:19" ht="18" customHeight="1">
      <c r="A729" s="1" t="s">
        <v>2140</v>
      </c>
      <c r="B729" s="1" t="s">
        <v>2141</v>
      </c>
      <c r="C729" s="1" t="s">
        <v>4251</v>
      </c>
      <c r="D729" s="3" t="s">
        <v>22</v>
      </c>
      <c r="E729" s="9" t="s">
        <v>432</v>
      </c>
      <c r="F729" s="4" t="s">
        <v>9</v>
      </c>
      <c r="G729" s="115" t="s">
        <v>5394</v>
      </c>
      <c r="H729" s="116">
        <v>59.42</v>
      </c>
      <c r="I729" s="5">
        <v>2</v>
      </c>
      <c r="J729" s="6" t="s">
        <v>11</v>
      </c>
      <c r="K729" s="4" t="s">
        <v>8</v>
      </c>
      <c r="L729" s="11">
        <v>53947</v>
      </c>
      <c r="M729" s="14">
        <v>0</v>
      </c>
      <c r="N729" s="13">
        <v>22</v>
      </c>
      <c r="O729" s="10">
        <v>69.33</v>
      </c>
      <c r="P729" s="117" t="s">
        <v>2032</v>
      </c>
      <c r="Q729" s="1"/>
      <c r="R729" s="1" t="s">
        <v>5679</v>
      </c>
      <c r="S729" s="128">
        <v>2</v>
      </c>
    </row>
    <row r="730" spans="1:19" ht="18" customHeight="1">
      <c r="A730" s="1" t="s">
        <v>2142</v>
      </c>
      <c r="B730" s="1" t="s">
        <v>2143</v>
      </c>
      <c r="C730" s="1" t="s">
        <v>4251</v>
      </c>
      <c r="D730" s="3" t="s">
        <v>22</v>
      </c>
      <c r="E730" s="9" t="s">
        <v>432</v>
      </c>
      <c r="F730" s="4" t="s">
        <v>9</v>
      </c>
      <c r="G730" s="115" t="s">
        <v>5394</v>
      </c>
      <c r="H730" s="116">
        <v>42.06</v>
      </c>
      <c r="I730" s="5">
        <v>2</v>
      </c>
      <c r="J730" s="6" t="s">
        <v>11</v>
      </c>
      <c r="K730" s="4" t="s">
        <v>8</v>
      </c>
      <c r="L730" s="11">
        <v>50682</v>
      </c>
      <c r="M730" s="14">
        <v>0</v>
      </c>
      <c r="N730" s="13">
        <v>130</v>
      </c>
      <c r="O730" s="10">
        <v>130.9</v>
      </c>
      <c r="P730" s="117" t="s">
        <v>2032</v>
      </c>
      <c r="Q730" s="1"/>
      <c r="R730" s="1" t="s">
        <v>5679</v>
      </c>
      <c r="S730" s="128">
        <v>2</v>
      </c>
    </row>
    <row r="731" spans="1:19" ht="18" customHeight="1">
      <c r="A731" s="1" t="s">
        <v>2144</v>
      </c>
      <c r="B731" s="1" t="s">
        <v>2145</v>
      </c>
      <c r="C731" s="1" t="s">
        <v>4251</v>
      </c>
      <c r="D731" s="3" t="s">
        <v>22</v>
      </c>
      <c r="E731" s="1" t="s">
        <v>23</v>
      </c>
      <c r="F731" s="4" t="s">
        <v>12</v>
      </c>
      <c r="G731" s="115" t="s">
        <v>5407</v>
      </c>
      <c r="H731" s="116">
        <v>0</v>
      </c>
      <c r="I731" s="5">
        <v>1</v>
      </c>
      <c r="J731" s="5" t="s">
        <v>11</v>
      </c>
      <c r="K731" s="4" t="s">
        <v>8</v>
      </c>
      <c r="L731" s="11">
        <v>49537</v>
      </c>
      <c r="M731" s="14">
        <v>0</v>
      </c>
      <c r="N731" s="13">
        <v>29</v>
      </c>
      <c r="O731" s="10">
        <v>202.3</v>
      </c>
      <c r="P731" s="117" t="s">
        <v>2032</v>
      </c>
      <c r="Q731" s="1"/>
      <c r="R731" s="1" t="s">
        <v>8731</v>
      </c>
      <c r="S731" s="128">
        <v>1</v>
      </c>
    </row>
    <row r="732" spans="1:19" ht="18" customHeight="1">
      <c r="A732" s="1" t="s">
        <v>2146</v>
      </c>
      <c r="B732" s="1" t="s">
        <v>2147</v>
      </c>
      <c r="C732" s="1" t="s">
        <v>4251</v>
      </c>
      <c r="D732" s="3" t="s">
        <v>22</v>
      </c>
      <c r="E732" s="9" t="s">
        <v>1925</v>
      </c>
      <c r="F732" s="4" t="s">
        <v>9</v>
      </c>
      <c r="G732" s="115" t="s">
        <v>5394</v>
      </c>
      <c r="H732" s="116">
        <v>74.2</v>
      </c>
      <c r="I732" s="5">
        <v>2</v>
      </c>
      <c r="J732" s="6" t="s">
        <v>11</v>
      </c>
      <c r="K732" s="4" t="s">
        <v>8</v>
      </c>
      <c r="L732" s="11">
        <v>49259</v>
      </c>
      <c r="M732" s="14">
        <v>0</v>
      </c>
      <c r="N732" s="13">
        <v>18</v>
      </c>
      <c r="O732" s="10">
        <v>66.87</v>
      </c>
      <c r="P732" s="117" t="s">
        <v>2032</v>
      </c>
      <c r="Q732" s="1"/>
      <c r="R732" s="1" t="s">
        <v>5679</v>
      </c>
      <c r="S732" s="128">
        <v>2</v>
      </c>
    </row>
    <row r="733" spans="1:19" ht="18" customHeight="1">
      <c r="A733" s="1" t="s">
        <v>2148</v>
      </c>
      <c r="B733" s="1" t="s">
        <v>2149</v>
      </c>
      <c r="C733" s="1" t="s">
        <v>21</v>
      </c>
      <c r="D733" s="3" t="s">
        <v>22</v>
      </c>
      <c r="E733" s="1" t="s">
        <v>432</v>
      </c>
      <c r="F733" s="4" t="s">
        <v>12</v>
      </c>
      <c r="G733" s="115" t="s">
        <v>5394</v>
      </c>
      <c r="H733" s="116">
        <v>24.93</v>
      </c>
      <c r="I733" s="5">
        <v>1</v>
      </c>
      <c r="J733" s="5" t="s">
        <v>11</v>
      </c>
      <c r="K733" s="4" t="s">
        <v>8</v>
      </c>
      <c r="L733" s="11">
        <v>50836</v>
      </c>
      <c r="M733" s="14">
        <v>0</v>
      </c>
      <c r="N733" s="13">
        <v>35</v>
      </c>
      <c r="O733" s="10">
        <v>216.88</v>
      </c>
      <c r="P733" s="117" t="s">
        <v>2032</v>
      </c>
      <c r="Q733" s="1"/>
      <c r="R733" s="1" t="s">
        <v>8731</v>
      </c>
      <c r="S733" s="128">
        <v>1</v>
      </c>
    </row>
    <row r="734" spans="1:19" ht="18" customHeight="1">
      <c r="A734" s="1" t="s">
        <v>2150</v>
      </c>
      <c r="B734" s="1" t="s">
        <v>2151</v>
      </c>
      <c r="C734" s="1" t="s">
        <v>4251</v>
      </c>
      <c r="D734" s="3" t="s">
        <v>22</v>
      </c>
      <c r="E734" s="9" t="s">
        <v>1925</v>
      </c>
      <c r="F734" s="4" t="s">
        <v>9</v>
      </c>
      <c r="G734" s="115" t="s">
        <v>5407</v>
      </c>
      <c r="H734" s="116">
        <v>0</v>
      </c>
      <c r="I734" s="5">
        <v>2</v>
      </c>
      <c r="J734" s="6" t="s">
        <v>11</v>
      </c>
      <c r="K734" s="4" t="s">
        <v>8</v>
      </c>
      <c r="L734" s="11">
        <v>51208</v>
      </c>
      <c r="M734" s="14">
        <v>0</v>
      </c>
      <c r="N734" s="13">
        <v>45</v>
      </c>
      <c r="O734" s="10">
        <v>106.03</v>
      </c>
      <c r="P734" s="117" t="s">
        <v>2032</v>
      </c>
      <c r="Q734" s="1"/>
      <c r="R734" s="1" t="s">
        <v>5679</v>
      </c>
      <c r="S734" s="128">
        <v>2</v>
      </c>
    </row>
    <row r="735" spans="1:19" ht="18" customHeight="1">
      <c r="A735" s="1" t="s">
        <v>2152</v>
      </c>
      <c r="B735" s="1" t="s">
        <v>2153</v>
      </c>
      <c r="C735" s="1" t="s">
        <v>2154</v>
      </c>
      <c r="D735" s="3" t="s">
        <v>22</v>
      </c>
      <c r="E735" s="1" t="s">
        <v>1521</v>
      </c>
      <c r="F735" s="4" t="s">
        <v>12</v>
      </c>
      <c r="G735" s="115" t="s">
        <v>4269</v>
      </c>
      <c r="H735" s="116">
        <v>37.03</v>
      </c>
      <c r="I735" s="5">
        <v>1</v>
      </c>
      <c r="J735" s="5" t="s">
        <v>11</v>
      </c>
      <c r="K735" s="4" t="s">
        <v>8</v>
      </c>
      <c r="L735" s="11">
        <v>52302</v>
      </c>
      <c r="M735" s="14">
        <v>0</v>
      </c>
      <c r="N735" s="13">
        <v>145</v>
      </c>
      <c r="O735" s="10">
        <v>177.06</v>
      </c>
      <c r="P735" s="117" t="s">
        <v>2032</v>
      </c>
      <c r="Q735" s="1"/>
      <c r="R735" s="1" t="s">
        <v>8731</v>
      </c>
      <c r="S735" s="128">
        <v>1</v>
      </c>
    </row>
    <row r="736" spans="1:19" ht="18" customHeight="1">
      <c r="A736" s="1" t="s">
        <v>2155</v>
      </c>
      <c r="B736" s="1" t="s">
        <v>2156</v>
      </c>
      <c r="C736" s="1" t="s">
        <v>2157</v>
      </c>
      <c r="D736" s="3" t="s">
        <v>22</v>
      </c>
      <c r="E736" s="1" t="s">
        <v>1747</v>
      </c>
      <c r="F736" s="4" t="s">
        <v>12</v>
      </c>
      <c r="G736" s="115" t="s">
        <v>5394</v>
      </c>
      <c r="H736" s="116">
        <v>24.2225</v>
      </c>
      <c r="I736" s="5">
        <v>1</v>
      </c>
      <c r="J736" s="5" t="s">
        <v>101</v>
      </c>
      <c r="K736" s="4" t="s">
        <v>8</v>
      </c>
      <c r="L736" s="11">
        <v>53723</v>
      </c>
      <c r="M736" s="14">
        <v>0</v>
      </c>
      <c r="N736" s="13">
        <v>207</v>
      </c>
      <c r="O736" s="10">
        <v>200.89</v>
      </c>
      <c r="P736" s="117" t="s">
        <v>2032</v>
      </c>
      <c r="Q736" s="1"/>
      <c r="R736" s="1" t="s">
        <v>8731</v>
      </c>
      <c r="S736" s="128">
        <v>1</v>
      </c>
    </row>
    <row r="737" spans="1:19" ht="18" customHeight="1">
      <c r="A737" s="1" t="s">
        <v>2158</v>
      </c>
      <c r="B737" s="1" t="s">
        <v>2159</v>
      </c>
      <c r="C737" s="1" t="s">
        <v>21</v>
      </c>
      <c r="D737" s="3" t="s">
        <v>22</v>
      </c>
      <c r="E737" s="1" t="s">
        <v>23</v>
      </c>
      <c r="F737" s="4" t="s">
        <v>12</v>
      </c>
      <c r="G737" s="115" t="s">
        <v>4269</v>
      </c>
      <c r="H737" s="116">
        <v>29.024999999999999</v>
      </c>
      <c r="I737" s="5">
        <v>1</v>
      </c>
      <c r="J737" s="5" t="s">
        <v>11</v>
      </c>
      <c r="K737" s="4" t="s">
        <v>8</v>
      </c>
      <c r="L737" s="11">
        <v>53538</v>
      </c>
      <c r="M737" s="14">
        <v>0</v>
      </c>
      <c r="N737" s="13">
        <v>128</v>
      </c>
      <c r="O737" s="10">
        <v>177.41</v>
      </c>
      <c r="P737" s="117" t="s">
        <v>2032</v>
      </c>
      <c r="Q737" s="1"/>
      <c r="R737" s="1" t="s">
        <v>8731</v>
      </c>
      <c r="S737" s="128">
        <v>1</v>
      </c>
    </row>
    <row r="738" spans="1:19" ht="18" customHeight="1">
      <c r="A738" s="1" t="s">
        <v>2160</v>
      </c>
      <c r="B738" s="1" t="s">
        <v>2161</v>
      </c>
      <c r="C738" s="1" t="s">
        <v>4251</v>
      </c>
      <c r="D738" s="3" t="s">
        <v>22</v>
      </c>
      <c r="E738" s="9" t="s">
        <v>432</v>
      </c>
      <c r="F738" s="4" t="s">
        <v>9</v>
      </c>
      <c r="G738" s="115" t="s">
        <v>4269</v>
      </c>
      <c r="H738" s="116">
        <v>61.9</v>
      </c>
      <c r="I738" s="5">
        <v>2</v>
      </c>
      <c r="J738" s="6" t="s">
        <v>11</v>
      </c>
      <c r="K738" s="4" t="s">
        <v>8</v>
      </c>
      <c r="L738" s="11">
        <v>53367</v>
      </c>
      <c r="M738" s="14">
        <v>0</v>
      </c>
      <c r="N738" s="13">
        <v>143</v>
      </c>
      <c r="O738" s="10">
        <v>152.68</v>
      </c>
      <c r="P738" s="117" t="s">
        <v>2032</v>
      </c>
      <c r="Q738" s="1"/>
      <c r="R738" s="1" t="s">
        <v>5679</v>
      </c>
      <c r="S738" s="128">
        <v>2</v>
      </c>
    </row>
    <row r="739" spans="1:19" ht="18" customHeight="1">
      <c r="A739" s="1" t="s">
        <v>2162</v>
      </c>
      <c r="B739" s="1" t="s">
        <v>2163</v>
      </c>
      <c r="C739" s="1" t="s">
        <v>2164</v>
      </c>
      <c r="D739" s="3" t="s">
        <v>83</v>
      </c>
      <c r="E739" s="1" t="s">
        <v>27</v>
      </c>
      <c r="F739" s="4" t="s">
        <v>9</v>
      </c>
      <c r="G739" s="115" t="s">
        <v>5394</v>
      </c>
      <c r="H739" s="116">
        <v>211.99</v>
      </c>
      <c r="I739" s="5">
        <v>2</v>
      </c>
      <c r="J739" s="5" t="s">
        <v>2165</v>
      </c>
      <c r="K739" s="4" t="s">
        <v>47</v>
      </c>
      <c r="L739" s="11">
        <v>51817</v>
      </c>
      <c r="M739" s="14">
        <v>6.5615531582299255E-2</v>
      </c>
      <c r="N739" s="13">
        <v>141</v>
      </c>
      <c r="O739" s="10">
        <v>199.08</v>
      </c>
      <c r="P739" s="117" t="s">
        <v>2032</v>
      </c>
      <c r="Q739" s="1"/>
      <c r="R739" s="1" t="s">
        <v>5694</v>
      </c>
      <c r="S739" s="127"/>
    </row>
    <row r="740" spans="1:19" ht="18" customHeight="1">
      <c r="A740" s="1" t="s">
        <v>2166</v>
      </c>
      <c r="B740" s="1" t="s">
        <v>2167</v>
      </c>
      <c r="C740" s="1" t="s">
        <v>4251</v>
      </c>
      <c r="D740" s="3" t="s">
        <v>22</v>
      </c>
      <c r="E740" s="9" t="s">
        <v>1925</v>
      </c>
      <c r="F740" s="4" t="s">
        <v>9</v>
      </c>
      <c r="G740" s="115" t="s">
        <v>5407</v>
      </c>
      <c r="H740" s="116">
        <v>0</v>
      </c>
      <c r="I740" s="5">
        <v>2</v>
      </c>
      <c r="J740" s="6" t="s">
        <v>11</v>
      </c>
      <c r="K740" s="4" t="s">
        <v>8</v>
      </c>
      <c r="L740" s="11">
        <v>49427</v>
      </c>
      <c r="M740" s="14">
        <v>0</v>
      </c>
      <c r="N740" s="13">
        <v>251</v>
      </c>
      <c r="O740" s="10">
        <v>35.770000000000003</v>
      </c>
      <c r="P740" s="117" t="s">
        <v>2032</v>
      </c>
      <c r="Q740" s="1"/>
      <c r="R740" s="1" t="s">
        <v>5679</v>
      </c>
      <c r="S740" s="128">
        <v>2</v>
      </c>
    </row>
    <row r="741" spans="1:19" ht="18" customHeight="1">
      <c r="A741" s="1" t="s">
        <v>2168</v>
      </c>
      <c r="B741" s="1" t="s">
        <v>2169</v>
      </c>
      <c r="C741" s="1" t="s">
        <v>4251</v>
      </c>
      <c r="D741" s="3" t="s">
        <v>22</v>
      </c>
      <c r="E741" s="9" t="s">
        <v>1922</v>
      </c>
      <c r="F741" s="4" t="s">
        <v>9</v>
      </c>
      <c r="G741" s="115" t="s">
        <v>5394</v>
      </c>
      <c r="H741" s="116">
        <v>87.004999999999995</v>
      </c>
      <c r="I741" s="5">
        <v>2</v>
      </c>
      <c r="J741" s="6" t="s">
        <v>11</v>
      </c>
      <c r="K741" s="4" t="s">
        <v>8</v>
      </c>
      <c r="L741" s="11">
        <v>38681</v>
      </c>
      <c r="M741" s="14">
        <v>0</v>
      </c>
      <c r="N741" s="13">
        <v>100</v>
      </c>
      <c r="O741" s="10">
        <v>30.63</v>
      </c>
      <c r="P741" s="117" t="s">
        <v>2032</v>
      </c>
      <c r="Q741" s="1"/>
      <c r="R741" s="1" t="s">
        <v>5679</v>
      </c>
      <c r="S741" s="128">
        <v>2</v>
      </c>
    </row>
    <row r="742" spans="1:19" ht="18" customHeight="1">
      <c r="A742" s="1" t="s">
        <v>2170</v>
      </c>
      <c r="B742" s="1" t="s">
        <v>2171</v>
      </c>
      <c r="C742" s="1" t="s">
        <v>4251</v>
      </c>
      <c r="D742" s="3" t="s">
        <v>22</v>
      </c>
      <c r="E742" s="9" t="s">
        <v>1922</v>
      </c>
      <c r="F742" s="4" t="s">
        <v>9</v>
      </c>
      <c r="G742" s="115" t="s">
        <v>5394</v>
      </c>
      <c r="H742" s="116">
        <v>100.87</v>
      </c>
      <c r="I742" s="5">
        <v>2</v>
      </c>
      <c r="J742" s="6" t="s">
        <v>11</v>
      </c>
      <c r="K742" s="4" t="s">
        <v>8</v>
      </c>
      <c r="L742" s="11">
        <v>54843</v>
      </c>
      <c r="M742" s="14">
        <v>0</v>
      </c>
      <c r="N742" s="13">
        <v>79</v>
      </c>
      <c r="O742" s="10">
        <v>41.75</v>
      </c>
      <c r="P742" s="117" t="s">
        <v>2032</v>
      </c>
      <c r="Q742" s="1"/>
      <c r="R742" s="1" t="s">
        <v>5679</v>
      </c>
      <c r="S742" s="128">
        <v>2</v>
      </c>
    </row>
    <row r="743" spans="1:19" ht="18" customHeight="1">
      <c r="A743" s="1" t="s">
        <v>2172</v>
      </c>
      <c r="B743" s="1" t="s">
        <v>2173</v>
      </c>
      <c r="C743" s="1" t="s">
        <v>4251</v>
      </c>
      <c r="D743" s="3" t="s">
        <v>22</v>
      </c>
      <c r="E743" s="9" t="s">
        <v>1922</v>
      </c>
      <c r="F743" s="4" t="s">
        <v>9</v>
      </c>
      <c r="G743" s="115" t="s">
        <v>5394</v>
      </c>
      <c r="H743" s="116">
        <v>79.400000000000006</v>
      </c>
      <c r="I743" s="5">
        <v>2</v>
      </c>
      <c r="J743" s="6" t="s">
        <v>11</v>
      </c>
      <c r="K743" s="4" t="s">
        <v>8</v>
      </c>
      <c r="L743" s="11">
        <v>54837</v>
      </c>
      <c r="M743" s="14">
        <v>0</v>
      </c>
      <c r="N743" s="13">
        <v>178</v>
      </c>
      <c r="O743" s="10">
        <v>454.68</v>
      </c>
      <c r="P743" s="117" t="s">
        <v>2032</v>
      </c>
      <c r="Q743" s="1"/>
      <c r="R743" s="1" t="s">
        <v>5679</v>
      </c>
      <c r="S743" s="128">
        <v>2</v>
      </c>
    </row>
    <row r="744" spans="1:19" ht="18" customHeight="1">
      <c r="A744" s="1" t="s">
        <v>2174</v>
      </c>
      <c r="B744" s="1" t="s">
        <v>2175</v>
      </c>
      <c r="C744" s="1" t="s">
        <v>4251</v>
      </c>
      <c r="D744" s="3" t="s">
        <v>22</v>
      </c>
      <c r="E744" s="9" t="s">
        <v>1925</v>
      </c>
      <c r="F744" s="4" t="s">
        <v>9</v>
      </c>
      <c r="G744" s="115" t="s">
        <v>5394</v>
      </c>
      <c r="H744" s="116">
        <v>103.55500000000001</v>
      </c>
      <c r="I744" s="5">
        <v>2</v>
      </c>
      <c r="J744" s="6" t="s">
        <v>11</v>
      </c>
      <c r="K744" s="4" t="s">
        <v>8</v>
      </c>
      <c r="L744" s="11">
        <v>54208</v>
      </c>
      <c r="M744" s="14">
        <v>0</v>
      </c>
      <c r="N744" s="13">
        <v>306</v>
      </c>
      <c r="O744" s="10">
        <v>525.75</v>
      </c>
      <c r="P744" s="117" t="s">
        <v>2032</v>
      </c>
      <c r="Q744" s="1"/>
      <c r="R744" s="1" t="s">
        <v>5679</v>
      </c>
      <c r="S744" s="128">
        <v>2</v>
      </c>
    </row>
    <row r="745" spans="1:19" ht="18" customHeight="1">
      <c r="A745" s="1" t="s">
        <v>2176</v>
      </c>
      <c r="B745" s="1" t="s">
        <v>2177</v>
      </c>
      <c r="C745" s="1" t="s">
        <v>115</v>
      </c>
      <c r="D745" s="3" t="s">
        <v>115</v>
      </c>
      <c r="E745" s="9" t="s">
        <v>2178</v>
      </c>
      <c r="F745" s="4" t="s">
        <v>9</v>
      </c>
      <c r="G745" s="115" t="s">
        <v>4269</v>
      </c>
      <c r="H745" s="116">
        <v>69.72</v>
      </c>
      <c r="I745" s="5">
        <v>2</v>
      </c>
      <c r="J745" s="5" t="s">
        <v>1466</v>
      </c>
      <c r="K745" s="4" t="s">
        <v>47</v>
      </c>
      <c r="L745" s="11">
        <v>63171</v>
      </c>
      <c r="M745" s="14">
        <v>41.248357632457932</v>
      </c>
      <c r="N745" s="13">
        <v>1957</v>
      </c>
      <c r="O745" s="10">
        <v>223.54</v>
      </c>
      <c r="P745" s="117" t="s">
        <v>2032</v>
      </c>
      <c r="Q745" s="1"/>
      <c r="R745" s="1" t="s">
        <v>5682</v>
      </c>
      <c r="S745" s="128">
        <v>1</v>
      </c>
    </row>
    <row r="746" spans="1:19" ht="18" customHeight="1">
      <c r="A746" s="1" t="s">
        <v>2179</v>
      </c>
      <c r="B746" s="1" t="s">
        <v>2180</v>
      </c>
      <c r="C746" s="1" t="s">
        <v>2181</v>
      </c>
      <c r="D746" s="3" t="s">
        <v>22</v>
      </c>
      <c r="E746" s="1" t="s">
        <v>2182</v>
      </c>
      <c r="F746" s="4" t="s">
        <v>9</v>
      </c>
      <c r="G746" s="115" t="s">
        <v>5394</v>
      </c>
      <c r="H746" s="116">
        <v>16.954999999999998</v>
      </c>
      <c r="I746" s="5">
        <v>2</v>
      </c>
      <c r="J746" s="6" t="s">
        <v>11</v>
      </c>
      <c r="K746" s="4" t="s">
        <v>8</v>
      </c>
      <c r="L746" s="11">
        <v>47666</v>
      </c>
      <c r="M746" s="14">
        <v>0</v>
      </c>
      <c r="N746" s="13">
        <v>596</v>
      </c>
      <c r="O746" s="10">
        <v>45.78</v>
      </c>
      <c r="P746" s="117" t="s">
        <v>2032</v>
      </c>
      <c r="Q746" s="1"/>
      <c r="R746" s="1"/>
      <c r="S746" s="128">
        <v>17</v>
      </c>
    </row>
    <row r="747" spans="1:19" ht="18" customHeight="1">
      <c r="A747" s="2" t="s">
        <v>2183</v>
      </c>
      <c r="B747" s="1" t="s">
        <v>2184</v>
      </c>
      <c r="C747" s="2" t="s">
        <v>2185</v>
      </c>
      <c r="D747" s="3" t="s">
        <v>22</v>
      </c>
      <c r="E747" s="2" t="s">
        <v>801</v>
      </c>
      <c r="F747" s="4" t="s">
        <v>9</v>
      </c>
      <c r="G747" s="115" t="s">
        <v>4269</v>
      </c>
      <c r="H747" s="116">
        <v>1.0449999999999999</v>
      </c>
      <c r="I747" s="5">
        <v>2</v>
      </c>
      <c r="J747" s="5" t="s">
        <v>11</v>
      </c>
      <c r="K747" s="4" t="s">
        <v>47</v>
      </c>
      <c r="L747" s="11">
        <v>62400</v>
      </c>
      <c r="M747" s="14">
        <v>43.506410256410255</v>
      </c>
      <c r="N747" s="13">
        <v>650</v>
      </c>
      <c r="O747" s="10">
        <v>183.05</v>
      </c>
      <c r="P747" s="117" t="s">
        <v>2032</v>
      </c>
      <c r="Q747" s="1"/>
      <c r="R747" s="1" t="s">
        <v>5698</v>
      </c>
      <c r="S747" s="127"/>
    </row>
    <row r="748" spans="1:19" ht="18" customHeight="1">
      <c r="A748" s="1" t="s">
        <v>2186</v>
      </c>
      <c r="B748" s="1" t="s">
        <v>2187</v>
      </c>
      <c r="C748" s="1" t="s">
        <v>2188</v>
      </c>
      <c r="D748" s="3" t="s">
        <v>83</v>
      </c>
      <c r="E748" s="1" t="s">
        <v>688</v>
      </c>
      <c r="F748" s="4" t="s">
        <v>12</v>
      </c>
      <c r="G748" s="115" t="s">
        <v>5407</v>
      </c>
      <c r="H748" s="116">
        <v>0</v>
      </c>
      <c r="I748" s="5">
        <v>1</v>
      </c>
      <c r="J748" s="5" t="s">
        <v>997</v>
      </c>
      <c r="K748" s="4" t="s">
        <v>47</v>
      </c>
      <c r="L748" s="11">
        <v>51572</v>
      </c>
      <c r="M748" s="14">
        <v>4.8650430466144412</v>
      </c>
      <c r="N748" s="13">
        <v>159</v>
      </c>
      <c r="O748" s="10">
        <v>287.01</v>
      </c>
      <c r="P748" s="117" t="s">
        <v>2032</v>
      </c>
      <c r="Q748" s="1"/>
      <c r="R748" s="1" t="s">
        <v>8733</v>
      </c>
      <c r="S748" s="127"/>
    </row>
    <row r="749" spans="1:19" ht="18" customHeight="1">
      <c r="A749" s="1" t="s">
        <v>2189</v>
      </c>
      <c r="B749" s="1" t="s">
        <v>2190</v>
      </c>
      <c r="C749" s="1" t="s">
        <v>2191</v>
      </c>
      <c r="D749" s="3" t="s">
        <v>6</v>
      </c>
      <c r="E749" s="1" t="s">
        <v>2192</v>
      </c>
      <c r="F749" s="4" t="s">
        <v>9</v>
      </c>
      <c r="G749" s="115" t="s">
        <v>5407</v>
      </c>
      <c r="H749" s="116">
        <v>0</v>
      </c>
      <c r="I749" s="5">
        <v>2</v>
      </c>
      <c r="J749" s="6" t="s">
        <v>2193</v>
      </c>
      <c r="K749" s="4" t="s">
        <v>8</v>
      </c>
      <c r="L749" s="11">
        <v>49737</v>
      </c>
      <c r="M749" s="14">
        <v>0</v>
      </c>
      <c r="N749" s="13">
        <v>152</v>
      </c>
      <c r="O749" s="10">
        <v>232.65</v>
      </c>
      <c r="P749" s="117" t="s">
        <v>2032</v>
      </c>
      <c r="Q749" s="1"/>
      <c r="R749" s="1"/>
      <c r="S749" s="128">
        <v>2</v>
      </c>
    </row>
    <row r="750" spans="1:19" ht="18" customHeight="1">
      <c r="A750" s="2" t="s">
        <v>2194</v>
      </c>
      <c r="B750" s="1" t="s">
        <v>2195</v>
      </c>
      <c r="C750" s="2" t="s">
        <v>2060</v>
      </c>
      <c r="D750" s="3" t="s">
        <v>22</v>
      </c>
      <c r="E750" s="2" t="s">
        <v>332</v>
      </c>
      <c r="F750" s="4" t="s">
        <v>9</v>
      </c>
      <c r="G750" s="115" t="s">
        <v>5394</v>
      </c>
      <c r="H750" s="116">
        <v>122.315</v>
      </c>
      <c r="I750" s="5">
        <v>2</v>
      </c>
      <c r="J750" s="5" t="s">
        <v>11</v>
      </c>
      <c r="K750" s="4" t="s">
        <v>47</v>
      </c>
      <c r="L750" s="11">
        <v>60498</v>
      </c>
      <c r="M750" s="14">
        <v>37.525207444874212</v>
      </c>
      <c r="N750" s="13">
        <v>5</v>
      </c>
      <c r="O750" s="10">
        <v>221.27</v>
      </c>
      <c r="P750" s="117" t="s">
        <v>2032</v>
      </c>
      <c r="Q750" s="1"/>
      <c r="R750" s="115" t="s">
        <v>5698</v>
      </c>
      <c r="S750" s="127"/>
    </row>
    <row r="751" spans="1:19" ht="18" customHeight="1">
      <c r="A751" s="2" t="s">
        <v>2196</v>
      </c>
      <c r="B751" s="1" t="s">
        <v>2197</v>
      </c>
      <c r="C751" s="2" t="s">
        <v>2060</v>
      </c>
      <c r="D751" s="3" t="s">
        <v>22</v>
      </c>
      <c r="E751" s="2" t="s">
        <v>332</v>
      </c>
      <c r="F751" s="4" t="s">
        <v>9</v>
      </c>
      <c r="G751" s="115" t="s">
        <v>5394</v>
      </c>
      <c r="H751" s="116">
        <v>87.54</v>
      </c>
      <c r="I751" s="5">
        <v>2</v>
      </c>
      <c r="J751" s="5" t="s">
        <v>11</v>
      </c>
      <c r="K751" s="4" t="s">
        <v>47</v>
      </c>
      <c r="L751" s="11">
        <v>61535</v>
      </c>
      <c r="M751" s="14">
        <v>38.391159502722026</v>
      </c>
      <c r="N751" s="13">
        <v>31</v>
      </c>
      <c r="O751" s="10">
        <v>286.24</v>
      </c>
      <c r="P751" s="117" t="s">
        <v>2032</v>
      </c>
      <c r="Q751" s="1"/>
      <c r="R751" s="1" t="s">
        <v>5698</v>
      </c>
      <c r="S751" s="127"/>
    </row>
    <row r="752" spans="1:19" ht="18" customHeight="1">
      <c r="A752" s="1" t="s">
        <v>2198</v>
      </c>
      <c r="B752" s="1" t="s">
        <v>2199</v>
      </c>
      <c r="C752" s="1" t="s">
        <v>2200</v>
      </c>
      <c r="D752" s="3" t="s">
        <v>22</v>
      </c>
      <c r="E752" s="1" t="s">
        <v>432</v>
      </c>
      <c r="F752" s="4" t="s">
        <v>9</v>
      </c>
      <c r="G752" s="115" t="s">
        <v>5394</v>
      </c>
      <c r="H752" s="116">
        <v>36.094999999999999</v>
      </c>
      <c r="I752" s="5">
        <v>2</v>
      </c>
      <c r="J752" s="5" t="s">
        <v>2201</v>
      </c>
      <c r="K752" s="4" t="s">
        <v>8</v>
      </c>
      <c r="L752" s="11">
        <v>49343</v>
      </c>
      <c r="M752" s="14">
        <v>0</v>
      </c>
      <c r="N752" s="13">
        <v>7</v>
      </c>
      <c r="O752" s="10">
        <v>206.14</v>
      </c>
      <c r="P752" s="117" t="s">
        <v>2032</v>
      </c>
      <c r="Q752" s="1"/>
      <c r="R752" s="1" t="s">
        <v>8731</v>
      </c>
      <c r="S752" s="128">
        <v>1</v>
      </c>
    </row>
    <row r="753" spans="1:19" ht="18" customHeight="1">
      <c r="A753" s="1" t="s">
        <v>2202</v>
      </c>
      <c r="B753" s="1" t="s">
        <v>2203</v>
      </c>
      <c r="C753" s="1" t="s">
        <v>643</v>
      </c>
      <c r="D753" s="3" t="s">
        <v>22</v>
      </c>
      <c r="E753" s="1" t="s">
        <v>27</v>
      </c>
      <c r="F753" s="4" t="s">
        <v>9</v>
      </c>
      <c r="G753" s="115" t="s">
        <v>5394</v>
      </c>
      <c r="H753" s="116">
        <v>106.59</v>
      </c>
      <c r="I753" s="5">
        <v>2</v>
      </c>
      <c r="J753" s="5" t="s">
        <v>148</v>
      </c>
      <c r="K753" s="4" t="s">
        <v>47</v>
      </c>
      <c r="L753" s="11">
        <v>64818</v>
      </c>
      <c r="M753" s="14">
        <v>53.205899595791294</v>
      </c>
      <c r="N753" s="13">
        <v>217</v>
      </c>
      <c r="O753" s="10">
        <v>199.61</v>
      </c>
      <c r="P753" s="117" t="s">
        <v>2032</v>
      </c>
      <c r="Q753" s="1"/>
      <c r="R753" s="1" t="s">
        <v>5707</v>
      </c>
      <c r="S753" s="128">
        <v>5</v>
      </c>
    </row>
    <row r="754" spans="1:19" ht="18" customHeight="1">
      <c r="A754" s="1" t="s">
        <v>2204</v>
      </c>
      <c r="B754" s="1" t="s">
        <v>2205</v>
      </c>
      <c r="C754" s="1" t="s">
        <v>643</v>
      </c>
      <c r="D754" s="3" t="s">
        <v>22</v>
      </c>
      <c r="E754" s="1" t="s">
        <v>27</v>
      </c>
      <c r="F754" s="4" t="s">
        <v>9</v>
      </c>
      <c r="G754" s="115" t="s">
        <v>5394</v>
      </c>
      <c r="H754" s="116">
        <v>114.53</v>
      </c>
      <c r="I754" s="5">
        <v>2</v>
      </c>
      <c r="J754" s="5" t="s">
        <v>11</v>
      </c>
      <c r="K754" s="4" t="s">
        <v>8</v>
      </c>
      <c r="L754" s="11">
        <v>50732</v>
      </c>
      <c r="M754" s="14">
        <v>0</v>
      </c>
      <c r="N754" s="13">
        <v>247</v>
      </c>
      <c r="O754" s="10">
        <v>201.03</v>
      </c>
      <c r="P754" s="117" t="s">
        <v>2032</v>
      </c>
      <c r="Q754" s="1"/>
      <c r="R754" s="1" t="s">
        <v>5707</v>
      </c>
      <c r="S754" s="128">
        <v>5</v>
      </c>
    </row>
    <row r="755" spans="1:19" ht="18" customHeight="1">
      <c r="A755" s="1" t="s">
        <v>2206</v>
      </c>
      <c r="B755" s="1" t="s">
        <v>2207</v>
      </c>
      <c r="C755" s="1" t="s">
        <v>2208</v>
      </c>
      <c r="D755" s="3" t="s">
        <v>14</v>
      </c>
      <c r="E755" s="1" t="s">
        <v>2209</v>
      </c>
      <c r="F755" s="4" t="s">
        <v>9</v>
      </c>
      <c r="G755" s="115" t="s">
        <v>5407</v>
      </c>
      <c r="H755" s="116">
        <v>0</v>
      </c>
      <c r="I755" s="5">
        <v>2</v>
      </c>
      <c r="J755" s="5" t="s">
        <v>1342</v>
      </c>
      <c r="K755" s="4" t="s">
        <v>47</v>
      </c>
      <c r="L755" s="11">
        <v>63774</v>
      </c>
      <c r="M755" s="14">
        <v>7.3478219964248748</v>
      </c>
      <c r="N755" s="13">
        <v>4652</v>
      </c>
      <c r="O755" s="10">
        <v>246.93</v>
      </c>
      <c r="P755" s="117" t="s">
        <v>2032</v>
      </c>
      <c r="Q755" s="1"/>
      <c r="R755" s="1" t="s">
        <v>5704</v>
      </c>
      <c r="S755" s="127"/>
    </row>
    <row r="756" spans="1:19" ht="18" customHeight="1">
      <c r="A756" s="1" t="s">
        <v>2210</v>
      </c>
      <c r="B756" s="1" t="s">
        <v>2211</v>
      </c>
      <c r="C756" s="1" t="s">
        <v>2212</v>
      </c>
      <c r="D756" s="3" t="s">
        <v>944</v>
      </c>
      <c r="E756" s="1" t="s">
        <v>2213</v>
      </c>
      <c r="F756" s="4" t="s">
        <v>9</v>
      </c>
      <c r="G756" s="115" t="s">
        <v>5407</v>
      </c>
      <c r="H756" s="116">
        <v>0</v>
      </c>
      <c r="I756" s="5">
        <v>2</v>
      </c>
      <c r="J756" s="5" t="s">
        <v>2214</v>
      </c>
      <c r="K756" s="4" t="s">
        <v>8</v>
      </c>
      <c r="L756" s="11">
        <v>62200</v>
      </c>
      <c r="M756" s="14">
        <v>0</v>
      </c>
      <c r="N756" s="13">
        <v>3333</v>
      </c>
      <c r="O756" s="10">
        <v>296.20999999999998</v>
      </c>
      <c r="P756" s="117" t="s">
        <v>2032</v>
      </c>
      <c r="Q756" s="1"/>
      <c r="R756" s="1" t="s">
        <v>5710</v>
      </c>
      <c r="S756" s="130"/>
    </row>
    <row r="757" spans="1:19" ht="18" customHeight="1">
      <c r="A757" s="1" t="s">
        <v>2215</v>
      </c>
      <c r="B757" s="1" t="s">
        <v>2216</v>
      </c>
      <c r="C757" s="1" t="s">
        <v>2217</v>
      </c>
      <c r="D757" s="3" t="s">
        <v>54</v>
      </c>
      <c r="E757" s="1" t="s">
        <v>2218</v>
      </c>
      <c r="F757" s="4" t="s">
        <v>9</v>
      </c>
      <c r="G757" s="115" t="s">
        <v>5407</v>
      </c>
      <c r="H757" s="116">
        <v>0</v>
      </c>
      <c r="I757" s="5">
        <v>2</v>
      </c>
      <c r="J757" s="5" t="s">
        <v>1068</v>
      </c>
      <c r="K757" s="4" t="s">
        <v>8</v>
      </c>
      <c r="L757" s="11">
        <v>63582</v>
      </c>
      <c r="M757" s="14">
        <v>0</v>
      </c>
      <c r="N757" s="13">
        <v>803</v>
      </c>
      <c r="O757" s="10">
        <v>233.83</v>
      </c>
      <c r="P757" s="117" t="s">
        <v>2032</v>
      </c>
      <c r="Q757" s="1"/>
      <c r="R757" s="118" t="s">
        <v>5694</v>
      </c>
      <c r="S757" s="127"/>
    </row>
    <row r="758" spans="1:19" ht="18" customHeight="1">
      <c r="A758" s="1" t="s">
        <v>2219</v>
      </c>
      <c r="B758" s="1" t="s">
        <v>2220</v>
      </c>
      <c r="C758" s="1" t="s">
        <v>2217</v>
      </c>
      <c r="D758" s="3" t="s">
        <v>54</v>
      </c>
      <c r="E758" s="1" t="s">
        <v>2218</v>
      </c>
      <c r="F758" s="4" t="s">
        <v>9</v>
      </c>
      <c r="G758" s="115" t="s">
        <v>5407</v>
      </c>
      <c r="H758" s="116">
        <v>0</v>
      </c>
      <c r="I758" s="5">
        <v>2</v>
      </c>
      <c r="J758" s="5" t="s">
        <v>11</v>
      </c>
      <c r="K758" s="4" t="s">
        <v>8</v>
      </c>
      <c r="L758" s="11">
        <v>63187</v>
      </c>
      <c r="M758" s="14">
        <v>0</v>
      </c>
      <c r="N758" s="13">
        <v>227</v>
      </c>
      <c r="O758" s="10">
        <v>221.26</v>
      </c>
      <c r="P758" s="117" t="s">
        <v>2032</v>
      </c>
      <c r="Q758" s="1"/>
      <c r="R758" s="118" t="s">
        <v>5694</v>
      </c>
      <c r="S758" s="127"/>
    </row>
    <row r="759" spans="1:19" ht="18" customHeight="1">
      <c r="A759" s="1" t="s">
        <v>2221</v>
      </c>
      <c r="B759" s="1" t="s">
        <v>2222</v>
      </c>
      <c r="C759" s="1" t="s">
        <v>2217</v>
      </c>
      <c r="D759" s="3" t="s">
        <v>54</v>
      </c>
      <c r="E759" s="1" t="s">
        <v>2223</v>
      </c>
      <c r="F759" s="4" t="s">
        <v>9</v>
      </c>
      <c r="G759" s="115" t="s">
        <v>5407</v>
      </c>
      <c r="H759" s="116">
        <v>0</v>
      </c>
      <c r="I759" s="5">
        <v>2</v>
      </c>
      <c r="J759" s="5" t="s">
        <v>11</v>
      </c>
      <c r="K759" s="4" t="s">
        <v>8</v>
      </c>
      <c r="L759" s="11">
        <v>63268</v>
      </c>
      <c r="M759" s="14">
        <v>0</v>
      </c>
      <c r="N759" s="13">
        <v>278</v>
      </c>
      <c r="O759" s="10">
        <v>202.21</v>
      </c>
      <c r="P759" s="117" t="s">
        <v>2032</v>
      </c>
      <c r="Q759" s="1"/>
      <c r="R759" s="118" t="s">
        <v>5694</v>
      </c>
      <c r="S759" s="127"/>
    </row>
    <row r="760" spans="1:19" ht="18" customHeight="1">
      <c r="A760" s="2">
        <v>997</v>
      </c>
      <c r="B760" s="1" t="s">
        <v>2224</v>
      </c>
      <c r="C760" s="2" t="s">
        <v>2225</v>
      </c>
      <c r="D760" s="3" t="s">
        <v>83</v>
      </c>
      <c r="E760" s="2" t="s">
        <v>1169</v>
      </c>
      <c r="F760" s="4" t="s">
        <v>9</v>
      </c>
      <c r="G760" s="115" t="s">
        <v>4271</v>
      </c>
      <c r="H760" s="116">
        <v>15.16</v>
      </c>
      <c r="I760" s="5">
        <v>2</v>
      </c>
      <c r="J760" s="5" t="s">
        <v>11</v>
      </c>
      <c r="K760" s="4" t="s">
        <v>47</v>
      </c>
      <c r="L760" s="11">
        <v>73341</v>
      </c>
      <c r="M760" s="14">
        <v>54.602473377783234</v>
      </c>
      <c r="N760" s="13">
        <v>1818</v>
      </c>
      <c r="O760" s="10">
        <v>203.43</v>
      </c>
      <c r="P760" s="117" t="s">
        <v>2032</v>
      </c>
      <c r="Q760" s="1"/>
      <c r="R760" s="1" t="s">
        <v>5729</v>
      </c>
      <c r="S760" s="127"/>
    </row>
    <row r="761" spans="1:19" ht="18" customHeight="1">
      <c r="A761" s="1" t="s">
        <v>2226</v>
      </c>
      <c r="B761" s="1" t="s">
        <v>2227</v>
      </c>
      <c r="C761" s="1" t="s">
        <v>279</v>
      </c>
      <c r="D761" s="3" t="s">
        <v>279</v>
      </c>
      <c r="E761" s="1" t="s">
        <v>2132</v>
      </c>
      <c r="F761" s="4" t="s">
        <v>9</v>
      </c>
      <c r="G761" s="115" t="s">
        <v>5394</v>
      </c>
      <c r="H761" s="116">
        <v>158</v>
      </c>
      <c r="I761" s="5">
        <v>2</v>
      </c>
      <c r="J761" s="5" t="s">
        <v>101</v>
      </c>
      <c r="K761" s="4" t="s">
        <v>47</v>
      </c>
      <c r="L761" s="11">
        <v>75631</v>
      </c>
      <c r="M761" s="14">
        <v>57.750128915391841</v>
      </c>
      <c r="N761" s="13">
        <v>2147</v>
      </c>
      <c r="O761" s="10">
        <v>307.52</v>
      </c>
      <c r="P761" s="117" t="s">
        <v>2032</v>
      </c>
      <c r="Q761" s="1"/>
      <c r="R761" s="1" t="s">
        <v>5731</v>
      </c>
      <c r="S761" s="129"/>
    </row>
    <row r="762" spans="1:19" ht="18" customHeight="1">
      <c r="A762" s="2" t="s">
        <v>2228</v>
      </c>
      <c r="B762" s="1" t="s">
        <v>2229</v>
      </c>
      <c r="C762" s="2" t="s">
        <v>1806</v>
      </c>
      <c r="D762" s="3" t="s">
        <v>22</v>
      </c>
      <c r="E762" s="2" t="s">
        <v>770</v>
      </c>
      <c r="F762" s="4" t="s">
        <v>9</v>
      </c>
      <c r="G762" s="115" t="s">
        <v>4269</v>
      </c>
      <c r="H762" s="116">
        <v>87</v>
      </c>
      <c r="I762" s="5">
        <v>2</v>
      </c>
      <c r="J762" s="5" t="s">
        <v>11</v>
      </c>
      <c r="K762" s="4" t="s">
        <v>47</v>
      </c>
      <c r="L762" s="11">
        <v>76104</v>
      </c>
      <c r="M762" s="14">
        <v>65.848050036791761</v>
      </c>
      <c r="N762" s="13">
        <v>955</v>
      </c>
      <c r="O762" s="10">
        <v>196.41</v>
      </c>
      <c r="P762" s="117" t="s">
        <v>2032</v>
      </c>
      <c r="Q762" s="1"/>
      <c r="R762" s="1" t="s">
        <v>5698</v>
      </c>
      <c r="S762" s="127"/>
    </row>
    <row r="763" spans="1:19" ht="18" customHeight="1">
      <c r="A763" s="2" t="s">
        <v>2230</v>
      </c>
      <c r="B763" s="1" t="s">
        <v>2231</v>
      </c>
      <c r="C763" s="2" t="s">
        <v>2060</v>
      </c>
      <c r="D763" s="3" t="s">
        <v>22</v>
      </c>
      <c r="E763" s="1" t="s">
        <v>694</v>
      </c>
      <c r="F763" s="4" t="s">
        <v>9</v>
      </c>
      <c r="G763" s="115" t="s">
        <v>4269</v>
      </c>
      <c r="H763" s="116">
        <v>38.765000000000001</v>
      </c>
      <c r="I763" s="5">
        <v>2</v>
      </c>
      <c r="J763" s="5" t="s">
        <v>11</v>
      </c>
      <c r="K763" s="4" t="s">
        <v>47</v>
      </c>
      <c r="L763" s="11">
        <v>65549</v>
      </c>
      <c r="M763" s="14">
        <v>48.752841385833499</v>
      </c>
      <c r="N763" s="13">
        <v>75</v>
      </c>
      <c r="O763" s="10">
        <v>246.26</v>
      </c>
      <c r="P763" s="117" t="s">
        <v>2032</v>
      </c>
      <c r="Q763" s="1"/>
      <c r="R763" s="1" t="s">
        <v>5698</v>
      </c>
      <c r="S763" s="127"/>
    </row>
    <row r="764" spans="1:19" ht="18" customHeight="1">
      <c r="A764" s="2" t="s">
        <v>2232</v>
      </c>
      <c r="B764" s="1" t="s">
        <v>2233</v>
      </c>
      <c r="C764" s="2" t="s">
        <v>2060</v>
      </c>
      <c r="D764" s="3" t="s">
        <v>22</v>
      </c>
      <c r="E764" s="1" t="s">
        <v>2234</v>
      </c>
      <c r="F764" s="4" t="s">
        <v>9</v>
      </c>
      <c r="G764" s="115" t="s">
        <v>4269</v>
      </c>
      <c r="H764" s="116">
        <v>74.174999999999997</v>
      </c>
      <c r="I764" s="5">
        <v>2</v>
      </c>
      <c r="J764" s="5" t="s">
        <v>11</v>
      </c>
      <c r="K764" s="4" t="s">
        <v>47</v>
      </c>
      <c r="L764" s="11">
        <v>68647</v>
      </c>
      <c r="M764" s="14">
        <v>53.945547511180393</v>
      </c>
      <c r="N764" s="13">
        <v>99</v>
      </c>
      <c r="O764" s="10">
        <v>194.22</v>
      </c>
      <c r="P764" s="117" t="s">
        <v>2032</v>
      </c>
      <c r="Q764" s="1"/>
      <c r="R764" s="1" t="s">
        <v>5698</v>
      </c>
      <c r="S764" s="127"/>
    </row>
    <row r="765" spans="1:19" ht="18" customHeight="1">
      <c r="A765" s="1" t="s">
        <v>2235</v>
      </c>
      <c r="B765" s="1" t="s">
        <v>2236</v>
      </c>
      <c r="C765" s="1" t="s">
        <v>4251</v>
      </c>
      <c r="D765" s="3" t="s">
        <v>4251</v>
      </c>
      <c r="E765" s="1" t="s">
        <v>10</v>
      </c>
      <c r="F765" s="4" t="s">
        <v>12</v>
      </c>
      <c r="G765" s="115" t="s">
        <v>4271</v>
      </c>
      <c r="H765" s="116">
        <v>27.49</v>
      </c>
      <c r="I765" s="5">
        <v>1</v>
      </c>
      <c r="J765" s="5" t="s">
        <v>11</v>
      </c>
      <c r="K765" s="4" t="s">
        <v>8</v>
      </c>
      <c r="L765" s="11">
        <v>55875</v>
      </c>
      <c r="M765" s="14">
        <v>0</v>
      </c>
      <c r="N765" s="13">
        <v>383</v>
      </c>
      <c r="O765" s="10">
        <v>212.53</v>
      </c>
      <c r="P765" s="117" t="s">
        <v>2032</v>
      </c>
      <c r="Q765" s="1"/>
      <c r="R765" s="1" t="s">
        <v>8733</v>
      </c>
      <c r="S765" s="127"/>
    </row>
    <row r="766" spans="1:19" ht="18" customHeight="1">
      <c r="A766" s="1" t="s">
        <v>2237</v>
      </c>
      <c r="B766" s="1" t="s">
        <v>2238</v>
      </c>
      <c r="C766" s="1" t="s">
        <v>2239</v>
      </c>
      <c r="D766" s="3" t="s">
        <v>83</v>
      </c>
      <c r="E766" s="1" t="s">
        <v>2240</v>
      </c>
      <c r="F766" s="4" t="s">
        <v>12</v>
      </c>
      <c r="G766" s="115" t="s">
        <v>4271</v>
      </c>
      <c r="H766" s="116">
        <v>29.885000000000002</v>
      </c>
      <c r="I766" s="5">
        <v>1</v>
      </c>
      <c r="J766" s="5" t="s">
        <v>11</v>
      </c>
      <c r="K766" s="4" t="s">
        <v>8</v>
      </c>
      <c r="L766" s="11">
        <v>52500</v>
      </c>
      <c r="M766" s="14">
        <v>0</v>
      </c>
      <c r="N766" s="13">
        <v>330</v>
      </c>
      <c r="O766" s="10">
        <v>193.64</v>
      </c>
      <c r="P766" s="117" t="s">
        <v>2032</v>
      </c>
      <c r="Q766" s="1"/>
      <c r="R766" s="1" t="s">
        <v>8733</v>
      </c>
      <c r="S766" s="127"/>
    </row>
    <row r="767" spans="1:19" ht="18" customHeight="1">
      <c r="A767" s="2" t="s">
        <v>2241</v>
      </c>
      <c r="B767" s="1" t="s">
        <v>2242</v>
      </c>
      <c r="C767" s="2" t="s">
        <v>1330</v>
      </c>
      <c r="D767" s="3" t="s">
        <v>22</v>
      </c>
      <c r="E767" s="1" t="s">
        <v>2234</v>
      </c>
      <c r="F767" s="4" t="s">
        <v>9</v>
      </c>
      <c r="G767" s="115" t="s">
        <v>5394</v>
      </c>
      <c r="H767" s="116">
        <v>68.935000000000002</v>
      </c>
      <c r="I767" s="5">
        <v>2</v>
      </c>
      <c r="J767" s="5" t="s">
        <v>11</v>
      </c>
      <c r="K767" s="4" t="s">
        <v>47</v>
      </c>
      <c r="L767" s="11">
        <v>70156</v>
      </c>
      <c r="M767" s="14">
        <v>53.346827071098687</v>
      </c>
      <c r="N767" s="13">
        <v>85</v>
      </c>
      <c r="O767" s="10">
        <v>173.11</v>
      </c>
      <c r="P767" s="117" t="s">
        <v>2032</v>
      </c>
      <c r="Q767" s="1"/>
      <c r="R767" s="1" t="s">
        <v>5698</v>
      </c>
      <c r="S767" s="127"/>
    </row>
    <row r="768" spans="1:19" ht="18" customHeight="1">
      <c r="A768" s="2" t="s">
        <v>2243</v>
      </c>
      <c r="B768" s="1" t="s">
        <v>2244</v>
      </c>
      <c r="C768" s="2" t="s">
        <v>1330</v>
      </c>
      <c r="D768" s="3" t="s">
        <v>22</v>
      </c>
      <c r="E768" s="1" t="s">
        <v>694</v>
      </c>
      <c r="F768" s="4" t="s">
        <v>9</v>
      </c>
      <c r="G768" s="115" t="s">
        <v>5394</v>
      </c>
      <c r="H768" s="116">
        <v>70.435000000000002</v>
      </c>
      <c r="I768" s="5">
        <v>2</v>
      </c>
      <c r="J768" s="5" t="s">
        <v>148</v>
      </c>
      <c r="K768" s="4" t="s">
        <v>47</v>
      </c>
      <c r="L768" s="11">
        <v>70838</v>
      </c>
      <c r="M768" s="14">
        <v>53.986560885400493</v>
      </c>
      <c r="N768" s="13">
        <v>65</v>
      </c>
      <c r="O768" s="10">
        <v>208.11</v>
      </c>
      <c r="P768" s="117" t="s">
        <v>2032</v>
      </c>
      <c r="Q768" s="1"/>
      <c r="R768" s="1" t="s">
        <v>5698</v>
      </c>
      <c r="S768" s="127"/>
    </row>
    <row r="769" spans="1:19" ht="18" customHeight="1">
      <c r="A769" s="1" t="s">
        <v>2245</v>
      </c>
      <c r="B769" s="1" t="s">
        <v>2246</v>
      </c>
      <c r="C769" s="1" t="s">
        <v>2247</v>
      </c>
      <c r="D769" s="3" t="s">
        <v>22</v>
      </c>
      <c r="E769" s="1" t="s">
        <v>291</v>
      </c>
      <c r="F769" s="4" t="s">
        <v>9</v>
      </c>
      <c r="G769" s="115" t="s">
        <v>5407</v>
      </c>
      <c r="H769" s="116">
        <v>0</v>
      </c>
      <c r="I769" s="5">
        <v>3</v>
      </c>
      <c r="J769" s="5" t="s">
        <v>11</v>
      </c>
      <c r="K769" s="4" t="s">
        <v>47</v>
      </c>
      <c r="L769" s="11">
        <v>83228</v>
      </c>
      <c r="M769" s="14">
        <v>67.819724131301967</v>
      </c>
      <c r="N769" s="13">
        <v>1525</v>
      </c>
      <c r="O769" s="10">
        <v>217.32</v>
      </c>
      <c r="P769" s="117" t="s">
        <v>2032</v>
      </c>
      <c r="Q769" s="1"/>
      <c r="R769" s="1" t="s">
        <v>5724</v>
      </c>
      <c r="S769" s="130"/>
    </row>
    <row r="770" spans="1:19" ht="18" customHeight="1">
      <c r="A770" s="1" t="s">
        <v>2248</v>
      </c>
      <c r="B770" s="1" t="s">
        <v>2249</v>
      </c>
      <c r="C770" s="1" t="s">
        <v>1565</v>
      </c>
      <c r="D770" s="3" t="s">
        <v>1100</v>
      </c>
      <c r="E770" s="1" t="s">
        <v>710</v>
      </c>
      <c r="F770" s="4" t="s">
        <v>9</v>
      </c>
      <c r="G770" s="115" t="s">
        <v>5394</v>
      </c>
      <c r="H770" s="116">
        <v>60.84</v>
      </c>
      <c r="I770" s="5">
        <v>2</v>
      </c>
      <c r="J770" s="5" t="s">
        <v>101</v>
      </c>
      <c r="K770" s="4" t="s">
        <v>47</v>
      </c>
      <c r="L770" s="11">
        <v>67299</v>
      </c>
      <c r="M770" s="14">
        <v>41.256185084473771</v>
      </c>
      <c r="N770" s="13">
        <v>41</v>
      </c>
      <c r="O770" s="10">
        <v>239.03</v>
      </c>
      <c r="P770" s="117" t="s">
        <v>2032</v>
      </c>
      <c r="Q770" s="1"/>
      <c r="R770" s="1" t="s">
        <v>5719</v>
      </c>
      <c r="S770" s="128">
        <v>16</v>
      </c>
    </row>
    <row r="771" spans="1:19" ht="18" customHeight="1">
      <c r="A771" s="1" t="s">
        <v>2250</v>
      </c>
      <c r="B771" s="1" t="s">
        <v>2251</v>
      </c>
      <c r="C771" s="1" t="s">
        <v>1565</v>
      </c>
      <c r="D771" s="3" t="s">
        <v>407</v>
      </c>
      <c r="E771" s="1" t="s">
        <v>710</v>
      </c>
      <c r="F771" s="4" t="s">
        <v>9</v>
      </c>
      <c r="G771" s="115" t="s">
        <v>5394</v>
      </c>
      <c r="H771" s="116">
        <v>61.685000000000002</v>
      </c>
      <c r="I771" s="5">
        <v>2</v>
      </c>
      <c r="J771" s="5" t="s">
        <v>101</v>
      </c>
      <c r="K771" s="4" t="s">
        <v>47</v>
      </c>
      <c r="L771" s="11">
        <v>66092</v>
      </c>
      <c r="M771" s="14">
        <v>37.694425951703685</v>
      </c>
      <c r="N771" s="13">
        <v>8</v>
      </c>
      <c r="O771" s="10">
        <v>227.37</v>
      </c>
      <c r="P771" s="117" t="s">
        <v>2032</v>
      </c>
      <c r="Q771" s="1"/>
      <c r="R771" s="1" t="s">
        <v>5719</v>
      </c>
      <c r="S771" s="128">
        <v>16</v>
      </c>
    </row>
    <row r="772" spans="1:19" ht="18" customHeight="1">
      <c r="A772" s="1" t="s">
        <v>2252</v>
      </c>
      <c r="B772" s="1" t="s">
        <v>2253</v>
      </c>
      <c r="C772" s="1" t="s">
        <v>1565</v>
      </c>
      <c r="D772" s="3" t="s">
        <v>1100</v>
      </c>
      <c r="E772" s="1" t="s">
        <v>710</v>
      </c>
      <c r="F772" s="4" t="s">
        <v>9</v>
      </c>
      <c r="G772" s="115" t="s">
        <v>5394</v>
      </c>
      <c r="H772" s="116">
        <v>37.729999999999997</v>
      </c>
      <c r="I772" s="5">
        <v>2</v>
      </c>
      <c r="J772" s="5" t="s">
        <v>101</v>
      </c>
      <c r="K772" s="4" t="s">
        <v>47</v>
      </c>
      <c r="L772" s="11">
        <v>66112</v>
      </c>
      <c r="M772" s="14">
        <v>37.884196515004845</v>
      </c>
      <c r="N772" s="13">
        <v>9</v>
      </c>
      <c r="O772" s="10">
        <v>228.61</v>
      </c>
      <c r="P772" s="117" t="s">
        <v>2032</v>
      </c>
      <c r="Q772" s="1"/>
      <c r="R772" s="1" t="s">
        <v>5719</v>
      </c>
      <c r="S772" s="128">
        <v>16</v>
      </c>
    </row>
    <row r="773" spans="1:19" ht="18" customHeight="1">
      <c r="A773" s="1" t="s">
        <v>2254</v>
      </c>
      <c r="B773" s="1" t="s">
        <v>2255</v>
      </c>
      <c r="C773" s="1" t="s">
        <v>2256</v>
      </c>
      <c r="D773" s="3" t="s">
        <v>115</v>
      </c>
      <c r="E773" s="1" t="s">
        <v>2257</v>
      </c>
      <c r="F773" s="4" t="s">
        <v>9</v>
      </c>
      <c r="G773" s="115" t="s">
        <v>5407</v>
      </c>
      <c r="H773" s="116">
        <v>0</v>
      </c>
      <c r="I773" s="5">
        <v>2</v>
      </c>
      <c r="J773" s="5" t="s">
        <v>11</v>
      </c>
      <c r="K773" s="4" t="s">
        <v>47</v>
      </c>
      <c r="L773" s="11">
        <v>73855</v>
      </c>
      <c r="M773" s="14">
        <v>53.17852548913411</v>
      </c>
      <c r="N773" s="13">
        <v>2187</v>
      </c>
      <c r="O773" s="10">
        <v>277.2</v>
      </c>
      <c r="P773" s="117" t="s">
        <v>2032</v>
      </c>
      <c r="Q773" s="1" t="s">
        <v>12</v>
      </c>
      <c r="R773" s="1" t="s">
        <v>5681</v>
      </c>
      <c r="S773" s="127"/>
    </row>
    <row r="774" spans="1:19" ht="18" customHeight="1">
      <c r="A774" s="1" t="s">
        <v>2258</v>
      </c>
      <c r="B774" s="1" t="s">
        <v>2259</v>
      </c>
      <c r="C774" s="1" t="s">
        <v>2260</v>
      </c>
      <c r="D774" s="3" t="s">
        <v>54</v>
      </c>
      <c r="E774" s="1" t="s">
        <v>234</v>
      </c>
      <c r="F774" s="4" t="s">
        <v>9</v>
      </c>
      <c r="G774" s="115" t="s">
        <v>5394</v>
      </c>
      <c r="H774" s="116">
        <v>27.8325</v>
      </c>
      <c r="I774" s="5">
        <v>3</v>
      </c>
      <c r="J774" s="5" t="s">
        <v>2261</v>
      </c>
      <c r="K774" s="4" t="s">
        <v>47</v>
      </c>
      <c r="L774" s="11">
        <v>81176</v>
      </c>
      <c r="M774" s="14">
        <v>63.06420616931112</v>
      </c>
      <c r="N774" s="13">
        <v>3288</v>
      </c>
      <c r="O774" s="10">
        <v>221.62</v>
      </c>
      <c r="P774" s="117" t="s">
        <v>2032</v>
      </c>
      <c r="Q774" s="1"/>
      <c r="R774" s="1" t="s">
        <v>5713</v>
      </c>
      <c r="S774" s="130"/>
    </row>
    <row r="775" spans="1:19" ht="18" customHeight="1">
      <c r="A775" s="1" t="s">
        <v>2262</v>
      </c>
      <c r="B775" s="1" t="s">
        <v>2263</v>
      </c>
      <c r="C775" s="1" t="s">
        <v>158</v>
      </c>
      <c r="D775" s="3" t="s">
        <v>311</v>
      </c>
      <c r="E775" s="1" t="s">
        <v>27</v>
      </c>
      <c r="F775" s="4" t="s">
        <v>9</v>
      </c>
      <c r="G775" s="115" t="s">
        <v>4269</v>
      </c>
      <c r="H775" s="116">
        <v>48.41</v>
      </c>
      <c r="I775" s="5">
        <v>2</v>
      </c>
      <c r="J775" s="5" t="s">
        <v>11</v>
      </c>
      <c r="K775" s="4" t="s">
        <v>47</v>
      </c>
      <c r="L775" s="11">
        <v>72219</v>
      </c>
      <c r="M775" s="14">
        <v>45.828660047909828</v>
      </c>
      <c r="N775" s="13">
        <v>1220</v>
      </c>
      <c r="O775" s="10">
        <v>212.62</v>
      </c>
      <c r="P775" s="117" t="s">
        <v>2032</v>
      </c>
      <c r="Q775" s="1"/>
      <c r="R775" s="1" t="s">
        <v>8733</v>
      </c>
      <c r="S775" s="127"/>
    </row>
    <row r="776" spans="1:19" ht="18" customHeight="1">
      <c r="A776" s="1" t="s">
        <v>2264</v>
      </c>
      <c r="B776" s="1" t="s">
        <v>2265</v>
      </c>
      <c r="C776" s="1" t="s">
        <v>158</v>
      </c>
      <c r="D776" s="3" t="s">
        <v>311</v>
      </c>
      <c r="E776" s="1" t="s">
        <v>27</v>
      </c>
      <c r="F776" s="4" t="s">
        <v>9</v>
      </c>
      <c r="G776" s="115" t="s">
        <v>4269</v>
      </c>
      <c r="H776" s="116">
        <v>115.53</v>
      </c>
      <c r="I776" s="5">
        <v>3</v>
      </c>
      <c r="J776" s="5" t="s">
        <v>2266</v>
      </c>
      <c r="K776" s="4" t="s">
        <v>47</v>
      </c>
      <c r="L776" s="11">
        <v>77418</v>
      </c>
      <c r="M776" s="14">
        <v>49.044149939290605</v>
      </c>
      <c r="N776" s="13">
        <v>797</v>
      </c>
      <c r="O776" s="10">
        <v>222.67</v>
      </c>
      <c r="P776" s="117" t="s">
        <v>2032</v>
      </c>
      <c r="Q776" s="1"/>
      <c r="R776" s="1" t="s">
        <v>8733</v>
      </c>
      <c r="S776" s="127"/>
    </row>
    <row r="777" spans="1:19" ht="18" customHeight="1">
      <c r="A777" s="1" t="s">
        <v>2267</v>
      </c>
      <c r="B777" s="1" t="s">
        <v>2268</v>
      </c>
      <c r="C777" s="3" t="s">
        <v>2269</v>
      </c>
      <c r="D777" s="3" t="s">
        <v>311</v>
      </c>
      <c r="E777" s="1" t="s">
        <v>27</v>
      </c>
      <c r="F777" s="4" t="s">
        <v>9</v>
      </c>
      <c r="G777" s="115" t="s">
        <v>4269</v>
      </c>
      <c r="H777" s="116">
        <v>171.4</v>
      </c>
      <c r="I777" s="5">
        <v>4</v>
      </c>
      <c r="J777" s="5" t="s">
        <v>2270</v>
      </c>
      <c r="K777" s="4" t="s">
        <v>47</v>
      </c>
      <c r="L777" s="11">
        <v>78741</v>
      </c>
      <c r="M777" s="14">
        <v>49.441840972301598</v>
      </c>
      <c r="N777" s="13">
        <v>1402</v>
      </c>
      <c r="O777" s="10">
        <v>226.22</v>
      </c>
      <c r="P777" s="117" t="s">
        <v>2032</v>
      </c>
      <c r="Q777" s="1"/>
      <c r="R777" s="1" t="s">
        <v>8733</v>
      </c>
      <c r="S777" s="127"/>
    </row>
    <row r="778" spans="1:19" ht="18" customHeight="1">
      <c r="A778" s="1" t="s">
        <v>2271</v>
      </c>
      <c r="B778" s="1" t="s">
        <v>2272</v>
      </c>
      <c r="C778" s="1" t="s">
        <v>115</v>
      </c>
      <c r="D778" s="3" t="s">
        <v>115</v>
      </c>
      <c r="E778" s="1" t="s">
        <v>27</v>
      </c>
      <c r="F778" s="4" t="s">
        <v>9</v>
      </c>
      <c r="G778" s="115" t="s">
        <v>4269</v>
      </c>
      <c r="H778" s="116">
        <v>129.21</v>
      </c>
      <c r="I778" s="5">
        <v>4</v>
      </c>
      <c r="J778" s="5" t="s">
        <v>2273</v>
      </c>
      <c r="K778" s="4" t="s">
        <v>47</v>
      </c>
      <c r="L778" s="11">
        <v>76486</v>
      </c>
      <c r="M778" s="14">
        <v>49.137096985069164</v>
      </c>
      <c r="N778" s="13">
        <v>1008</v>
      </c>
      <c r="O778" s="10">
        <v>240.73</v>
      </c>
      <c r="P778" s="117" t="s">
        <v>2032</v>
      </c>
      <c r="Q778" s="1"/>
      <c r="R778" s="1" t="s">
        <v>8733</v>
      </c>
      <c r="S778" s="127"/>
    </row>
    <row r="779" spans="1:19" ht="18" customHeight="1">
      <c r="A779" s="1">
        <v>77</v>
      </c>
      <c r="B779" s="1" t="s">
        <v>2274</v>
      </c>
      <c r="C779" s="1" t="s">
        <v>114</v>
      </c>
      <c r="D779" s="3" t="s">
        <v>115</v>
      </c>
      <c r="E779" s="1" t="s">
        <v>10</v>
      </c>
      <c r="F779" s="4" t="s">
        <v>9</v>
      </c>
      <c r="G779" s="115" t="s">
        <v>4269</v>
      </c>
      <c r="H779" s="116">
        <v>136.66499999999999</v>
      </c>
      <c r="I779" s="5">
        <v>3</v>
      </c>
      <c r="J779" s="5" t="s">
        <v>101</v>
      </c>
      <c r="K779" s="4" t="s">
        <v>47</v>
      </c>
      <c r="L779" s="11">
        <v>75015</v>
      </c>
      <c r="M779" s="14">
        <v>46.719989335466238</v>
      </c>
      <c r="N779" s="13">
        <v>1342</v>
      </c>
      <c r="O779" s="10">
        <v>211.16</v>
      </c>
      <c r="P779" s="117" t="s">
        <v>2032</v>
      </c>
      <c r="Q779" s="1"/>
      <c r="R779" s="1" t="s">
        <v>5724</v>
      </c>
      <c r="S779" s="130"/>
    </row>
    <row r="780" spans="1:19" ht="18" customHeight="1">
      <c r="A780" s="1" t="s">
        <v>2275</v>
      </c>
      <c r="B780" s="1" t="s">
        <v>2276</v>
      </c>
      <c r="C780" s="1" t="s">
        <v>2277</v>
      </c>
      <c r="D780" s="3" t="s">
        <v>407</v>
      </c>
      <c r="E780" s="1" t="s">
        <v>27</v>
      </c>
      <c r="F780" s="4" t="s">
        <v>9</v>
      </c>
      <c r="G780" s="115" t="s">
        <v>5394</v>
      </c>
      <c r="H780" s="116">
        <v>91.245000000000005</v>
      </c>
      <c r="I780" s="5">
        <v>3</v>
      </c>
      <c r="J780" s="5" t="s">
        <v>11</v>
      </c>
      <c r="K780" s="4" t="s">
        <v>47</v>
      </c>
      <c r="L780" s="11">
        <v>84272</v>
      </c>
      <c r="M780" s="14">
        <v>71.517229922156815</v>
      </c>
      <c r="N780" s="13">
        <v>1331</v>
      </c>
      <c r="O780" s="10">
        <v>214.63</v>
      </c>
      <c r="P780" s="117" t="s">
        <v>2032</v>
      </c>
      <c r="Q780" s="1"/>
      <c r="R780" s="1" t="s">
        <v>5707</v>
      </c>
      <c r="S780" s="128">
        <v>5</v>
      </c>
    </row>
    <row r="781" spans="1:19" ht="18" customHeight="1">
      <c r="A781" s="1" t="s">
        <v>2278</v>
      </c>
      <c r="B781" s="1" t="s">
        <v>2279</v>
      </c>
      <c r="C781" s="1" t="s">
        <v>42</v>
      </c>
      <c r="D781" s="3" t="s">
        <v>14</v>
      </c>
      <c r="E781" s="1" t="s">
        <v>2280</v>
      </c>
      <c r="F781" s="4" t="s">
        <v>9</v>
      </c>
      <c r="G781" s="115" t="s">
        <v>4271</v>
      </c>
      <c r="H781" s="116">
        <v>17.010000000000002</v>
      </c>
      <c r="I781" s="5">
        <v>2</v>
      </c>
      <c r="J781" s="5" t="s">
        <v>11</v>
      </c>
      <c r="K781" s="4" t="s">
        <v>47</v>
      </c>
      <c r="L781" s="11">
        <v>81539</v>
      </c>
      <c r="M781" s="14">
        <v>68.173512061712799</v>
      </c>
      <c r="N781" s="13">
        <v>57</v>
      </c>
      <c r="O781" s="10">
        <v>216.5</v>
      </c>
      <c r="P781" s="117" t="s">
        <v>2032</v>
      </c>
      <c r="Q781" s="1"/>
      <c r="R781" s="1" t="s">
        <v>5704</v>
      </c>
      <c r="S781" s="127"/>
    </row>
    <row r="782" spans="1:19" ht="18" customHeight="1">
      <c r="A782" s="1" t="s">
        <v>2281</v>
      </c>
      <c r="B782" s="1" t="s">
        <v>2282</v>
      </c>
      <c r="C782" s="1" t="s">
        <v>33</v>
      </c>
      <c r="D782" s="3" t="s">
        <v>33</v>
      </c>
      <c r="E782" s="1" t="s">
        <v>2283</v>
      </c>
      <c r="F782" s="4" t="s">
        <v>9</v>
      </c>
      <c r="G782" s="115" t="s">
        <v>4271</v>
      </c>
      <c r="H782" s="116">
        <v>45.164999999999999</v>
      </c>
      <c r="I782" s="5">
        <v>2</v>
      </c>
      <c r="J782" s="5" t="s">
        <v>174</v>
      </c>
      <c r="K782" s="4" t="s">
        <v>47</v>
      </c>
      <c r="L782" s="11">
        <v>82161</v>
      </c>
      <c r="M782" s="14">
        <v>68.314650503280149</v>
      </c>
      <c r="N782" s="13">
        <v>71</v>
      </c>
      <c r="O782" s="10">
        <v>287.36</v>
      </c>
      <c r="P782" s="117" t="s">
        <v>2032</v>
      </c>
      <c r="Q782" s="1"/>
      <c r="R782" s="1" t="s">
        <v>5704</v>
      </c>
      <c r="S782" s="127"/>
    </row>
    <row r="783" spans="1:19" ht="18" customHeight="1">
      <c r="A783" s="1" t="s">
        <v>2284</v>
      </c>
      <c r="B783" s="1" t="s">
        <v>2285</v>
      </c>
      <c r="C783" s="1" t="s">
        <v>2286</v>
      </c>
      <c r="D783" s="3" t="s">
        <v>4251</v>
      </c>
      <c r="E783" s="1" t="s">
        <v>23</v>
      </c>
      <c r="F783" s="4" t="s">
        <v>12</v>
      </c>
      <c r="G783" s="115" t="s">
        <v>5394</v>
      </c>
      <c r="H783" s="116">
        <v>47.24</v>
      </c>
      <c r="I783" s="5">
        <v>1</v>
      </c>
      <c r="J783" s="5" t="s">
        <v>11</v>
      </c>
      <c r="K783" s="4" t="s">
        <v>8</v>
      </c>
      <c r="L783" s="11">
        <v>53325</v>
      </c>
      <c r="M783" s="14">
        <v>0</v>
      </c>
      <c r="N783" s="13">
        <v>891</v>
      </c>
      <c r="O783" s="10">
        <v>215.25</v>
      </c>
      <c r="P783" s="117" t="s">
        <v>2032</v>
      </c>
      <c r="Q783" s="1"/>
      <c r="R783" s="1" t="s">
        <v>8733</v>
      </c>
      <c r="S783" s="127"/>
    </row>
    <row r="784" spans="1:19" ht="18" customHeight="1">
      <c r="A784" s="2" t="s">
        <v>2287</v>
      </c>
      <c r="B784" s="1" t="s">
        <v>2288</v>
      </c>
      <c r="C784" s="2" t="s">
        <v>2060</v>
      </c>
      <c r="D784" s="3" t="s">
        <v>22</v>
      </c>
      <c r="E784" s="1" t="s">
        <v>2234</v>
      </c>
      <c r="F784" s="4" t="s">
        <v>9</v>
      </c>
      <c r="G784" s="115" t="s">
        <v>5407</v>
      </c>
      <c r="H784" s="116">
        <v>0</v>
      </c>
      <c r="I784" s="5">
        <v>2</v>
      </c>
      <c r="J784" s="5" t="s">
        <v>11</v>
      </c>
      <c r="K784" s="4" t="s">
        <v>47</v>
      </c>
      <c r="L784" s="11">
        <v>68898</v>
      </c>
      <c r="M784" s="14">
        <v>42.784986501785248</v>
      </c>
      <c r="N784" s="13">
        <v>1117</v>
      </c>
      <c r="O784" s="10">
        <v>184.39</v>
      </c>
      <c r="P784" s="117" t="s">
        <v>2032</v>
      </c>
      <c r="Q784" s="1"/>
      <c r="R784" s="1" t="s">
        <v>5698</v>
      </c>
      <c r="S784" s="127"/>
    </row>
    <row r="785" spans="1:19" ht="18" customHeight="1">
      <c r="A785" s="1" t="s">
        <v>2289</v>
      </c>
      <c r="B785" s="1" t="s">
        <v>2290</v>
      </c>
      <c r="C785" s="1" t="s">
        <v>1656</v>
      </c>
      <c r="D785" s="3" t="s">
        <v>22</v>
      </c>
      <c r="E785" s="1" t="s">
        <v>23</v>
      </c>
      <c r="F785" s="4" t="s">
        <v>12</v>
      </c>
      <c r="G785" s="115" t="s">
        <v>5394</v>
      </c>
      <c r="H785" s="116">
        <v>12.0375</v>
      </c>
      <c r="I785" s="5">
        <v>1</v>
      </c>
      <c r="J785" s="5" t="s">
        <v>11</v>
      </c>
      <c r="K785" s="4" t="s">
        <v>8</v>
      </c>
      <c r="L785" s="11">
        <v>53434</v>
      </c>
      <c r="M785" s="14">
        <v>0</v>
      </c>
      <c r="N785" s="13">
        <v>67</v>
      </c>
      <c r="O785" s="10">
        <v>183.13</v>
      </c>
      <c r="P785" s="117" t="s">
        <v>2032</v>
      </c>
      <c r="Q785" s="1"/>
      <c r="R785" s="1" t="s">
        <v>8731</v>
      </c>
      <c r="S785" s="128">
        <v>1</v>
      </c>
    </row>
    <row r="786" spans="1:19" ht="18" customHeight="1">
      <c r="A786" s="1" t="s">
        <v>2291</v>
      </c>
      <c r="B786" s="1" t="s">
        <v>2292</v>
      </c>
      <c r="C786" s="1" t="s">
        <v>4251</v>
      </c>
      <c r="D786" s="3" t="s">
        <v>22</v>
      </c>
      <c r="E786" s="1" t="s">
        <v>27</v>
      </c>
      <c r="F786" s="4" t="s">
        <v>9</v>
      </c>
      <c r="G786" s="115" t="s">
        <v>5394</v>
      </c>
      <c r="H786" s="116">
        <v>42.3</v>
      </c>
      <c r="I786" s="5">
        <v>2</v>
      </c>
      <c r="J786" s="6" t="s">
        <v>11</v>
      </c>
      <c r="K786" s="4" t="s">
        <v>8</v>
      </c>
      <c r="L786" s="11">
        <v>54126</v>
      </c>
      <c r="M786" s="14">
        <v>0</v>
      </c>
      <c r="N786" s="13">
        <v>110</v>
      </c>
      <c r="O786" s="10">
        <v>50.78</v>
      </c>
      <c r="P786" s="117" t="s">
        <v>2032</v>
      </c>
      <c r="Q786" s="1"/>
      <c r="R786" s="1"/>
      <c r="S786" s="128">
        <v>2</v>
      </c>
    </row>
    <row r="787" spans="1:19" ht="18" customHeight="1">
      <c r="A787" s="1" t="s">
        <v>2293</v>
      </c>
      <c r="B787" s="1" t="s">
        <v>2294</v>
      </c>
      <c r="C787" s="1" t="s">
        <v>115</v>
      </c>
      <c r="D787" s="3" t="s">
        <v>115</v>
      </c>
      <c r="E787" s="1" t="s">
        <v>23</v>
      </c>
      <c r="F787" s="4" t="s">
        <v>12</v>
      </c>
      <c r="G787" s="115" t="s">
        <v>4269</v>
      </c>
      <c r="H787" s="116">
        <v>30.19</v>
      </c>
      <c r="I787" s="5">
        <v>1</v>
      </c>
      <c r="J787" s="5" t="s">
        <v>11</v>
      </c>
      <c r="K787" s="4" t="s">
        <v>8</v>
      </c>
      <c r="L787" s="11">
        <v>55805</v>
      </c>
      <c r="M787" s="14">
        <v>0</v>
      </c>
      <c r="N787" s="13">
        <v>124</v>
      </c>
      <c r="O787" s="10">
        <v>239.66</v>
      </c>
      <c r="P787" s="117" t="s">
        <v>2032</v>
      </c>
      <c r="Q787" s="1"/>
      <c r="R787" s="1" t="s">
        <v>8733</v>
      </c>
      <c r="S787" s="127"/>
    </row>
    <row r="788" spans="1:19" ht="18" customHeight="1">
      <c r="A788" s="1" t="s">
        <v>2295</v>
      </c>
      <c r="B788" s="1" t="s">
        <v>2296</v>
      </c>
      <c r="C788" s="1" t="s">
        <v>115</v>
      </c>
      <c r="D788" s="3" t="s">
        <v>115</v>
      </c>
      <c r="E788" s="1" t="s">
        <v>23</v>
      </c>
      <c r="F788" s="4" t="s">
        <v>12</v>
      </c>
      <c r="G788" s="115" t="s">
        <v>4269</v>
      </c>
      <c r="H788" s="116">
        <v>16.337499999999999</v>
      </c>
      <c r="I788" s="5">
        <v>1</v>
      </c>
      <c r="J788" s="5" t="s">
        <v>11</v>
      </c>
      <c r="K788" s="4" t="s">
        <v>8</v>
      </c>
      <c r="L788" s="11">
        <v>57359</v>
      </c>
      <c r="M788" s="14">
        <v>0</v>
      </c>
      <c r="N788" s="13">
        <v>183</v>
      </c>
      <c r="O788" s="10">
        <v>677.67</v>
      </c>
      <c r="P788" s="117" t="s">
        <v>2032</v>
      </c>
      <c r="Q788" s="1"/>
      <c r="R788" s="1" t="s">
        <v>8733</v>
      </c>
      <c r="S788" s="127"/>
    </row>
    <row r="789" spans="1:19" ht="18" customHeight="1">
      <c r="A789" s="1" t="s">
        <v>2297</v>
      </c>
      <c r="B789" s="1" t="s">
        <v>2298</v>
      </c>
      <c r="C789" s="1" t="s">
        <v>4251</v>
      </c>
      <c r="D789" s="3" t="s">
        <v>22</v>
      </c>
      <c r="E789" s="9" t="s">
        <v>2299</v>
      </c>
      <c r="F789" s="4" t="s">
        <v>9</v>
      </c>
      <c r="G789" s="115" t="s">
        <v>4269</v>
      </c>
      <c r="H789" s="116">
        <v>51.414999999999999</v>
      </c>
      <c r="I789" s="5">
        <v>2</v>
      </c>
      <c r="J789" s="6" t="s">
        <v>11</v>
      </c>
      <c r="K789" s="4" t="s">
        <v>8</v>
      </c>
      <c r="L789" s="11">
        <v>57372</v>
      </c>
      <c r="M789" s="14">
        <v>0</v>
      </c>
      <c r="N789" s="13">
        <v>130</v>
      </c>
      <c r="O789" s="10">
        <v>418.88</v>
      </c>
      <c r="P789" s="117" t="s">
        <v>2032</v>
      </c>
      <c r="Q789" s="1"/>
      <c r="R789" s="1" t="s">
        <v>5679</v>
      </c>
      <c r="S789" s="128">
        <v>2</v>
      </c>
    </row>
    <row r="790" spans="1:19" ht="18" customHeight="1">
      <c r="A790" s="1" t="s">
        <v>2300</v>
      </c>
      <c r="B790" s="1" t="s">
        <v>2301</v>
      </c>
      <c r="C790" s="1" t="s">
        <v>4251</v>
      </c>
      <c r="D790" s="3" t="s">
        <v>22</v>
      </c>
      <c r="E790" s="9" t="s">
        <v>1922</v>
      </c>
      <c r="F790" s="4" t="s">
        <v>9</v>
      </c>
      <c r="G790" s="115" t="s">
        <v>5394</v>
      </c>
      <c r="H790" s="116">
        <v>94.484999999999999</v>
      </c>
      <c r="I790" s="5">
        <v>2</v>
      </c>
      <c r="J790" s="6" t="s">
        <v>11</v>
      </c>
      <c r="K790" s="4" t="s">
        <v>8</v>
      </c>
      <c r="L790" s="11">
        <v>51589</v>
      </c>
      <c r="M790" s="14">
        <v>0</v>
      </c>
      <c r="N790" s="13">
        <v>163</v>
      </c>
      <c r="O790" s="10">
        <v>142.01</v>
      </c>
      <c r="P790" s="117" t="s">
        <v>2032</v>
      </c>
      <c r="Q790" s="1"/>
      <c r="R790" s="1"/>
      <c r="S790" s="128">
        <v>2</v>
      </c>
    </row>
    <row r="791" spans="1:19" ht="18" customHeight="1">
      <c r="A791" s="1" t="s">
        <v>2302</v>
      </c>
      <c r="B791" s="1" t="s">
        <v>2303</v>
      </c>
      <c r="C791" s="1" t="s">
        <v>2304</v>
      </c>
      <c r="D791" s="3" t="s">
        <v>22</v>
      </c>
      <c r="E791" s="1" t="s">
        <v>1521</v>
      </c>
      <c r="F791" s="4" t="s">
        <v>12</v>
      </c>
      <c r="G791" s="115" t="s">
        <v>5394</v>
      </c>
      <c r="H791" s="116">
        <v>16.912500000000001</v>
      </c>
      <c r="I791" s="5">
        <v>1</v>
      </c>
      <c r="J791" s="5" t="s">
        <v>11</v>
      </c>
      <c r="K791" s="4" t="s">
        <v>8</v>
      </c>
      <c r="L791" s="11">
        <v>51278</v>
      </c>
      <c r="M791" s="14">
        <v>0</v>
      </c>
      <c r="N791" s="13">
        <v>9</v>
      </c>
      <c r="O791" s="10">
        <v>204.43</v>
      </c>
      <c r="P791" s="117" t="s">
        <v>2032</v>
      </c>
      <c r="Q791" s="1"/>
      <c r="R791" s="1"/>
      <c r="S791" s="128">
        <v>1</v>
      </c>
    </row>
    <row r="792" spans="1:19" ht="18" customHeight="1">
      <c r="A792" s="1" t="s">
        <v>2305</v>
      </c>
      <c r="B792" s="1" t="s">
        <v>2306</v>
      </c>
      <c r="C792" s="1" t="s">
        <v>643</v>
      </c>
      <c r="D792" s="3" t="s">
        <v>22</v>
      </c>
      <c r="E792" s="1" t="s">
        <v>432</v>
      </c>
      <c r="F792" s="4" t="s">
        <v>9</v>
      </c>
      <c r="G792" s="115" t="s">
        <v>5394</v>
      </c>
      <c r="H792" s="116">
        <v>108.32</v>
      </c>
      <c r="I792" s="5">
        <v>2</v>
      </c>
      <c r="J792" s="6" t="s">
        <v>11</v>
      </c>
      <c r="K792" s="4" t="s">
        <v>8</v>
      </c>
      <c r="L792" s="11">
        <v>51882</v>
      </c>
      <c r="M792" s="14">
        <v>0</v>
      </c>
      <c r="N792" s="13">
        <v>7</v>
      </c>
      <c r="O792" s="10">
        <v>94.72</v>
      </c>
      <c r="P792" s="117" t="s">
        <v>2032</v>
      </c>
      <c r="Q792" s="1"/>
      <c r="R792" s="1"/>
      <c r="S792" s="128">
        <v>2</v>
      </c>
    </row>
    <row r="793" spans="1:19" ht="18" customHeight="1">
      <c r="A793" s="1" t="s">
        <v>2307</v>
      </c>
      <c r="B793" s="1" t="s">
        <v>2308</v>
      </c>
      <c r="C793" s="1" t="s">
        <v>643</v>
      </c>
      <c r="D793" s="3" t="s">
        <v>22</v>
      </c>
      <c r="E793" s="9" t="s">
        <v>2309</v>
      </c>
      <c r="F793" s="4" t="s">
        <v>9</v>
      </c>
      <c r="G793" s="115" t="s">
        <v>5394</v>
      </c>
      <c r="H793" s="116">
        <v>74.555000000000007</v>
      </c>
      <c r="I793" s="5">
        <v>2</v>
      </c>
      <c r="J793" s="6" t="s">
        <v>11</v>
      </c>
      <c r="K793" s="4" t="s">
        <v>8</v>
      </c>
      <c r="L793" s="11">
        <v>52360</v>
      </c>
      <c r="M793" s="14">
        <v>0</v>
      </c>
      <c r="N793" s="13">
        <v>464</v>
      </c>
      <c r="O793" s="10">
        <v>349.68</v>
      </c>
      <c r="P793" s="117" t="s">
        <v>2032</v>
      </c>
      <c r="Q793" s="1"/>
      <c r="R793" s="1" t="s">
        <v>5679</v>
      </c>
      <c r="S793" s="128">
        <v>2</v>
      </c>
    </row>
    <row r="794" spans="1:19" ht="18" customHeight="1">
      <c r="A794" s="2" t="s">
        <v>2310</v>
      </c>
      <c r="B794" s="1" t="s">
        <v>2311</v>
      </c>
      <c r="C794" s="2" t="s">
        <v>1656</v>
      </c>
      <c r="D794" s="3" t="s">
        <v>22</v>
      </c>
      <c r="E794" s="2" t="s">
        <v>664</v>
      </c>
      <c r="F794" s="4" t="s">
        <v>9</v>
      </c>
      <c r="G794" s="115" t="s">
        <v>5394</v>
      </c>
      <c r="H794" s="116">
        <v>48.56</v>
      </c>
      <c r="I794" s="5">
        <v>2</v>
      </c>
      <c r="J794" s="5" t="s">
        <v>11</v>
      </c>
      <c r="K794" s="4" t="s">
        <v>47</v>
      </c>
      <c r="L794" s="11">
        <v>68564</v>
      </c>
      <c r="M794" s="14">
        <v>41.092993407619161</v>
      </c>
      <c r="N794" s="13">
        <v>825</v>
      </c>
      <c r="O794" s="10">
        <v>226.73</v>
      </c>
      <c r="P794" s="117" t="s">
        <v>2032</v>
      </c>
      <c r="Q794" s="1"/>
      <c r="R794" s="1" t="s">
        <v>5698</v>
      </c>
      <c r="S794" s="127"/>
    </row>
    <row r="795" spans="1:19" ht="18" customHeight="1">
      <c r="A795" s="1" t="s">
        <v>2312</v>
      </c>
      <c r="B795" s="1" t="s">
        <v>2313</v>
      </c>
      <c r="C795" s="1" t="s">
        <v>2314</v>
      </c>
      <c r="D795" s="3" t="s">
        <v>54</v>
      </c>
      <c r="E795" s="1" t="s">
        <v>2315</v>
      </c>
      <c r="F795" s="4" t="s">
        <v>12</v>
      </c>
      <c r="G795" s="115" t="s">
        <v>4271</v>
      </c>
      <c r="H795" s="116">
        <v>153.53749999999999</v>
      </c>
      <c r="I795" s="5">
        <v>1</v>
      </c>
      <c r="J795" s="5" t="s">
        <v>11</v>
      </c>
      <c r="K795" s="4" t="s">
        <v>8</v>
      </c>
      <c r="L795" s="11">
        <v>58780</v>
      </c>
      <c r="M795" s="14">
        <v>0</v>
      </c>
      <c r="N795" s="13">
        <v>1011</v>
      </c>
      <c r="O795" s="10">
        <v>164.67</v>
      </c>
      <c r="P795" s="117" t="s">
        <v>2032</v>
      </c>
      <c r="Q795" s="1"/>
      <c r="R795" s="118" t="s">
        <v>5694</v>
      </c>
      <c r="S795" s="127"/>
    </row>
    <row r="796" spans="1:19" ht="18" customHeight="1">
      <c r="A796" s="1" t="s">
        <v>2316</v>
      </c>
      <c r="B796" s="1" t="s">
        <v>2317</v>
      </c>
      <c r="C796" s="1" t="s">
        <v>2318</v>
      </c>
      <c r="D796" s="3" t="s">
        <v>6</v>
      </c>
      <c r="E796" s="1" t="s">
        <v>2315</v>
      </c>
      <c r="F796" s="4" t="s">
        <v>12</v>
      </c>
      <c r="G796" s="115" t="s">
        <v>4271</v>
      </c>
      <c r="H796" s="116">
        <v>32.134999999999998</v>
      </c>
      <c r="I796" s="5">
        <v>1</v>
      </c>
      <c r="J796" s="5" t="s">
        <v>11</v>
      </c>
      <c r="K796" s="4" t="s">
        <v>8</v>
      </c>
      <c r="L796" s="11">
        <v>57683</v>
      </c>
      <c r="M796" s="14">
        <v>0</v>
      </c>
      <c r="N796" s="13">
        <v>865</v>
      </c>
      <c r="O796" s="10">
        <v>202.78</v>
      </c>
      <c r="P796" s="117" t="s">
        <v>2032</v>
      </c>
      <c r="Q796" s="1"/>
      <c r="R796" s="1" t="s">
        <v>5694</v>
      </c>
      <c r="S796" s="127"/>
    </row>
    <row r="797" spans="1:19" ht="18" customHeight="1">
      <c r="A797" s="2" t="s">
        <v>2319</v>
      </c>
      <c r="B797" s="1" t="s">
        <v>2320</v>
      </c>
      <c r="C797" s="2" t="s">
        <v>2060</v>
      </c>
      <c r="D797" s="3" t="s">
        <v>22</v>
      </c>
      <c r="E797" s="2" t="s">
        <v>664</v>
      </c>
      <c r="F797" s="4" t="s">
        <v>9</v>
      </c>
      <c r="G797" s="115" t="s">
        <v>5394</v>
      </c>
      <c r="H797" s="116">
        <v>25.465</v>
      </c>
      <c r="I797" s="5">
        <v>2</v>
      </c>
      <c r="J797" s="5" t="s">
        <v>11</v>
      </c>
      <c r="K797" s="4" t="s">
        <v>47</v>
      </c>
      <c r="L797" s="11">
        <v>70667</v>
      </c>
      <c r="M797" s="14">
        <v>39.264437431898905</v>
      </c>
      <c r="N797" s="13">
        <v>1554</v>
      </c>
      <c r="O797" s="10">
        <v>175.07</v>
      </c>
      <c r="P797" s="117" t="s">
        <v>2032</v>
      </c>
      <c r="Q797" s="1"/>
      <c r="R797" s="1" t="s">
        <v>5698</v>
      </c>
      <c r="S797" s="127"/>
    </row>
    <row r="798" spans="1:19" ht="18" customHeight="1">
      <c r="A798" s="2" t="s">
        <v>2321</v>
      </c>
      <c r="B798" s="1" t="s">
        <v>2322</v>
      </c>
      <c r="C798" s="2" t="s">
        <v>1656</v>
      </c>
      <c r="D798" s="3" t="s">
        <v>22</v>
      </c>
      <c r="E798" s="2" t="s">
        <v>664</v>
      </c>
      <c r="F798" s="4" t="s">
        <v>9</v>
      </c>
      <c r="G798" s="115" t="s">
        <v>5394</v>
      </c>
      <c r="H798" s="116">
        <v>129.6</v>
      </c>
      <c r="I798" s="5">
        <v>2</v>
      </c>
      <c r="J798" s="5" t="s">
        <v>11</v>
      </c>
      <c r="K798" s="4" t="s">
        <v>47</v>
      </c>
      <c r="L798" s="11">
        <v>66691</v>
      </c>
      <c r="M798" s="14">
        <v>35.324106701054113</v>
      </c>
      <c r="N798" s="13">
        <v>894</v>
      </c>
      <c r="O798" s="10">
        <v>234.54</v>
      </c>
      <c r="P798" s="117" t="s">
        <v>2032</v>
      </c>
      <c r="Q798" s="1"/>
      <c r="R798" s="1" t="s">
        <v>5698</v>
      </c>
      <c r="S798" s="127"/>
    </row>
    <row r="799" spans="1:19" ht="18" customHeight="1">
      <c r="A799" s="1">
        <v>2281</v>
      </c>
      <c r="B799" s="1" t="s">
        <v>2323</v>
      </c>
      <c r="C799" s="1" t="s">
        <v>2324</v>
      </c>
      <c r="D799" s="3" t="s">
        <v>14</v>
      </c>
      <c r="E799" s="1" t="s">
        <v>2325</v>
      </c>
      <c r="F799" s="4" t="s">
        <v>9</v>
      </c>
      <c r="G799" s="115" t="s">
        <v>5394</v>
      </c>
      <c r="H799" s="116">
        <v>38.984999999999999</v>
      </c>
      <c r="I799" s="5">
        <v>3</v>
      </c>
      <c r="J799" s="5" t="s">
        <v>11</v>
      </c>
      <c r="K799" s="4" t="s">
        <v>47</v>
      </c>
      <c r="L799" s="11">
        <v>89544</v>
      </c>
      <c r="M799" s="14">
        <v>59.416599660502101</v>
      </c>
      <c r="N799" s="13">
        <v>5186</v>
      </c>
      <c r="O799" s="10">
        <v>238.98</v>
      </c>
      <c r="P799" s="117" t="s">
        <v>2032</v>
      </c>
      <c r="Q799" s="1"/>
      <c r="R799" s="1" t="s">
        <v>5729</v>
      </c>
      <c r="S799" s="127"/>
    </row>
    <row r="800" spans="1:19" ht="18" customHeight="1">
      <c r="A800" s="1" t="s">
        <v>2326</v>
      </c>
      <c r="B800" s="1" t="s">
        <v>2327</v>
      </c>
      <c r="C800" s="1" t="s">
        <v>2328</v>
      </c>
      <c r="D800" s="3" t="s">
        <v>115</v>
      </c>
      <c r="E800" s="1" t="s">
        <v>2329</v>
      </c>
      <c r="F800" s="4" t="s">
        <v>9</v>
      </c>
      <c r="G800" s="115" t="s">
        <v>4269</v>
      </c>
      <c r="H800" s="116">
        <v>7.7050000000000001</v>
      </c>
      <c r="I800" s="5">
        <v>2</v>
      </c>
      <c r="J800" s="5" t="s">
        <v>11</v>
      </c>
      <c r="K800" s="4" t="s">
        <v>47</v>
      </c>
      <c r="L800" s="11">
        <v>76575</v>
      </c>
      <c r="M800" s="14">
        <v>48.023506366307537</v>
      </c>
      <c r="N800" s="13">
        <v>32</v>
      </c>
      <c r="O800" s="10">
        <v>218.02</v>
      </c>
      <c r="P800" s="117" t="s">
        <v>2032</v>
      </c>
      <c r="Q800" s="1" t="s">
        <v>12</v>
      </c>
      <c r="R800" s="1" t="s">
        <v>5681</v>
      </c>
      <c r="S800" s="127"/>
    </row>
    <row r="801" spans="1:19" ht="18" customHeight="1">
      <c r="A801" s="1" t="s">
        <v>2330</v>
      </c>
      <c r="B801" s="1" t="s">
        <v>2331</v>
      </c>
      <c r="C801" s="1" t="s">
        <v>2328</v>
      </c>
      <c r="D801" s="3" t="s">
        <v>115</v>
      </c>
      <c r="E801" s="1" t="s">
        <v>2329</v>
      </c>
      <c r="F801" s="4" t="s">
        <v>9</v>
      </c>
      <c r="G801" s="115" t="s">
        <v>4269</v>
      </c>
      <c r="H801" s="116">
        <v>8.4600000000000009</v>
      </c>
      <c r="I801" s="5">
        <v>2</v>
      </c>
      <c r="J801" s="5" t="s">
        <v>11</v>
      </c>
      <c r="K801" s="4" t="s">
        <v>47</v>
      </c>
      <c r="L801" s="11">
        <v>76117</v>
      </c>
      <c r="M801" s="14">
        <v>47.626679979505241</v>
      </c>
      <c r="N801" s="13">
        <v>30</v>
      </c>
      <c r="O801" s="10">
        <v>224.08</v>
      </c>
      <c r="P801" s="117" t="s">
        <v>2032</v>
      </c>
      <c r="Q801" s="1" t="s">
        <v>12</v>
      </c>
      <c r="R801" s="1" t="s">
        <v>5681</v>
      </c>
      <c r="S801" s="127"/>
    </row>
    <row r="802" spans="1:19" ht="18" customHeight="1">
      <c r="A802" s="2" t="s">
        <v>2332</v>
      </c>
      <c r="B802" s="1" t="s">
        <v>2333</v>
      </c>
      <c r="C802" s="2" t="s">
        <v>2334</v>
      </c>
      <c r="D802" s="8" t="s">
        <v>2335</v>
      </c>
      <c r="E802" s="2" t="s">
        <v>551</v>
      </c>
      <c r="F802" s="4" t="s">
        <v>9</v>
      </c>
      <c r="G802" s="115" t="s">
        <v>5396</v>
      </c>
      <c r="H802" s="116">
        <v>26.19</v>
      </c>
      <c r="I802" s="5">
        <v>3</v>
      </c>
      <c r="J802" s="5" t="s">
        <v>2336</v>
      </c>
      <c r="K802" s="4" t="s">
        <v>47</v>
      </c>
      <c r="L802" s="11">
        <v>87649</v>
      </c>
      <c r="M802" s="14">
        <v>60.150144325662595</v>
      </c>
      <c r="N802" s="13">
        <v>2011</v>
      </c>
      <c r="O802" s="10">
        <v>193.56</v>
      </c>
      <c r="P802" s="117" t="s">
        <v>2032</v>
      </c>
      <c r="Q802" s="1"/>
      <c r="R802" s="1" t="s">
        <v>5705</v>
      </c>
      <c r="S802" s="127"/>
    </row>
    <row r="803" spans="1:19" ht="18" customHeight="1">
      <c r="A803" s="1" t="s">
        <v>2337</v>
      </c>
      <c r="B803" s="1" t="s">
        <v>2338</v>
      </c>
      <c r="C803" s="1" t="s">
        <v>2339</v>
      </c>
      <c r="D803" s="3" t="s">
        <v>944</v>
      </c>
      <c r="E803" s="1" t="s">
        <v>2340</v>
      </c>
      <c r="F803" s="4" t="s">
        <v>9</v>
      </c>
      <c r="G803" s="115" t="s">
        <v>5407</v>
      </c>
      <c r="H803" s="116">
        <v>0</v>
      </c>
      <c r="I803" s="5">
        <v>3</v>
      </c>
      <c r="J803" s="5" t="s">
        <v>11</v>
      </c>
      <c r="K803" s="4" t="s">
        <v>47</v>
      </c>
      <c r="L803" s="11">
        <v>88842</v>
      </c>
      <c r="M803" s="14">
        <v>59.089169536930733</v>
      </c>
      <c r="N803" s="13">
        <v>5174</v>
      </c>
      <c r="O803" s="10">
        <v>221</v>
      </c>
      <c r="P803" s="117" t="s">
        <v>2032</v>
      </c>
      <c r="Q803" s="1"/>
      <c r="R803" s="1" t="s">
        <v>5723</v>
      </c>
      <c r="S803" s="127"/>
    </row>
    <row r="804" spans="1:19" ht="18" customHeight="1">
      <c r="A804" s="1" t="s">
        <v>2341</v>
      </c>
      <c r="B804" s="1" t="s">
        <v>2342</v>
      </c>
      <c r="C804" s="1" t="s">
        <v>1457</v>
      </c>
      <c r="D804" s="3" t="s">
        <v>1100</v>
      </c>
      <c r="E804" s="1" t="s">
        <v>1458</v>
      </c>
      <c r="F804" s="4" t="s">
        <v>9</v>
      </c>
      <c r="G804" s="115" t="s">
        <v>5394</v>
      </c>
      <c r="H804" s="116">
        <v>103.38</v>
      </c>
      <c r="I804" s="5">
        <v>2</v>
      </c>
      <c r="J804" s="5" t="s">
        <v>11</v>
      </c>
      <c r="K804" s="4" t="s">
        <v>47</v>
      </c>
      <c r="L804" s="11">
        <v>71939</v>
      </c>
      <c r="M804" s="14">
        <v>32.901485981178496</v>
      </c>
      <c r="N804" s="13">
        <v>4822</v>
      </c>
      <c r="O804" s="10">
        <v>203.73</v>
      </c>
      <c r="P804" s="117" t="s">
        <v>2032</v>
      </c>
      <c r="Q804" s="1"/>
      <c r="R804" s="1" t="s">
        <v>5724</v>
      </c>
      <c r="S804" s="127"/>
    </row>
    <row r="805" spans="1:19" ht="18" customHeight="1">
      <c r="A805" s="1" t="s">
        <v>2343</v>
      </c>
      <c r="B805" s="1" t="s">
        <v>2344</v>
      </c>
      <c r="C805" s="1" t="s">
        <v>1550</v>
      </c>
      <c r="D805" s="3" t="s">
        <v>83</v>
      </c>
      <c r="E805" s="1" t="s">
        <v>1551</v>
      </c>
      <c r="F805" s="4" t="s">
        <v>12</v>
      </c>
      <c r="G805" s="115" t="s">
        <v>4271</v>
      </c>
      <c r="H805" s="116">
        <v>34.412500000000001</v>
      </c>
      <c r="I805" s="5">
        <v>1</v>
      </c>
      <c r="J805" s="5" t="s">
        <v>11</v>
      </c>
      <c r="K805" s="4" t="s">
        <v>8</v>
      </c>
      <c r="L805" s="11">
        <v>62994</v>
      </c>
      <c r="M805" s="14">
        <v>0</v>
      </c>
      <c r="N805" s="13">
        <v>2274</v>
      </c>
      <c r="O805" s="10">
        <v>183.1</v>
      </c>
      <c r="P805" s="117" t="s">
        <v>2032</v>
      </c>
      <c r="Q805" s="1"/>
      <c r="R805" s="1"/>
      <c r="S805" s="128">
        <v>1</v>
      </c>
    </row>
    <row r="806" spans="1:19" ht="18" customHeight="1">
      <c r="A806" s="1" t="s">
        <v>2345</v>
      </c>
      <c r="B806" s="1" t="s">
        <v>2346</v>
      </c>
      <c r="C806" s="1" t="s">
        <v>2347</v>
      </c>
      <c r="D806" s="3" t="s">
        <v>4251</v>
      </c>
      <c r="E806" s="1" t="s">
        <v>27</v>
      </c>
      <c r="F806" s="4" t="s">
        <v>9</v>
      </c>
      <c r="G806" s="115" t="s">
        <v>5394</v>
      </c>
      <c r="H806" s="116">
        <v>54.85</v>
      </c>
      <c r="I806" s="5">
        <v>2</v>
      </c>
      <c r="J806" s="6" t="s">
        <v>11</v>
      </c>
      <c r="K806" s="4" t="s">
        <v>8</v>
      </c>
      <c r="L806" s="11">
        <v>55184</v>
      </c>
      <c r="M806" s="14">
        <v>0</v>
      </c>
      <c r="N806" s="13">
        <v>932</v>
      </c>
      <c r="O806" s="10">
        <v>54.83</v>
      </c>
      <c r="P806" s="117" t="s">
        <v>2032</v>
      </c>
      <c r="Q806" s="1"/>
      <c r="R806" s="1"/>
      <c r="S806" s="128">
        <v>2</v>
      </c>
    </row>
    <row r="807" spans="1:19" ht="18" customHeight="1">
      <c r="A807" s="1" t="s">
        <v>2348</v>
      </c>
      <c r="B807" s="1" t="s">
        <v>2349</v>
      </c>
      <c r="C807" s="1" t="s">
        <v>2350</v>
      </c>
      <c r="D807" s="3" t="s">
        <v>165</v>
      </c>
      <c r="E807" s="1" t="s">
        <v>27</v>
      </c>
      <c r="F807" s="4" t="s">
        <v>12</v>
      </c>
      <c r="G807" s="115" t="s">
        <v>5407</v>
      </c>
      <c r="H807" s="116">
        <v>0</v>
      </c>
      <c r="I807" s="5">
        <v>1</v>
      </c>
      <c r="J807" s="5" t="s">
        <v>1342</v>
      </c>
      <c r="K807" s="4" t="s">
        <v>8</v>
      </c>
      <c r="L807" s="11">
        <v>64550</v>
      </c>
      <c r="M807" s="14">
        <v>0</v>
      </c>
      <c r="N807" s="13">
        <v>2562</v>
      </c>
      <c r="O807" s="10">
        <v>211.88</v>
      </c>
      <c r="P807" s="117" t="s">
        <v>2032</v>
      </c>
      <c r="Q807" s="1"/>
      <c r="R807" s="1"/>
      <c r="S807" s="128">
        <v>1</v>
      </c>
    </row>
    <row r="808" spans="1:19" ht="18" customHeight="1">
      <c r="A808" s="1" t="s">
        <v>2351</v>
      </c>
      <c r="B808" s="1" t="s">
        <v>2352</v>
      </c>
      <c r="C808" s="1" t="s">
        <v>2353</v>
      </c>
      <c r="D808" s="3" t="s">
        <v>6</v>
      </c>
      <c r="E808" s="1" t="s">
        <v>2209</v>
      </c>
      <c r="F808" s="4" t="s">
        <v>9</v>
      </c>
      <c r="G808" s="115" t="s">
        <v>4269</v>
      </c>
      <c r="H808" s="116">
        <v>18.295000000000002</v>
      </c>
      <c r="I808" s="5">
        <v>2</v>
      </c>
      <c r="J808" s="5" t="s">
        <v>11</v>
      </c>
      <c r="K808" s="4" t="s">
        <v>8</v>
      </c>
      <c r="L808" s="11">
        <v>67476</v>
      </c>
      <c r="M808" s="14">
        <v>0</v>
      </c>
      <c r="N808" s="13">
        <v>4348</v>
      </c>
      <c r="O808" s="10">
        <v>160.9</v>
      </c>
      <c r="P808" s="117" t="s">
        <v>2032</v>
      </c>
      <c r="Q808" s="1"/>
      <c r="R808" s="1" t="s">
        <v>5694</v>
      </c>
      <c r="S808" s="127"/>
    </row>
    <row r="809" spans="1:19" ht="18" customHeight="1">
      <c r="A809" s="1" t="s">
        <v>2354</v>
      </c>
      <c r="B809" s="1" t="s">
        <v>2355</v>
      </c>
      <c r="C809" s="1" t="s">
        <v>2356</v>
      </c>
      <c r="D809" s="3" t="s">
        <v>165</v>
      </c>
      <c r="E809" s="1" t="s">
        <v>2357</v>
      </c>
      <c r="F809" s="4" t="s">
        <v>9</v>
      </c>
      <c r="G809" s="115" t="s">
        <v>5407</v>
      </c>
      <c r="H809" s="116">
        <v>0</v>
      </c>
      <c r="I809" s="5">
        <v>3</v>
      </c>
      <c r="J809" s="5" t="s">
        <v>11</v>
      </c>
      <c r="K809" s="4" t="s">
        <v>47</v>
      </c>
      <c r="L809" s="11">
        <v>82692</v>
      </c>
      <c r="M809" s="14">
        <v>27.01833309147197</v>
      </c>
      <c r="N809" s="13">
        <v>40</v>
      </c>
      <c r="O809" s="10">
        <v>268.12</v>
      </c>
      <c r="P809" s="117" t="s">
        <v>2358</v>
      </c>
      <c r="Q809" s="1"/>
      <c r="R809" s="1" t="s">
        <v>5717</v>
      </c>
      <c r="S809" s="135">
        <v>22</v>
      </c>
    </row>
    <row r="810" spans="1:19" ht="18" customHeight="1">
      <c r="A810" s="1" t="s">
        <v>2359</v>
      </c>
      <c r="B810" s="1" t="s">
        <v>2360</v>
      </c>
      <c r="C810" s="1" t="s">
        <v>2356</v>
      </c>
      <c r="D810" s="3" t="s">
        <v>165</v>
      </c>
      <c r="E810" s="1" t="s">
        <v>2357</v>
      </c>
      <c r="F810" s="4" t="s">
        <v>9</v>
      </c>
      <c r="G810" s="115" t="s">
        <v>5407</v>
      </c>
      <c r="H810" s="116">
        <v>0</v>
      </c>
      <c r="I810" s="5">
        <v>3</v>
      </c>
      <c r="J810" s="5" t="s">
        <v>11</v>
      </c>
      <c r="K810" s="4" t="s">
        <v>47</v>
      </c>
      <c r="L810" s="11">
        <v>82391</v>
      </c>
      <c r="M810" s="14">
        <v>26.221310580039081</v>
      </c>
      <c r="N810" s="13">
        <v>12</v>
      </c>
      <c r="O810" s="10">
        <v>306.74</v>
      </c>
      <c r="P810" s="117" t="s">
        <v>2358</v>
      </c>
      <c r="Q810" s="1"/>
      <c r="R810" s="1" t="s">
        <v>5717</v>
      </c>
      <c r="S810" s="135">
        <v>22</v>
      </c>
    </row>
    <row r="811" spans="1:19" ht="18" customHeight="1">
      <c r="A811" s="1" t="s">
        <v>2361</v>
      </c>
      <c r="B811" s="1" t="s">
        <v>2362</v>
      </c>
      <c r="C811" s="1" t="s">
        <v>2356</v>
      </c>
      <c r="D811" s="3" t="s">
        <v>165</v>
      </c>
      <c r="E811" s="1" t="s">
        <v>2357</v>
      </c>
      <c r="F811" s="4" t="s">
        <v>9</v>
      </c>
      <c r="G811" s="115" t="s">
        <v>5407</v>
      </c>
      <c r="H811" s="116">
        <v>0</v>
      </c>
      <c r="I811" s="5">
        <v>3</v>
      </c>
      <c r="J811" s="5" t="s">
        <v>11</v>
      </c>
      <c r="K811" s="4" t="s">
        <v>47</v>
      </c>
      <c r="L811" s="11">
        <v>81257</v>
      </c>
      <c r="M811" s="14">
        <v>24.797863568677162</v>
      </c>
      <c r="N811" s="13">
        <v>12</v>
      </c>
      <c r="O811" s="10">
        <v>223.69</v>
      </c>
      <c r="P811" s="117" t="s">
        <v>2358</v>
      </c>
      <c r="Q811" s="1"/>
      <c r="R811" s="1" t="s">
        <v>5717</v>
      </c>
      <c r="S811" s="135">
        <v>22</v>
      </c>
    </row>
    <row r="812" spans="1:19" ht="18" customHeight="1">
      <c r="A812" s="1" t="s">
        <v>2363</v>
      </c>
      <c r="B812" s="1" t="s">
        <v>2364</v>
      </c>
      <c r="C812" s="1" t="s">
        <v>2356</v>
      </c>
      <c r="D812" s="3" t="s">
        <v>165</v>
      </c>
      <c r="E812" s="1" t="s">
        <v>2357</v>
      </c>
      <c r="F812" s="4" t="s">
        <v>9</v>
      </c>
      <c r="G812" s="115" t="s">
        <v>5407</v>
      </c>
      <c r="H812" s="116">
        <v>0</v>
      </c>
      <c r="I812" s="5">
        <v>3</v>
      </c>
      <c r="J812" s="5" t="s">
        <v>11</v>
      </c>
      <c r="K812" s="4" t="s">
        <v>47</v>
      </c>
      <c r="L812" s="11">
        <v>82196</v>
      </c>
      <c r="M812" s="14">
        <v>26.270134799746948</v>
      </c>
      <c r="N812" s="13">
        <v>40</v>
      </c>
      <c r="O812" s="10">
        <v>260</v>
      </c>
      <c r="P812" s="117" t="s">
        <v>2358</v>
      </c>
      <c r="Q812" s="1"/>
      <c r="R812" s="1" t="s">
        <v>5717</v>
      </c>
      <c r="S812" s="135">
        <v>22</v>
      </c>
    </row>
    <row r="813" spans="1:19" ht="18" customHeight="1">
      <c r="A813" s="1" t="s">
        <v>2365</v>
      </c>
      <c r="B813" s="1" t="s">
        <v>2366</v>
      </c>
      <c r="C813" s="1" t="s">
        <v>2356</v>
      </c>
      <c r="D813" s="3" t="s">
        <v>165</v>
      </c>
      <c r="E813" s="1" t="s">
        <v>2357</v>
      </c>
      <c r="F813" s="4" t="s">
        <v>9</v>
      </c>
      <c r="G813" s="115" t="s">
        <v>5407</v>
      </c>
      <c r="H813" s="116">
        <v>0</v>
      </c>
      <c r="I813" s="5">
        <v>3</v>
      </c>
      <c r="J813" s="5" t="s">
        <v>11</v>
      </c>
      <c r="K813" s="4" t="s">
        <v>47</v>
      </c>
      <c r="L813" s="11">
        <v>82625</v>
      </c>
      <c r="M813" s="14">
        <v>26.209984871406959</v>
      </c>
      <c r="N813" s="13">
        <v>24</v>
      </c>
      <c r="O813" s="10">
        <v>296.02999999999997</v>
      </c>
      <c r="P813" s="117" t="s">
        <v>2358</v>
      </c>
      <c r="Q813" s="1"/>
      <c r="R813" s="1" t="s">
        <v>5717</v>
      </c>
      <c r="S813" s="135">
        <v>22</v>
      </c>
    </row>
    <row r="814" spans="1:19" ht="18" customHeight="1">
      <c r="A814" s="1" t="s">
        <v>2367</v>
      </c>
      <c r="B814" s="1" t="s">
        <v>2368</v>
      </c>
      <c r="C814" s="1" t="s">
        <v>2356</v>
      </c>
      <c r="D814" s="3" t="s">
        <v>165</v>
      </c>
      <c r="E814" s="1" t="s">
        <v>2357</v>
      </c>
      <c r="F814" s="4" t="s">
        <v>9</v>
      </c>
      <c r="G814" s="115" t="s">
        <v>5407</v>
      </c>
      <c r="H814" s="116">
        <v>0</v>
      </c>
      <c r="I814" s="5">
        <v>3</v>
      </c>
      <c r="J814" s="5" t="s">
        <v>11</v>
      </c>
      <c r="K814" s="4" t="s">
        <v>47</v>
      </c>
      <c r="L814" s="11">
        <v>82522</v>
      </c>
      <c r="M814" s="14">
        <v>26.714088364314968</v>
      </c>
      <c r="N814" s="13">
        <v>18</v>
      </c>
      <c r="O814" s="10">
        <v>263.81</v>
      </c>
      <c r="P814" s="117" t="s">
        <v>2358</v>
      </c>
      <c r="Q814" s="1"/>
      <c r="R814" s="1" t="s">
        <v>5717</v>
      </c>
      <c r="S814" s="135">
        <v>22</v>
      </c>
    </row>
    <row r="815" spans="1:19" ht="18" customHeight="1">
      <c r="A815" s="1" t="s">
        <v>2369</v>
      </c>
      <c r="B815" s="1" t="s">
        <v>2370</v>
      </c>
      <c r="C815" s="1" t="s">
        <v>2356</v>
      </c>
      <c r="D815" s="3" t="s">
        <v>165</v>
      </c>
      <c r="E815" s="1" t="s">
        <v>2357</v>
      </c>
      <c r="F815" s="4" t="s">
        <v>9</v>
      </c>
      <c r="G815" s="115" t="s">
        <v>4271</v>
      </c>
      <c r="H815" s="116">
        <v>12.64</v>
      </c>
      <c r="I815" s="5">
        <v>2</v>
      </c>
      <c r="J815" s="5" t="s">
        <v>11</v>
      </c>
      <c r="K815" s="4" t="s">
        <v>47</v>
      </c>
      <c r="L815" s="11">
        <v>87289</v>
      </c>
      <c r="M815" s="14">
        <v>28.332321369244696</v>
      </c>
      <c r="N815" s="13">
        <v>5785</v>
      </c>
      <c r="O815" s="10">
        <v>202.44</v>
      </c>
      <c r="P815" s="117" t="s">
        <v>2358</v>
      </c>
      <c r="Q815" s="1"/>
      <c r="R815" s="1" t="s">
        <v>5717</v>
      </c>
      <c r="S815" s="135">
        <v>22</v>
      </c>
    </row>
    <row r="816" spans="1:19" ht="18" customHeight="1">
      <c r="A816" s="1" t="s">
        <v>2371</v>
      </c>
      <c r="B816" s="1" t="s">
        <v>2372</v>
      </c>
      <c r="C816" s="1" t="s">
        <v>2373</v>
      </c>
      <c r="D816" s="3" t="s">
        <v>165</v>
      </c>
      <c r="E816" s="1" t="s">
        <v>2374</v>
      </c>
      <c r="F816" s="4" t="s">
        <v>9</v>
      </c>
      <c r="G816" s="115" t="s">
        <v>4271</v>
      </c>
      <c r="H816" s="116">
        <v>50.314999999999998</v>
      </c>
      <c r="I816" s="5">
        <v>2</v>
      </c>
      <c r="J816" s="5" t="s">
        <v>11</v>
      </c>
      <c r="K816" s="4" t="s">
        <v>8</v>
      </c>
      <c r="L816" s="11">
        <v>74035</v>
      </c>
      <c r="M816" s="14">
        <v>0</v>
      </c>
      <c r="N816" s="13">
        <v>1885</v>
      </c>
      <c r="O816" s="10">
        <v>277.08999999999997</v>
      </c>
      <c r="P816" s="117" t="s">
        <v>2358</v>
      </c>
      <c r="Q816" s="1"/>
      <c r="R816" s="1" t="s">
        <v>5694</v>
      </c>
      <c r="S816" s="127"/>
    </row>
    <row r="817" spans="1:19" ht="18" customHeight="1">
      <c r="A817" s="1" t="s">
        <v>2375</v>
      </c>
      <c r="B817" s="1" t="s">
        <v>2376</v>
      </c>
      <c r="C817" s="1" t="s">
        <v>2377</v>
      </c>
      <c r="D817" s="3" t="s">
        <v>2050</v>
      </c>
      <c r="E817" s="1" t="s">
        <v>1747</v>
      </c>
      <c r="F817" s="4" t="s">
        <v>9</v>
      </c>
      <c r="G817" s="115" t="s">
        <v>4269</v>
      </c>
      <c r="H817" s="116">
        <v>48.05</v>
      </c>
      <c r="I817" s="5">
        <v>2</v>
      </c>
      <c r="J817" s="6" t="s">
        <v>11</v>
      </c>
      <c r="K817" s="4" t="s">
        <v>8</v>
      </c>
      <c r="L817" s="11">
        <v>68401</v>
      </c>
      <c r="M817" s="14">
        <v>0</v>
      </c>
      <c r="N817" s="13">
        <v>21</v>
      </c>
      <c r="O817" s="10">
        <v>23.5</v>
      </c>
      <c r="P817" s="117" t="s">
        <v>2358</v>
      </c>
      <c r="Q817" s="1"/>
      <c r="R817" s="1" t="s">
        <v>5730</v>
      </c>
      <c r="S817" s="128">
        <v>6</v>
      </c>
    </row>
    <row r="818" spans="1:19" ht="18" customHeight="1">
      <c r="A818" s="2" t="s">
        <v>2378</v>
      </c>
      <c r="B818" s="1" t="s">
        <v>2379</v>
      </c>
      <c r="C818" s="2" t="s">
        <v>2350</v>
      </c>
      <c r="D818" s="3" t="s">
        <v>165</v>
      </c>
      <c r="E818" s="2" t="s">
        <v>2380</v>
      </c>
      <c r="F818" s="4" t="s">
        <v>9</v>
      </c>
      <c r="G818" s="115" t="s">
        <v>5407</v>
      </c>
      <c r="H818" s="116">
        <v>0</v>
      </c>
      <c r="I818" s="5">
        <v>3</v>
      </c>
      <c r="J818" s="5" t="s">
        <v>11</v>
      </c>
      <c r="K818" s="4" t="s">
        <v>47</v>
      </c>
      <c r="L818" s="11">
        <v>88636</v>
      </c>
      <c r="M818" s="14">
        <v>25.555079200324926</v>
      </c>
      <c r="N818" s="13">
        <v>3234</v>
      </c>
      <c r="O818" s="10">
        <v>218.71</v>
      </c>
      <c r="P818" s="117" t="s">
        <v>2358</v>
      </c>
      <c r="Q818" s="1"/>
      <c r="R818" s="1" t="s">
        <v>5717</v>
      </c>
      <c r="S818" s="135">
        <v>22</v>
      </c>
    </row>
    <row r="819" spans="1:19" ht="18" customHeight="1">
      <c r="A819" s="2" t="s">
        <v>2381</v>
      </c>
      <c r="B819" s="1" t="s">
        <v>2382</v>
      </c>
      <c r="C819" s="2" t="s">
        <v>2383</v>
      </c>
      <c r="D819" s="3" t="s">
        <v>165</v>
      </c>
      <c r="E819" s="2" t="s">
        <v>2384</v>
      </c>
      <c r="F819" s="4" t="s">
        <v>9</v>
      </c>
      <c r="G819" s="115" t="s">
        <v>5407</v>
      </c>
      <c r="H819" s="116">
        <v>0</v>
      </c>
      <c r="I819" s="5">
        <v>2</v>
      </c>
      <c r="J819" s="5" t="s">
        <v>268</v>
      </c>
      <c r="K819" s="4" t="s">
        <v>47</v>
      </c>
      <c r="L819" s="11">
        <v>80692</v>
      </c>
      <c r="M819" s="14">
        <v>8.5510335597085216</v>
      </c>
      <c r="N819" s="13">
        <v>2892</v>
      </c>
      <c r="O819" s="10">
        <v>206.63</v>
      </c>
      <c r="P819" s="117" t="s">
        <v>2358</v>
      </c>
      <c r="Q819" s="1"/>
      <c r="R819" s="1" t="s">
        <v>5717</v>
      </c>
      <c r="S819" s="135">
        <v>22</v>
      </c>
    </row>
    <row r="820" spans="1:19" ht="18" customHeight="1">
      <c r="A820" s="2" t="s">
        <v>2385</v>
      </c>
      <c r="B820" s="1" t="s">
        <v>2386</v>
      </c>
      <c r="C820" s="2" t="s">
        <v>2350</v>
      </c>
      <c r="D820" s="3" t="s">
        <v>165</v>
      </c>
      <c r="E820" s="2" t="s">
        <v>2384</v>
      </c>
      <c r="F820" s="4" t="s">
        <v>9</v>
      </c>
      <c r="G820" s="115" t="s">
        <v>5407</v>
      </c>
      <c r="H820" s="116">
        <v>0</v>
      </c>
      <c r="I820" s="5">
        <v>2</v>
      </c>
      <c r="J820" s="5" t="s">
        <v>11</v>
      </c>
      <c r="K820" s="4" t="s">
        <v>47</v>
      </c>
      <c r="L820" s="11">
        <v>77813</v>
      </c>
      <c r="M820" s="14">
        <v>3.0020690630100368</v>
      </c>
      <c r="N820" s="13">
        <v>694</v>
      </c>
      <c r="O820" s="10">
        <v>246.37</v>
      </c>
      <c r="P820" s="117" t="s">
        <v>2358</v>
      </c>
      <c r="Q820" s="1"/>
      <c r="R820" s="1" t="s">
        <v>5717</v>
      </c>
      <c r="S820" s="135">
        <v>22</v>
      </c>
    </row>
    <row r="821" spans="1:19" ht="18" customHeight="1">
      <c r="A821" s="2" t="s">
        <v>2387</v>
      </c>
      <c r="B821" s="1" t="s">
        <v>2388</v>
      </c>
      <c r="C821" s="2" t="s">
        <v>2389</v>
      </c>
      <c r="D821" s="3" t="s">
        <v>165</v>
      </c>
      <c r="E821" s="2" t="s">
        <v>2390</v>
      </c>
      <c r="F821" s="4" t="s">
        <v>9</v>
      </c>
      <c r="G821" s="115" t="s">
        <v>5407</v>
      </c>
      <c r="H821" s="116">
        <v>0</v>
      </c>
      <c r="I821" s="5">
        <v>2</v>
      </c>
      <c r="J821" s="5" t="s">
        <v>11</v>
      </c>
      <c r="K821" s="4" t="s">
        <v>47</v>
      </c>
      <c r="L821" s="11">
        <v>79654</v>
      </c>
      <c r="M821" s="14">
        <v>7.9292941974037721</v>
      </c>
      <c r="N821" s="13">
        <v>1502</v>
      </c>
      <c r="O821" s="10">
        <v>264.32</v>
      </c>
      <c r="P821" s="117" t="s">
        <v>2358</v>
      </c>
      <c r="Q821" s="1"/>
      <c r="R821" s="1" t="s">
        <v>5717</v>
      </c>
      <c r="S821" s="135">
        <v>22</v>
      </c>
    </row>
    <row r="822" spans="1:19" ht="18" customHeight="1">
      <c r="A822" s="1" t="s">
        <v>2391</v>
      </c>
      <c r="B822" s="1" t="s">
        <v>2392</v>
      </c>
      <c r="C822" s="1" t="s">
        <v>14</v>
      </c>
      <c r="D822" s="3" t="s">
        <v>14</v>
      </c>
      <c r="E822" s="1" t="s">
        <v>2393</v>
      </c>
      <c r="F822" s="4" t="s">
        <v>12</v>
      </c>
      <c r="G822" s="115" t="s">
        <v>5407</v>
      </c>
      <c r="H822" s="116">
        <v>0</v>
      </c>
      <c r="I822" s="5">
        <v>1</v>
      </c>
      <c r="J822" s="5" t="s">
        <v>268</v>
      </c>
      <c r="K822" s="4" t="s">
        <v>8</v>
      </c>
      <c r="L822" s="11">
        <v>75709</v>
      </c>
      <c r="M822" s="14">
        <v>0</v>
      </c>
      <c r="N822" s="13">
        <v>4296</v>
      </c>
      <c r="O822" s="10">
        <v>290.18</v>
      </c>
      <c r="P822" s="117" t="s">
        <v>2358</v>
      </c>
      <c r="Q822" s="1"/>
      <c r="R822" s="1" t="s">
        <v>8733</v>
      </c>
      <c r="S822" s="127"/>
    </row>
    <row r="823" spans="1:19" ht="18" customHeight="1">
      <c r="A823" s="1" t="s">
        <v>2394</v>
      </c>
      <c r="B823" s="1" t="s">
        <v>2395</v>
      </c>
      <c r="C823" s="1" t="s">
        <v>2350</v>
      </c>
      <c r="D823" s="3" t="s">
        <v>165</v>
      </c>
      <c r="E823" s="9" t="s">
        <v>2396</v>
      </c>
      <c r="F823" s="4" t="s">
        <v>12</v>
      </c>
      <c r="G823" s="115" t="s">
        <v>5407</v>
      </c>
      <c r="H823" s="116">
        <v>0</v>
      </c>
      <c r="I823" s="5">
        <v>1</v>
      </c>
      <c r="J823" s="5" t="s">
        <v>11</v>
      </c>
      <c r="K823" s="4" t="s">
        <v>8</v>
      </c>
      <c r="L823" s="11">
        <v>7359</v>
      </c>
      <c r="M823" s="14">
        <v>0</v>
      </c>
      <c r="N823" s="13">
        <v>2592</v>
      </c>
      <c r="O823" s="10">
        <v>218.53</v>
      </c>
      <c r="P823" s="117" t="s">
        <v>2358</v>
      </c>
      <c r="Q823" s="1"/>
      <c r="R823" s="1" t="s">
        <v>8733</v>
      </c>
      <c r="S823" s="127"/>
    </row>
    <row r="824" spans="1:19" ht="18" customHeight="1">
      <c r="A824" s="1" t="s">
        <v>2397</v>
      </c>
      <c r="B824" s="1" t="s">
        <v>2398</v>
      </c>
      <c r="C824" s="1" t="s">
        <v>2350</v>
      </c>
      <c r="D824" s="3" t="s">
        <v>165</v>
      </c>
      <c r="E824" s="1" t="s">
        <v>2396</v>
      </c>
      <c r="F824" s="4" t="s">
        <v>9</v>
      </c>
      <c r="G824" s="115" t="s">
        <v>5407</v>
      </c>
      <c r="H824" s="116">
        <v>0</v>
      </c>
      <c r="I824" s="5">
        <v>2</v>
      </c>
      <c r="J824" s="5" t="s">
        <v>11</v>
      </c>
      <c r="K824" s="4" t="s">
        <v>8</v>
      </c>
      <c r="L824" s="11">
        <v>74047</v>
      </c>
      <c r="M824" s="14">
        <v>0</v>
      </c>
      <c r="N824" s="13">
        <v>2049</v>
      </c>
      <c r="O824" s="10">
        <v>224</v>
      </c>
      <c r="P824" s="117" t="s">
        <v>2358</v>
      </c>
      <c r="Q824" s="1"/>
      <c r="R824" s="1" t="s">
        <v>5690</v>
      </c>
      <c r="S824" s="128">
        <v>23</v>
      </c>
    </row>
    <row r="825" spans="1:19" ht="18" customHeight="1">
      <c r="A825" s="1" t="s">
        <v>2399</v>
      </c>
      <c r="B825" s="1" t="s">
        <v>2400</v>
      </c>
      <c r="C825" s="1" t="s">
        <v>165</v>
      </c>
      <c r="D825" s="3" t="s">
        <v>165</v>
      </c>
      <c r="E825" s="9" t="s">
        <v>2401</v>
      </c>
      <c r="F825" s="4" t="s">
        <v>9</v>
      </c>
      <c r="G825" s="115" t="s">
        <v>5407</v>
      </c>
      <c r="H825" s="116">
        <v>0</v>
      </c>
      <c r="I825" s="5">
        <v>2</v>
      </c>
      <c r="J825" s="6" t="s">
        <v>11</v>
      </c>
      <c r="K825" s="4" t="s">
        <v>8</v>
      </c>
      <c r="L825" s="11">
        <v>76930</v>
      </c>
      <c r="M825" s="14">
        <v>0</v>
      </c>
      <c r="N825" s="13">
        <v>4016</v>
      </c>
      <c r="O825" s="10">
        <v>67.91</v>
      </c>
      <c r="P825" s="117" t="s">
        <v>2358</v>
      </c>
      <c r="Q825" s="1"/>
      <c r="R825" s="1" t="s">
        <v>5679</v>
      </c>
      <c r="S825" s="128">
        <v>2</v>
      </c>
    </row>
    <row r="826" spans="1:19" ht="18" customHeight="1">
      <c r="A826" s="1" t="s">
        <v>2402</v>
      </c>
      <c r="B826" s="1" t="s">
        <v>2403</v>
      </c>
      <c r="C826" s="1" t="s">
        <v>2404</v>
      </c>
      <c r="D826" s="3" t="s">
        <v>54</v>
      </c>
      <c r="E826" s="1" t="s">
        <v>1521</v>
      </c>
      <c r="F826" s="4" t="s">
        <v>12</v>
      </c>
      <c r="G826" s="115" t="s">
        <v>5407</v>
      </c>
      <c r="H826" s="116">
        <v>0</v>
      </c>
      <c r="I826" s="5">
        <v>1</v>
      </c>
      <c r="J826" s="5" t="s">
        <v>11</v>
      </c>
      <c r="K826" s="4" t="s">
        <v>8</v>
      </c>
      <c r="L826" s="11">
        <v>75878</v>
      </c>
      <c r="M826" s="14">
        <v>0</v>
      </c>
      <c r="N826" s="13">
        <v>18</v>
      </c>
      <c r="O826" s="10">
        <v>270.63</v>
      </c>
      <c r="P826" s="117" t="s">
        <v>2358</v>
      </c>
      <c r="Q826" s="1"/>
      <c r="R826" s="1" t="s">
        <v>8731</v>
      </c>
      <c r="S826" s="128">
        <v>1</v>
      </c>
    </row>
    <row r="827" spans="1:19" ht="18" customHeight="1">
      <c r="A827" s="1" t="s">
        <v>2405</v>
      </c>
      <c r="B827" s="1" t="s">
        <v>2406</v>
      </c>
      <c r="C827" s="1" t="s">
        <v>2350</v>
      </c>
      <c r="D827" s="3" t="s">
        <v>165</v>
      </c>
      <c r="E827" s="1" t="s">
        <v>2401</v>
      </c>
      <c r="F827" s="4" t="s">
        <v>9</v>
      </c>
      <c r="G827" s="115" t="s">
        <v>5407</v>
      </c>
      <c r="H827" s="116">
        <v>0</v>
      </c>
      <c r="I827" s="5">
        <v>2</v>
      </c>
      <c r="J827" s="5" t="s">
        <v>11</v>
      </c>
      <c r="K827" s="4" t="s">
        <v>47</v>
      </c>
      <c r="L827" s="11">
        <v>78487</v>
      </c>
      <c r="M827" s="14">
        <v>6.5832558258055478</v>
      </c>
      <c r="N827" s="13">
        <v>426</v>
      </c>
      <c r="O827" s="10">
        <v>238.4</v>
      </c>
      <c r="P827" s="117" t="s">
        <v>2358</v>
      </c>
      <c r="Q827" s="1"/>
      <c r="R827" s="1" t="s">
        <v>5690</v>
      </c>
      <c r="S827" s="128">
        <v>23</v>
      </c>
    </row>
    <row r="828" spans="1:19" ht="18" customHeight="1">
      <c r="A828" s="1" t="s">
        <v>2407</v>
      </c>
      <c r="B828" s="1" t="s">
        <v>2408</v>
      </c>
      <c r="C828" s="1" t="s">
        <v>2350</v>
      </c>
      <c r="D828" s="3" t="s">
        <v>165</v>
      </c>
      <c r="E828" s="1" t="s">
        <v>2396</v>
      </c>
      <c r="F828" s="4" t="s">
        <v>9</v>
      </c>
      <c r="G828" s="115" t="s">
        <v>5407</v>
      </c>
      <c r="H828" s="116">
        <v>0</v>
      </c>
      <c r="I828" s="5">
        <v>3</v>
      </c>
      <c r="J828" s="5" t="s">
        <v>11</v>
      </c>
      <c r="K828" s="4" t="s">
        <v>47</v>
      </c>
      <c r="L828" s="11">
        <v>78831</v>
      </c>
      <c r="M828" s="14">
        <v>6.2716444038512771</v>
      </c>
      <c r="N828" s="13">
        <v>1022</v>
      </c>
      <c r="O828" s="10">
        <v>200.95</v>
      </c>
      <c r="P828" s="117" t="s">
        <v>2358</v>
      </c>
      <c r="Q828" s="1"/>
      <c r="R828" s="1" t="s">
        <v>5690</v>
      </c>
      <c r="S828" s="128">
        <v>23</v>
      </c>
    </row>
    <row r="829" spans="1:19" ht="18" customHeight="1">
      <c r="A829" s="1" t="s">
        <v>2409</v>
      </c>
      <c r="B829" s="1" t="s">
        <v>2410</v>
      </c>
      <c r="C829" s="1" t="s">
        <v>2350</v>
      </c>
      <c r="D829" s="3" t="s">
        <v>165</v>
      </c>
      <c r="E829" s="1" t="s">
        <v>2396</v>
      </c>
      <c r="F829" s="4" t="s">
        <v>9</v>
      </c>
      <c r="G829" s="115" t="s">
        <v>5407</v>
      </c>
      <c r="H829" s="116">
        <v>0</v>
      </c>
      <c r="I829" s="5">
        <v>3</v>
      </c>
      <c r="J829" s="5" t="s">
        <v>111</v>
      </c>
      <c r="K829" s="4" t="s">
        <v>47</v>
      </c>
      <c r="L829" s="11">
        <v>79612</v>
      </c>
      <c r="M829" s="14">
        <v>8.8165100738582129</v>
      </c>
      <c r="N829" s="13">
        <v>1120</v>
      </c>
      <c r="O829" s="10">
        <v>225.2</v>
      </c>
      <c r="P829" s="117" t="s">
        <v>2358</v>
      </c>
      <c r="Q829" s="1"/>
      <c r="R829" s="1" t="s">
        <v>5690</v>
      </c>
      <c r="S829" s="128">
        <v>23</v>
      </c>
    </row>
    <row r="830" spans="1:19" ht="18" customHeight="1">
      <c r="A830" s="1" t="s">
        <v>2411</v>
      </c>
      <c r="B830" s="1" t="s">
        <v>2412</v>
      </c>
      <c r="C830" s="1" t="s">
        <v>2350</v>
      </c>
      <c r="D830" s="3" t="s">
        <v>165</v>
      </c>
      <c r="E830" s="1" t="s">
        <v>2396</v>
      </c>
      <c r="F830" s="4" t="s">
        <v>9</v>
      </c>
      <c r="G830" s="115" t="s">
        <v>5407</v>
      </c>
      <c r="H830" s="116">
        <v>0</v>
      </c>
      <c r="I830" s="5">
        <v>2</v>
      </c>
      <c r="J830" s="5" t="s">
        <v>11</v>
      </c>
      <c r="K830" s="4" t="s">
        <v>8</v>
      </c>
      <c r="L830" s="11">
        <v>75530</v>
      </c>
      <c r="M830" s="14">
        <v>0</v>
      </c>
      <c r="N830" s="13">
        <v>324</v>
      </c>
      <c r="O830" s="10">
        <v>194.18</v>
      </c>
      <c r="P830" s="117" t="s">
        <v>2358</v>
      </c>
      <c r="Q830" s="1"/>
      <c r="R830" s="1" t="s">
        <v>5690</v>
      </c>
      <c r="S830" s="128">
        <v>23</v>
      </c>
    </row>
    <row r="831" spans="1:19" ht="18" customHeight="1">
      <c r="A831" s="1" t="s">
        <v>2413</v>
      </c>
      <c r="B831" s="1" t="s">
        <v>2414</v>
      </c>
      <c r="C831" s="1" t="s">
        <v>2350</v>
      </c>
      <c r="D831" s="3" t="s">
        <v>165</v>
      </c>
      <c r="E831" s="1" t="s">
        <v>2396</v>
      </c>
      <c r="F831" s="4" t="s">
        <v>9</v>
      </c>
      <c r="G831" s="115" t="s">
        <v>5407</v>
      </c>
      <c r="H831" s="116">
        <v>0</v>
      </c>
      <c r="I831" s="5">
        <v>2</v>
      </c>
      <c r="J831" s="5" t="s">
        <v>11</v>
      </c>
      <c r="K831" s="4" t="s">
        <v>8</v>
      </c>
      <c r="L831" s="11">
        <v>75887</v>
      </c>
      <c r="M831" s="14">
        <v>0</v>
      </c>
      <c r="N831" s="13">
        <v>297</v>
      </c>
      <c r="O831" s="10">
        <v>233.55</v>
      </c>
      <c r="P831" s="117" t="s">
        <v>2358</v>
      </c>
      <c r="Q831" s="1"/>
      <c r="R831" s="1" t="s">
        <v>5690</v>
      </c>
      <c r="S831" s="128">
        <v>23</v>
      </c>
    </row>
    <row r="832" spans="1:19" ht="18" customHeight="1">
      <c r="A832" s="1" t="s">
        <v>2415</v>
      </c>
      <c r="B832" s="1" t="s">
        <v>2416</v>
      </c>
      <c r="C832" s="1" t="s">
        <v>2417</v>
      </c>
      <c r="D832" s="3" t="s">
        <v>165</v>
      </c>
      <c r="E832" s="1" t="s">
        <v>2418</v>
      </c>
      <c r="F832" s="4" t="s">
        <v>9</v>
      </c>
      <c r="G832" s="115" t="s">
        <v>5407</v>
      </c>
      <c r="H832" s="116">
        <v>0</v>
      </c>
      <c r="I832" s="5">
        <v>2</v>
      </c>
      <c r="J832" s="5" t="s">
        <v>11</v>
      </c>
      <c r="K832" s="4" t="s">
        <v>8</v>
      </c>
      <c r="L832" s="11">
        <v>75577</v>
      </c>
      <c r="M832" s="14">
        <v>0</v>
      </c>
      <c r="N832" s="13">
        <v>18</v>
      </c>
      <c r="O832" s="10">
        <v>244.56</v>
      </c>
      <c r="P832" s="117" t="s">
        <v>2358</v>
      </c>
      <c r="Q832" s="1"/>
      <c r="R832" s="1" t="s">
        <v>8733</v>
      </c>
      <c r="S832" s="127"/>
    </row>
    <row r="833" spans="1:19" ht="18" customHeight="1">
      <c r="A833" s="1" t="s">
        <v>2419</v>
      </c>
      <c r="B833" s="1" t="s">
        <v>2420</v>
      </c>
      <c r="C833" s="1" t="s">
        <v>2421</v>
      </c>
      <c r="D833" s="3" t="s">
        <v>186</v>
      </c>
      <c r="E833" s="1" t="s">
        <v>2422</v>
      </c>
      <c r="F833" s="4" t="s">
        <v>9</v>
      </c>
      <c r="G833" s="115" t="s">
        <v>5407</v>
      </c>
      <c r="H833" s="116">
        <v>0</v>
      </c>
      <c r="I833" s="5">
        <v>2</v>
      </c>
      <c r="J833" s="5" t="s">
        <v>268</v>
      </c>
      <c r="K833" s="4" t="s">
        <v>8</v>
      </c>
      <c r="L833" s="11">
        <v>75732</v>
      </c>
      <c r="M833" s="14">
        <v>0</v>
      </c>
      <c r="N833" s="13">
        <v>10</v>
      </c>
      <c r="O833" s="10">
        <v>264.89</v>
      </c>
      <c r="P833" s="117" t="s">
        <v>2358</v>
      </c>
      <c r="Q833" s="1"/>
      <c r="R833" s="1" t="s">
        <v>8733</v>
      </c>
      <c r="S833" s="127"/>
    </row>
    <row r="834" spans="1:19" ht="18" customHeight="1">
      <c r="A834" s="1" t="s">
        <v>2423</v>
      </c>
      <c r="B834" s="1" t="s">
        <v>2424</v>
      </c>
      <c r="C834" s="1" t="s">
        <v>2025</v>
      </c>
      <c r="D834" s="3" t="s">
        <v>165</v>
      </c>
      <c r="E834" s="1" t="s">
        <v>2065</v>
      </c>
      <c r="F834" s="4" t="s">
        <v>9</v>
      </c>
      <c r="G834" s="115" t="s">
        <v>5407</v>
      </c>
      <c r="H834" s="116">
        <v>0</v>
      </c>
      <c r="I834" s="5">
        <v>2</v>
      </c>
      <c r="J834" s="5" t="s">
        <v>11</v>
      </c>
      <c r="K834" s="4" t="s">
        <v>8</v>
      </c>
      <c r="L834" s="11">
        <v>75885</v>
      </c>
      <c r="M834" s="14">
        <v>0</v>
      </c>
      <c r="N834" s="13">
        <v>15</v>
      </c>
      <c r="O834" s="10">
        <v>347.52</v>
      </c>
      <c r="P834" s="117" t="s">
        <v>2358</v>
      </c>
      <c r="Q834" s="1"/>
      <c r="R834" s="1" t="s">
        <v>5707</v>
      </c>
      <c r="S834" s="127"/>
    </row>
    <row r="835" spans="1:19" ht="18" customHeight="1">
      <c r="A835" s="1" t="s">
        <v>2425</v>
      </c>
      <c r="B835" s="1" t="s">
        <v>2426</v>
      </c>
      <c r="C835" s="1" t="s">
        <v>4251</v>
      </c>
      <c r="D835" s="3" t="s">
        <v>14</v>
      </c>
      <c r="E835" s="1" t="s">
        <v>2026</v>
      </c>
      <c r="F835" s="4" t="s">
        <v>9</v>
      </c>
      <c r="G835" s="115" t="s">
        <v>5407</v>
      </c>
      <c r="H835" s="116">
        <v>0</v>
      </c>
      <c r="I835" s="5">
        <v>2</v>
      </c>
      <c r="J835" s="6" t="s">
        <v>11</v>
      </c>
      <c r="K835" s="4" t="s">
        <v>8</v>
      </c>
      <c r="L835" s="11">
        <v>75831</v>
      </c>
      <c r="M835" s="14">
        <v>0</v>
      </c>
      <c r="N835" s="13">
        <v>14</v>
      </c>
      <c r="O835" s="10">
        <v>52.89</v>
      </c>
      <c r="P835" s="117" t="s">
        <v>2358</v>
      </c>
      <c r="Q835" s="1"/>
      <c r="R835" s="1"/>
      <c r="S835" s="128">
        <v>2</v>
      </c>
    </row>
    <row r="836" spans="1:19" ht="18" customHeight="1">
      <c r="A836" s="1" t="s">
        <v>2427</v>
      </c>
      <c r="B836" s="1" t="s">
        <v>2428</v>
      </c>
      <c r="C836" s="1" t="s">
        <v>2429</v>
      </c>
      <c r="D836" s="3" t="s">
        <v>186</v>
      </c>
      <c r="E836" s="1" t="s">
        <v>2026</v>
      </c>
      <c r="F836" s="4" t="s">
        <v>9</v>
      </c>
      <c r="G836" s="115" t="s">
        <v>5407</v>
      </c>
      <c r="H836" s="116">
        <v>0</v>
      </c>
      <c r="I836" s="5">
        <v>2</v>
      </c>
      <c r="J836" s="6" t="s">
        <v>174</v>
      </c>
      <c r="K836" s="4" t="s">
        <v>8</v>
      </c>
      <c r="L836" s="11">
        <v>75194</v>
      </c>
      <c r="M836" s="14">
        <v>0</v>
      </c>
      <c r="N836" s="13">
        <v>11</v>
      </c>
      <c r="O836" s="10">
        <v>36.36</v>
      </c>
      <c r="P836" s="117" t="s">
        <v>2358</v>
      </c>
      <c r="Q836" s="1"/>
      <c r="R836" s="1"/>
      <c r="S836" s="128">
        <v>2</v>
      </c>
    </row>
    <row r="837" spans="1:19" ht="18" customHeight="1">
      <c r="A837" s="1" t="s">
        <v>2430</v>
      </c>
      <c r="B837" s="1" t="s">
        <v>2431</v>
      </c>
      <c r="C837" s="1" t="s">
        <v>2432</v>
      </c>
      <c r="D837" s="3" t="s">
        <v>407</v>
      </c>
      <c r="E837" s="1" t="s">
        <v>2433</v>
      </c>
      <c r="F837" s="4" t="s">
        <v>9</v>
      </c>
      <c r="G837" s="115" t="s">
        <v>5407</v>
      </c>
      <c r="H837" s="116">
        <v>0</v>
      </c>
      <c r="I837" s="5">
        <v>2</v>
      </c>
      <c r="J837" s="5" t="s">
        <v>11</v>
      </c>
      <c r="K837" s="4" t="s">
        <v>8</v>
      </c>
      <c r="L837" s="11">
        <v>84486</v>
      </c>
      <c r="M837" s="14">
        <v>0</v>
      </c>
      <c r="N837" s="13">
        <v>105</v>
      </c>
      <c r="O837" s="10">
        <v>221.45</v>
      </c>
      <c r="P837" s="117" t="s">
        <v>2434</v>
      </c>
      <c r="Q837" s="1"/>
      <c r="R837" s="1" t="s">
        <v>5708</v>
      </c>
      <c r="S837" s="128">
        <v>24</v>
      </c>
    </row>
    <row r="838" spans="1:19" ht="18" customHeight="1">
      <c r="A838" s="1" t="s">
        <v>2435</v>
      </c>
      <c r="B838" s="1" t="s">
        <v>2436</v>
      </c>
      <c r="C838" s="1" t="s">
        <v>2437</v>
      </c>
      <c r="D838" s="3" t="s">
        <v>54</v>
      </c>
      <c r="E838" s="1" t="s">
        <v>2433</v>
      </c>
      <c r="F838" s="4" t="s">
        <v>9</v>
      </c>
      <c r="G838" s="115" t="s">
        <v>5407</v>
      </c>
      <c r="H838" s="116">
        <v>0</v>
      </c>
      <c r="I838" s="5">
        <v>2</v>
      </c>
      <c r="J838" s="5" t="s">
        <v>11</v>
      </c>
      <c r="K838" s="4" t="s">
        <v>8</v>
      </c>
      <c r="L838" s="11">
        <v>84480</v>
      </c>
      <c r="M838" s="14">
        <v>0</v>
      </c>
      <c r="N838" s="13">
        <v>76</v>
      </c>
      <c r="O838" s="10">
        <v>236.13</v>
      </c>
      <c r="P838" s="117" t="s">
        <v>2434</v>
      </c>
      <c r="Q838" s="1"/>
      <c r="R838" s="1" t="s">
        <v>5708</v>
      </c>
      <c r="S838" s="128">
        <v>24</v>
      </c>
    </row>
    <row r="839" spans="1:19" ht="18" customHeight="1">
      <c r="A839" s="1" t="s">
        <v>2438</v>
      </c>
      <c r="B839" s="1" t="s">
        <v>2439</v>
      </c>
      <c r="C839" s="1" t="s">
        <v>2437</v>
      </c>
      <c r="D839" s="3" t="s">
        <v>54</v>
      </c>
      <c r="E839" s="1" t="s">
        <v>2440</v>
      </c>
      <c r="F839" s="4" t="s">
        <v>9</v>
      </c>
      <c r="G839" s="115" t="s">
        <v>5407</v>
      </c>
      <c r="H839" s="116">
        <v>0</v>
      </c>
      <c r="I839" s="5">
        <v>2</v>
      </c>
      <c r="J839" s="5" t="s">
        <v>11</v>
      </c>
      <c r="K839" s="4" t="s">
        <v>8</v>
      </c>
      <c r="L839" s="11">
        <v>109626</v>
      </c>
      <c r="M839" s="14">
        <v>0</v>
      </c>
      <c r="N839" s="13">
        <v>2449</v>
      </c>
      <c r="O839" s="10">
        <v>200.68</v>
      </c>
      <c r="P839" s="117" t="s">
        <v>2441</v>
      </c>
      <c r="Q839" s="1"/>
      <c r="R839" s="1" t="s">
        <v>5708</v>
      </c>
      <c r="S839" s="128">
        <v>24</v>
      </c>
    </row>
    <row r="840" spans="1:19" ht="18" customHeight="1">
      <c r="A840" s="1" t="s">
        <v>2442</v>
      </c>
      <c r="B840" s="1" t="s">
        <v>2443</v>
      </c>
      <c r="C840" s="1" t="s">
        <v>2444</v>
      </c>
      <c r="D840" s="3" t="s">
        <v>54</v>
      </c>
      <c r="E840" s="1" t="s">
        <v>2440</v>
      </c>
      <c r="F840" s="4" t="s">
        <v>9</v>
      </c>
      <c r="G840" s="115" t="s">
        <v>5407</v>
      </c>
      <c r="H840" s="116">
        <v>0</v>
      </c>
      <c r="I840" s="5">
        <v>2</v>
      </c>
      <c r="J840" s="5" t="s">
        <v>11</v>
      </c>
      <c r="K840" s="4" t="s">
        <v>8</v>
      </c>
      <c r="L840" s="11">
        <v>110370</v>
      </c>
      <c r="M840" s="14">
        <v>0</v>
      </c>
      <c r="N840" s="13">
        <v>2644</v>
      </c>
      <c r="O840" s="10">
        <v>230.45</v>
      </c>
      <c r="P840" s="117" t="s">
        <v>2441</v>
      </c>
      <c r="Q840" s="1"/>
      <c r="R840" s="1" t="s">
        <v>5708</v>
      </c>
      <c r="S840" s="128">
        <v>24</v>
      </c>
    </row>
    <row r="841" spans="1:19" ht="18" customHeight="1">
      <c r="A841" s="1" t="s">
        <v>2445</v>
      </c>
      <c r="B841" s="1" t="s">
        <v>2446</v>
      </c>
      <c r="C841" s="1" t="s">
        <v>2432</v>
      </c>
      <c r="D841" s="3" t="s">
        <v>407</v>
      </c>
      <c r="E841" s="1" t="s">
        <v>2447</v>
      </c>
      <c r="F841" s="4" t="s">
        <v>9</v>
      </c>
      <c r="G841" s="115" t="s">
        <v>5407</v>
      </c>
      <c r="H841" s="116">
        <v>0</v>
      </c>
      <c r="I841" s="5">
        <v>2</v>
      </c>
      <c r="J841" s="5" t="s">
        <v>11</v>
      </c>
      <c r="K841" s="4" t="s">
        <v>8</v>
      </c>
      <c r="L841" s="11">
        <v>126303</v>
      </c>
      <c r="M841" s="14">
        <v>0</v>
      </c>
      <c r="N841" s="13">
        <v>45722</v>
      </c>
      <c r="O841" s="10">
        <v>237.42</v>
      </c>
      <c r="P841" s="117" t="s">
        <v>2448</v>
      </c>
      <c r="Q841" s="1"/>
      <c r="R841" s="1" t="s">
        <v>5708</v>
      </c>
      <c r="S841" s="128">
        <v>24</v>
      </c>
    </row>
    <row r="842" spans="1:19" ht="18" customHeight="1">
      <c r="A842" s="1" t="s">
        <v>2449</v>
      </c>
      <c r="B842" s="1" t="s">
        <v>2450</v>
      </c>
      <c r="C842" s="1" t="s">
        <v>558</v>
      </c>
      <c r="D842" s="3" t="s">
        <v>33</v>
      </c>
      <c r="E842" s="1" t="s">
        <v>2451</v>
      </c>
      <c r="F842" s="4" t="s">
        <v>9</v>
      </c>
      <c r="G842" s="115" t="s">
        <v>5397</v>
      </c>
      <c r="H842" s="116">
        <v>9.6349999999999998</v>
      </c>
      <c r="I842" s="5">
        <v>2</v>
      </c>
      <c r="J842" s="5" t="s">
        <v>11</v>
      </c>
      <c r="K842" s="4" t="s">
        <v>8</v>
      </c>
      <c r="L842" s="11">
        <v>166452</v>
      </c>
      <c r="M842" s="14">
        <v>0</v>
      </c>
      <c r="N842" s="13">
        <v>161</v>
      </c>
      <c r="O842" s="10">
        <v>228.36</v>
      </c>
      <c r="P842" s="117" t="s">
        <v>2452</v>
      </c>
      <c r="Q842" s="1"/>
      <c r="R842" s="1" t="s">
        <v>5712</v>
      </c>
      <c r="S842" s="128">
        <v>25</v>
      </c>
    </row>
    <row r="843" spans="1:19" ht="18" customHeight="1">
      <c r="A843" s="1" t="s">
        <v>2453</v>
      </c>
      <c r="B843" s="1" t="s">
        <v>2454</v>
      </c>
      <c r="C843" s="1" t="s">
        <v>2455</v>
      </c>
      <c r="D843" s="3" t="s">
        <v>33</v>
      </c>
      <c r="E843" s="1" t="s">
        <v>2456</v>
      </c>
      <c r="F843" s="4" t="s">
        <v>9</v>
      </c>
      <c r="G843" s="115" t="s">
        <v>5397</v>
      </c>
      <c r="H843" s="116">
        <v>45.47</v>
      </c>
      <c r="I843" s="5">
        <v>2</v>
      </c>
      <c r="J843" s="5" t="s">
        <v>11</v>
      </c>
      <c r="K843" s="4" t="s">
        <v>8</v>
      </c>
      <c r="L843" s="11">
        <v>166759</v>
      </c>
      <c r="M843" s="14">
        <v>0</v>
      </c>
      <c r="N843" s="13">
        <v>148</v>
      </c>
      <c r="O843" s="10">
        <v>226.44</v>
      </c>
      <c r="P843" s="117" t="s">
        <v>2452</v>
      </c>
      <c r="Q843" s="1"/>
      <c r="R843" s="1" t="s">
        <v>5694</v>
      </c>
      <c r="S843" s="128">
        <v>25</v>
      </c>
    </row>
    <row r="844" spans="1:19" ht="18" customHeight="1">
      <c r="A844" s="1" t="s">
        <v>2457</v>
      </c>
      <c r="B844" s="1" t="s">
        <v>2458</v>
      </c>
      <c r="C844" s="1" t="s">
        <v>33</v>
      </c>
      <c r="D844" s="3" t="s">
        <v>33</v>
      </c>
      <c r="E844" s="1" t="s">
        <v>2456</v>
      </c>
      <c r="F844" s="4" t="s">
        <v>9</v>
      </c>
      <c r="G844" s="115" t="s">
        <v>5397</v>
      </c>
      <c r="H844" s="116">
        <v>53.05</v>
      </c>
      <c r="I844" s="5">
        <v>2</v>
      </c>
      <c r="J844" s="5" t="s">
        <v>11</v>
      </c>
      <c r="K844" s="4" t="s">
        <v>8</v>
      </c>
      <c r="L844" s="11">
        <v>166118</v>
      </c>
      <c r="M844" s="14">
        <v>0</v>
      </c>
      <c r="N844" s="13">
        <v>1708</v>
      </c>
      <c r="O844" s="10">
        <v>193.22</v>
      </c>
      <c r="P844" s="117" t="s">
        <v>2452</v>
      </c>
      <c r="Q844" s="1"/>
      <c r="R844" s="1" t="s">
        <v>5694</v>
      </c>
      <c r="S844" s="128">
        <v>25</v>
      </c>
    </row>
    <row r="845" spans="1:19" ht="18" customHeight="1">
      <c r="A845" s="1" t="s">
        <v>2459</v>
      </c>
      <c r="B845" s="1" t="s">
        <v>2460</v>
      </c>
      <c r="C845" s="1" t="s">
        <v>2461</v>
      </c>
      <c r="D845" s="3" t="s">
        <v>54</v>
      </c>
      <c r="E845" s="1" t="s">
        <v>2462</v>
      </c>
      <c r="F845" s="4" t="s">
        <v>9</v>
      </c>
      <c r="G845" s="115" t="s">
        <v>5407</v>
      </c>
      <c r="H845" s="116">
        <v>0</v>
      </c>
      <c r="I845" s="5">
        <v>2</v>
      </c>
      <c r="J845" s="5" t="s">
        <v>11</v>
      </c>
      <c r="K845" s="4" t="s">
        <v>8</v>
      </c>
      <c r="L845" s="11">
        <v>72686</v>
      </c>
      <c r="M845" s="14">
        <v>0</v>
      </c>
      <c r="N845" s="13">
        <v>7600</v>
      </c>
      <c r="O845" s="10">
        <v>240.35</v>
      </c>
      <c r="P845" s="117" t="s">
        <v>2463</v>
      </c>
      <c r="Q845" s="1"/>
      <c r="R845" s="118" t="s">
        <v>5694</v>
      </c>
      <c r="S845" s="127"/>
    </row>
    <row r="846" spans="1:19" ht="18" customHeight="1">
      <c r="A846" s="1" t="s">
        <v>2464</v>
      </c>
      <c r="B846" s="1" t="s">
        <v>2465</v>
      </c>
      <c r="C846" s="1" t="s">
        <v>2461</v>
      </c>
      <c r="D846" s="3" t="s">
        <v>54</v>
      </c>
      <c r="E846" s="1" t="s">
        <v>2462</v>
      </c>
      <c r="F846" s="4" t="s">
        <v>9</v>
      </c>
      <c r="G846" s="115" t="s">
        <v>5407</v>
      </c>
      <c r="H846" s="116">
        <v>0</v>
      </c>
      <c r="I846" s="5">
        <v>2</v>
      </c>
      <c r="J846" s="5" t="s">
        <v>11</v>
      </c>
      <c r="K846" s="4" t="s">
        <v>8</v>
      </c>
      <c r="L846" s="11">
        <v>73580</v>
      </c>
      <c r="M846" s="14">
        <v>0</v>
      </c>
      <c r="N846" s="13">
        <v>2813</v>
      </c>
      <c r="O846" s="10">
        <v>246.68</v>
      </c>
      <c r="P846" s="117" t="s">
        <v>2463</v>
      </c>
      <c r="Q846" s="1"/>
      <c r="R846" s="118" t="s">
        <v>5694</v>
      </c>
      <c r="S846" s="127"/>
    </row>
    <row r="847" spans="1:19" ht="18" customHeight="1">
      <c r="A847" s="1" t="s">
        <v>2466</v>
      </c>
      <c r="B847" s="1" t="s">
        <v>2467</v>
      </c>
      <c r="C847" s="1" t="s">
        <v>2461</v>
      </c>
      <c r="D847" s="3" t="s">
        <v>54</v>
      </c>
      <c r="E847" s="1" t="s">
        <v>2462</v>
      </c>
      <c r="F847" s="4" t="s">
        <v>9</v>
      </c>
      <c r="G847" s="115" t="s">
        <v>5407</v>
      </c>
      <c r="H847" s="116">
        <v>0</v>
      </c>
      <c r="I847" s="5">
        <v>2</v>
      </c>
      <c r="J847" s="5" t="s">
        <v>11</v>
      </c>
      <c r="K847" s="4" t="s">
        <v>8</v>
      </c>
      <c r="L847" s="11">
        <v>74816</v>
      </c>
      <c r="M847" s="14">
        <v>0</v>
      </c>
      <c r="N847" s="13">
        <v>2552</v>
      </c>
      <c r="O847" s="10">
        <v>258.35000000000002</v>
      </c>
      <c r="P847" s="117" t="s">
        <v>2463</v>
      </c>
      <c r="Q847" s="1"/>
      <c r="R847" s="118" t="s">
        <v>5694</v>
      </c>
      <c r="S847" s="127"/>
    </row>
    <row r="848" spans="1:19" ht="18" customHeight="1">
      <c r="A848" s="1" t="s">
        <v>2468</v>
      </c>
      <c r="B848" s="1" t="s">
        <v>2469</v>
      </c>
      <c r="C848" s="1" t="s">
        <v>2470</v>
      </c>
      <c r="D848" s="3" t="s">
        <v>54</v>
      </c>
      <c r="E848" s="1" t="s">
        <v>2471</v>
      </c>
      <c r="F848" s="4" t="s">
        <v>9</v>
      </c>
      <c r="G848" s="115" t="s">
        <v>5407</v>
      </c>
      <c r="H848" s="116">
        <v>0</v>
      </c>
      <c r="I848" s="5">
        <v>2</v>
      </c>
      <c r="J848" s="5" t="s">
        <v>11</v>
      </c>
      <c r="K848" s="4" t="s">
        <v>8</v>
      </c>
      <c r="L848" s="11">
        <v>76505</v>
      </c>
      <c r="M848" s="14">
        <v>0</v>
      </c>
      <c r="N848" s="13">
        <v>4159</v>
      </c>
      <c r="O848" s="10">
        <v>266.24</v>
      </c>
      <c r="P848" s="117" t="s">
        <v>2463</v>
      </c>
      <c r="Q848" s="1"/>
      <c r="R848" s="1" t="s">
        <v>5708</v>
      </c>
      <c r="S848" s="128">
        <v>24</v>
      </c>
    </row>
    <row r="849" spans="1:19" ht="18" customHeight="1">
      <c r="A849" s="1" t="s">
        <v>2472</v>
      </c>
      <c r="B849" s="1" t="s">
        <v>2473</v>
      </c>
      <c r="C849" s="1" t="s">
        <v>2474</v>
      </c>
      <c r="D849" s="3" t="s">
        <v>83</v>
      </c>
      <c r="E849" s="1" t="s">
        <v>2475</v>
      </c>
      <c r="F849" s="4" t="s">
        <v>9</v>
      </c>
      <c r="G849" s="115" t="s">
        <v>5407</v>
      </c>
      <c r="H849" s="116">
        <v>0</v>
      </c>
      <c r="I849" s="5">
        <v>2</v>
      </c>
      <c r="J849" s="5" t="s">
        <v>11</v>
      </c>
      <c r="K849" s="4" t="s">
        <v>8</v>
      </c>
      <c r="L849" s="11">
        <v>77220</v>
      </c>
      <c r="M849" s="14">
        <v>0</v>
      </c>
      <c r="N849" s="13">
        <v>3485</v>
      </c>
      <c r="O849" s="10">
        <v>264.95</v>
      </c>
      <c r="P849" s="117" t="s">
        <v>2463</v>
      </c>
      <c r="Q849" s="1"/>
      <c r="R849" s="1" t="s">
        <v>5708</v>
      </c>
      <c r="S849" s="128">
        <v>24</v>
      </c>
    </row>
    <row r="850" spans="1:19" ht="18" customHeight="1">
      <c r="A850" s="1" t="s">
        <v>2476</v>
      </c>
      <c r="B850" s="1" t="s">
        <v>2477</v>
      </c>
      <c r="C850" s="1" t="s">
        <v>14</v>
      </c>
      <c r="D850" s="3" t="s">
        <v>14</v>
      </c>
      <c r="E850" s="1" t="s">
        <v>202</v>
      </c>
      <c r="F850" s="4" t="s">
        <v>12</v>
      </c>
      <c r="G850" s="115" t="s">
        <v>5407</v>
      </c>
      <c r="H850" s="116">
        <v>0</v>
      </c>
      <c r="I850" s="5">
        <v>1</v>
      </c>
      <c r="J850" s="5" t="s">
        <v>11</v>
      </c>
      <c r="K850" s="4" t="s">
        <v>8</v>
      </c>
      <c r="L850" s="11">
        <v>77273</v>
      </c>
      <c r="M850" s="14">
        <v>0</v>
      </c>
      <c r="N850" s="13">
        <v>56</v>
      </c>
      <c r="O850" s="10">
        <v>217.71</v>
      </c>
      <c r="P850" s="117" t="s">
        <v>2463</v>
      </c>
      <c r="Q850" s="1"/>
      <c r="R850" s="1" t="s">
        <v>5683</v>
      </c>
      <c r="S850" s="128">
        <v>1</v>
      </c>
    </row>
    <row r="851" spans="1:19" ht="18" customHeight="1">
      <c r="A851" s="1" t="s">
        <v>2478</v>
      </c>
      <c r="B851" s="1" t="s">
        <v>2479</v>
      </c>
      <c r="C851" s="1" t="s">
        <v>2480</v>
      </c>
      <c r="D851" s="3" t="s">
        <v>83</v>
      </c>
      <c r="E851" s="1" t="s">
        <v>2481</v>
      </c>
      <c r="F851" s="4" t="s">
        <v>9</v>
      </c>
      <c r="G851" s="115" t="s">
        <v>5407</v>
      </c>
      <c r="H851" s="116">
        <v>0</v>
      </c>
      <c r="I851" s="5">
        <v>2</v>
      </c>
      <c r="J851" s="5" t="s">
        <v>11</v>
      </c>
      <c r="K851" s="4" t="s">
        <v>8</v>
      </c>
      <c r="L851" s="11">
        <v>77912</v>
      </c>
      <c r="M851" s="14">
        <v>0</v>
      </c>
      <c r="N851" s="13">
        <v>35</v>
      </c>
      <c r="O851" s="10">
        <v>261.74</v>
      </c>
      <c r="P851" s="117" t="s">
        <v>2463</v>
      </c>
      <c r="Q851" s="1"/>
      <c r="R851" s="118" t="s">
        <v>5694</v>
      </c>
      <c r="S851" s="127"/>
    </row>
    <row r="852" spans="1:19" ht="18" customHeight="1">
      <c r="A852" s="1" t="s">
        <v>2482</v>
      </c>
      <c r="B852" s="1" t="s">
        <v>2483</v>
      </c>
      <c r="C852" s="1" t="s">
        <v>2484</v>
      </c>
      <c r="D852" s="3" t="s">
        <v>54</v>
      </c>
      <c r="E852" s="1" t="s">
        <v>2485</v>
      </c>
      <c r="F852" s="4" t="s">
        <v>9</v>
      </c>
      <c r="G852" s="115" t="s">
        <v>5407</v>
      </c>
      <c r="H852" s="116">
        <v>0</v>
      </c>
      <c r="I852" s="5">
        <v>2</v>
      </c>
      <c r="J852" s="5" t="s">
        <v>11</v>
      </c>
      <c r="K852" s="4" t="s">
        <v>8</v>
      </c>
      <c r="L852" s="11">
        <v>78120</v>
      </c>
      <c r="M852" s="14">
        <v>0</v>
      </c>
      <c r="N852" s="13">
        <v>1343</v>
      </c>
      <c r="O852" s="10">
        <v>261.45</v>
      </c>
      <c r="P852" s="117" t="s">
        <v>2463</v>
      </c>
      <c r="Q852" s="1"/>
      <c r="R852" s="118" t="s">
        <v>5694</v>
      </c>
      <c r="S852" s="127"/>
    </row>
    <row r="853" spans="1:19" ht="18" customHeight="1">
      <c r="A853" s="1" t="s">
        <v>2486</v>
      </c>
      <c r="B853" s="1" t="s">
        <v>2487</v>
      </c>
      <c r="C853" s="9" t="s">
        <v>2488</v>
      </c>
      <c r="D853" s="3" t="s">
        <v>54</v>
      </c>
      <c r="E853" s="9" t="s">
        <v>1175</v>
      </c>
      <c r="F853" s="4" t="s">
        <v>9</v>
      </c>
      <c r="G853" s="115" t="s">
        <v>5407</v>
      </c>
      <c r="H853" s="116">
        <v>0</v>
      </c>
      <c r="I853" s="5">
        <v>2</v>
      </c>
      <c r="J853" s="6" t="s">
        <v>11</v>
      </c>
      <c r="K853" s="4" t="s">
        <v>8</v>
      </c>
      <c r="L853" s="11">
        <v>78925</v>
      </c>
      <c r="M853" s="14">
        <v>0</v>
      </c>
      <c r="N853" s="13">
        <v>1727</v>
      </c>
      <c r="O853" s="10">
        <v>501.75</v>
      </c>
      <c r="P853" s="117" t="s">
        <v>2463</v>
      </c>
      <c r="Q853" s="1"/>
      <c r="R853" s="1" t="s">
        <v>5679</v>
      </c>
      <c r="S853" s="128">
        <v>2</v>
      </c>
    </row>
    <row r="854" spans="1:19" ht="18" customHeight="1">
      <c r="A854" s="1" t="s">
        <v>2489</v>
      </c>
      <c r="B854" s="1" t="s">
        <v>2490</v>
      </c>
      <c r="C854" s="1" t="s">
        <v>2491</v>
      </c>
      <c r="D854" s="3" t="s">
        <v>54</v>
      </c>
      <c r="E854" s="1" t="s">
        <v>2492</v>
      </c>
      <c r="F854" s="4" t="s">
        <v>9</v>
      </c>
      <c r="G854" s="115" t="s">
        <v>5407</v>
      </c>
      <c r="H854" s="116">
        <v>0</v>
      </c>
      <c r="I854" s="5">
        <v>2</v>
      </c>
      <c r="J854" s="5" t="s">
        <v>11</v>
      </c>
      <c r="K854" s="4" t="s">
        <v>8</v>
      </c>
      <c r="L854" s="11">
        <v>78549</v>
      </c>
      <c r="M854" s="14">
        <v>0</v>
      </c>
      <c r="N854" s="13">
        <v>16</v>
      </c>
      <c r="O854" s="10">
        <v>209.18</v>
      </c>
      <c r="P854" s="117" t="s">
        <v>2493</v>
      </c>
      <c r="Q854" s="1"/>
      <c r="R854" s="1" t="s">
        <v>5689</v>
      </c>
      <c r="S854" s="128">
        <v>9</v>
      </c>
    </row>
    <row r="855" spans="1:19" ht="18" customHeight="1">
      <c r="A855" s="1" t="s">
        <v>2494</v>
      </c>
      <c r="B855" s="1" t="s">
        <v>2495</v>
      </c>
      <c r="C855" s="1" t="s">
        <v>2496</v>
      </c>
      <c r="D855" s="3" t="s">
        <v>54</v>
      </c>
      <c r="E855" s="1" t="s">
        <v>2492</v>
      </c>
      <c r="F855" s="4" t="s">
        <v>9</v>
      </c>
      <c r="G855" s="115" t="s">
        <v>5407</v>
      </c>
      <c r="H855" s="116">
        <v>0</v>
      </c>
      <c r="I855" s="5">
        <v>2</v>
      </c>
      <c r="J855" s="5" t="s">
        <v>11</v>
      </c>
      <c r="K855" s="4" t="s">
        <v>8</v>
      </c>
      <c r="L855" s="11">
        <v>78382</v>
      </c>
      <c r="M855" s="14">
        <v>0</v>
      </c>
      <c r="N855" s="13">
        <v>22</v>
      </c>
      <c r="O855" s="10">
        <v>200.3</v>
      </c>
      <c r="P855" s="117" t="s">
        <v>2493</v>
      </c>
      <c r="Q855" s="1"/>
      <c r="R855" s="1" t="s">
        <v>5689</v>
      </c>
      <c r="S855" s="128">
        <v>9</v>
      </c>
    </row>
    <row r="856" spans="1:19" ht="18" customHeight="1">
      <c r="A856" s="1" t="s">
        <v>2497</v>
      </c>
      <c r="B856" s="1" t="s">
        <v>2498</v>
      </c>
      <c r="C856" s="1" t="s">
        <v>2491</v>
      </c>
      <c r="D856" s="3" t="s">
        <v>54</v>
      </c>
      <c r="E856" s="1" t="s">
        <v>2492</v>
      </c>
      <c r="F856" s="4" t="s">
        <v>9</v>
      </c>
      <c r="G856" s="115" t="s">
        <v>5407</v>
      </c>
      <c r="H856" s="116">
        <v>0</v>
      </c>
      <c r="I856" s="5">
        <v>2</v>
      </c>
      <c r="J856" s="5" t="s">
        <v>11</v>
      </c>
      <c r="K856" s="4" t="s">
        <v>8</v>
      </c>
      <c r="L856" s="11">
        <v>78822</v>
      </c>
      <c r="M856" s="14">
        <v>0</v>
      </c>
      <c r="N856" s="13">
        <v>31</v>
      </c>
      <c r="O856" s="10">
        <v>237.97</v>
      </c>
      <c r="P856" s="117" t="s">
        <v>2493</v>
      </c>
      <c r="Q856" s="1"/>
      <c r="R856" s="1" t="s">
        <v>5689</v>
      </c>
      <c r="S856" s="128">
        <v>9</v>
      </c>
    </row>
    <row r="857" spans="1:19" ht="18" customHeight="1">
      <c r="A857" s="1" t="s">
        <v>2499</v>
      </c>
      <c r="B857" s="1" t="s">
        <v>2500</v>
      </c>
      <c r="C857" s="1" t="s">
        <v>2491</v>
      </c>
      <c r="D857" s="3" t="s">
        <v>54</v>
      </c>
      <c r="E857" s="1" t="s">
        <v>2492</v>
      </c>
      <c r="F857" s="4" t="s">
        <v>9</v>
      </c>
      <c r="G857" s="115" t="s">
        <v>5407</v>
      </c>
      <c r="H857" s="116">
        <v>0</v>
      </c>
      <c r="I857" s="5">
        <v>2</v>
      </c>
      <c r="J857" s="5" t="s">
        <v>11</v>
      </c>
      <c r="K857" s="4" t="s">
        <v>8</v>
      </c>
      <c r="L857" s="11">
        <v>79389</v>
      </c>
      <c r="M857" s="14">
        <v>0</v>
      </c>
      <c r="N857" s="13">
        <v>51</v>
      </c>
      <c r="O857" s="10">
        <v>313.66000000000003</v>
      </c>
      <c r="P857" s="117" t="s">
        <v>2493</v>
      </c>
      <c r="Q857" s="1"/>
      <c r="R857" s="1" t="s">
        <v>5689</v>
      </c>
      <c r="S857" s="128">
        <v>9</v>
      </c>
    </row>
    <row r="858" spans="1:19" ht="18" customHeight="1">
      <c r="A858" s="1" t="s">
        <v>2501</v>
      </c>
      <c r="B858" s="1" t="s">
        <v>2502</v>
      </c>
      <c r="C858" s="1" t="s">
        <v>2503</v>
      </c>
      <c r="D858" s="3" t="s">
        <v>944</v>
      </c>
      <c r="E858" s="1" t="s">
        <v>2504</v>
      </c>
      <c r="F858" s="4" t="s">
        <v>9</v>
      </c>
      <c r="G858" s="115" t="s">
        <v>5407</v>
      </c>
      <c r="H858" s="116">
        <v>0</v>
      </c>
      <c r="I858" s="5">
        <v>2</v>
      </c>
      <c r="J858" s="6" t="s">
        <v>11</v>
      </c>
      <c r="K858" s="4" t="s">
        <v>8</v>
      </c>
      <c r="L858" s="11">
        <v>78333</v>
      </c>
      <c r="M858" s="14">
        <v>0</v>
      </c>
      <c r="N858" s="13">
        <v>169</v>
      </c>
      <c r="O858" s="10">
        <v>60.61</v>
      </c>
      <c r="P858" s="117" t="s">
        <v>2493</v>
      </c>
      <c r="Q858" s="1"/>
      <c r="R858" s="1" t="s">
        <v>5689</v>
      </c>
      <c r="S858" s="128">
        <v>17</v>
      </c>
    </row>
    <row r="859" spans="1:19" ht="18" customHeight="1">
      <c r="A859" s="1" t="s">
        <v>2505</v>
      </c>
      <c r="B859" s="1" t="s">
        <v>2506</v>
      </c>
      <c r="C859" s="1" t="s">
        <v>2507</v>
      </c>
      <c r="D859" s="3" t="s">
        <v>54</v>
      </c>
      <c r="E859" s="1" t="s">
        <v>2492</v>
      </c>
      <c r="F859" s="4" t="s">
        <v>9</v>
      </c>
      <c r="G859" s="115" t="s">
        <v>4269</v>
      </c>
      <c r="H859" s="116">
        <v>5.5250000000000004</v>
      </c>
      <c r="I859" s="5">
        <v>2</v>
      </c>
      <c r="J859" s="6" t="s">
        <v>11</v>
      </c>
      <c r="K859" s="4" t="s">
        <v>8</v>
      </c>
      <c r="L859" s="11">
        <v>62447</v>
      </c>
      <c r="M859" s="14">
        <v>0</v>
      </c>
      <c r="N859" s="13">
        <v>24</v>
      </c>
      <c r="O859" s="10">
        <v>51.69</v>
      </c>
      <c r="P859" s="117" t="s">
        <v>2493</v>
      </c>
      <c r="Q859" s="1"/>
      <c r="R859" s="1"/>
      <c r="S859" s="128">
        <v>2</v>
      </c>
    </row>
    <row r="860" spans="1:19" ht="18" customHeight="1">
      <c r="A860" s="1" t="s">
        <v>2508</v>
      </c>
      <c r="B860" s="1" t="s">
        <v>2509</v>
      </c>
      <c r="C860" s="1" t="s">
        <v>33</v>
      </c>
      <c r="D860" s="3" t="s">
        <v>33</v>
      </c>
      <c r="E860" s="1" t="s">
        <v>923</v>
      </c>
      <c r="F860" s="4" t="s">
        <v>12</v>
      </c>
      <c r="G860" s="115" t="s">
        <v>5407</v>
      </c>
      <c r="H860" s="116">
        <v>0</v>
      </c>
      <c r="I860" s="5">
        <v>1</v>
      </c>
      <c r="J860" s="5" t="s">
        <v>11</v>
      </c>
      <c r="K860" s="4" t="s">
        <v>8</v>
      </c>
      <c r="L860" s="11">
        <v>70982</v>
      </c>
      <c r="M860" s="14">
        <v>0</v>
      </c>
      <c r="N860" s="13">
        <v>58</v>
      </c>
      <c r="O860" s="10">
        <v>294.93</v>
      </c>
      <c r="P860" s="115"/>
      <c r="Q860" s="1"/>
      <c r="R860" s="1" t="s">
        <v>8733</v>
      </c>
      <c r="S860" s="128">
        <v>1</v>
      </c>
    </row>
    <row r="861" spans="1:19" ht="18" customHeight="1">
      <c r="A861" s="1" t="s">
        <v>2510</v>
      </c>
      <c r="B861" s="1" t="s">
        <v>2511</v>
      </c>
      <c r="C861" s="1" t="s">
        <v>4251</v>
      </c>
      <c r="D861" s="3" t="s">
        <v>33</v>
      </c>
      <c r="E861" s="9" t="s">
        <v>926</v>
      </c>
      <c r="F861" s="4" t="s">
        <v>9</v>
      </c>
      <c r="G861" s="115" t="s">
        <v>5394</v>
      </c>
      <c r="H861" s="116">
        <v>0.80500000000000005</v>
      </c>
      <c r="I861" s="5">
        <v>2</v>
      </c>
      <c r="J861" s="6" t="s">
        <v>11</v>
      </c>
      <c r="K861" s="4" t="s">
        <v>8</v>
      </c>
      <c r="L861" s="11">
        <v>71946</v>
      </c>
      <c r="M861" s="14">
        <v>0</v>
      </c>
      <c r="N861" s="13">
        <v>143</v>
      </c>
      <c r="O861" s="10">
        <v>387.32</v>
      </c>
      <c r="P861" s="115"/>
      <c r="Q861" s="1"/>
      <c r="R861" s="1" t="s">
        <v>5679</v>
      </c>
      <c r="S861" s="128">
        <v>2</v>
      </c>
    </row>
    <row r="862" spans="1:19" ht="18" customHeight="1">
      <c r="A862" s="1" t="s">
        <v>2512</v>
      </c>
      <c r="B862" s="1" t="s">
        <v>2513</v>
      </c>
      <c r="C862" s="1" t="s">
        <v>2514</v>
      </c>
      <c r="D862" s="3" t="s">
        <v>54</v>
      </c>
      <c r="E862" s="1" t="s">
        <v>2515</v>
      </c>
      <c r="F862" s="4" t="s">
        <v>9</v>
      </c>
      <c r="G862" s="115" t="s">
        <v>5407</v>
      </c>
      <c r="H862" s="116">
        <v>0</v>
      </c>
      <c r="I862" s="5">
        <v>2</v>
      </c>
      <c r="J862" s="5" t="s">
        <v>11</v>
      </c>
      <c r="K862" s="4" t="s">
        <v>8</v>
      </c>
      <c r="L862" s="11">
        <v>70453</v>
      </c>
      <c r="M862" s="14">
        <v>0</v>
      </c>
      <c r="N862" s="13">
        <v>5286</v>
      </c>
      <c r="O862" s="10">
        <v>212.28</v>
      </c>
      <c r="P862" s="115"/>
      <c r="Q862" s="1"/>
      <c r="R862" s="1" t="s">
        <v>5712</v>
      </c>
      <c r="S862" s="128">
        <v>25</v>
      </c>
    </row>
    <row r="863" spans="1:19" ht="18" customHeight="1">
      <c r="A863" s="1" t="s">
        <v>2516</v>
      </c>
      <c r="B863" s="1" t="s">
        <v>2517</v>
      </c>
      <c r="C863" s="1" t="s">
        <v>2432</v>
      </c>
      <c r="D863" s="3" t="s">
        <v>407</v>
      </c>
      <c r="E863" s="1" t="s">
        <v>2433</v>
      </c>
      <c r="F863" s="4" t="s">
        <v>9</v>
      </c>
      <c r="G863" s="115" t="s">
        <v>5407</v>
      </c>
      <c r="H863" s="116">
        <v>0</v>
      </c>
      <c r="I863" s="5">
        <v>2</v>
      </c>
      <c r="J863" s="5" t="s">
        <v>11</v>
      </c>
      <c r="K863" s="4" t="s">
        <v>8</v>
      </c>
      <c r="L863" s="11">
        <v>73116</v>
      </c>
      <c r="M863" s="14">
        <v>0</v>
      </c>
      <c r="N863" s="13">
        <v>2860</v>
      </c>
      <c r="O863" s="10">
        <v>225.01</v>
      </c>
      <c r="P863" s="117" t="s">
        <v>2518</v>
      </c>
      <c r="Q863" s="1"/>
      <c r="R863" s="1" t="s">
        <v>5708</v>
      </c>
      <c r="S863" s="128">
        <v>24</v>
      </c>
    </row>
    <row r="864" spans="1:19" ht="18" customHeight="1">
      <c r="A864" s="1" t="s">
        <v>2519</v>
      </c>
      <c r="B864" s="1" t="s">
        <v>2520</v>
      </c>
      <c r="C864" s="1" t="s">
        <v>33</v>
      </c>
      <c r="D864" s="3" t="s">
        <v>33</v>
      </c>
      <c r="E864" s="1" t="s">
        <v>2433</v>
      </c>
      <c r="F864" s="4" t="s">
        <v>9</v>
      </c>
      <c r="G864" s="115" t="s">
        <v>5407</v>
      </c>
      <c r="H864" s="116">
        <v>0</v>
      </c>
      <c r="I864" s="5">
        <v>2</v>
      </c>
      <c r="J864" s="5" t="s">
        <v>11</v>
      </c>
      <c r="K864" s="4" t="s">
        <v>8</v>
      </c>
      <c r="L864" s="11">
        <v>72925</v>
      </c>
      <c r="M864" s="14">
        <v>0</v>
      </c>
      <c r="N864" s="13">
        <v>2552</v>
      </c>
      <c r="O864" s="10">
        <v>222.62</v>
      </c>
      <c r="P864" s="117" t="s">
        <v>2518</v>
      </c>
      <c r="Q864" s="1"/>
      <c r="R864" s="1" t="s">
        <v>5708</v>
      </c>
      <c r="S864" s="128">
        <v>24</v>
      </c>
    </row>
    <row r="865" spans="1:19" ht="18" customHeight="1">
      <c r="A865" s="2" t="s">
        <v>2521</v>
      </c>
      <c r="B865" s="1" t="s">
        <v>2522</v>
      </c>
      <c r="C865" s="2" t="s">
        <v>1296</v>
      </c>
      <c r="D865" s="8" t="s">
        <v>54</v>
      </c>
      <c r="E865" s="2" t="s">
        <v>2523</v>
      </c>
      <c r="F865" s="4" t="s">
        <v>9</v>
      </c>
      <c r="G865" s="115" t="s">
        <v>5407</v>
      </c>
      <c r="H865" s="116">
        <v>0</v>
      </c>
      <c r="I865" s="5">
        <v>2</v>
      </c>
      <c r="J865" s="5" t="s">
        <v>11</v>
      </c>
      <c r="K865" s="4" t="s">
        <v>8</v>
      </c>
      <c r="L865" s="11">
        <v>66125</v>
      </c>
      <c r="M865" s="14">
        <v>0</v>
      </c>
      <c r="N865" s="13">
        <v>11</v>
      </c>
      <c r="O865" s="10">
        <v>110.76</v>
      </c>
      <c r="P865" s="117" t="s">
        <v>2524</v>
      </c>
      <c r="Q865" s="1"/>
      <c r="R865" s="1" t="s">
        <v>5688</v>
      </c>
      <c r="S865" s="127"/>
    </row>
    <row r="866" spans="1:19" ht="18" customHeight="1">
      <c r="A866" s="1" t="s">
        <v>2525</v>
      </c>
      <c r="B866" s="1" t="s">
        <v>2526</v>
      </c>
      <c r="C866" s="1" t="s">
        <v>2339</v>
      </c>
      <c r="D866" s="3" t="s">
        <v>944</v>
      </c>
      <c r="E866" s="1" t="s">
        <v>2527</v>
      </c>
      <c r="F866" s="4" t="s">
        <v>9</v>
      </c>
      <c r="G866" s="115" t="s">
        <v>5407</v>
      </c>
      <c r="H866" s="116">
        <v>0</v>
      </c>
      <c r="I866" s="5">
        <v>2</v>
      </c>
      <c r="J866" s="5" t="s">
        <v>2528</v>
      </c>
      <c r="K866" s="4" t="s">
        <v>8</v>
      </c>
      <c r="L866" s="11">
        <v>67900</v>
      </c>
      <c r="M866" s="14">
        <v>0</v>
      </c>
      <c r="N866" s="13">
        <v>40</v>
      </c>
      <c r="O866" s="10">
        <v>191.37</v>
      </c>
      <c r="P866" s="117" t="s">
        <v>2524</v>
      </c>
      <c r="Q866" s="1"/>
      <c r="R866" s="1" t="s">
        <v>5723</v>
      </c>
      <c r="S866" s="127"/>
    </row>
    <row r="867" spans="1:19" ht="18" customHeight="1">
      <c r="A867" s="1" t="s">
        <v>2529</v>
      </c>
      <c r="B867" s="1" t="s">
        <v>2530</v>
      </c>
      <c r="C867" s="1" t="s">
        <v>2404</v>
      </c>
      <c r="D867" s="3" t="s">
        <v>54</v>
      </c>
      <c r="E867" s="1" t="s">
        <v>1521</v>
      </c>
      <c r="F867" s="4" t="s">
        <v>12</v>
      </c>
      <c r="G867" s="115" t="s">
        <v>5407</v>
      </c>
      <c r="H867" s="116">
        <v>0</v>
      </c>
      <c r="I867" s="5">
        <v>1</v>
      </c>
      <c r="J867" s="5" t="s">
        <v>11</v>
      </c>
      <c r="K867" s="4" t="s">
        <v>8</v>
      </c>
      <c r="L867" s="11">
        <v>68090</v>
      </c>
      <c r="M867" s="14">
        <v>0</v>
      </c>
      <c r="N867" s="13">
        <v>3</v>
      </c>
      <c r="O867" s="10">
        <v>244.99</v>
      </c>
      <c r="P867" s="117" t="s">
        <v>2524</v>
      </c>
      <c r="Q867" s="1"/>
      <c r="R867" s="1"/>
      <c r="S867" s="128">
        <v>1</v>
      </c>
    </row>
    <row r="868" spans="1:19" ht="18" customHeight="1">
      <c r="A868" s="1" t="s">
        <v>2531</v>
      </c>
      <c r="B868" s="1" t="s">
        <v>2532</v>
      </c>
      <c r="C868" s="1" t="s">
        <v>2533</v>
      </c>
      <c r="D868" s="3" t="s">
        <v>215</v>
      </c>
      <c r="E868" s="1" t="s">
        <v>2527</v>
      </c>
      <c r="F868" s="4" t="s">
        <v>9</v>
      </c>
      <c r="G868" s="115" t="s">
        <v>5407</v>
      </c>
      <c r="H868" s="116">
        <v>0</v>
      </c>
      <c r="I868" s="5">
        <v>2</v>
      </c>
      <c r="J868" s="5" t="s">
        <v>11</v>
      </c>
      <c r="K868" s="4" t="s">
        <v>8</v>
      </c>
      <c r="L868" s="11">
        <v>68394</v>
      </c>
      <c r="M868" s="14">
        <v>0</v>
      </c>
      <c r="N868" s="13">
        <v>45</v>
      </c>
      <c r="O868" s="10">
        <v>260.35000000000002</v>
      </c>
      <c r="P868" s="117" t="s">
        <v>2524</v>
      </c>
      <c r="Q868" s="1"/>
      <c r="R868" s="1" t="s">
        <v>5723</v>
      </c>
      <c r="S868" s="127"/>
    </row>
    <row r="869" spans="1:19" ht="18" customHeight="1">
      <c r="A869" s="1" t="s">
        <v>2534</v>
      </c>
      <c r="B869" s="1" t="s">
        <v>2535</v>
      </c>
      <c r="C869" s="1" t="s">
        <v>2536</v>
      </c>
      <c r="D869" s="3" t="s">
        <v>215</v>
      </c>
      <c r="E869" s="1" t="s">
        <v>2527</v>
      </c>
      <c r="F869" s="4" t="s">
        <v>9</v>
      </c>
      <c r="G869" s="115" t="s">
        <v>5407</v>
      </c>
      <c r="H869" s="116">
        <v>0</v>
      </c>
      <c r="I869" s="5">
        <v>2</v>
      </c>
      <c r="J869" s="5" t="s">
        <v>11</v>
      </c>
      <c r="K869" s="4" t="s">
        <v>8</v>
      </c>
      <c r="L869" s="11">
        <v>68846</v>
      </c>
      <c r="M869" s="14">
        <v>0</v>
      </c>
      <c r="N869" s="13">
        <v>93</v>
      </c>
      <c r="O869" s="10">
        <v>401.27</v>
      </c>
      <c r="P869" s="117" t="s">
        <v>2524</v>
      </c>
      <c r="Q869" s="1"/>
      <c r="R869" s="1" t="s">
        <v>5723</v>
      </c>
      <c r="S869" s="127"/>
    </row>
    <row r="870" spans="1:19" ht="18" customHeight="1">
      <c r="A870" s="1" t="s">
        <v>2537</v>
      </c>
      <c r="B870" s="1" t="s">
        <v>2538</v>
      </c>
      <c r="C870" s="1" t="s">
        <v>2536</v>
      </c>
      <c r="D870" s="3" t="s">
        <v>215</v>
      </c>
      <c r="E870" s="1" t="s">
        <v>2527</v>
      </c>
      <c r="F870" s="4" t="s">
        <v>9</v>
      </c>
      <c r="G870" s="115" t="s">
        <v>5407</v>
      </c>
      <c r="H870" s="116">
        <v>0</v>
      </c>
      <c r="I870" s="5">
        <v>2</v>
      </c>
      <c r="J870" s="5" t="s">
        <v>11</v>
      </c>
      <c r="K870" s="4" t="s">
        <v>8</v>
      </c>
      <c r="L870" s="11">
        <v>68824</v>
      </c>
      <c r="M870" s="14">
        <v>0</v>
      </c>
      <c r="N870" s="13">
        <v>14</v>
      </c>
      <c r="O870" s="10">
        <v>327.66000000000003</v>
      </c>
      <c r="P870" s="117" t="s">
        <v>2524</v>
      </c>
      <c r="Q870" s="1"/>
      <c r="R870" s="1" t="s">
        <v>5723</v>
      </c>
      <c r="S870" s="127"/>
    </row>
    <row r="871" spans="1:19" ht="18" customHeight="1">
      <c r="A871" s="1" t="s">
        <v>2539</v>
      </c>
      <c r="B871" s="1" t="s">
        <v>2540</v>
      </c>
      <c r="C871" s="1" t="s">
        <v>2339</v>
      </c>
      <c r="D871" s="3" t="s">
        <v>944</v>
      </c>
      <c r="E871" s="1" t="s">
        <v>2527</v>
      </c>
      <c r="F871" s="4" t="s">
        <v>9</v>
      </c>
      <c r="G871" s="115" t="s">
        <v>5407</v>
      </c>
      <c r="H871" s="116">
        <v>0</v>
      </c>
      <c r="I871" s="5">
        <v>2</v>
      </c>
      <c r="J871" s="5" t="s">
        <v>11</v>
      </c>
      <c r="K871" s="4" t="s">
        <v>8</v>
      </c>
      <c r="L871" s="11">
        <v>68927</v>
      </c>
      <c r="M871" s="14">
        <v>0</v>
      </c>
      <c r="N871" s="13">
        <v>5</v>
      </c>
      <c r="O871" s="10">
        <v>378.6</v>
      </c>
      <c r="P871" s="117" t="s">
        <v>2524</v>
      </c>
      <c r="Q871" s="1"/>
      <c r="R871" s="1" t="s">
        <v>5723</v>
      </c>
      <c r="S871" s="127"/>
    </row>
    <row r="872" spans="1:19" ht="18" customHeight="1">
      <c r="A872" s="1" t="s">
        <v>2541</v>
      </c>
      <c r="B872" s="1" t="s">
        <v>2542</v>
      </c>
      <c r="C872" s="1" t="s">
        <v>2543</v>
      </c>
      <c r="D872" s="3" t="s">
        <v>83</v>
      </c>
      <c r="E872" s="1" t="s">
        <v>2527</v>
      </c>
      <c r="F872" s="4" t="s">
        <v>9</v>
      </c>
      <c r="G872" s="115" t="s">
        <v>5407</v>
      </c>
      <c r="H872" s="116">
        <v>0</v>
      </c>
      <c r="I872" s="5">
        <v>2</v>
      </c>
      <c r="J872" s="5" t="s">
        <v>11</v>
      </c>
      <c r="K872" s="4" t="s">
        <v>8</v>
      </c>
      <c r="L872" s="11">
        <v>68472</v>
      </c>
      <c r="M872" s="14">
        <v>0</v>
      </c>
      <c r="N872" s="13">
        <v>8</v>
      </c>
      <c r="O872" s="10">
        <v>304.14999999999998</v>
      </c>
      <c r="P872" s="117" t="s">
        <v>2524</v>
      </c>
      <c r="Q872" s="1"/>
      <c r="R872" s="1" t="s">
        <v>5723</v>
      </c>
      <c r="S872" s="127"/>
    </row>
    <row r="873" spans="1:19" ht="18" customHeight="1">
      <c r="A873" s="1" t="s">
        <v>2544</v>
      </c>
      <c r="B873" s="1" t="s">
        <v>2545</v>
      </c>
      <c r="C873" s="1" t="s">
        <v>2339</v>
      </c>
      <c r="D873" s="3" t="s">
        <v>944</v>
      </c>
      <c r="E873" s="1" t="s">
        <v>2527</v>
      </c>
      <c r="F873" s="4" t="s">
        <v>9</v>
      </c>
      <c r="G873" s="115" t="s">
        <v>5407</v>
      </c>
      <c r="H873" s="116">
        <v>0</v>
      </c>
      <c r="I873" s="5">
        <v>2</v>
      </c>
      <c r="J873" s="5" t="s">
        <v>11</v>
      </c>
      <c r="K873" s="4" t="s">
        <v>8</v>
      </c>
      <c r="L873" s="11">
        <v>67968</v>
      </c>
      <c r="M873" s="14">
        <v>0</v>
      </c>
      <c r="N873" s="13">
        <v>4</v>
      </c>
      <c r="O873" s="10">
        <v>208.95</v>
      </c>
      <c r="P873" s="117" t="s">
        <v>2524</v>
      </c>
      <c r="Q873" s="1"/>
      <c r="R873" s="1" t="s">
        <v>5723</v>
      </c>
      <c r="S873" s="127"/>
    </row>
    <row r="874" spans="1:19" ht="18" customHeight="1">
      <c r="A874" s="2" t="s">
        <v>2546</v>
      </c>
      <c r="B874" s="1" t="s">
        <v>2547</v>
      </c>
      <c r="C874" s="2" t="s">
        <v>1296</v>
      </c>
      <c r="D874" s="8" t="s">
        <v>54</v>
      </c>
      <c r="E874" s="2" t="s">
        <v>2523</v>
      </c>
      <c r="F874" s="4" t="s">
        <v>9</v>
      </c>
      <c r="G874" s="115" t="s">
        <v>5407</v>
      </c>
      <c r="H874" s="116">
        <v>0</v>
      </c>
      <c r="I874" s="5">
        <v>2</v>
      </c>
      <c r="J874" s="5" t="s">
        <v>11</v>
      </c>
      <c r="K874" s="4" t="s">
        <v>8</v>
      </c>
      <c r="L874" s="11">
        <v>67256</v>
      </c>
      <c r="M874" s="14">
        <v>0</v>
      </c>
      <c r="N874" s="13">
        <v>8</v>
      </c>
      <c r="O874" s="10">
        <v>159.58000000000001</v>
      </c>
      <c r="P874" s="117" t="s">
        <v>2524</v>
      </c>
      <c r="Q874" s="1"/>
      <c r="R874" s="1" t="s">
        <v>5688</v>
      </c>
      <c r="S874" s="127"/>
    </row>
    <row r="875" spans="1:19" ht="18" customHeight="1">
      <c r="A875" s="1" t="s">
        <v>2548</v>
      </c>
      <c r="B875" s="1" t="s">
        <v>2549</v>
      </c>
      <c r="C875" s="1" t="s">
        <v>2550</v>
      </c>
      <c r="D875" s="3" t="s">
        <v>567</v>
      </c>
      <c r="E875" s="1" t="s">
        <v>2551</v>
      </c>
      <c r="F875" s="4" t="s">
        <v>9</v>
      </c>
      <c r="G875" s="115" t="s">
        <v>5407</v>
      </c>
      <c r="H875" s="116">
        <v>0</v>
      </c>
      <c r="I875" s="5">
        <v>2</v>
      </c>
      <c r="J875" s="6" t="s">
        <v>11</v>
      </c>
      <c r="K875" s="4" t="s">
        <v>8</v>
      </c>
      <c r="L875" s="11">
        <v>63460</v>
      </c>
      <c r="M875" s="14">
        <v>0</v>
      </c>
      <c r="N875" s="13">
        <v>4</v>
      </c>
      <c r="O875" s="10">
        <v>31.98</v>
      </c>
      <c r="P875" s="115"/>
      <c r="Q875" s="1"/>
      <c r="R875" s="1" t="s">
        <v>5689</v>
      </c>
      <c r="S875" s="128">
        <v>6</v>
      </c>
    </row>
    <row r="876" spans="1:19" ht="18" customHeight="1">
      <c r="A876" s="1" t="s">
        <v>2552</v>
      </c>
      <c r="B876" s="1" t="s">
        <v>2553</v>
      </c>
      <c r="C876" s="1" t="s">
        <v>2554</v>
      </c>
      <c r="D876" s="3" t="s">
        <v>567</v>
      </c>
      <c r="E876" s="1" t="s">
        <v>2555</v>
      </c>
      <c r="F876" s="4" t="s">
        <v>9</v>
      </c>
      <c r="G876" s="115" t="s">
        <v>5407</v>
      </c>
      <c r="H876" s="116">
        <v>0</v>
      </c>
      <c r="I876" s="5">
        <v>2</v>
      </c>
      <c r="J876" s="6" t="s">
        <v>11</v>
      </c>
      <c r="K876" s="4" t="s">
        <v>8</v>
      </c>
      <c r="L876" s="11">
        <v>63579</v>
      </c>
      <c r="M876" s="14">
        <v>0</v>
      </c>
      <c r="N876" s="13">
        <v>5</v>
      </c>
      <c r="O876" s="10">
        <v>38.369999999999997</v>
      </c>
      <c r="P876" s="115"/>
      <c r="Q876" s="1"/>
      <c r="R876" s="1"/>
      <c r="S876" s="128">
        <v>2</v>
      </c>
    </row>
    <row r="877" spans="1:19" ht="18" customHeight="1">
      <c r="A877" s="1" t="s">
        <v>2556</v>
      </c>
      <c r="B877" s="1" t="s">
        <v>2557</v>
      </c>
      <c r="C877" s="1" t="s">
        <v>2558</v>
      </c>
      <c r="D877" s="3" t="s">
        <v>944</v>
      </c>
      <c r="E877" s="1" t="s">
        <v>432</v>
      </c>
      <c r="F877" s="4" t="s">
        <v>9</v>
      </c>
      <c r="G877" s="115" t="s">
        <v>5407</v>
      </c>
      <c r="H877" s="116">
        <v>0</v>
      </c>
      <c r="I877" s="5">
        <v>2</v>
      </c>
      <c r="J877" s="5" t="s">
        <v>2559</v>
      </c>
      <c r="K877" s="4" t="s">
        <v>8</v>
      </c>
      <c r="L877" s="11">
        <v>66851</v>
      </c>
      <c r="M877" s="14">
        <v>0</v>
      </c>
      <c r="N877" s="13">
        <v>787</v>
      </c>
      <c r="O877" s="10">
        <v>252.91</v>
      </c>
      <c r="P877" s="115"/>
      <c r="Q877" s="1"/>
      <c r="R877" s="118" t="s">
        <v>5694</v>
      </c>
      <c r="S877" s="127"/>
    </row>
    <row r="878" spans="1:19" ht="18" customHeight="1">
      <c r="A878" s="1" t="s">
        <v>2560</v>
      </c>
      <c r="B878" s="1" t="s">
        <v>2561</v>
      </c>
      <c r="C878" s="1" t="s">
        <v>2562</v>
      </c>
      <c r="D878" s="3" t="s">
        <v>33</v>
      </c>
      <c r="E878" s="1" t="s">
        <v>7</v>
      </c>
      <c r="F878" s="4" t="s">
        <v>9</v>
      </c>
      <c r="G878" s="115" t="s">
        <v>5407</v>
      </c>
      <c r="H878" s="116">
        <v>0</v>
      </c>
      <c r="I878" s="5">
        <v>2</v>
      </c>
      <c r="J878" s="5" t="s">
        <v>11</v>
      </c>
      <c r="K878" s="4" t="s">
        <v>8</v>
      </c>
      <c r="L878" s="11">
        <v>60214</v>
      </c>
      <c r="M878" s="14">
        <v>0</v>
      </c>
      <c r="N878" s="13">
        <v>34</v>
      </c>
      <c r="O878" s="10">
        <v>279.23</v>
      </c>
      <c r="P878" s="115"/>
      <c r="Q878" s="1"/>
      <c r="R878" s="105" t="s">
        <v>5699</v>
      </c>
      <c r="S878" s="127"/>
    </row>
    <row r="879" spans="1:19" ht="18" customHeight="1">
      <c r="A879" s="1" t="s">
        <v>2563</v>
      </c>
      <c r="B879" s="1" t="s">
        <v>2564</v>
      </c>
      <c r="C879" s="7" t="s">
        <v>2565</v>
      </c>
      <c r="D879" s="3" t="s">
        <v>54</v>
      </c>
      <c r="E879" s="1" t="s">
        <v>7</v>
      </c>
      <c r="F879" s="4" t="s">
        <v>9</v>
      </c>
      <c r="G879" s="115" t="s">
        <v>5407</v>
      </c>
      <c r="H879" s="116">
        <v>0</v>
      </c>
      <c r="I879" s="5">
        <v>2</v>
      </c>
      <c r="J879" s="5" t="s">
        <v>11</v>
      </c>
      <c r="K879" s="4" t="s">
        <v>8</v>
      </c>
      <c r="L879" s="11">
        <v>60316</v>
      </c>
      <c r="M879" s="14">
        <v>0</v>
      </c>
      <c r="N879" s="13">
        <v>34</v>
      </c>
      <c r="O879" s="10">
        <v>299.87</v>
      </c>
      <c r="P879" s="115"/>
      <c r="Q879" s="1"/>
      <c r="R879" s="105" t="s">
        <v>5699</v>
      </c>
      <c r="S879" s="127"/>
    </row>
    <row r="880" spans="1:19" ht="18" customHeight="1">
      <c r="A880" s="1" t="s">
        <v>2566</v>
      </c>
      <c r="B880" s="1" t="s">
        <v>2567</v>
      </c>
      <c r="C880" s="1" t="s">
        <v>2568</v>
      </c>
      <c r="D880" s="3" t="s">
        <v>944</v>
      </c>
      <c r="E880" s="1" t="s">
        <v>2569</v>
      </c>
      <c r="F880" s="4" t="s">
        <v>9</v>
      </c>
      <c r="G880" s="115" t="s">
        <v>5407</v>
      </c>
      <c r="H880" s="116">
        <v>0</v>
      </c>
      <c r="I880" s="5">
        <v>2</v>
      </c>
      <c r="J880" s="5" t="s">
        <v>11</v>
      </c>
      <c r="K880" s="4" t="s">
        <v>8</v>
      </c>
      <c r="L880" s="11">
        <v>62522</v>
      </c>
      <c r="M880" s="14">
        <v>0</v>
      </c>
      <c r="N880" s="13">
        <v>35</v>
      </c>
      <c r="O880" s="10">
        <v>208.41</v>
      </c>
      <c r="P880" s="115"/>
      <c r="Q880" s="107"/>
      <c r="R880" s="107" t="s">
        <v>5722</v>
      </c>
      <c r="S880" s="128">
        <v>26</v>
      </c>
    </row>
    <row r="881" spans="1:19" ht="18" customHeight="1">
      <c r="A881" s="1" t="s">
        <v>2570</v>
      </c>
      <c r="B881" s="1" t="s">
        <v>2571</v>
      </c>
      <c r="C881" s="1" t="s">
        <v>2572</v>
      </c>
      <c r="D881" s="3" t="s">
        <v>944</v>
      </c>
      <c r="E881" s="1" t="s">
        <v>2569</v>
      </c>
      <c r="F881" s="4" t="s">
        <v>9</v>
      </c>
      <c r="G881" s="115" t="s">
        <v>5407</v>
      </c>
      <c r="H881" s="116">
        <v>0</v>
      </c>
      <c r="I881" s="5">
        <v>2</v>
      </c>
      <c r="J881" s="5" t="s">
        <v>11</v>
      </c>
      <c r="K881" s="4" t="s">
        <v>8</v>
      </c>
      <c r="L881" s="11">
        <v>62634</v>
      </c>
      <c r="M881" s="14">
        <v>0</v>
      </c>
      <c r="N881" s="13">
        <v>34</v>
      </c>
      <c r="O881" s="10">
        <v>211.67</v>
      </c>
      <c r="P881" s="115"/>
      <c r="Q881" s="2"/>
      <c r="R881" s="107" t="s">
        <v>5722</v>
      </c>
      <c r="S881" s="128">
        <v>26</v>
      </c>
    </row>
    <row r="882" spans="1:19" ht="18" customHeight="1">
      <c r="A882" s="1" t="s">
        <v>2573</v>
      </c>
      <c r="B882" s="1" t="s">
        <v>2574</v>
      </c>
      <c r="C882" s="1" t="s">
        <v>1288</v>
      </c>
      <c r="D882" s="3" t="s">
        <v>54</v>
      </c>
      <c r="E882" s="1" t="s">
        <v>2575</v>
      </c>
      <c r="F882" s="4" t="s">
        <v>9</v>
      </c>
      <c r="G882" s="115" t="s">
        <v>5407</v>
      </c>
      <c r="H882" s="116">
        <v>0</v>
      </c>
      <c r="I882" s="5">
        <v>2</v>
      </c>
      <c r="J882" s="5" t="s">
        <v>11</v>
      </c>
      <c r="K882" s="4" t="s">
        <v>8</v>
      </c>
      <c r="L882" s="11">
        <v>62838</v>
      </c>
      <c r="M882" s="14">
        <v>0</v>
      </c>
      <c r="N882" s="13">
        <v>34</v>
      </c>
      <c r="O882" s="10">
        <v>231.94</v>
      </c>
      <c r="P882" s="115"/>
      <c r="Q882" s="1"/>
      <c r="R882" s="118" t="s">
        <v>5694</v>
      </c>
      <c r="S882" s="127"/>
    </row>
    <row r="883" spans="1:19" ht="18" customHeight="1">
      <c r="A883" s="1" t="s">
        <v>2576</v>
      </c>
      <c r="B883" s="1" t="s">
        <v>2577</v>
      </c>
      <c r="C883" s="1" t="s">
        <v>2550</v>
      </c>
      <c r="D883" s="3" t="s">
        <v>567</v>
      </c>
      <c r="E883" s="1" t="s">
        <v>2578</v>
      </c>
      <c r="F883" s="4" t="s">
        <v>9</v>
      </c>
      <c r="G883" s="115" t="s">
        <v>5407</v>
      </c>
      <c r="H883" s="116">
        <v>0</v>
      </c>
      <c r="I883" s="5">
        <v>2</v>
      </c>
      <c r="J883" s="6" t="s">
        <v>11</v>
      </c>
      <c r="K883" s="4" t="s">
        <v>8</v>
      </c>
      <c r="L883" s="11">
        <v>65004</v>
      </c>
      <c r="M883" s="14">
        <v>0</v>
      </c>
      <c r="N883" s="13">
        <v>50</v>
      </c>
      <c r="O883" s="10">
        <v>458.25</v>
      </c>
      <c r="P883" s="115"/>
      <c r="Q883" s="1"/>
      <c r="R883" s="1" t="s">
        <v>5689</v>
      </c>
      <c r="S883" s="128">
        <v>6</v>
      </c>
    </row>
    <row r="884" spans="1:19" ht="18" customHeight="1">
      <c r="A884" s="1" t="s">
        <v>2579</v>
      </c>
      <c r="B884" s="1" t="s">
        <v>2580</v>
      </c>
      <c r="C884" s="1" t="s">
        <v>83</v>
      </c>
      <c r="D884" s="1" t="s">
        <v>83</v>
      </c>
      <c r="E884" s="1" t="s">
        <v>2581</v>
      </c>
      <c r="F884" s="4" t="s">
        <v>9</v>
      </c>
      <c r="G884" s="115" t="s">
        <v>5407</v>
      </c>
      <c r="H884" s="116">
        <v>0</v>
      </c>
      <c r="I884" s="5">
        <v>2</v>
      </c>
      <c r="J884" s="6" t="s">
        <v>11</v>
      </c>
      <c r="K884" s="4" t="s">
        <v>8</v>
      </c>
      <c r="L884" s="11">
        <v>63423</v>
      </c>
      <c r="M884" s="14">
        <v>0</v>
      </c>
      <c r="N884" s="13">
        <v>7</v>
      </c>
      <c r="O884" s="10">
        <v>46.88</v>
      </c>
      <c r="P884" s="115"/>
      <c r="Q884" s="1"/>
      <c r="R884" s="1"/>
      <c r="S884" s="128">
        <v>2</v>
      </c>
    </row>
    <row r="885" spans="1:19" ht="18" customHeight="1">
      <c r="A885" s="1" t="s">
        <v>2582</v>
      </c>
      <c r="B885" s="1" t="s">
        <v>2583</v>
      </c>
      <c r="C885" s="1" t="s">
        <v>2584</v>
      </c>
      <c r="D885" s="3" t="s">
        <v>83</v>
      </c>
      <c r="E885" s="1" t="s">
        <v>2585</v>
      </c>
      <c r="F885" s="4" t="s">
        <v>9</v>
      </c>
      <c r="G885" s="115" t="s">
        <v>5407</v>
      </c>
      <c r="H885" s="116">
        <v>0</v>
      </c>
      <c r="I885" s="5">
        <v>2</v>
      </c>
      <c r="J885" s="5" t="s">
        <v>11</v>
      </c>
      <c r="K885" s="4" t="s">
        <v>8</v>
      </c>
      <c r="L885" s="11">
        <v>72076</v>
      </c>
      <c r="M885" s="14">
        <v>0</v>
      </c>
      <c r="N885" s="13">
        <v>37</v>
      </c>
      <c r="O885" s="10">
        <v>224.25</v>
      </c>
      <c r="P885" s="117" t="s">
        <v>2586</v>
      </c>
      <c r="Q885" s="1"/>
      <c r="R885" s="118" t="s">
        <v>5694</v>
      </c>
      <c r="S885" s="127"/>
    </row>
    <row r="886" spans="1:19" ht="18" customHeight="1">
      <c r="A886" s="1" t="s">
        <v>2587</v>
      </c>
      <c r="B886" s="1" t="s">
        <v>2588</v>
      </c>
      <c r="C886" s="1" t="s">
        <v>2589</v>
      </c>
      <c r="D886" s="3" t="s">
        <v>14</v>
      </c>
      <c r="E886" s="1" t="s">
        <v>2585</v>
      </c>
      <c r="F886" s="4" t="s">
        <v>9</v>
      </c>
      <c r="G886" s="115" t="s">
        <v>5407</v>
      </c>
      <c r="H886" s="116">
        <v>0</v>
      </c>
      <c r="I886" s="5">
        <v>2</v>
      </c>
      <c r="J886" s="5" t="s">
        <v>11</v>
      </c>
      <c r="K886" s="4" t="s">
        <v>8</v>
      </c>
      <c r="L886" s="11">
        <v>72484</v>
      </c>
      <c r="M886" s="14">
        <v>0</v>
      </c>
      <c r="N886" s="13">
        <v>28</v>
      </c>
      <c r="O886" s="10">
        <v>268.5</v>
      </c>
      <c r="P886" s="117" t="s">
        <v>2586</v>
      </c>
      <c r="Q886" s="1"/>
      <c r="R886" s="118" t="s">
        <v>5694</v>
      </c>
      <c r="S886" s="127"/>
    </row>
    <row r="887" spans="1:19" ht="18" customHeight="1">
      <c r="A887" s="1" t="s">
        <v>2590</v>
      </c>
      <c r="B887" s="1" t="s">
        <v>2591</v>
      </c>
      <c r="C887" s="1" t="s">
        <v>2484</v>
      </c>
      <c r="D887" s="3" t="s">
        <v>54</v>
      </c>
      <c r="E887" s="1" t="s">
        <v>2585</v>
      </c>
      <c r="F887" s="4" t="s">
        <v>9</v>
      </c>
      <c r="G887" s="115" t="s">
        <v>5407</v>
      </c>
      <c r="H887" s="116">
        <v>0</v>
      </c>
      <c r="I887" s="5">
        <v>2</v>
      </c>
      <c r="J887" s="5" t="s">
        <v>11</v>
      </c>
      <c r="K887" s="4" t="s">
        <v>8</v>
      </c>
      <c r="L887" s="11">
        <v>72011</v>
      </c>
      <c r="M887" s="14">
        <v>0</v>
      </c>
      <c r="N887" s="13">
        <v>8</v>
      </c>
      <c r="O887" s="10">
        <v>201.15</v>
      </c>
      <c r="P887" s="117" t="s">
        <v>2586</v>
      </c>
      <c r="Q887" s="1"/>
      <c r="R887" s="118" t="s">
        <v>5694</v>
      </c>
      <c r="S887" s="127"/>
    </row>
    <row r="888" spans="1:19" ht="18" customHeight="1">
      <c r="A888" s="1" t="s">
        <v>2592</v>
      </c>
      <c r="B888" s="1" t="s">
        <v>2593</v>
      </c>
      <c r="C888" s="1" t="s">
        <v>2484</v>
      </c>
      <c r="D888" s="3" t="s">
        <v>54</v>
      </c>
      <c r="E888" s="1" t="s">
        <v>2585</v>
      </c>
      <c r="F888" s="4" t="s">
        <v>9</v>
      </c>
      <c r="G888" s="115" t="s">
        <v>5407</v>
      </c>
      <c r="H888" s="116">
        <v>0</v>
      </c>
      <c r="I888" s="5">
        <v>2</v>
      </c>
      <c r="J888" s="5" t="s">
        <v>11</v>
      </c>
      <c r="K888" s="4" t="s">
        <v>8</v>
      </c>
      <c r="L888" s="11">
        <v>71849</v>
      </c>
      <c r="M888" s="14">
        <v>0</v>
      </c>
      <c r="N888" s="13">
        <v>15</v>
      </c>
      <c r="O888" s="10">
        <v>185.12</v>
      </c>
      <c r="P888" s="117" t="s">
        <v>2586</v>
      </c>
      <c r="Q888" s="1"/>
      <c r="R888" s="118" t="s">
        <v>5694</v>
      </c>
      <c r="S888" s="127"/>
    </row>
    <row r="889" spans="1:19" ht="18" customHeight="1">
      <c r="A889" s="1" t="s">
        <v>2594</v>
      </c>
      <c r="B889" s="1" t="s">
        <v>2595</v>
      </c>
      <c r="C889" s="1" t="s">
        <v>2596</v>
      </c>
      <c r="D889" s="3" t="s">
        <v>83</v>
      </c>
      <c r="E889" s="1" t="s">
        <v>2597</v>
      </c>
      <c r="F889" s="4" t="s">
        <v>9</v>
      </c>
      <c r="G889" s="115" t="s">
        <v>5407</v>
      </c>
      <c r="H889" s="116">
        <v>0</v>
      </c>
      <c r="I889" s="5">
        <v>2</v>
      </c>
      <c r="J889" s="5" t="s">
        <v>11</v>
      </c>
      <c r="K889" s="4" t="s">
        <v>8</v>
      </c>
      <c r="L889" s="11">
        <v>65433</v>
      </c>
      <c r="M889" s="14">
        <v>0</v>
      </c>
      <c r="N889" s="13">
        <v>1674</v>
      </c>
      <c r="O889" s="10">
        <v>222.68</v>
      </c>
      <c r="P889" s="115"/>
      <c r="Q889" s="1"/>
      <c r="R889" s="1" t="s">
        <v>5712</v>
      </c>
      <c r="S889" s="128">
        <v>25</v>
      </c>
    </row>
    <row r="890" spans="1:19" ht="18" customHeight="1">
      <c r="A890" s="1" t="s">
        <v>2598</v>
      </c>
      <c r="B890" s="1" t="s">
        <v>2599</v>
      </c>
      <c r="C890" s="1" t="s">
        <v>2600</v>
      </c>
      <c r="D890" s="3" t="s">
        <v>83</v>
      </c>
      <c r="E890" s="1" t="s">
        <v>2601</v>
      </c>
      <c r="F890" s="4" t="s">
        <v>9</v>
      </c>
      <c r="G890" s="115" t="s">
        <v>5407</v>
      </c>
      <c r="H890" s="116">
        <v>0</v>
      </c>
      <c r="I890" s="5">
        <v>2</v>
      </c>
      <c r="J890" s="5" t="s">
        <v>11</v>
      </c>
      <c r="K890" s="4" t="s">
        <v>8</v>
      </c>
      <c r="L890" s="11">
        <v>65491</v>
      </c>
      <c r="M890" s="14">
        <v>0</v>
      </c>
      <c r="N890" s="13">
        <v>5</v>
      </c>
      <c r="O890" s="10">
        <v>195.33</v>
      </c>
      <c r="P890" s="115"/>
      <c r="Q890" s="1"/>
      <c r="R890" s="1" t="s">
        <v>5712</v>
      </c>
      <c r="S890" s="128">
        <v>25</v>
      </c>
    </row>
    <row r="891" spans="1:19" ht="18" customHeight="1">
      <c r="A891" s="1" t="s">
        <v>2602</v>
      </c>
      <c r="B891" s="1" t="s">
        <v>2603</v>
      </c>
      <c r="C891" s="1" t="s">
        <v>2600</v>
      </c>
      <c r="D891" s="3" t="s">
        <v>83</v>
      </c>
      <c r="E891" s="1" t="s">
        <v>2456</v>
      </c>
      <c r="F891" s="4" t="s">
        <v>9</v>
      </c>
      <c r="G891" s="115" t="s">
        <v>5407</v>
      </c>
      <c r="H891" s="116">
        <v>0</v>
      </c>
      <c r="I891" s="5">
        <v>2</v>
      </c>
      <c r="J891" s="5" t="s">
        <v>11</v>
      </c>
      <c r="K891" s="4" t="s">
        <v>8</v>
      </c>
      <c r="L891" s="11">
        <v>66059</v>
      </c>
      <c r="M891" s="14">
        <v>0</v>
      </c>
      <c r="N891" s="13">
        <v>27</v>
      </c>
      <c r="O891" s="10">
        <v>250.26</v>
      </c>
      <c r="P891" s="115"/>
      <c r="Q891" s="1"/>
      <c r="R891" s="1" t="s">
        <v>5694</v>
      </c>
      <c r="S891" s="127"/>
    </row>
    <row r="892" spans="1:19" ht="18" customHeight="1">
      <c r="A892" s="1" t="s">
        <v>2604</v>
      </c>
      <c r="B892" s="1" t="s">
        <v>2605</v>
      </c>
      <c r="C892" s="1" t="s">
        <v>1296</v>
      </c>
      <c r="D892" s="3" t="s">
        <v>54</v>
      </c>
      <c r="E892" s="1" t="s">
        <v>2462</v>
      </c>
      <c r="F892" s="4" t="s">
        <v>9</v>
      </c>
      <c r="G892" s="115" t="s">
        <v>5407</v>
      </c>
      <c r="H892" s="116">
        <v>0</v>
      </c>
      <c r="I892" s="5">
        <v>2</v>
      </c>
      <c r="J892" s="5" t="s">
        <v>11</v>
      </c>
      <c r="K892" s="4" t="s">
        <v>8</v>
      </c>
      <c r="L892" s="11">
        <v>62333</v>
      </c>
      <c r="M892" s="14">
        <v>0</v>
      </c>
      <c r="N892" s="13">
        <v>3376</v>
      </c>
      <c r="O892" s="10">
        <v>205.35</v>
      </c>
      <c r="P892" s="115"/>
      <c r="Q892" s="1"/>
      <c r="R892" s="118" t="s">
        <v>5694</v>
      </c>
      <c r="S892" s="127"/>
    </row>
    <row r="893" spans="1:19" ht="18" customHeight="1">
      <c r="A893" s="1" t="s">
        <v>2606</v>
      </c>
      <c r="B893" s="1" t="s">
        <v>2607</v>
      </c>
      <c r="C893" s="1" t="s">
        <v>2608</v>
      </c>
      <c r="D893" s="3" t="s">
        <v>300</v>
      </c>
      <c r="E893" s="1" t="s">
        <v>1175</v>
      </c>
      <c r="F893" s="4" t="s">
        <v>9</v>
      </c>
      <c r="G893" s="115" t="s">
        <v>5407</v>
      </c>
      <c r="H893" s="116">
        <v>0</v>
      </c>
      <c r="I893" s="5">
        <v>2</v>
      </c>
      <c r="J893" s="5" t="s">
        <v>2528</v>
      </c>
      <c r="K893" s="4" t="s">
        <v>8</v>
      </c>
      <c r="L893" s="11">
        <v>63240</v>
      </c>
      <c r="M893" s="14">
        <v>0</v>
      </c>
      <c r="N893" s="13">
        <v>2145</v>
      </c>
      <c r="O893" s="10">
        <v>263.52999999999997</v>
      </c>
      <c r="P893" s="115"/>
      <c r="Q893" s="1"/>
      <c r="R893" s="1" t="s">
        <v>5700</v>
      </c>
      <c r="S893" s="127"/>
    </row>
    <row r="894" spans="1:19" ht="18" customHeight="1">
      <c r="A894" s="1" t="s">
        <v>2609</v>
      </c>
      <c r="B894" s="1" t="s">
        <v>2610</v>
      </c>
      <c r="C894" s="1" t="s">
        <v>558</v>
      </c>
      <c r="D894" s="3" t="s">
        <v>33</v>
      </c>
      <c r="E894" s="1" t="s">
        <v>2462</v>
      </c>
      <c r="F894" s="4" t="s">
        <v>9</v>
      </c>
      <c r="G894" s="115" t="s">
        <v>5407</v>
      </c>
      <c r="H894" s="116">
        <v>0</v>
      </c>
      <c r="I894" s="5">
        <v>2</v>
      </c>
      <c r="J894" s="5" t="s">
        <v>11</v>
      </c>
      <c r="K894" s="4" t="s">
        <v>8</v>
      </c>
      <c r="L894" s="11">
        <v>63118</v>
      </c>
      <c r="M894" s="14">
        <v>0</v>
      </c>
      <c r="N894" s="13">
        <v>2306</v>
      </c>
      <c r="O894" s="10">
        <v>192.14</v>
      </c>
      <c r="P894" s="115"/>
      <c r="Q894" s="1"/>
      <c r="R894" s="118" t="s">
        <v>5694</v>
      </c>
      <c r="S894" s="127"/>
    </row>
    <row r="895" spans="1:19" ht="18" customHeight="1">
      <c r="A895" s="1" t="s">
        <v>2611</v>
      </c>
      <c r="B895" s="1" t="s">
        <v>2612</v>
      </c>
      <c r="C895" s="1" t="s">
        <v>2613</v>
      </c>
      <c r="D895" s="3" t="s">
        <v>33</v>
      </c>
      <c r="E895" s="1" t="s">
        <v>2614</v>
      </c>
      <c r="F895" s="4" t="s">
        <v>9</v>
      </c>
      <c r="G895" s="115" t="s">
        <v>5407</v>
      </c>
      <c r="H895" s="116">
        <v>0</v>
      </c>
      <c r="I895" s="5">
        <v>2</v>
      </c>
      <c r="J895" s="5" t="s">
        <v>11</v>
      </c>
      <c r="K895" s="4" t="s">
        <v>8</v>
      </c>
      <c r="L895" s="11">
        <v>62131</v>
      </c>
      <c r="M895" s="14">
        <v>0</v>
      </c>
      <c r="N895" s="13">
        <v>3</v>
      </c>
      <c r="O895" s="10">
        <v>166.64</v>
      </c>
      <c r="P895" s="117" t="s">
        <v>2615</v>
      </c>
      <c r="Q895" s="1"/>
      <c r="R895" s="1" t="s">
        <v>5688</v>
      </c>
      <c r="S895" s="128">
        <v>27</v>
      </c>
    </row>
    <row r="896" spans="1:19" ht="18" customHeight="1">
      <c r="A896" s="1" t="s">
        <v>2616</v>
      </c>
      <c r="B896" s="1" t="s">
        <v>2617</v>
      </c>
      <c r="C896" s="1" t="s">
        <v>2404</v>
      </c>
      <c r="D896" s="3" t="s">
        <v>54</v>
      </c>
      <c r="E896" s="1" t="s">
        <v>1521</v>
      </c>
      <c r="F896" s="4" t="s">
        <v>12</v>
      </c>
      <c r="G896" s="115" t="s">
        <v>5407</v>
      </c>
      <c r="H896" s="116">
        <v>0</v>
      </c>
      <c r="I896" s="5">
        <v>1</v>
      </c>
      <c r="J896" s="5" t="s">
        <v>11</v>
      </c>
      <c r="K896" s="4" t="s">
        <v>8</v>
      </c>
      <c r="L896" s="11">
        <v>62419</v>
      </c>
      <c r="M896" s="14">
        <v>0</v>
      </c>
      <c r="N896" s="13">
        <v>2</v>
      </c>
      <c r="O896" s="10">
        <v>202.43</v>
      </c>
      <c r="P896" s="117" t="s">
        <v>2615</v>
      </c>
      <c r="Q896" s="1"/>
      <c r="R896" s="1" t="s">
        <v>8731</v>
      </c>
      <c r="S896" s="128">
        <v>1</v>
      </c>
    </row>
    <row r="897" spans="1:19" ht="18" customHeight="1">
      <c r="A897" s="1" t="s">
        <v>2618</v>
      </c>
      <c r="B897" s="1" t="s">
        <v>2619</v>
      </c>
      <c r="C897" s="1" t="s">
        <v>2620</v>
      </c>
      <c r="D897" s="3" t="s">
        <v>33</v>
      </c>
      <c r="E897" s="1" t="s">
        <v>2523</v>
      </c>
      <c r="F897" s="4" t="s">
        <v>9</v>
      </c>
      <c r="G897" s="115" t="s">
        <v>5407</v>
      </c>
      <c r="H897" s="116">
        <v>0</v>
      </c>
      <c r="I897" s="5">
        <v>2</v>
      </c>
      <c r="J897" s="5" t="s">
        <v>11</v>
      </c>
      <c r="K897" s="4" t="s">
        <v>8</v>
      </c>
      <c r="L897" s="11">
        <v>62263</v>
      </c>
      <c r="M897" s="14">
        <v>0</v>
      </c>
      <c r="N897" s="13">
        <v>1</v>
      </c>
      <c r="O897" s="10">
        <v>183.26</v>
      </c>
      <c r="P897" s="117" t="s">
        <v>2615</v>
      </c>
      <c r="Q897" s="1"/>
      <c r="R897" s="1" t="s">
        <v>5688</v>
      </c>
      <c r="S897" s="128">
        <v>27</v>
      </c>
    </row>
    <row r="898" spans="1:19" ht="18" customHeight="1">
      <c r="A898" s="1" t="s">
        <v>2621</v>
      </c>
      <c r="B898" s="1" t="s">
        <v>2622</v>
      </c>
      <c r="C898" s="120" t="s">
        <v>2623</v>
      </c>
      <c r="D898" s="3" t="s">
        <v>407</v>
      </c>
      <c r="E898" s="1" t="s">
        <v>2523</v>
      </c>
      <c r="F898" s="4" t="s">
        <v>9</v>
      </c>
      <c r="G898" s="115" t="s">
        <v>5407</v>
      </c>
      <c r="H898" s="116">
        <v>0</v>
      </c>
      <c r="I898" s="5">
        <v>2</v>
      </c>
      <c r="J898" s="5" t="s">
        <v>11</v>
      </c>
      <c r="K898" s="4" t="s">
        <v>8</v>
      </c>
      <c r="L898" s="11">
        <v>62446</v>
      </c>
      <c r="M898" s="14">
        <v>0</v>
      </c>
      <c r="N898" s="13">
        <v>0</v>
      </c>
      <c r="O898" s="10">
        <v>202.35</v>
      </c>
      <c r="P898" s="117" t="s">
        <v>2615</v>
      </c>
      <c r="Q898" s="1"/>
      <c r="R898" s="1" t="s">
        <v>5688</v>
      </c>
      <c r="S898" s="128">
        <v>27</v>
      </c>
    </row>
    <row r="899" spans="1:19" ht="18" customHeight="1">
      <c r="A899" s="1" t="s">
        <v>2624</v>
      </c>
      <c r="B899" s="1" t="s">
        <v>2625</v>
      </c>
      <c r="C899" s="1" t="s">
        <v>2626</v>
      </c>
      <c r="D899" s="3" t="s">
        <v>54</v>
      </c>
      <c r="E899" s="1" t="s">
        <v>2523</v>
      </c>
      <c r="F899" s="4" t="s">
        <v>9</v>
      </c>
      <c r="G899" s="115" t="s">
        <v>5407</v>
      </c>
      <c r="H899" s="116">
        <v>0</v>
      </c>
      <c r="I899" s="5">
        <v>2</v>
      </c>
      <c r="J899" s="5" t="s">
        <v>11</v>
      </c>
      <c r="K899" s="4" t="s">
        <v>8</v>
      </c>
      <c r="L899" s="11">
        <v>62601</v>
      </c>
      <c r="M899" s="14">
        <v>0</v>
      </c>
      <c r="N899" s="13">
        <v>27</v>
      </c>
      <c r="O899" s="10">
        <v>226.08</v>
      </c>
      <c r="P899" s="117" t="s">
        <v>2615</v>
      </c>
      <c r="Q899" s="1"/>
      <c r="R899" s="1" t="s">
        <v>5688</v>
      </c>
      <c r="S899" s="128">
        <v>27</v>
      </c>
    </row>
    <row r="900" spans="1:19" ht="18" customHeight="1">
      <c r="A900" s="1" t="s">
        <v>2627</v>
      </c>
      <c r="B900" s="1" t="s">
        <v>2628</v>
      </c>
      <c r="C900" s="1" t="s">
        <v>2629</v>
      </c>
      <c r="D900" s="3" t="s">
        <v>33</v>
      </c>
      <c r="E900" s="1" t="s">
        <v>2523</v>
      </c>
      <c r="F900" s="4" t="s">
        <v>9</v>
      </c>
      <c r="G900" s="115" t="s">
        <v>5407</v>
      </c>
      <c r="H900" s="116">
        <v>0</v>
      </c>
      <c r="I900" s="5">
        <v>2</v>
      </c>
      <c r="J900" s="5" t="s">
        <v>11</v>
      </c>
      <c r="K900" s="4" t="s">
        <v>8</v>
      </c>
      <c r="L900" s="11">
        <v>62452</v>
      </c>
      <c r="M900" s="14">
        <v>0</v>
      </c>
      <c r="N900" s="13">
        <v>2</v>
      </c>
      <c r="O900" s="10">
        <v>193.17</v>
      </c>
      <c r="P900" s="117" t="s">
        <v>2615</v>
      </c>
      <c r="Q900" s="1"/>
      <c r="R900" s="1" t="s">
        <v>5688</v>
      </c>
      <c r="S900" s="128">
        <v>27</v>
      </c>
    </row>
    <row r="901" spans="1:19" ht="18" customHeight="1">
      <c r="A901" s="1" t="s">
        <v>2630</v>
      </c>
      <c r="B901" s="1" t="s">
        <v>2631</v>
      </c>
      <c r="C901" s="1" t="s">
        <v>2632</v>
      </c>
      <c r="D901" s="3" t="s">
        <v>33</v>
      </c>
      <c r="E901" s="1" t="s">
        <v>2523</v>
      </c>
      <c r="F901" s="4" t="s">
        <v>9</v>
      </c>
      <c r="G901" s="115" t="s">
        <v>5407</v>
      </c>
      <c r="H901" s="116">
        <v>0</v>
      </c>
      <c r="I901" s="5">
        <v>2</v>
      </c>
      <c r="J901" s="5" t="s">
        <v>11</v>
      </c>
      <c r="K901" s="4" t="s">
        <v>8</v>
      </c>
      <c r="L901" s="11">
        <v>62526</v>
      </c>
      <c r="M901" s="14">
        <v>0</v>
      </c>
      <c r="N901" s="13">
        <v>17</v>
      </c>
      <c r="O901" s="10">
        <v>214.96</v>
      </c>
      <c r="P901" s="117" t="s">
        <v>2615</v>
      </c>
      <c r="Q901" s="1"/>
      <c r="R901" s="1" t="s">
        <v>5688</v>
      </c>
      <c r="S901" s="128">
        <v>27</v>
      </c>
    </row>
    <row r="902" spans="1:19" ht="18" customHeight="1">
      <c r="A902" s="1" t="s">
        <v>2633</v>
      </c>
      <c r="B902" s="1" t="s">
        <v>2634</v>
      </c>
      <c r="C902" s="1" t="s">
        <v>2635</v>
      </c>
      <c r="D902" s="3" t="s">
        <v>33</v>
      </c>
      <c r="E902" s="1" t="s">
        <v>2523</v>
      </c>
      <c r="F902" s="4" t="s">
        <v>9</v>
      </c>
      <c r="G902" s="115" t="s">
        <v>5407</v>
      </c>
      <c r="H902" s="116">
        <v>0</v>
      </c>
      <c r="I902" s="5">
        <v>2</v>
      </c>
      <c r="J902" s="5" t="s">
        <v>11</v>
      </c>
      <c r="K902" s="4" t="s">
        <v>8</v>
      </c>
      <c r="L902" s="11">
        <v>62591</v>
      </c>
      <c r="M902" s="14">
        <v>0</v>
      </c>
      <c r="N902" s="13">
        <v>0</v>
      </c>
      <c r="O902" s="10">
        <v>238.06</v>
      </c>
      <c r="P902" s="117" t="s">
        <v>2615</v>
      </c>
      <c r="Q902" s="1"/>
      <c r="R902" s="1" t="s">
        <v>5688</v>
      </c>
      <c r="S902" s="128">
        <v>27</v>
      </c>
    </row>
    <row r="903" spans="1:19" ht="18" customHeight="1">
      <c r="A903" s="1" t="s">
        <v>2636</v>
      </c>
      <c r="B903" s="1" t="s">
        <v>2637</v>
      </c>
      <c r="C903" s="120" t="s">
        <v>2638</v>
      </c>
      <c r="D903" s="3" t="s">
        <v>54</v>
      </c>
      <c r="E903" s="1" t="s">
        <v>2523</v>
      </c>
      <c r="F903" s="4" t="s">
        <v>9</v>
      </c>
      <c r="G903" s="115" t="s">
        <v>5407</v>
      </c>
      <c r="H903" s="116">
        <v>0</v>
      </c>
      <c r="I903" s="5">
        <v>2</v>
      </c>
      <c r="J903" s="5" t="s">
        <v>11</v>
      </c>
      <c r="K903" s="4" t="s">
        <v>8</v>
      </c>
      <c r="L903" s="11">
        <v>62497</v>
      </c>
      <c r="M903" s="14">
        <v>0</v>
      </c>
      <c r="N903" s="13">
        <v>11</v>
      </c>
      <c r="O903" s="10">
        <v>223.62</v>
      </c>
      <c r="P903" s="117" t="s">
        <v>2615</v>
      </c>
      <c r="Q903" s="1"/>
      <c r="R903" s="1" t="s">
        <v>5688</v>
      </c>
      <c r="S903" s="128">
        <v>27</v>
      </c>
    </row>
    <row r="904" spans="1:19" ht="18" customHeight="1">
      <c r="A904" s="1" t="s">
        <v>2639</v>
      </c>
      <c r="B904" s="1" t="s">
        <v>2640</v>
      </c>
      <c r="C904" s="120" t="s">
        <v>2641</v>
      </c>
      <c r="D904" s="3" t="s">
        <v>33</v>
      </c>
      <c r="E904" s="1" t="s">
        <v>2523</v>
      </c>
      <c r="F904" s="4" t="s">
        <v>9</v>
      </c>
      <c r="G904" s="115" t="s">
        <v>5407</v>
      </c>
      <c r="H904" s="116">
        <v>0</v>
      </c>
      <c r="I904" s="5">
        <v>2</v>
      </c>
      <c r="J904" s="5" t="s">
        <v>11</v>
      </c>
      <c r="K904" s="4" t="s">
        <v>8</v>
      </c>
      <c r="L904" s="11">
        <v>62732</v>
      </c>
      <c r="M904" s="14">
        <v>0</v>
      </c>
      <c r="N904" s="13">
        <v>0</v>
      </c>
      <c r="O904" s="10">
        <v>271.64</v>
      </c>
      <c r="P904" s="117" t="s">
        <v>2615</v>
      </c>
      <c r="Q904" s="1"/>
      <c r="R904" s="1" t="s">
        <v>5688</v>
      </c>
      <c r="S904" s="128">
        <v>27</v>
      </c>
    </row>
    <row r="905" spans="1:19" ht="18" customHeight="1">
      <c r="A905" s="1" t="s">
        <v>2642</v>
      </c>
      <c r="B905" s="1" t="s">
        <v>2643</v>
      </c>
      <c r="C905" s="1" t="s">
        <v>2635</v>
      </c>
      <c r="D905" s="3" t="s">
        <v>33</v>
      </c>
      <c r="E905" s="1" t="s">
        <v>2523</v>
      </c>
      <c r="F905" s="4" t="s">
        <v>9</v>
      </c>
      <c r="G905" s="115" t="s">
        <v>5407</v>
      </c>
      <c r="H905" s="116">
        <v>0</v>
      </c>
      <c r="I905" s="5">
        <v>2</v>
      </c>
      <c r="J905" s="5" t="s">
        <v>11</v>
      </c>
      <c r="K905" s="4" t="s">
        <v>8</v>
      </c>
      <c r="L905" s="11">
        <v>62706</v>
      </c>
      <c r="M905" s="14">
        <v>0</v>
      </c>
      <c r="N905" s="13">
        <v>20</v>
      </c>
      <c r="O905" s="10">
        <v>244.68</v>
      </c>
      <c r="P905" s="117" t="s">
        <v>2615</v>
      </c>
      <c r="Q905" s="1"/>
      <c r="R905" s="1" t="s">
        <v>5688</v>
      </c>
      <c r="S905" s="128">
        <v>27</v>
      </c>
    </row>
    <row r="906" spans="1:19" ht="18" customHeight="1">
      <c r="A906" s="1" t="s">
        <v>2644</v>
      </c>
      <c r="B906" s="1" t="s">
        <v>2645</v>
      </c>
      <c r="C906" s="1" t="s">
        <v>2488</v>
      </c>
      <c r="D906" s="3" t="s">
        <v>54</v>
      </c>
      <c r="E906" s="9" t="s">
        <v>2523</v>
      </c>
      <c r="F906" s="4" t="s">
        <v>9</v>
      </c>
      <c r="G906" s="115" t="s">
        <v>5407</v>
      </c>
      <c r="H906" s="116">
        <v>0</v>
      </c>
      <c r="I906" s="5">
        <v>2</v>
      </c>
      <c r="J906" s="6" t="s">
        <v>11</v>
      </c>
      <c r="K906" s="4" t="s">
        <v>8</v>
      </c>
      <c r="L906" s="11">
        <v>63960</v>
      </c>
      <c r="M906" s="14">
        <v>0</v>
      </c>
      <c r="N906" s="13">
        <v>12</v>
      </c>
      <c r="O906" s="10">
        <v>309.08</v>
      </c>
      <c r="P906" s="117" t="s">
        <v>2615</v>
      </c>
      <c r="Q906" s="1"/>
      <c r="R906" s="1" t="s">
        <v>5679</v>
      </c>
      <c r="S906" s="128">
        <v>2</v>
      </c>
    </row>
    <row r="907" spans="1:19" ht="18" customHeight="1">
      <c r="A907" s="1" t="s">
        <v>2646</v>
      </c>
      <c r="B907" s="1" t="s">
        <v>2647</v>
      </c>
      <c r="C907" s="1" t="s">
        <v>2648</v>
      </c>
      <c r="D907" s="3" t="s">
        <v>54</v>
      </c>
      <c r="E907" s="1" t="s">
        <v>2523</v>
      </c>
      <c r="F907" s="4" t="s">
        <v>9</v>
      </c>
      <c r="G907" s="115" t="s">
        <v>5407</v>
      </c>
      <c r="H907" s="116">
        <v>0</v>
      </c>
      <c r="I907" s="5">
        <v>2</v>
      </c>
      <c r="J907" s="6" t="s">
        <v>11</v>
      </c>
      <c r="K907" s="4" t="s">
        <v>8</v>
      </c>
      <c r="L907" s="11">
        <v>64035</v>
      </c>
      <c r="M907" s="14">
        <v>0</v>
      </c>
      <c r="N907" s="13">
        <v>12</v>
      </c>
      <c r="O907" s="10">
        <v>290.79000000000002</v>
      </c>
      <c r="P907" s="117" t="s">
        <v>2615</v>
      </c>
      <c r="Q907" s="1"/>
      <c r="R907" s="1"/>
      <c r="S907" s="128">
        <v>2</v>
      </c>
    </row>
    <row r="908" spans="1:19" ht="18" customHeight="1">
      <c r="A908" s="1">
        <v>2163</v>
      </c>
      <c r="B908" s="1" t="s">
        <v>2649</v>
      </c>
      <c r="C908" s="1" t="s">
        <v>2650</v>
      </c>
      <c r="D908" s="3" t="s">
        <v>54</v>
      </c>
      <c r="E908" s="1" t="s">
        <v>2651</v>
      </c>
      <c r="F908" s="4" t="s">
        <v>9</v>
      </c>
      <c r="G908" s="115" t="s">
        <v>5407</v>
      </c>
      <c r="H908" s="116">
        <v>0</v>
      </c>
      <c r="I908" s="5">
        <v>2</v>
      </c>
      <c r="J908" s="5" t="s">
        <v>11</v>
      </c>
      <c r="K908" s="4" t="s">
        <v>8</v>
      </c>
      <c r="L908" s="11">
        <v>65253</v>
      </c>
      <c r="M908" s="14">
        <v>0</v>
      </c>
      <c r="N908" s="13">
        <v>624</v>
      </c>
      <c r="O908" s="10">
        <v>236.36</v>
      </c>
      <c r="P908" s="115"/>
      <c r="Q908" s="1"/>
      <c r="R908" s="1" t="s">
        <v>5729</v>
      </c>
      <c r="S908" s="127"/>
    </row>
    <row r="909" spans="1:19" ht="18" customHeight="1">
      <c r="A909" s="1" t="s">
        <v>2652</v>
      </c>
      <c r="B909" s="1" t="s">
        <v>2653</v>
      </c>
      <c r="C909" s="1" t="s">
        <v>14</v>
      </c>
      <c r="D909" s="3" t="s">
        <v>14</v>
      </c>
      <c r="E909" s="9" t="s">
        <v>10</v>
      </c>
      <c r="F909" s="4" t="s">
        <v>9</v>
      </c>
      <c r="G909" s="115" t="s">
        <v>4269</v>
      </c>
      <c r="H909" s="116">
        <v>4.9749999999999996</v>
      </c>
      <c r="I909" s="5">
        <v>2</v>
      </c>
      <c r="J909" s="6" t="s">
        <v>11</v>
      </c>
      <c r="K909" s="4" t="s">
        <v>8</v>
      </c>
      <c r="L909" s="11">
        <v>55007</v>
      </c>
      <c r="M909" s="14">
        <v>0</v>
      </c>
      <c r="N909" s="13">
        <v>36</v>
      </c>
      <c r="O909" s="10">
        <v>153.75</v>
      </c>
      <c r="P909" s="115"/>
      <c r="Q909" s="1"/>
      <c r="R909" s="1" t="s">
        <v>5679</v>
      </c>
      <c r="S909" s="128">
        <v>2</v>
      </c>
    </row>
    <row r="910" spans="1:19" ht="18" customHeight="1">
      <c r="A910" s="2" t="s">
        <v>2654</v>
      </c>
      <c r="B910" s="1" t="s">
        <v>2655</v>
      </c>
      <c r="C910" s="2" t="s">
        <v>1296</v>
      </c>
      <c r="D910" s="8" t="s">
        <v>54</v>
      </c>
      <c r="E910" s="2" t="s">
        <v>2523</v>
      </c>
      <c r="F910" s="4" t="s">
        <v>9</v>
      </c>
      <c r="G910" s="115" t="s">
        <v>5407</v>
      </c>
      <c r="H910" s="116">
        <v>0</v>
      </c>
      <c r="I910" s="5">
        <v>2</v>
      </c>
      <c r="J910" s="5" t="s">
        <v>11</v>
      </c>
      <c r="K910" s="4" t="s">
        <v>8</v>
      </c>
      <c r="L910" s="11">
        <v>63254</v>
      </c>
      <c r="M910" s="14">
        <v>0</v>
      </c>
      <c r="N910" s="13">
        <v>40</v>
      </c>
      <c r="O910" s="10">
        <v>210.88</v>
      </c>
      <c r="P910" s="115"/>
      <c r="Q910" s="1"/>
      <c r="R910" s="1" t="s">
        <v>5688</v>
      </c>
      <c r="S910" s="127"/>
    </row>
    <row r="911" spans="1:19" ht="18" customHeight="1">
      <c r="A911" s="1" t="s">
        <v>2656</v>
      </c>
      <c r="B911" s="1" t="s">
        <v>2657</v>
      </c>
      <c r="C911" s="1" t="s">
        <v>2404</v>
      </c>
      <c r="D911" s="3" t="s">
        <v>54</v>
      </c>
      <c r="E911" s="1" t="s">
        <v>2309</v>
      </c>
      <c r="F911" s="4" t="s">
        <v>12</v>
      </c>
      <c r="G911" s="115" t="s">
        <v>5407</v>
      </c>
      <c r="H911" s="116">
        <v>0</v>
      </c>
      <c r="I911" s="5">
        <v>1</v>
      </c>
      <c r="J911" s="5" t="s">
        <v>11</v>
      </c>
      <c r="K911" s="4" t="s">
        <v>8</v>
      </c>
      <c r="L911" s="11">
        <v>63527</v>
      </c>
      <c r="M911" s="14">
        <v>0</v>
      </c>
      <c r="N911" s="13">
        <v>21</v>
      </c>
      <c r="O911" s="10">
        <v>264.64</v>
      </c>
      <c r="P911" s="115"/>
      <c r="Q911" s="1"/>
      <c r="R911" s="1"/>
      <c r="S911" s="128">
        <v>1</v>
      </c>
    </row>
    <row r="912" spans="1:19" ht="18" customHeight="1">
      <c r="A912" s="1" t="s">
        <v>2658</v>
      </c>
      <c r="B912" s="1" t="s">
        <v>2659</v>
      </c>
      <c r="C912" s="1" t="s">
        <v>1288</v>
      </c>
      <c r="D912" s="3" t="s">
        <v>54</v>
      </c>
      <c r="E912" s="1" t="s">
        <v>2575</v>
      </c>
      <c r="F912" s="4" t="s">
        <v>9</v>
      </c>
      <c r="G912" s="115" t="s">
        <v>5407</v>
      </c>
      <c r="H912" s="116">
        <v>0</v>
      </c>
      <c r="I912" s="5">
        <v>2</v>
      </c>
      <c r="J912" s="5" t="s">
        <v>11</v>
      </c>
      <c r="K912" s="4" t="s">
        <v>8</v>
      </c>
      <c r="L912" s="11">
        <v>63585</v>
      </c>
      <c r="M912" s="14">
        <v>0</v>
      </c>
      <c r="N912" s="13">
        <v>24</v>
      </c>
      <c r="O912" s="10">
        <v>267.44</v>
      </c>
      <c r="P912" s="115"/>
      <c r="Q912" s="1"/>
      <c r="R912" s="118" t="s">
        <v>5694</v>
      </c>
      <c r="S912" s="127"/>
    </row>
    <row r="913" spans="1:19" ht="18" customHeight="1">
      <c r="A913" s="1" t="s">
        <v>2660</v>
      </c>
      <c r="B913" s="1" t="s">
        <v>2661</v>
      </c>
      <c r="C913" s="1" t="s">
        <v>2662</v>
      </c>
      <c r="D913" s="3" t="s">
        <v>4251</v>
      </c>
      <c r="E913" s="1" t="s">
        <v>2663</v>
      </c>
      <c r="F913" s="4" t="s">
        <v>9</v>
      </c>
      <c r="G913" s="115" t="s">
        <v>5407</v>
      </c>
      <c r="H913" s="116">
        <v>0</v>
      </c>
      <c r="I913" s="5">
        <v>2</v>
      </c>
      <c r="J913" s="6" t="s">
        <v>11</v>
      </c>
      <c r="K913" s="4" t="s">
        <v>8</v>
      </c>
      <c r="L913" s="11">
        <v>64303</v>
      </c>
      <c r="M913" s="14">
        <v>0</v>
      </c>
      <c r="N913" s="13">
        <v>23</v>
      </c>
      <c r="O913" s="10">
        <v>117.5</v>
      </c>
      <c r="P913" s="115"/>
      <c r="Q913" s="1"/>
      <c r="R913" s="1"/>
      <c r="S913" s="128">
        <v>2</v>
      </c>
    </row>
    <row r="914" spans="1:19" ht="18" customHeight="1">
      <c r="A914" s="1" t="s">
        <v>2664</v>
      </c>
      <c r="B914" s="1" t="s">
        <v>2665</v>
      </c>
      <c r="C914" s="1" t="s">
        <v>2666</v>
      </c>
      <c r="D914" s="3" t="s">
        <v>6</v>
      </c>
      <c r="E914" s="1" t="s">
        <v>2667</v>
      </c>
      <c r="F914" s="4" t="s">
        <v>9</v>
      </c>
      <c r="G914" s="115" t="s">
        <v>4271</v>
      </c>
      <c r="H914" s="116">
        <v>85.1</v>
      </c>
      <c r="I914" s="5">
        <v>2</v>
      </c>
      <c r="J914" s="5" t="s">
        <v>101</v>
      </c>
      <c r="K914" s="4" t="s">
        <v>47</v>
      </c>
      <c r="L914" s="11">
        <v>67859</v>
      </c>
      <c r="M914" s="14">
        <v>9.3959533739076626</v>
      </c>
      <c r="N914" s="13">
        <v>1380</v>
      </c>
      <c r="O914" s="10">
        <v>210.93</v>
      </c>
      <c r="P914" s="121" t="s">
        <v>2668</v>
      </c>
      <c r="Q914" s="1"/>
      <c r="R914" s="1" t="s">
        <v>8733</v>
      </c>
      <c r="S914" s="127"/>
    </row>
    <row r="915" spans="1:19" ht="18" customHeight="1">
      <c r="A915" s="1" t="s">
        <v>2669</v>
      </c>
      <c r="B915" s="1" t="s">
        <v>2670</v>
      </c>
      <c r="C915" s="1" t="s">
        <v>2666</v>
      </c>
      <c r="D915" s="3" t="s">
        <v>6</v>
      </c>
      <c r="E915" s="1" t="s">
        <v>2667</v>
      </c>
      <c r="F915" s="4" t="s">
        <v>9</v>
      </c>
      <c r="G915" s="115" t="s">
        <v>4271</v>
      </c>
      <c r="H915" s="116">
        <v>131</v>
      </c>
      <c r="I915" s="5">
        <v>2</v>
      </c>
      <c r="J915" s="5" t="s">
        <v>2671</v>
      </c>
      <c r="K915" s="4" t="s">
        <v>47</v>
      </c>
      <c r="L915" s="11">
        <v>70548</v>
      </c>
      <c r="M915" s="14">
        <v>14.42280433180246</v>
      </c>
      <c r="N915" s="13">
        <v>1564</v>
      </c>
      <c r="O915" s="10">
        <v>210.44</v>
      </c>
      <c r="P915" s="121" t="s">
        <v>2668</v>
      </c>
      <c r="Q915" s="1"/>
      <c r="R915" s="1" t="s">
        <v>8733</v>
      </c>
      <c r="S915" s="127"/>
    </row>
    <row r="916" spans="1:19" ht="18" customHeight="1">
      <c r="A916" s="1" t="s">
        <v>2672</v>
      </c>
      <c r="B916" s="1" t="s">
        <v>2673</v>
      </c>
      <c r="C916" s="1" t="s">
        <v>2674</v>
      </c>
      <c r="D916" s="3" t="s">
        <v>165</v>
      </c>
      <c r="E916" s="1" t="s">
        <v>2675</v>
      </c>
      <c r="F916" s="4" t="s">
        <v>9</v>
      </c>
      <c r="G916" s="115" t="s">
        <v>5407</v>
      </c>
      <c r="H916" s="116">
        <v>0</v>
      </c>
      <c r="I916" s="5">
        <v>2</v>
      </c>
      <c r="J916" s="5" t="s">
        <v>11</v>
      </c>
      <c r="K916" s="4" t="s">
        <v>8</v>
      </c>
      <c r="L916" s="11">
        <v>68308</v>
      </c>
      <c r="M916" s="14">
        <v>0</v>
      </c>
      <c r="N916" s="13">
        <v>2869</v>
      </c>
      <c r="O916" s="10">
        <v>186.73</v>
      </c>
      <c r="P916" s="121" t="s">
        <v>2668</v>
      </c>
      <c r="Q916" s="1"/>
      <c r="R916" s="1" t="s">
        <v>8733</v>
      </c>
      <c r="S916" s="127"/>
    </row>
    <row r="917" spans="1:19" ht="18" customHeight="1">
      <c r="A917" s="1" t="s">
        <v>2676</v>
      </c>
      <c r="B917" s="1" t="s">
        <v>2677</v>
      </c>
      <c r="C917" s="1" t="s">
        <v>2674</v>
      </c>
      <c r="D917" s="3" t="s">
        <v>165</v>
      </c>
      <c r="E917" s="1" t="s">
        <v>355</v>
      </c>
      <c r="F917" s="4" t="s">
        <v>12</v>
      </c>
      <c r="G917" s="115" t="s">
        <v>5407</v>
      </c>
      <c r="H917" s="116">
        <v>0</v>
      </c>
      <c r="I917" s="5">
        <v>1</v>
      </c>
      <c r="J917" s="5" t="s">
        <v>11</v>
      </c>
      <c r="K917" s="4" t="s">
        <v>8</v>
      </c>
      <c r="L917" s="11">
        <v>68352</v>
      </c>
      <c r="M917" s="14">
        <v>0</v>
      </c>
      <c r="N917" s="13">
        <v>2479</v>
      </c>
      <c r="O917" s="10">
        <v>202.82</v>
      </c>
      <c r="P917" s="121" t="s">
        <v>2668</v>
      </c>
      <c r="Q917" s="1"/>
      <c r="R917" s="1" t="s">
        <v>8733</v>
      </c>
      <c r="S917" s="127"/>
    </row>
    <row r="918" spans="1:19" ht="18" customHeight="1">
      <c r="A918" s="1" t="s">
        <v>2678</v>
      </c>
      <c r="B918" s="1" t="s">
        <v>2679</v>
      </c>
      <c r="C918" s="1" t="s">
        <v>2680</v>
      </c>
      <c r="D918" s="3" t="s">
        <v>54</v>
      </c>
      <c r="E918" s="1" t="s">
        <v>2681</v>
      </c>
      <c r="F918" s="4" t="s">
        <v>9</v>
      </c>
      <c r="G918" s="115" t="s">
        <v>4271</v>
      </c>
      <c r="H918" s="116">
        <v>170.5</v>
      </c>
      <c r="I918" s="5">
        <v>2</v>
      </c>
      <c r="J918" s="5" t="s">
        <v>11</v>
      </c>
      <c r="K918" s="4" t="s">
        <v>8</v>
      </c>
      <c r="L918" s="11">
        <v>68304</v>
      </c>
      <c r="M918" s="14">
        <v>0</v>
      </c>
      <c r="N918" s="13">
        <v>2678</v>
      </c>
      <c r="O918" s="10">
        <v>222.87</v>
      </c>
      <c r="P918" s="121" t="s">
        <v>2668</v>
      </c>
      <c r="Q918" s="1"/>
      <c r="R918" s="118" t="s">
        <v>5694</v>
      </c>
      <c r="S918" s="127"/>
    </row>
    <row r="919" spans="1:19" ht="18" customHeight="1">
      <c r="A919" s="1" t="s">
        <v>2682</v>
      </c>
      <c r="B919" s="1" t="s">
        <v>2683</v>
      </c>
      <c r="C919" s="1" t="s">
        <v>2680</v>
      </c>
      <c r="D919" s="3" t="s">
        <v>54</v>
      </c>
      <c r="E919" s="1" t="s">
        <v>2681</v>
      </c>
      <c r="F919" s="4" t="s">
        <v>9</v>
      </c>
      <c r="G919" s="115" t="s">
        <v>4271</v>
      </c>
      <c r="H919" s="116">
        <v>90.9</v>
      </c>
      <c r="I919" s="5">
        <v>2</v>
      </c>
      <c r="J919" s="5" t="s">
        <v>11</v>
      </c>
      <c r="K919" s="4" t="s">
        <v>8</v>
      </c>
      <c r="L919" s="11">
        <v>68338</v>
      </c>
      <c r="M919" s="14">
        <v>0</v>
      </c>
      <c r="N919" s="13">
        <v>2448</v>
      </c>
      <c r="O919" s="10">
        <v>198.61</v>
      </c>
      <c r="P919" s="121" t="s">
        <v>2668</v>
      </c>
      <c r="Q919" s="1"/>
      <c r="R919" s="118" t="s">
        <v>5694</v>
      </c>
      <c r="S919" s="127"/>
    </row>
    <row r="920" spans="1:19" ht="18" customHeight="1">
      <c r="A920" s="1" t="s">
        <v>2684</v>
      </c>
      <c r="B920" s="1" t="s">
        <v>2685</v>
      </c>
      <c r="C920" s="1" t="s">
        <v>2680</v>
      </c>
      <c r="D920" s="3" t="s">
        <v>54</v>
      </c>
      <c r="E920" s="1" t="s">
        <v>2681</v>
      </c>
      <c r="F920" s="4" t="s">
        <v>12</v>
      </c>
      <c r="G920" s="115" t="s">
        <v>4271</v>
      </c>
      <c r="H920" s="116">
        <v>18.670000000000002</v>
      </c>
      <c r="I920" s="5">
        <v>1</v>
      </c>
      <c r="J920" s="5" t="s">
        <v>11</v>
      </c>
      <c r="K920" s="4" t="s">
        <v>8</v>
      </c>
      <c r="L920" s="11">
        <v>68336</v>
      </c>
      <c r="M920" s="14">
        <v>0</v>
      </c>
      <c r="N920" s="13">
        <v>2481</v>
      </c>
      <c r="O920" s="10">
        <v>246.65</v>
      </c>
      <c r="P920" s="121" t="s">
        <v>2668</v>
      </c>
      <c r="Q920" s="1"/>
      <c r="R920" s="118" t="s">
        <v>5694</v>
      </c>
      <c r="S920" s="127"/>
    </row>
    <row r="921" spans="1:19" ht="18" customHeight="1">
      <c r="A921" s="1" t="s">
        <v>2686</v>
      </c>
      <c r="B921" s="1" t="s">
        <v>2687</v>
      </c>
      <c r="C921" s="1" t="s">
        <v>2688</v>
      </c>
      <c r="D921" s="3" t="s">
        <v>563</v>
      </c>
      <c r="E921" s="1" t="s">
        <v>23</v>
      </c>
      <c r="F921" s="4" t="s">
        <v>12</v>
      </c>
      <c r="G921" s="115" t="s">
        <v>4271</v>
      </c>
      <c r="H921" s="116">
        <v>34</v>
      </c>
      <c r="I921" s="5">
        <v>1</v>
      </c>
      <c r="J921" s="5" t="s">
        <v>11</v>
      </c>
      <c r="K921" s="4" t="s">
        <v>8</v>
      </c>
      <c r="L921" s="11">
        <v>67676</v>
      </c>
      <c r="M921" s="14">
        <v>0</v>
      </c>
      <c r="N921" s="13">
        <v>2366</v>
      </c>
      <c r="O921" s="10">
        <v>188.68</v>
      </c>
      <c r="P921" s="121" t="s">
        <v>2668</v>
      </c>
      <c r="Q921" s="1"/>
      <c r="R921" s="1" t="s">
        <v>8733</v>
      </c>
      <c r="S921" s="127"/>
    </row>
    <row r="922" spans="1:19" ht="18" customHeight="1">
      <c r="A922" s="1" t="s">
        <v>2689</v>
      </c>
      <c r="B922" s="1" t="s">
        <v>2690</v>
      </c>
      <c r="C922" s="1" t="s">
        <v>2691</v>
      </c>
      <c r="D922" s="3" t="s">
        <v>54</v>
      </c>
      <c r="E922" s="1" t="s">
        <v>2692</v>
      </c>
      <c r="F922" s="4" t="s">
        <v>9</v>
      </c>
      <c r="G922" s="115" t="s">
        <v>4271</v>
      </c>
      <c r="H922" s="116">
        <v>65.754999999999995</v>
      </c>
      <c r="I922" s="5">
        <v>2</v>
      </c>
      <c r="J922" s="5" t="s">
        <v>11</v>
      </c>
      <c r="K922" s="4" t="s">
        <v>8</v>
      </c>
      <c r="L922" s="11">
        <v>68061</v>
      </c>
      <c r="M922" s="14">
        <v>0</v>
      </c>
      <c r="N922" s="13">
        <v>2858</v>
      </c>
      <c r="O922" s="10">
        <v>222.08</v>
      </c>
      <c r="P922" s="121" t="s">
        <v>2668</v>
      </c>
      <c r="Q922" s="1"/>
      <c r="R922" s="1" t="s">
        <v>8733</v>
      </c>
      <c r="S922" s="127"/>
    </row>
    <row r="923" spans="1:19" ht="18" customHeight="1">
      <c r="A923" s="1" t="s">
        <v>2693</v>
      </c>
      <c r="B923" s="1" t="s">
        <v>2694</v>
      </c>
      <c r="C923" s="9" t="s">
        <v>2695</v>
      </c>
      <c r="D923" s="3" t="s">
        <v>83</v>
      </c>
      <c r="E923" s="9" t="s">
        <v>1551</v>
      </c>
      <c r="F923" s="4" t="s">
        <v>9</v>
      </c>
      <c r="G923" s="115" t="s">
        <v>4271</v>
      </c>
      <c r="H923" s="116">
        <v>51.96</v>
      </c>
      <c r="I923" s="5">
        <v>2</v>
      </c>
      <c r="J923" s="6" t="s">
        <v>11</v>
      </c>
      <c r="K923" s="4" t="s">
        <v>8</v>
      </c>
      <c r="L923" s="11">
        <v>68707</v>
      </c>
      <c r="M923" s="14">
        <v>0</v>
      </c>
      <c r="N923" s="13">
        <v>69</v>
      </c>
      <c r="O923" s="10">
        <v>478.21</v>
      </c>
      <c r="P923" s="121" t="s">
        <v>2668</v>
      </c>
      <c r="Q923" s="1"/>
      <c r="R923" s="1" t="s">
        <v>5679</v>
      </c>
      <c r="S923" s="128">
        <v>2</v>
      </c>
    </row>
    <row r="924" spans="1:19" ht="18" customHeight="1">
      <c r="A924" s="1" t="s">
        <v>2696</v>
      </c>
      <c r="B924" s="1" t="s">
        <v>2697</v>
      </c>
      <c r="C924" s="1" t="s">
        <v>2698</v>
      </c>
      <c r="D924" s="3" t="s">
        <v>165</v>
      </c>
      <c r="E924" s="1" t="s">
        <v>2699</v>
      </c>
      <c r="F924" s="4" t="s">
        <v>9</v>
      </c>
      <c r="G924" s="115" t="s">
        <v>4271</v>
      </c>
      <c r="H924" s="116">
        <v>45.96</v>
      </c>
      <c r="I924" s="5">
        <v>2</v>
      </c>
      <c r="J924" s="6" t="s">
        <v>11</v>
      </c>
      <c r="K924" s="4" t="s">
        <v>8</v>
      </c>
      <c r="L924" s="11">
        <v>67977</v>
      </c>
      <c r="M924" s="14">
        <v>0</v>
      </c>
      <c r="N924" s="13">
        <v>12</v>
      </c>
      <c r="O924" s="10">
        <v>129.41</v>
      </c>
      <c r="P924" s="121" t="s">
        <v>2668</v>
      </c>
      <c r="Q924" s="1"/>
      <c r="R924" s="1"/>
      <c r="S924" s="128">
        <v>2</v>
      </c>
    </row>
    <row r="925" spans="1:19" ht="18" customHeight="1">
      <c r="A925" s="1" t="s">
        <v>2700</v>
      </c>
      <c r="B925" s="1" t="s">
        <v>2701</v>
      </c>
      <c r="C925" s="9" t="s">
        <v>2702</v>
      </c>
      <c r="D925" s="3" t="s">
        <v>83</v>
      </c>
      <c r="E925" s="9" t="s">
        <v>1551</v>
      </c>
      <c r="F925" s="4" t="s">
        <v>9</v>
      </c>
      <c r="G925" s="115" t="s">
        <v>4271</v>
      </c>
      <c r="H925" s="116">
        <v>52.32</v>
      </c>
      <c r="I925" s="5">
        <v>2</v>
      </c>
      <c r="J925" s="6" t="s">
        <v>11</v>
      </c>
      <c r="K925" s="4" t="s">
        <v>8</v>
      </c>
      <c r="L925" s="11">
        <v>64919</v>
      </c>
      <c r="M925" s="14">
        <v>0</v>
      </c>
      <c r="N925" s="13">
        <v>1781</v>
      </c>
      <c r="O925" s="10">
        <v>357.24</v>
      </c>
      <c r="P925" s="115"/>
      <c r="Q925" s="1"/>
      <c r="R925" s="1" t="s">
        <v>5679</v>
      </c>
      <c r="S925" s="128">
        <v>2</v>
      </c>
    </row>
    <row r="926" spans="1:19" ht="18" customHeight="1">
      <c r="A926" s="1" t="s">
        <v>2703</v>
      </c>
      <c r="B926" s="1" t="s">
        <v>2704</v>
      </c>
      <c r="C926" s="1" t="s">
        <v>2705</v>
      </c>
      <c r="D926" s="3" t="s">
        <v>2706</v>
      </c>
      <c r="E926" s="1" t="s">
        <v>2707</v>
      </c>
      <c r="F926" s="4" t="s">
        <v>9</v>
      </c>
      <c r="G926" s="115" t="s">
        <v>5407</v>
      </c>
      <c r="H926" s="116">
        <v>0</v>
      </c>
      <c r="I926" s="5">
        <v>3</v>
      </c>
      <c r="J926" s="5" t="s">
        <v>2708</v>
      </c>
      <c r="K926" s="4" t="s">
        <v>47</v>
      </c>
      <c r="L926" s="11">
        <v>74710</v>
      </c>
      <c r="M926" s="14">
        <v>26.851827064649981</v>
      </c>
      <c r="N926" s="13">
        <v>1641</v>
      </c>
      <c r="O926" s="10">
        <v>247.4</v>
      </c>
      <c r="P926" s="115"/>
      <c r="Q926" s="1"/>
      <c r="R926" s="1" t="s">
        <v>5700</v>
      </c>
      <c r="S926" s="127"/>
    </row>
    <row r="927" spans="1:19" ht="18" customHeight="1">
      <c r="A927" s="1" t="s">
        <v>2709</v>
      </c>
      <c r="B927" s="1" t="s">
        <v>2710</v>
      </c>
      <c r="C927" s="1" t="s">
        <v>4251</v>
      </c>
      <c r="D927" s="3" t="s">
        <v>4251</v>
      </c>
      <c r="E927" s="1" t="s">
        <v>2711</v>
      </c>
      <c r="F927" s="4" t="s">
        <v>9</v>
      </c>
      <c r="G927" s="115" t="s">
        <v>5407</v>
      </c>
      <c r="H927" s="116">
        <v>0</v>
      </c>
      <c r="I927" s="5">
        <v>3</v>
      </c>
      <c r="J927" s="5" t="s">
        <v>11</v>
      </c>
      <c r="K927" s="4" t="s">
        <v>47</v>
      </c>
      <c r="L927" s="11">
        <v>77009</v>
      </c>
      <c r="M927" s="14">
        <v>29.535508836629486</v>
      </c>
      <c r="N927" s="13">
        <v>2786</v>
      </c>
      <c r="O927" s="10">
        <v>267.74</v>
      </c>
      <c r="P927" s="115"/>
      <c r="Q927" s="1"/>
      <c r="R927" s="1" t="s">
        <v>5697</v>
      </c>
      <c r="S927" s="127"/>
    </row>
    <row r="928" spans="1:19" ht="18" customHeight="1">
      <c r="A928" s="1" t="s">
        <v>2712</v>
      </c>
      <c r="B928" s="1" t="s">
        <v>2713</v>
      </c>
      <c r="C928" s="1" t="s">
        <v>2714</v>
      </c>
      <c r="D928" s="3" t="s">
        <v>6</v>
      </c>
      <c r="E928" s="1" t="s">
        <v>1551</v>
      </c>
      <c r="F928" s="4" t="s">
        <v>9</v>
      </c>
      <c r="G928" s="115" t="s">
        <v>5407</v>
      </c>
      <c r="H928" s="116">
        <v>0</v>
      </c>
      <c r="I928" s="5">
        <v>2</v>
      </c>
      <c r="J928" s="5" t="s">
        <v>174</v>
      </c>
      <c r="K928" s="4" t="s">
        <v>8</v>
      </c>
      <c r="L928" s="11">
        <v>63858</v>
      </c>
      <c r="M928" s="14">
        <v>0</v>
      </c>
      <c r="N928" s="13">
        <v>3416</v>
      </c>
      <c r="O928" s="10">
        <v>295.14</v>
      </c>
      <c r="P928" s="115"/>
      <c r="Q928" s="1"/>
      <c r="R928" s="1" t="s">
        <v>5694</v>
      </c>
      <c r="S928" s="127"/>
    </row>
    <row r="929" spans="1:19" ht="18" customHeight="1">
      <c r="A929" s="2" t="s">
        <v>2715</v>
      </c>
      <c r="B929" s="1" t="s">
        <v>2716</v>
      </c>
      <c r="C929" s="2" t="s">
        <v>4251</v>
      </c>
      <c r="D929" s="3" t="s">
        <v>22</v>
      </c>
      <c r="E929" s="2" t="s">
        <v>798</v>
      </c>
      <c r="F929" s="4" t="s">
        <v>9</v>
      </c>
      <c r="G929" s="115" t="s">
        <v>5407</v>
      </c>
      <c r="H929" s="116">
        <v>0</v>
      </c>
      <c r="I929" s="5">
        <v>2</v>
      </c>
      <c r="J929" s="5" t="s">
        <v>1279</v>
      </c>
      <c r="K929" s="4" t="s">
        <v>47</v>
      </c>
      <c r="L929" s="11">
        <v>63224</v>
      </c>
      <c r="M929" s="14">
        <v>9.9392635707958998</v>
      </c>
      <c r="N929" s="13">
        <v>1082</v>
      </c>
      <c r="O929" s="10">
        <v>203.73</v>
      </c>
      <c r="P929" s="115"/>
      <c r="Q929" s="1"/>
      <c r="R929" s="1" t="s">
        <v>5698</v>
      </c>
      <c r="S929" s="127"/>
    </row>
    <row r="930" spans="1:19" ht="18" customHeight="1">
      <c r="A930" s="1" t="s">
        <v>2717</v>
      </c>
      <c r="B930" s="1" t="s">
        <v>2718</v>
      </c>
      <c r="C930" s="1" t="s">
        <v>2719</v>
      </c>
      <c r="D930" s="3" t="s">
        <v>14</v>
      </c>
      <c r="E930" s="1" t="s">
        <v>2462</v>
      </c>
      <c r="F930" s="4" t="s">
        <v>9</v>
      </c>
      <c r="G930" s="115" t="s">
        <v>5407</v>
      </c>
      <c r="H930" s="116">
        <v>0</v>
      </c>
      <c r="I930" s="5">
        <v>2</v>
      </c>
      <c r="J930" s="5" t="s">
        <v>2720</v>
      </c>
      <c r="K930" s="4" t="s">
        <v>47</v>
      </c>
      <c r="L930" s="11">
        <v>64226</v>
      </c>
      <c r="M930" s="14">
        <v>4.1680939183508237</v>
      </c>
      <c r="N930" s="13">
        <v>1444</v>
      </c>
      <c r="O930" s="10">
        <v>256.19</v>
      </c>
      <c r="P930" s="117" t="s">
        <v>2721</v>
      </c>
      <c r="Q930" s="1"/>
      <c r="R930" s="1" t="s">
        <v>8733</v>
      </c>
      <c r="S930" s="127"/>
    </row>
    <row r="931" spans="1:19" ht="18" customHeight="1">
      <c r="A931" s="1" t="s">
        <v>2722</v>
      </c>
      <c r="B931" s="1" t="s">
        <v>2723</v>
      </c>
      <c r="C931" s="1" t="s">
        <v>2724</v>
      </c>
      <c r="D931" s="3" t="s">
        <v>2335</v>
      </c>
      <c r="E931" s="1" t="s">
        <v>551</v>
      </c>
      <c r="F931" s="4" t="s">
        <v>12</v>
      </c>
      <c r="G931" s="115" t="s">
        <v>5407</v>
      </c>
      <c r="H931" s="116">
        <v>0</v>
      </c>
      <c r="I931" s="5">
        <v>1</v>
      </c>
      <c r="J931" s="5" t="s">
        <v>11</v>
      </c>
      <c r="K931" s="4" t="s">
        <v>8</v>
      </c>
      <c r="L931" s="11">
        <v>62552</v>
      </c>
      <c r="M931" s="14">
        <v>0</v>
      </c>
      <c r="N931" s="13">
        <v>859</v>
      </c>
      <c r="O931" s="10">
        <v>251.63</v>
      </c>
      <c r="P931" s="117" t="s">
        <v>2721</v>
      </c>
      <c r="Q931" s="1"/>
      <c r="R931" s="1" t="s">
        <v>8733</v>
      </c>
      <c r="S931" s="127"/>
    </row>
    <row r="932" spans="1:19" ht="18" customHeight="1">
      <c r="A932" s="2" t="s">
        <v>2725</v>
      </c>
      <c r="B932" s="1" t="s">
        <v>2726</v>
      </c>
      <c r="C932" s="2" t="s">
        <v>2727</v>
      </c>
      <c r="D932" s="8" t="s">
        <v>2335</v>
      </c>
      <c r="E932" s="2" t="s">
        <v>2462</v>
      </c>
      <c r="F932" s="4" t="s">
        <v>9</v>
      </c>
      <c r="G932" s="115" t="s">
        <v>5407</v>
      </c>
      <c r="H932" s="116">
        <v>0</v>
      </c>
      <c r="I932" s="5">
        <v>2</v>
      </c>
      <c r="J932" s="5" t="s">
        <v>11</v>
      </c>
      <c r="K932" s="4" t="s">
        <v>47</v>
      </c>
      <c r="L932" s="11">
        <v>65191</v>
      </c>
      <c r="M932" s="14">
        <v>8.0701323802365366</v>
      </c>
      <c r="N932" s="13">
        <v>57</v>
      </c>
      <c r="O932" s="10">
        <v>185.1</v>
      </c>
      <c r="P932" s="117" t="s">
        <v>2721</v>
      </c>
      <c r="Q932" s="1"/>
      <c r="R932" s="1" t="s">
        <v>5705</v>
      </c>
      <c r="S932" s="127"/>
    </row>
    <row r="933" spans="1:19" ht="18" customHeight="1">
      <c r="A933" s="1" t="s">
        <v>2728</v>
      </c>
      <c r="B933" s="1" t="s">
        <v>2729</v>
      </c>
      <c r="C933" s="1" t="s">
        <v>2730</v>
      </c>
      <c r="D933" s="3" t="s">
        <v>83</v>
      </c>
      <c r="E933" s="1" t="s">
        <v>551</v>
      </c>
      <c r="F933" s="4" t="s">
        <v>9</v>
      </c>
      <c r="G933" s="115" t="s">
        <v>5407</v>
      </c>
      <c r="H933" s="116">
        <v>0</v>
      </c>
      <c r="I933" s="5">
        <v>2</v>
      </c>
      <c r="J933" s="5" t="s">
        <v>11</v>
      </c>
      <c r="K933" s="4" t="s">
        <v>47</v>
      </c>
      <c r="L933" s="11">
        <v>64667</v>
      </c>
      <c r="M933" s="14">
        <v>6.4963582661945045</v>
      </c>
      <c r="N933" s="13">
        <v>33</v>
      </c>
      <c r="O933" s="10">
        <v>230.93</v>
      </c>
      <c r="P933" s="117" t="s">
        <v>2721</v>
      </c>
      <c r="Q933" s="1"/>
      <c r="R933" s="1" t="s">
        <v>8733</v>
      </c>
      <c r="S933" s="127"/>
    </row>
    <row r="934" spans="1:19" ht="18" customHeight="1">
      <c r="A934" s="2" t="s">
        <v>2731</v>
      </c>
      <c r="B934" s="1" t="s">
        <v>2732</v>
      </c>
      <c r="C934" s="2" t="s">
        <v>2727</v>
      </c>
      <c r="D934" s="8" t="s">
        <v>2335</v>
      </c>
      <c r="E934" s="2" t="s">
        <v>2462</v>
      </c>
      <c r="F934" s="4" t="s">
        <v>9</v>
      </c>
      <c r="G934" s="115" t="s">
        <v>5407</v>
      </c>
      <c r="H934" s="116">
        <v>0</v>
      </c>
      <c r="I934" s="5">
        <v>2</v>
      </c>
      <c r="J934" s="5" t="s">
        <v>11</v>
      </c>
      <c r="K934" s="4" t="s">
        <v>47</v>
      </c>
      <c r="L934" s="11">
        <v>65124</v>
      </c>
      <c r="M934" s="14">
        <v>6.4630550948958909</v>
      </c>
      <c r="N934" s="13">
        <v>18</v>
      </c>
      <c r="O934" s="10">
        <v>240.94</v>
      </c>
      <c r="P934" s="117" t="s">
        <v>2721</v>
      </c>
      <c r="Q934" s="1"/>
      <c r="R934" s="1" t="s">
        <v>5707</v>
      </c>
      <c r="S934" s="128">
        <v>5</v>
      </c>
    </row>
    <row r="935" spans="1:19" ht="18" customHeight="1">
      <c r="A935" s="2" t="s">
        <v>2733</v>
      </c>
      <c r="B935" s="1" t="s">
        <v>2734</v>
      </c>
      <c r="C935" s="2" t="s">
        <v>2727</v>
      </c>
      <c r="D935" s="8" t="s">
        <v>2335</v>
      </c>
      <c r="E935" s="2" t="s">
        <v>2462</v>
      </c>
      <c r="F935" s="4" t="s">
        <v>9</v>
      </c>
      <c r="G935" s="115" t="s">
        <v>5407</v>
      </c>
      <c r="H935" s="116">
        <v>0</v>
      </c>
      <c r="I935" s="5">
        <v>2</v>
      </c>
      <c r="J935" s="5" t="s">
        <v>11</v>
      </c>
      <c r="K935" s="4" t="s">
        <v>47</v>
      </c>
      <c r="L935" s="11">
        <v>64627</v>
      </c>
      <c r="M935" s="14">
        <v>6.0779550342736011</v>
      </c>
      <c r="N935" s="13">
        <v>11</v>
      </c>
      <c r="O935" s="10">
        <v>188.3</v>
      </c>
      <c r="P935" s="117" t="s">
        <v>2721</v>
      </c>
      <c r="Q935" s="1"/>
      <c r="R935" s="1" t="s">
        <v>5705</v>
      </c>
      <c r="S935" s="127"/>
    </row>
    <row r="936" spans="1:19" ht="18" customHeight="1">
      <c r="A936" s="2" t="s">
        <v>2735</v>
      </c>
      <c r="B936" s="1" t="s">
        <v>2736</v>
      </c>
      <c r="C936" s="2" t="s">
        <v>2727</v>
      </c>
      <c r="D936" s="8" t="s">
        <v>2335</v>
      </c>
      <c r="E936" s="2" t="s">
        <v>2462</v>
      </c>
      <c r="F936" s="4" t="s">
        <v>9</v>
      </c>
      <c r="G936" s="115" t="s">
        <v>5407</v>
      </c>
      <c r="H936" s="116">
        <v>0</v>
      </c>
      <c r="I936" s="5">
        <v>1</v>
      </c>
      <c r="J936" s="5" t="s">
        <v>101</v>
      </c>
      <c r="K936" s="4" t="s">
        <v>8</v>
      </c>
      <c r="L936" s="11">
        <v>62379</v>
      </c>
      <c r="M936" s="14">
        <v>0</v>
      </c>
      <c r="N936" s="13">
        <v>651</v>
      </c>
      <c r="O936" s="10">
        <v>190.91</v>
      </c>
      <c r="P936" s="117" t="s">
        <v>2721</v>
      </c>
      <c r="Q936" s="1"/>
      <c r="R936" s="1" t="s">
        <v>5707</v>
      </c>
      <c r="S936" s="128">
        <v>5</v>
      </c>
    </row>
    <row r="937" spans="1:19" ht="18" customHeight="1">
      <c r="A937" s="2" t="s">
        <v>2737</v>
      </c>
      <c r="B937" s="1" t="s">
        <v>2738</v>
      </c>
      <c r="C937" s="2" t="s">
        <v>2727</v>
      </c>
      <c r="D937" s="8" t="s">
        <v>2335</v>
      </c>
      <c r="E937" s="2" t="s">
        <v>2462</v>
      </c>
      <c r="F937" s="4" t="s">
        <v>9</v>
      </c>
      <c r="G937" s="115" t="s">
        <v>5407</v>
      </c>
      <c r="H937" s="116">
        <v>0</v>
      </c>
      <c r="I937" s="5">
        <v>2</v>
      </c>
      <c r="J937" s="5" t="s">
        <v>11</v>
      </c>
      <c r="K937" s="4" t="s">
        <v>8</v>
      </c>
      <c r="L937" s="11">
        <v>62276</v>
      </c>
      <c r="M937" s="14">
        <v>0</v>
      </c>
      <c r="N937" s="13">
        <v>462</v>
      </c>
      <c r="O937" s="10">
        <v>206.53</v>
      </c>
      <c r="P937" s="117" t="s">
        <v>2721</v>
      </c>
      <c r="Q937" s="1"/>
      <c r="R937" s="1" t="s">
        <v>5707</v>
      </c>
      <c r="S937" s="128">
        <v>5</v>
      </c>
    </row>
    <row r="938" spans="1:19" ht="18" customHeight="1">
      <c r="A938" s="1" t="s">
        <v>2739</v>
      </c>
      <c r="B938" s="1" t="s">
        <v>2740</v>
      </c>
      <c r="C938" s="1" t="s">
        <v>2724</v>
      </c>
      <c r="D938" s="3" t="s">
        <v>2335</v>
      </c>
      <c r="E938" s="1" t="s">
        <v>1175</v>
      </c>
      <c r="F938" s="4" t="s">
        <v>12</v>
      </c>
      <c r="G938" s="115" t="s">
        <v>5407</v>
      </c>
      <c r="H938" s="116">
        <v>0</v>
      </c>
      <c r="I938" s="5">
        <v>1</v>
      </c>
      <c r="J938" s="5" t="s">
        <v>11</v>
      </c>
      <c r="K938" s="4" t="s">
        <v>8</v>
      </c>
      <c r="L938" s="11">
        <v>62669</v>
      </c>
      <c r="M938" s="14">
        <v>0</v>
      </c>
      <c r="N938" s="13">
        <v>507</v>
      </c>
      <c r="O938" s="10">
        <v>251.4</v>
      </c>
      <c r="P938" s="117" t="s">
        <v>2721</v>
      </c>
      <c r="Q938" s="1"/>
      <c r="R938" s="1" t="s">
        <v>8733</v>
      </c>
      <c r="S938" s="127"/>
    </row>
    <row r="939" spans="1:19" ht="18" customHeight="1">
      <c r="A939" s="1" t="s">
        <v>2741</v>
      </c>
      <c r="B939" s="1" t="s">
        <v>2742</v>
      </c>
      <c r="C939" s="2" t="s">
        <v>2743</v>
      </c>
      <c r="D939" s="8" t="s">
        <v>2335</v>
      </c>
      <c r="E939" s="9" t="s">
        <v>1175</v>
      </c>
      <c r="F939" s="4" t="s">
        <v>12</v>
      </c>
      <c r="G939" s="115" t="s">
        <v>5407</v>
      </c>
      <c r="H939" s="116">
        <v>0</v>
      </c>
      <c r="I939" s="5">
        <v>1</v>
      </c>
      <c r="J939" s="5" t="s">
        <v>11</v>
      </c>
      <c r="K939" s="4" t="s">
        <v>8</v>
      </c>
      <c r="L939" s="11">
        <v>62621</v>
      </c>
      <c r="M939" s="14">
        <v>0</v>
      </c>
      <c r="N939" s="13">
        <v>431</v>
      </c>
      <c r="O939" s="10">
        <v>208.05</v>
      </c>
      <c r="P939" s="117" t="s">
        <v>2721</v>
      </c>
      <c r="Q939" s="1"/>
      <c r="R939" s="1" t="s">
        <v>8731</v>
      </c>
      <c r="S939" s="128">
        <v>1</v>
      </c>
    </row>
    <row r="940" spans="1:19" ht="18" customHeight="1">
      <c r="A940" s="1" t="s">
        <v>2744</v>
      </c>
      <c r="B940" s="1" t="s">
        <v>2745</v>
      </c>
      <c r="C940" s="1" t="s">
        <v>2724</v>
      </c>
      <c r="D940" s="3" t="s">
        <v>2335</v>
      </c>
      <c r="E940" s="1" t="s">
        <v>1175</v>
      </c>
      <c r="F940" s="4" t="s">
        <v>12</v>
      </c>
      <c r="G940" s="115" t="s">
        <v>5407</v>
      </c>
      <c r="H940" s="116">
        <v>0</v>
      </c>
      <c r="I940" s="5">
        <v>1</v>
      </c>
      <c r="J940" s="5" t="s">
        <v>11</v>
      </c>
      <c r="K940" s="4" t="s">
        <v>8</v>
      </c>
      <c r="L940" s="11">
        <v>63117</v>
      </c>
      <c r="M940" s="14">
        <v>0</v>
      </c>
      <c r="N940" s="13">
        <v>349</v>
      </c>
      <c r="O940" s="10">
        <v>692.6</v>
      </c>
      <c r="P940" s="117" t="s">
        <v>2721</v>
      </c>
      <c r="Q940" s="1"/>
      <c r="R940" s="1" t="s">
        <v>8733</v>
      </c>
      <c r="S940" s="127"/>
    </row>
    <row r="941" spans="1:19" ht="18" customHeight="1">
      <c r="A941" s="1" t="s">
        <v>2746</v>
      </c>
      <c r="B941" s="1" t="s">
        <v>2747</v>
      </c>
      <c r="C941" s="1" t="s">
        <v>2335</v>
      </c>
      <c r="D941" s="3" t="s">
        <v>2335</v>
      </c>
      <c r="E941" s="1" t="s">
        <v>1175</v>
      </c>
      <c r="F941" s="4" t="s">
        <v>9</v>
      </c>
      <c r="G941" s="115" t="s">
        <v>5407</v>
      </c>
      <c r="H941" s="116">
        <v>0</v>
      </c>
      <c r="I941" s="5">
        <v>2</v>
      </c>
      <c r="J941" s="5" t="s">
        <v>11</v>
      </c>
      <c r="K941" s="4" t="s">
        <v>47</v>
      </c>
      <c r="L941" s="11">
        <v>63466</v>
      </c>
      <c r="M941" s="14">
        <v>3.2962531119024354</v>
      </c>
      <c r="N941" s="13">
        <v>268</v>
      </c>
      <c r="O941" s="10">
        <v>201.8</v>
      </c>
      <c r="P941" s="117" t="s">
        <v>2721</v>
      </c>
      <c r="Q941" s="1"/>
      <c r="R941" s="1" t="s">
        <v>5705</v>
      </c>
      <c r="S941" s="127"/>
    </row>
    <row r="942" spans="1:19" ht="18" customHeight="1">
      <c r="A942" s="1" t="s">
        <v>2748</v>
      </c>
      <c r="B942" s="1" t="s">
        <v>2749</v>
      </c>
      <c r="C942" s="1" t="s">
        <v>2335</v>
      </c>
      <c r="D942" s="3" t="s">
        <v>2335</v>
      </c>
      <c r="E942" s="1" t="s">
        <v>2462</v>
      </c>
      <c r="F942" s="4" t="s">
        <v>9</v>
      </c>
      <c r="G942" s="115" t="s">
        <v>5407</v>
      </c>
      <c r="H942" s="116">
        <v>0</v>
      </c>
      <c r="I942" s="5">
        <v>2</v>
      </c>
      <c r="J942" s="5" t="s">
        <v>148</v>
      </c>
      <c r="K942" s="4" t="s">
        <v>47</v>
      </c>
      <c r="L942" s="11">
        <v>65973</v>
      </c>
      <c r="M942" s="14">
        <v>8.4004062267897481</v>
      </c>
      <c r="N942" s="13">
        <v>519</v>
      </c>
      <c r="O942" s="10">
        <v>270.67</v>
      </c>
      <c r="P942" s="117" t="s">
        <v>2721</v>
      </c>
      <c r="Q942" s="1"/>
      <c r="R942" s="1" t="s">
        <v>5705</v>
      </c>
      <c r="S942" s="127"/>
    </row>
    <row r="943" spans="1:19" ht="18" customHeight="1">
      <c r="A943" s="1" t="s">
        <v>2750</v>
      </c>
      <c r="B943" s="1" t="s">
        <v>2751</v>
      </c>
      <c r="C943" s="1" t="s">
        <v>2335</v>
      </c>
      <c r="D943" s="3" t="s">
        <v>2335</v>
      </c>
      <c r="E943" s="1" t="s">
        <v>1175</v>
      </c>
      <c r="F943" s="4" t="s">
        <v>9</v>
      </c>
      <c r="G943" s="115" t="s">
        <v>5407</v>
      </c>
      <c r="H943" s="116">
        <v>0</v>
      </c>
      <c r="I943" s="5">
        <v>2</v>
      </c>
      <c r="J943" s="5" t="s">
        <v>2752</v>
      </c>
      <c r="K943" s="4" t="s">
        <v>47</v>
      </c>
      <c r="L943" s="11">
        <v>65139</v>
      </c>
      <c r="M943" s="14">
        <v>6.0624203626091893</v>
      </c>
      <c r="N943" s="13">
        <v>8</v>
      </c>
      <c r="O943" s="10">
        <v>218.37</v>
      </c>
      <c r="P943" s="117" t="s">
        <v>2721</v>
      </c>
      <c r="Q943" s="1"/>
      <c r="R943" s="1" t="s">
        <v>5705</v>
      </c>
      <c r="S943" s="127"/>
    </row>
    <row r="944" spans="1:19" ht="18" customHeight="1">
      <c r="A944" s="1" t="s">
        <v>2753</v>
      </c>
      <c r="B944" s="1" t="s">
        <v>2754</v>
      </c>
      <c r="C944" s="1" t="s">
        <v>2335</v>
      </c>
      <c r="D944" s="3" t="s">
        <v>2335</v>
      </c>
      <c r="E944" s="1" t="s">
        <v>1175</v>
      </c>
      <c r="F944" s="4" t="s">
        <v>9</v>
      </c>
      <c r="G944" s="115" t="s">
        <v>5407</v>
      </c>
      <c r="H944" s="116">
        <v>0</v>
      </c>
      <c r="I944" s="5">
        <v>2</v>
      </c>
      <c r="J944" s="5" t="s">
        <v>101</v>
      </c>
      <c r="K944" s="4" t="s">
        <v>47</v>
      </c>
      <c r="L944" s="11">
        <v>64875</v>
      </c>
      <c r="M944" s="14">
        <v>5.7556840077071296</v>
      </c>
      <c r="N944" s="13">
        <v>14</v>
      </c>
      <c r="O944" s="10">
        <v>196.77</v>
      </c>
      <c r="P944" s="117" t="s">
        <v>2721</v>
      </c>
      <c r="Q944" s="1"/>
      <c r="R944" s="1" t="s">
        <v>5705</v>
      </c>
      <c r="S944" s="127"/>
    </row>
    <row r="945" spans="1:19" ht="18" customHeight="1">
      <c r="A945" s="1" t="s">
        <v>2755</v>
      </c>
      <c r="B945" s="1" t="s">
        <v>2756</v>
      </c>
      <c r="C945" s="1" t="s">
        <v>2335</v>
      </c>
      <c r="D945" s="3" t="s">
        <v>2335</v>
      </c>
      <c r="E945" s="1" t="s">
        <v>1175</v>
      </c>
      <c r="F945" s="4" t="s">
        <v>9</v>
      </c>
      <c r="G945" s="115" t="s">
        <v>5407</v>
      </c>
      <c r="H945" s="116">
        <v>0</v>
      </c>
      <c r="I945" s="5">
        <v>2</v>
      </c>
      <c r="J945" s="5" t="s">
        <v>2752</v>
      </c>
      <c r="K945" s="4" t="s">
        <v>47</v>
      </c>
      <c r="L945" s="11">
        <v>65208</v>
      </c>
      <c r="M945" s="14">
        <v>6.0606060606060606</v>
      </c>
      <c r="N945" s="13">
        <v>8</v>
      </c>
      <c r="O945" s="10">
        <v>216.95</v>
      </c>
      <c r="P945" s="117" t="s">
        <v>2721</v>
      </c>
      <c r="Q945" s="1"/>
      <c r="R945" s="1" t="s">
        <v>5705</v>
      </c>
      <c r="S945" s="127"/>
    </row>
    <row r="946" spans="1:19" ht="18" customHeight="1">
      <c r="A946" s="1" t="s">
        <v>2757</v>
      </c>
      <c r="B946" s="1" t="s">
        <v>2758</v>
      </c>
      <c r="C946" s="1" t="s">
        <v>2335</v>
      </c>
      <c r="D946" s="3" t="s">
        <v>2335</v>
      </c>
      <c r="E946" s="9" t="s">
        <v>551</v>
      </c>
      <c r="F946" s="4" t="s">
        <v>12</v>
      </c>
      <c r="G946" s="115" t="s">
        <v>5407</v>
      </c>
      <c r="H946" s="116">
        <v>0</v>
      </c>
      <c r="I946" s="5">
        <v>1</v>
      </c>
      <c r="J946" s="5" t="s">
        <v>11</v>
      </c>
      <c r="K946" s="4" t="s">
        <v>8</v>
      </c>
      <c r="L946" s="11">
        <v>62766</v>
      </c>
      <c r="M946" s="14">
        <v>0</v>
      </c>
      <c r="N946" s="13">
        <v>7</v>
      </c>
      <c r="O946" s="10">
        <v>207.33</v>
      </c>
      <c r="P946" s="117" t="s">
        <v>2721</v>
      </c>
      <c r="Q946" s="1"/>
      <c r="R946" s="1" t="s">
        <v>8731</v>
      </c>
      <c r="S946" s="128">
        <v>1</v>
      </c>
    </row>
    <row r="947" spans="1:19" ht="18" customHeight="1">
      <c r="A947" s="2" t="s">
        <v>2759</v>
      </c>
      <c r="B947" s="1" t="s">
        <v>2760</v>
      </c>
      <c r="C947" s="2" t="s">
        <v>2727</v>
      </c>
      <c r="D947" s="8" t="s">
        <v>2335</v>
      </c>
      <c r="E947" s="2" t="s">
        <v>551</v>
      </c>
      <c r="F947" s="4" t="s">
        <v>9</v>
      </c>
      <c r="G947" s="115" t="s">
        <v>5407</v>
      </c>
      <c r="H947" s="116">
        <v>0</v>
      </c>
      <c r="I947" s="5">
        <v>2</v>
      </c>
      <c r="J947" s="5" t="s">
        <v>579</v>
      </c>
      <c r="K947" s="4" t="s">
        <v>47</v>
      </c>
      <c r="L947" s="11">
        <v>64372</v>
      </c>
      <c r="M947" s="14">
        <v>5.2367488970359783</v>
      </c>
      <c r="N947" s="13">
        <v>27</v>
      </c>
      <c r="O947" s="10">
        <v>156.53</v>
      </c>
      <c r="P947" s="117" t="s">
        <v>2721</v>
      </c>
      <c r="Q947" s="1"/>
      <c r="R947" s="1" t="s">
        <v>5705</v>
      </c>
      <c r="S947" s="127"/>
    </row>
    <row r="948" spans="1:19" ht="18" customHeight="1">
      <c r="A948" s="2" t="s">
        <v>2761</v>
      </c>
      <c r="B948" s="1" t="s">
        <v>2762</v>
      </c>
      <c r="C948" s="2" t="s">
        <v>2727</v>
      </c>
      <c r="D948" s="8" t="s">
        <v>2335</v>
      </c>
      <c r="E948" s="2" t="s">
        <v>2462</v>
      </c>
      <c r="F948" s="4" t="s">
        <v>9</v>
      </c>
      <c r="G948" s="115" t="s">
        <v>5407</v>
      </c>
      <c r="H948" s="116">
        <v>0</v>
      </c>
      <c r="I948" s="5">
        <v>2</v>
      </c>
      <c r="J948" s="5" t="s">
        <v>11</v>
      </c>
      <c r="K948" s="4" t="s">
        <v>47</v>
      </c>
      <c r="L948" s="11">
        <v>63672</v>
      </c>
      <c r="M948" s="14">
        <v>3.9515014449051389</v>
      </c>
      <c r="N948" s="13">
        <v>216</v>
      </c>
      <c r="O948" s="10">
        <v>168.26</v>
      </c>
      <c r="P948" s="117" t="s">
        <v>2721</v>
      </c>
      <c r="Q948" s="1"/>
      <c r="R948" s="1" t="s">
        <v>5705</v>
      </c>
      <c r="S948" s="127"/>
    </row>
    <row r="949" spans="1:19" ht="18" customHeight="1">
      <c r="A949" s="1" t="s">
        <v>2763</v>
      </c>
      <c r="B949" s="1" t="s">
        <v>2764</v>
      </c>
      <c r="C949" s="1" t="s">
        <v>2765</v>
      </c>
      <c r="D949" s="3" t="s">
        <v>2335</v>
      </c>
      <c r="E949" s="1" t="s">
        <v>2462</v>
      </c>
      <c r="F949" s="4" t="s">
        <v>9</v>
      </c>
      <c r="G949" s="115" t="s">
        <v>5407</v>
      </c>
      <c r="H949" s="116">
        <v>0</v>
      </c>
      <c r="I949" s="5">
        <v>2</v>
      </c>
      <c r="J949" s="5" t="s">
        <v>2766</v>
      </c>
      <c r="K949" s="4" t="s">
        <v>8</v>
      </c>
      <c r="L949" s="11">
        <v>62525</v>
      </c>
      <c r="M949" s="14">
        <v>0</v>
      </c>
      <c r="N949" s="13">
        <v>114</v>
      </c>
      <c r="O949" s="10">
        <v>205.23</v>
      </c>
      <c r="P949" s="117" t="s">
        <v>2721</v>
      </c>
      <c r="Q949" s="1"/>
      <c r="R949" s="1" t="s">
        <v>8733</v>
      </c>
      <c r="S949" s="127"/>
    </row>
    <row r="950" spans="1:19" ht="18" customHeight="1">
      <c r="A950" s="1" t="s">
        <v>2767</v>
      </c>
      <c r="B950" s="1" t="s">
        <v>2768</v>
      </c>
      <c r="C950" s="1" t="s">
        <v>2335</v>
      </c>
      <c r="D950" s="3" t="s">
        <v>2335</v>
      </c>
      <c r="E950" s="1" t="s">
        <v>1175</v>
      </c>
      <c r="F950" s="4" t="s">
        <v>9</v>
      </c>
      <c r="G950" s="115" t="s">
        <v>5407</v>
      </c>
      <c r="H950" s="116">
        <v>0</v>
      </c>
      <c r="I950" s="5">
        <v>2</v>
      </c>
      <c r="J950" s="5" t="s">
        <v>11</v>
      </c>
      <c r="K950" s="4" t="s">
        <v>47</v>
      </c>
      <c r="L950" s="11">
        <v>63224</v>
      </c>
      <c r="M950" s="14">
        <v>2.7505377704669112</v>
      </c>
      <c r="N950" s="13">
        <v>97</v>
      </c>
      <c r="O950" s="10">
        <v>196.39</v>
      </c>
      <c r="P950" s="117" t="s">
        <v>2721</v>
      </c>
      <c r="Q950" s="1"/>
      <c r="R950" s="1" t="s">
        <v>5705</v>
      </c>
      <c r="S950" s="127"/>
    </row>
    <row r="951" spans="1:19" ht="18" customHeight="1">
      <c r="A951" s="1" t="s">
        <v>2769</v>
      </c>
      <c r="B951" s="1" t="s">
        <v>2770</v>
      </c>
      <c r="C951" s="1" t="s">
        <v>2765</v>
      </c>
      <c r="D951" s="3" t="s">
        <v>2335</v>
      </c>
      <c r="E951" s="1" t="s">
        <v>551</v>
      </c>
      <c r="F951" s="4" t="s">
        <v>9</v>
      </c>
      <c r="G951" s="115" t="s">
        <v>5407</v>
      </c>
      <c r="H951" s="116">
        <v>0</v>
      </c>
      <c r="I951" s="5">
        <v>2</v>
      </c>
      <c r="J951" s="5" t="s">
        <v>11</v>
      </c>
      <c r="K951" s="4" t="s">
        <v>47</v>
      </c>
      <c r="L951" s="11">
        <v>63555</v>
      </c>
      <c r="M951" s="14">
        <v>4.1161198961529388</v>
      </c>
      <c r="N951" s="13">
        <v>69</v>
      </c>
      <c r="O951" s="10">
        <v>220.59</v>
      </c>
      <c r="P951" s="117" t="s">
        <v>2721</v>
      </c>
      <c r="Q951" s="1"/>
      <c r="R951" s="1" t="s">
        <v>8733</v>
      </c>
      <c r="S951" s="127"/>
    </row>
    <row r="952" spans="1:19" ht="18" customHeight="1">
      <c r="A952" s="2" t="s">
        <v>2771</v>
      </c>
      <c r="B952" s="1" t="s">
        <v>2772</v>
      </c>
      <c r="C952" s="2" t="s">
        <v>2727</v>
      </c>
      <c r="D952" s="8" t="s">
        <v>2335</v>
      </c>
      <c r="E952" s="2" t="s">
        <v>551</v>
      </c>
      <c r="F952" s="4" t="s">
        <v>9</v>
      </c>
      <c r="G952" s="115" t="s">
        <v>5407</v>
      </c>
      <c r="H952" s="116">
        <v>0</v>
      </c>
      <c r="I952" s="5">
        <v>2</v>
      </c>
      <c r="J952" s="5" t="s">
        <v>579</v>
      </c>
      <c r="K952" s="4" t="s">
        <v>47</v>
      </c>
      <c r="L952" s="11">
        <v>64273</v>
      </c>
      <c r="M952" s="14">
        <v>4.2801798577940966</v>
      </c>
      <c r="N952" s="13">
        <v>21</v>
      </c>
      <c r="O952" s="10">
        <v>277.48</v>
      </c>
      <c r="P952" s="117" t="s">
        <v>2721</v>
      </c>
      <c r="Q952" s="1"/>
      <c r="R952" s="1" t="s">
        <v>5707</v>
      </c>
      <c r="S952" s="128">
        <v>5</v>
      </c>
    </row>
    <row r="953" spans="1:19" ht="18" customHeight="1">
      <c r="A953" s="2" t="s">
        <v>2773</v>
      </c>
      <c r="B953" s="1" t="s">
        <v>2774</v>
      </c>
      <c r="C953" s="2" t="s">
        <v>2727</v>
      </c>
      <c r="D953" s="8" t="s">
        <v>2335</v>
      </c>
      <c r="E953" s="2" t="s">
        <v>2462</v>
      </c>
      <c r="F953" s="4" t="s">
        <v>9</v>
      </c>
      <c r="G953" s="115" t="s">
        <v>5407</v>
      </c>
      <c r="H953" s="116">
        <v>0</v>
      </c>
      <c r="I953" s="5">
        <v>2</v>
      </c>
      <c r="J953" s="5" t="s">
        <v>101</v>
      </c>
      <c r="K953" s="4" t="s">
        <v>47</v>
      </c>
      <c r="L953" s="11">
        <v>63863</v>
      </c>
      <c r="M953" s="14">
        <v>5.8359300377370316</v>
      </c>
      <c r="N953" s="13">
        <v>36</v>
      </c>
      <c r="O953" s="10">
        <v>144.97999999999999</v>
      </c>
      <c r="P953" s="117" t="s">
        <v>2721</v>
      </c>
      <c r="Q953" s="1"/>
      <c r="R953" s="1" t="s">
        <v>5705</v>
      </c>
      <c r="S953" s="127"/>
    </row>
    <row r="954" spans="1:19" ht="18" customHeight="1">
      <c r="A954" s="1" t="s">
        <v>2775</v>
      </c>
      <c r="B954" s="1" t="s">
        <v>2776</v>
      </c>
      <c r="C954" s="1" t="s">
        <v>2335</v>
      </c>
      <c r="D954" s="3" t="s">
        <v>2335</v>
      </c>
      <c r="E954" s="1" t="s">
        <v>1175</v>
      </c>
      <c r="F954" s="4" t="s">
        <v>9</v>
      </c>
      <c r="G954" s="115" t="s">
        <v>5407</v>
      </c>
      <c r="H954" s="116">
        <v>0</v>
      </c>
      <c r="I954" s="5">
        <v>2</v>
      </c>
      <c r="J954" s="5" t="s">
        <v>11</v>
      </c>
      <c r="K954" s="4" t="s">
        <v>47</v>
      </c>
      <c r="L954" s="11">
        <v>64509</v>
      </c>
      <c r="M954" s="14">
        <v>3.8304732672960364</v>
      </c>
      <c r="N954" s="13">
        <v>13</v>
      </c>
      <c r="O954" s="10">
        <v>283.56</v>
      </c>
      <c r="P954" s="117" t="s">
        <v>2721</v>
      </c>
      <c r="Q954" s="1"/>
      <c r="R954" s="1" t="s">
        <v>5705</v>
      </c>
      <c r="S954" s="127"/>
    </row>
    <row r="955" spans="1:19" ht="18" customHeight="1">
      <c r="A955" s="1" t="s">
        <v>2777</v>
      </c>
      <c r="B955" s="1" t="s">
        <v>2778</v>
      </c>
      <c r="C955" s="1" t="s">
        <v>2335</v>
      </c>
      <c r="D955" s="3" t="s">
        <v>2335</v>
      </c>
      <c r="E955" s="1" t="s">
        <v>1175</v>
      </c>
      <c r="F955" s="4" t="s">
        <v>9</v>
      </c>
      <c r="G955" s="115" t="s">
        <v>5407</v>
      </c>
      <c r="H955" s="116">
        <v>0</v>
      </c>
      <c r="I955" s="5">
        <v>2</v>
      </c>
      <c r="J955" s="5" t="s">
        <v>268</v>
      </c>
      <c r="K955" s="4" t="s">
        <v>47</v>
      </c>
      <c r="L955" s="11">
        <v>64774</v>
      </c>
      <c r="M955" s="14">
        <v>3.8950813598048599</v>
      </c>
      <c r="N955" s="13">
        <v>13</v>
      </c>
      <c r="O955" s="10">
        <v>283.5</v>
      </c>
      <c r="P955" s="117" t="s">
        <v>2721</v>
      </c>
      <c r="Q955" s="1"/>
      <c r="R955" s="1" t="s">
        <v>5705</v>
      </c>
      <c r="S955" s="127"/>
    </row>
    <row r="956" spans="1:19" ht="18" customHeight="1">
      <c r="A956" s="1" t="s">
        <v>2779</v>
      </c>
      <c r="B956" s="1" t="s">
        <v>2780</v>
      </c>
      <c r="C956" s="1" t="s">
        <v>2335</v>
      </c>
      <c r="D956" s="3" t="s">
        <v>2335</v>
      </c>
      <c r="E956" s="1" t="s">
        <v>2462</v>
      </c>
      <c r="F956" s="4" t="s">
        <v>9</v>
      </c>
      <c r="G956" s="115" t="s">
        <v>5407</v>
      </c>
      <c r="H956" s="116">
        <v>0</v>
      </c>
      <c r="I956" s="5">
        <v>2</v>
      </c>
      <c r="J956" s="5" t="s">
        <v>2781</v>
      </c>
      <c r="K956" s="4" t="s">
        <v>47</v>
      </c>
      <c r="L956" s="11">
        <v>64054</v>
      </c>
      <c r="M956" s="14">
        <v>2.8132513191994257</v>
      </c>
      <c r="N956" s="13">
        <v>9</v>
      </c>
      <c r="O956" s="10">
        <v>252.49</v>
      </c>
      <c r="P956" s="117" t="s">
        <v>2721</v>
      </c>
      <c r="Q956" s="1"/>
      <c r="R956" s="1" t="s">
        <v>5691</v>
      </c>
      <c r="S956" s="127"/>
    </row>
    <row r="957" spans="1:19" ht="18" customHeight="1">
      <c r="A957" s="2" t="s">
        <v>2782</v>
      </c>
      <c r="B957" s="1" t="s">
        <v>2783</v>
      </c>
      <c r="C957" s="2" t="s">
        <v>2727</v>
      </c>
      <c r="D957" s="8" t="s">
        <v>2335</v>
      </c>
      <c r="E957" s="2" t="s">
        <v>551</v>
      </c>
      <c r="F957" s="4" t="s">
        <v>9</v>
      </c>
      <c r="G957" s="115" t="s">
        <v>5407</v>
      </c>
      <c r="H957" s="116">
        <v>0</v>
      </c>
      <c r="I957" s="5">
        <v>2</v>
      </c>
      <c r="J957" s="5" t="s">
        <v>2784</v>
      </c>
      <c r="K957" s="4" t="s">
        <v>47</v>
      </c>
      <c r="L957" s="11">
        <v>63917</v>
      </c>
      <c r="M957" s="14">
        <v>3.4466573837946086</v>
      </c>
      <c r="N957" s="13">
        <v>16</v>
      </c>
      <c r="O957" s="10">
        <v>148.08000000000001</v>
      </c>
      <c r="P957" s="117" t="s">
        <v>2721</v>
      </c>
      <c r="Q957" s="1"/>
      <c r="R957" s="1" t="s">
        <v>5705</v>
      </c>
      <c r="S957" s="127"/>
    </row>
    <row r="958" spans="1:19" ht="18" customHeight="1">
      <c r="A958" s="2" t="s">
        <v>2785</v>
      </c>
      <c r="B958" s="1" t="s">
        <v>2786</v>
      </c>
      <c r="C958" s="2" t="s">
        <v>2727</v>
      </c>
      <c r="D958" s="8" t="s">
        <v>2335</v>
      </c>
      <c r="E958" s="2" t="s">
        <v>2462</v>
      </c>
      <c r="F958" s="4" t="s">
        <v>9</v>
      </c>
      <c r="G958" s="115" t="s">
        <v>5407</v>
      </c>
      <c r="H958" s="116">
        <v>0</v>
      </c>
      <c r="I958" s="5">
        <v>2</v>
      </c>
      <c r="J958" s="5" t="s">
        <v>11</v>
      </c>
      <c r="K958" s="4" t="s">
        <v>47</v>
      </c>
      <c r="L958" s="11">
        <v>64047</v>
      </c>
      <c r="M958" s="14">
        <v>2.1140724780239513</v>
      </c>
      <c r="N958" s="13">
        <v>16</v>
      </c>
      <c r="O958" s="10">
        <v>220.25</v>
      </c>
      <c r="P958" s="117" t="s">
        <v>2721</v>
      </c>
      <c r="Q958" s="1"/>
      <c r="R958" s="1" t="s">
        <v>5707</v>
      </c>
      <c r="S958" s="128">
        <v>5</v>
      </c>
    </row>
    <row r="959" spans="1:19" ht="18" customHeight="1">
      <c r="A959" s="2" t="s">
        <v>2787</v>
      </c>
      <c r="B959" s="1" t="s">
        <v>2788</v>
      </c>
      <c r="C959" s="2" t="s">
        <v>2727</v>
      </c>
      <c r="D959" s="8" t="s">
        <v>2335</v>
      </c>
      <c r="E959" s="2" t="s">
        <v>2462</v>
      </c>
      <c r="F959" s="4" t="s">
        <v>9</v>
      </c>
      <c r="G959" s="115" t="s">
        <v>5407</v>
      </c>
      <c r="H959" s="116">
        <v>0</v>
      </c>
      <c r="I959" s="5">
        <v>2</v>
      </c>
      <c r="J959" s="5" t="s">
        <v>111</v>
      </c>
      <c r="K959" s="4" t="s">
        <v>47</v>
      </c>
      <c r="L959" s="11">
        <v>63568</v>
      </c>
      <c r="M959" s="14">
        <v>3.0990435439214701</v>
      </c>
      <c r="N959" s="13">
        <v>14</v>
      </c>
      <c r="O959" s="10">
        <v>133.9</v>
      </c>
      <c r="P959" s="117" t="s">
        <v>2721</v>
      </c>
      <c r="Q959" s="1"/>
      <c r="R959" s="1" t="s">
        <v>5705</v>
      </c>
      <c r="S959" s="127"/>
    </row>
    <row r="960" spans="1:19" ht="18" customHeight="1">
      <c r="A960" s="1" t="s">
        <v>2789</v>
      </c>
      <c r="B960" s="1" t="s">
        <v>2790</v>
      </c>
      <c r="C960" s="1" t="s">
        <v>2335</v>
      </c>
      <c r="D960" s="3" t="s">
        <v>2335</v>
      </c>
      <c r="E960" s="1" t="s">
        <v>1175</v>
      </c>
      <c r="F960" s="4" t="s">
        <v>9</v>
      </c>
      <c r="G960" s="115" t="s">
        <v>5407</v>
      </c>
      <c r="H960" s="116">
        <v>0</v>
      </c>
      <c r="I960" s="5">
        <v>2</v>
      </c>
      <c r="J960" s="5" t="s">
        <v>11</v>
      </c>
      <c r="K960" s="4" t="s">
        <v>47</v>
      </c>
      <c r="L960" s="11">
        <v>64072</v>
      </c>
      <c r="M960" s="14">
        <v>2.8093394930702962</v>
      </c>
      <c r="N960" s="13">
        <v>18</v>
      </c>
      <c r="O960" s="10">
        <v>209.91</v>
      </c>
      <c r="P960" s="117" t="s">
        <v>2721</v>
      </c>
      <c r="Q960" s="1"/>
      <c r="R960" s="1" t="s">
        <v>5705</v>
      </c>
      <c r="S960" s="127"/>
    </row>
    <row r="961" spans="1:19" ht="18" customHeight="1">
      <c r="A961" s="1" t="s">
        <v>2791</v>
      </c>
      <c r="B961" s="1" t="s">
        <v>2792</v>
      </c>
      <c r="C961" s="1" t="s">
        <v>2335</v>
      </c>
      <c r="D961" s="3" t="s">
        <v>2335</v>
      </c>
      <c r="E961" s="1" t="s">
        <v>1175</v>
      </c>
      <c r="F961" s="4" t="s">
        <v>9</v>
      </c>
      <c r="G961" s="115" t="s">
        <v>5407</v>
      </c>
      <c r="H961" s="116">
        <v>0</v>
      </c>
      <c r="I961" s="5">
        <v>2</v>
      </c>
      <c r="J961" s="5" t="s">
        <v>2793</v>
      </c>
      <c r="K961" s="4" t="s">
        <v>47</v>
      </c>
      <c r="L961" s="11">
        <v>64029</v>
      </c>
      <c r="M961" s="14">
        <v>2.5379125083946339</v>
      </c>
      <c r="N961" s="13">
        <v>4</v>
      </c>
      <c r="O961" s="10">
        <v>220.09</v>
      </c>
      <c r="P961" s="117" t="s">
        <v>2721</v>
      </c>
      <c r="Q961" s="1"/>
      <c r="R961" s="1" t="s">
        <v>5705</v>
      </c>
      <c r="S961" s="127"/>
    </row>
    <row r="962" spans="1:19" ht="18" customHeight="1">
      <c r="A962" s="1" t="s">
        <v>2794</v>
      </c>
      <c r="B962" s="1" t="s">
        <v>2795</v>
      </c>
      <c r="C962" s="1" t="s">
        <v>2335</v>
      </c>
      <c r="D962" s="3" t="s">
        <v>2335</v>
      </c>
      <c r="E962" s="1" t="s">
        <v>551</v>
      </c>
      <c r="F962" s="4" t="s">
        <v>9</v>
      </c>
      <c r="G962" s="115" t="s">
        <v>5407</v>
      </c>
      <c r="H962" s="116">
        <v>0</v>
      </c>
      <c r="I962" s="5">
        <v>2</v>
      </c>
      <c r="J962" s="5" t="s">
        <v>2793</v>
      </c>
      <c r="K962" s="4" t="s">
        <v>47</v>
      </c>
      <c r="L962" s="11">
        <v>63593</v>
      </c>
      <c r="M962" s="14">
        <v>1.7690626326796977</v>
      </c>
      <c r="N962" s="13">
        <v>7</v>
      </c>
      <c r="O962" s="10">
        <v>232.64</v>
      </c>
      <c r="P962" s="117" t="s">
        <v>2721</v>
      </c>
      <c r="Q962" s="1"/>
      <c r="R962" s="1" t="s">
        <v>5691</v>
      </c>
      <c r="S962" s="127"/>
    </row>
    <row r="963" spans="1:19" ht="18" customHeight="1">
      <c r="A963" s="1" t="s">
        <v>2796</v>
      </c>
      <c r="B963" s="1" t="s">
        <v>2797</v>
      </c>
      <c r="C963" s="1" t="s">
        <v>2335</v>
      </c>
      <c r="D963" s="3" t="s">
        <v>2335</v>
      </c>
      <c r="E963" s="1" t="s">
        <v>551</v>
      </c>
      <c r="F963" s="4" t="s">
        <v>9</v>
      </c>
      <c r="G963" s="115" t="s">
        <v>5407</v>
      </c>
      <c r="H963" s="116">
        <v>0</v>
      </c>
      <c r="I963" s="5">
        <v>2</v>
      </c>
      <c r="J963" s="5" t="s">
        <v>2793</v>
      </c>
      <c r="K963" s="4" t="s">
        <v>47</v>
      </c>
      <c r="L963" s="11">
        <v>63786</v>
      </c>
      <c r="M963" s="14">
        <v>2.2089486721224092</v>
      </c>
      <c r="N963" s="13">
        <v>12</v>
      </c>
      <c r="O963" s="10">
        <v>216.78</v>
      </c>
      <c r="P963" s="117" t="s">
        <v>2721</v>
      </c>
      <c r="Q963" s="1"/>
      <c r="R963" s="1" t="s">
        <v>5705</v>
      </c>
      <c r="S963" s="127"/>
    </row>
    <row r="964" spans="1:19" ht="18" customHeight="1">
      <c r="A964" s="2" t="s">
        <v>2798</v>
      </c>
      <c r="B964" s="1" t="s">
        <v>2799</v>
      </c>
      <c r="C964" s="2" t="s">
        <v>2727</v>
      </c>
      <c r="D964" s="8" t="s">
        <v>2335</v>
      </c>
      <c r="E964" s="2" t="s">
        <v>551</v>
      </c>
      <c r="F964" s="4" t="s">
        <v>9</v>
      </c>
      <c r="G964" s="115" t="s">
        <v>5407</v>
      </c>
      <c r="H964" s="116">
        <v>0</v>
      </c>
      <c r="I964" s="5">
        <v>2</v>
      </c>
      <c r="J964" s="5" t="s">
        <v>268</v>
      </c>
      <c r="K964" s="4" t="s">
        <v>47</v>
      </c>
      <c r="L964" s="11">
        <v>63853</v>
      </c>
      <c r="M964" s="14">
        <v>2.6216465945217924</v>
      </c>
      <c r="N964" s="13">
        <v>4</v>
      </c>
      <c r="O964" s="10">
        <v>181.26</v>
      </c>
      <c r="P964" s="117" t="s">
        <v>2721</v>
      </c>
      <c r="Q964" s="1"/>
      <c r="R964" s="1" t="s">
        <v>5705</v>
      </c>
      <c r="S964" s="127"/>
    </row>
    <row r="965" spans="1:19" ht="18" customHeight="1">
      <c r="A965" s="2" t="s">
        <v>2800</v>
      </c>
      <c r="B965" s="1" t="s">
        <v>2801</v>
      </c>
      <c r="C965" s="2" t="s">
        <v>2727</v>
      </c>
      <c r="D965" s="8" t="s">
        <v>2335</v>
      </c>
      <c r="E965" s="2" t="s">
        <v>2462</v>
      </c>
      <c r="F965" s="4" t="s">
        <v>9</v>
      </c>
      <c r="G965" s="115" t="s">
        <v>5407</v>
      </c>
      <c r="H965" s="116">
        <v>0</v>
      </c>
      <c r="I965" s="5">
        <v>2</v>
      </c>
      <c r="J965" s="5" t="s">
        <v>11</v>
      </c>
      <c r="K965" s="4" t="s">
        <v>47</v>
      </c>
      <c r="L965" s="11">
        <v>63872</v>
      </c>
      <c r="M965" s="14">
        <v>2.1621367735470942</v>
      </c>
      <c r="N965" s="13">
        <v>8</v>
      </c>
      <c r="O965" s="10">
        <v>196.84</v>
      </c>
      <c r="P965" s="117" t="s">
        <v>2721</v>
      </c>
      <c r="Q965" s="1"/>
      <c r="R965" s="1" t="s">
        <v>5705</v>
      </c>
      <c r="S965" s="127"/>
    </row>
    <row r="966" spans="1:19" ht="18" customHeight="1">
      <c r="A966" s="2" t="s">
        <v>2802</v>
      </c>
      <c r="B966" s="1" t="s">
        <v>2803</v>
      </c>
      <c r="C966" s="2" t="s">
        <v>2727</v>
      </c>
      <c r="D966" s="8" t="s">
        <v>2335</v>
      </c>
      <c r="E966" s="2" t="s">
        <v>551</v>
      </c>
      <c r="F966" s="4" t="s">
        <v>9</v>
      </c>
      <c r="G966" s="115" t="s">
        <v>5407</v>
      </c>
      <c r="H966" s="116">
        <v>0</v>
      </c>
      <c r="I966" s="5">
        <v>2</v>
      </c>
      <c r="J966" s="5" t="s">
        <v>268</v>
      </c>
      <c r="K966" s="4" t="s">
        <v>47</v>
      </c>
      <c r="L966" s="11">
        <v>64150</v>
      </c>
      <c r="M966" s="14">
        <v>2.7700701480904129</v>
      </c>
      <c r="N966" s="13">
        <v>4</v>
      </c>
      <c r="O966" s="10">
        <v>187.93</v>
      </c>
      <c r="P966" s="117" t="s">
        <v>2721</v>
      </c>
      <c r="Q966" s="1"/>
      <c r="R966" s="1" t="s">
        <v>5705</v>
      </c>
      <c r="S966" s="127"/>
    </row>
    <row r="967" spans="1:19" ht="18" customHeight="1">
      <c r="A967" s="2" t="s">
        <v>2804</v>
      </c>
      <c r="B967" s="1" t="s">
        <v>2805</v>
      </c>
      <c r="C967" s="2" t="s">
        <v>2727</v>
      </c>
      <c r="D967" s="8" t="s">
        <v>2335</v>
      </c>
      <c r="E967" s="2" t="s">
        <v>551</v>
      </c>
      <c r="F967" s="4" t="s">
        <v>9</v>
      </c>
      <c r="G967" s="115" t="s">
        <v>5407</v>
      </c>
      <c r="H967" s="116">
        <v>0</v>
      </c>
      <c r="I967" s="5">
        <v>2</v>
      </c>
      <c r="J967" s="5" t="s">
        <v>11</v>
      </c>
      <c r="K967" s="4" t="s">
        <v>47</v>
      </c>
      <c r="L967" s="11">
        <v>63904</v>
      </c>
      <c r="M967" s="14">
        <v>2.6649349023535303</v>
      </c>
      <c r="N967" s="13">
        <v>11</v>
      </c>
      <c r="O967" s="10">
        <v>187.76</v>
      </c>
      <c r="P967" s="117" t="s">
        <v>2721</v>
      </c>
      <c r="Q967" s="1"/>
      <c r="R967" s="1" t="s">
        <v>5707</v>
      </c>
      <c r="S967" s="128">
        <v>5</v>
      </c>
    </row>
    <row r="968" spans="1:19" ht="18" customHeight="1">
      <c r="A968" s="2" t="s">
        <v>2806</v>
      </c>
      <c r="B968" s="1" t="s">
        <v>2807</v>
      </c>
      <c r="C968" s="2" t="s">
        <v>2727</v>
      </c>
      <c r="D968" s="8" t="s">
        <v>2335</v>
      </c>
      <c r="E968" s="2" t="s">
        <v>2462</v>
      </c>
      <c r="F968" s="4" t="s">
        <v>9</v>
      </c>
      <c r="G968" s="115" t="s">
        <v>5407</v>
      </c>
      <c r="H968" s="116">
        <v>0</v>
      </c>
      <c r="I968" s="5">
        <v>2</v>
      </c>
      <c r="J968" s="5" t="s">
        <v>11</v>
      </c>
      <c r="K968" s="4" t="s">
        <v>47</v>
      </c>
      <c r="L968" s="11">
        <v>63666</v>
      </c>
      <c r="M968" s="14">
        <v>1.9806490120315396</v>
      </c>
      <c r="N968" s="13">
        <v>2</v>
      </c>
      <c r="O968" s="10">
        <v>206.28</v>
      </c>
      <c r="P968" s="117" t="s">
        <v>2721</v>
      </c>
      <c r="Q968" s="1"/>
      <c r="R968" s="1" t="s">
        <v>5705</v>
      </c>
      <c r="S968" s="127"/>
    </row>
    <row r="969" spans="1:19" ht="18" customHeight="1">
      <c r="A969" s="2" t="s">
        <v>2808</v>
      </c>
      <c r="B969" s="1" t="s">
        <v>2809</v>
      </c>
      <c r="C969" s="2" t="s">
        <v>2727</v>
      </c>
      <c r="D969" s="8" t="s">
        <v>2335</v>
      </c>
      <c r="E969" s="2" t="s">
        <v>2462</v>
      </c>
      <c r="F969" s="4" t="s">
        <v>9</v>
      </c>
      <c r="G969" s="115" t="s">
        <v>5407</v>
      </c>
      <c r="H969" s="116">
        <v>0</v>
      </c>
      <c r="I969" s="5">
        <v>2</v>
      </c>
      <c r="J969" s="5" t="s">
        <v>491</v>
      </c>
      <c r="K969" s="4" t="s">
        <v>8</v>
      </c>
      <c r="L969" s="11">
        <v>62051</v>
      </c>
      <c r="M969" s="14">
        <v>0</v>
      </c>
      <c r="N969" s="13">
        <v>13</v>
      </c>
      <c r="O969" s="10">
        <v>129.79</v>
      </c>
      <c r="P969" s="117" t="s">
        <v>2721</v>
      </c>
      <c r="Q969" s="1"/>
      <c r="R969" s="1" t="s">
        <v>5705</v>
      </c>
      <c r="S969" s="127"/>
    </row>
    <row r="970" spans="1:19" ht="18" customHeight="1">
      <c r="A970" s="2" t="s">
        <v>2810</v>
      </c>
      <c r="B970" s="1" t="s">
        <v>2811</v>
      </c>
      <c r="C970" s="2" t="s">
        <v>2727</v>
      </c>
      <c r="D970" s="8" t="s">
        <v>2335</v>
      </c>
      <c r="E970" s="2" t="s">
        <v>551</v>
      </c>
      <c r="F970" s="4" t="s">
        <v>9</v>
      </c>
      <c r="G970" s="115" t="s">
        <v>5407</v>
      </c>
      <c r="H970" s="116">
        <v>0</v>
      </c>
      <c r="I970" s="5">
        <v>2</v>
      </c>
      <c r="J970" s="5" t="s">
        <v>579</v>
      </c>
      <c r="K970" s="4" t="s">
        <v>47</v>
      </c>
      <c r="L970" s="11">
        <v>63682</v>
      </c>
      <c r="M970" s="14">
        <v>3.807983417606231</v>
      </c>
      <c r="N970" s="13">
        <v>445</v>
      </c>
      <c r="O970" s="10">
        <v>122.39</v>
      </c>
      <c r="P970" s="117" t="s">
        <v>2721</v>
      </c>
      <c r="Q970" s="1"/>
      <c r="R970" s="1" t="s">
        <v>5705</v>
      </c>
      <c r="S970" s="127"/>
    </row>
    <row r="971" spans="1:19" ht="18" customHeight="1">
      <c r="A971" s="2" t="s">
        <v>2812</v>
      </c>
      <c r="B971" s="1" t="s">
        <v>2813</v>
      </c>
      <c r="C971" s="2" t="s">
        <v>2727</v>
      </c>
      <c r="D971" s="8" t="s">
        <v>2335</v>
      </c>
      <c r="E971" s="2" t="s">
        <v>551</v>
      </c>
      <c r="F971" s="4" t="s">
        <v>9</v>
      </c>
      <c r="G971" s="115" t="s">
        <v>5407</v>
      </c>
      <c r="H971" s="116">
        <v>0</v>
      </c>
      <c r="I971" s="5">
        <v>2</v>
      </c>
      <c r="J971" s="5" t="s">
        <v>148</v>
      </c>
      <c r="K971" s="4" t="s">
        <v>47</v>
      </c>
      <c r="L971" s="11">
        <v>63648</v>
      </c>
      <c r="M971" s="14">
        <v>2.3410005027652088</v>
      </c>
      <c r="N971" s="13">
        <v>16</v>
      </c>
      <c r="O971" s="10">
        <v>177.45</v>
      </c>
      <c r="P971" s="117" t="s">
        <v>2721</v>
      </c>
      <c r="Q971" s="1"/>
      <c r="R971" s="1" t="s">
        <v>5705</v>
      </c>
      <c r="S971" s="127"/>
    </row>
    <row r="972" spans="1:19" ht="18" customHeight="1">
      <c r="A972" s="1" t="s">
        <v>2814</v>
      </c>
      <c r="B972" s="1" t="s">
        <v>2815</v>
      </c>
      <c r="C972" s="1" t="s">
        <v>2335</v>
      </c>
      <c r="D972" s="3" t="s">
        <v>2335</v>
      </c>
      <c r="E972" s="1" t="s">
        <v>551</v>
      </c>
      <c r="F972" s="4" t="s">
        <v>9</v>
      </c>
      <c r="G972" s="115" t="s">
        <v>5407</v>
      </c>
      <c r="H972" s="116">
        <v>0</v>
      </c>
      <c r="I972" s="5">
        <v>2</v>
      </c>
      <c r="J972" s="5" t="s">
        <v>579</v>
      </c>
      <c r="K972" s="4" t="s">
        <v>47</v>
      </c>
      <c r="L972" s="11">
        <v>63678</v>
      </c>
      <c r="M972" s="14">
        <v>2.4513960865605076</v>
      </c>
      <c r="N972" s="13">
        <v>9</v>
      </c>
      <c r="O972" s="10">
        <v>194.95</v>
      </c>
      <c r="P972" s="117" t="s">
        <v>2721</v>
      </c>
      <c r="Q972" s="1"/>
      <c r="R972" s="1" t="s">
        <v>5705</v>
      </c>
      <c r="S972" s="127"/>
    </row>
    <row r="973" spans="1:19" ht="18" customHeight="1">
      <c r="A973" s="2" t="s">
        <v>2816</v>
      </c>
      <c r="B973" s="1" t="s">
        <v>2817</v>
      </c>
      <c r="C973" s="2" t="s">
        <v>2727</v>
      </c>
      <c r="D973" s="8" t="s">
        <v>2335</v>
      </c>
      <c r="E973" s="2" t="s">
        <v>2462</v>
      </c>
      <c r="F973" s="4" t="s">
        <v>9</v>
      </c>
      <c r="G973" s="115" t="s">
        <v>5407</v>
      </c>
      <c r="H973" s="116">
        <v>0</v>
      </c>
      <c r="I973" s="5">
        <v>2</v>
      </c>
      <c r="J973" s="5" t="s">
        <v>2784</v>
      </c>
      <c r="K973" s="4" t="s">
        <v>47</v>
      </c>
      <c r="L973" s="11">
        <v>63851</v>
      </c>
      <c r="M973" s="14">
        <v>2.6123318350534839</v>
      </c>
      <c r="N973" s="13">
        <v>4</v>
      </c>
      <c r="O973" s="10">
        <v>166.72</v>
      </c>
      <c r="P973" s="117" t="s">
        <v>2721</v>
      </c>
      <c r="Q973" s="1"/>
      <c r="R973" s="1" t="s">
        <v>5705</v>
      </c>
      <c r="S973" s="127"/>
    </row>
    <row r="974" spans="1:19" ht="18" customHeight="1">
      <c r="A974" s="2" t="s">
        <v>2818</v>
      </c>
      <c r="B974" s="1" t="s">
        <v>2819</v>
      </c>
      <c r="C974" s="2" t="s">
        <v>2727</v>
      </c>
      <c r="D974" s="8" t="s">
        <v>2335</v>
      </c>
      <c r="E974" s="2" t="s">
        <v>2462</v>
      </c>
      <c r="F974" s="4" t="s">
        <v>9</v>
      </c>
      <c r="G974" s="115" t="s">
        <v>5407</v>
      </c>
      <c r="H974" s="116">
        <v>0</v>
      </c>
      <c r="I974" s="5">
        <v>2</v>
      </c>
      <c r="J974" s="5" t="s">
        <v>810</v>
      </c>
      <c r="K974" s="4" t="s">
        <v>47</v>
      </c>
      <c r="L974" s="11">
        <v>64501</v>
      </c>
      <c r="M974" s="14">
        <v>2.8294134974651555</v>
      </c>
      <c r="N974" s="13">
        <v>9</v>
      </c>
      <c r="O974" s="10">
        <v>275.29000000000002</v>
      </c>
      <c r="P974" s="117" t="s">
        <v>2721</v>
      </c>
      <c r="Q974" s="1"/>
      <c r="R974" s="1" t="s">
        <v>5707</v>
      </c>
      <c r="S974" s="128">
        <v>5</v>
      </c>
    </row>
    <row r="975" spans="1:19" ht="18" customHeight="1">
      <c r="A975" s="2" t="s">
        <v>2820</v>
      </c>
      <c r="B975" s="1" t="s">
        <v>2821</v>
      </c>
      <c r="C975" s="2" t="s">
        <v>2727</v>
      </c>
      <c r="D975" s="8" t="s">
        <v>2335</v>
      </c>
      <c r="E975" s="2" t="s">
        <v>2462</v>
      </c>
      <c r="F975" s="4" t="s">
        <v>9</v>
      </c>
      <c r="G975" s="115" t="s">
        <v>5407</v>
      </c>
      <c r="H975" s="116">
        <v>0</v>
      </c>
      <c r="I975" s="5">
        <v>2</v>
      </c>
      <c r="J975" s="5" t="s">
        <v>579</v>
      </c>
      <c r="K975" s="4" t="s">
        <v>47</v>
      </c>
      <c r="L975" s="11">
        <v>64584</v>
      </c>
      <c r="M975" s="14">
        <v>2.9264214046822743</v>
      </c>
      <c r="N975" s="13">
        <v>24</v>
      </c>
      <c r="O975" s="10">
        <v>233.87</v>
      </c>
      <c r="P975" s="117" t="s">
        <v>2721</v>
      </c>
      <c r="Q975" s="1"/>
      <c r="R975" s="1" t="s">
        <v>5705</v>
      </c>
      <c r="S975" s="127"/>
    </row>
    <row r="976" spans="1:19" ht="18" customHeight="1">
      <c r="A976" s="2" t="s">
        <v>2822</v>
      </c>
      <c r="B976" s="1" t="s">
        <v>2823</v>
      </c>
      <c r="C976" s="2" t="s">
        <v>2727</v>
      </c>
      <c r="D976" s="8" t="s">
        <v>2335</v>
      </c>
      <c r="E976" s="2" t="s">
        <v>2462</v>
      </c>
      <c r="F976" s="4" t="s">
        <v>9</v>
      </c>
      <c r="G976" s="115" t="s">
        <v>5407</v>
      </c>
      <c r="H976" s="116">
        <v>0</v>
      </c>
      <c r="I976" s="5">
        <v>2</v>
      </c>
      <c r="J976" s="5" t="s">
        <v>579</v>
      </c>
      <c r="K976" s="4" t="s">
        <v>47</v>
      </c>
      <c r="L976" s="11">
        <v>64643</v>
      </c>
      <c r="M976" s="14">
        <v>3.0970097303652371</v>
      </c>
      <c r="N976" s="13">
        <v>3</v>
      </c>
      <c r="O976" s="10">
        <v>236.91</v>
      </c>
      <c r="P976" s="117" t="s">
        <v>2721</v>
      </c>
      <c r="Q976" s="1"/>
      <c r="R976" s="1" t="s">
        <v>5705</v>
      </c>
      <c r="S976" s="127"/>
    </row>
    <row r="977" spans="1:19" ht="18" customHeight="1">
      <c r="A977" s="1" t="s">
        <v>2824</v>
      </c>
      <c r="B977" s="1" t="s">
        <v>2825</v>
      </c>
      <c r="C977" s="1" t="s">
        <v>1584</v>
      </c>
      <c r="D977" s="3" t="s">
        <v>300</v>
      </c>
      <c r="E977" s="1" t="s">
        <v>2826</v>
      </c>
      <c r="F977" s="4" t="s">
        <v>12</v>
      </c>
      <c r="G977" s="115" t="s">
        <v>5407</v>
      </c>
      <c r="H977" s="116">
        <v>0</v>
      </c>
      <c r="I977" s="5">
        <v>1</v>
      </c>
      <c r="J977" s="5" t="s">
        <v>11</v>
      </c>
      <c r="K977" s="4" t="s">
        <v>8</v>
      </c>
      <c r="L977" s="11">
        <v>60494</v>
      </c>
      <c r="M977" s="14">
        <v>0</v>
      </c>
      <c r="N977" s="13">
        <v>1331</v>
      </c>
      <c r="O977" s="10">
        <v>239.06</v>
      </c>
      <c r="P977" s="117" t="s">
        <v>2827</v>
      </c>
      <c r="Q977" s="1"/>
      <c r="R977" s="1" t="s">
        <v>8733</v>
      </c>
      <c r="S977" s="127"/>
    </row>
    <row r="978" spans="1:19" ht="18" customHeight="1">
      <c r="A978" s="1" t="s">
        <v>2828</v>
      </c>
      <c r="B978" s="1" t="s">
        <v>2829</v>
      </c>
      <c r="C978" s="1" t="s">
        <v>4251</v>
      </c>
      <c r="D978" s="3" t="s">
        <v>4251</v>
      </c>
      <c r="E978" s="1" t="s">
        <v>2830</v>
      </c>
      <c r="F978" s="4" t="s">
        <v>9</v>
      </c>
      <c r="G978" s="115" t="s">
        <v>5407</v>
      </c>
      <c r="H978" s="116">
        <v>0</v>
      </c>
      <c r="I978" s="5">
        <v>2</v>
      </c>
      <c r="J978" s="5" t="s">
        <v>11</v>
      </c>
      <c r="K978" s="4" t="s">
        <v>47</v>
      </c>
      <c r="L978" s="11">
        <v>66127</v>
      </c>
      <c r="M978" s="14">
        <v>15.567014986314215</v>
      </c>
      <c r="N978" s="13">
        <v>1569</v>
      </c>
      <c r="O978" s="10">
        <v>315.88</v>
      </c>
      <c r="P978" s="117" t="s">
        <v>2827</v>
      </c>
      <c r="Q978" s="1"/>
      <c r="R978" s="1" t="s">
        <v>5697</v>
      </c>
      <c r="S978" s="127"/>
    </row>
    <row r="979" spans="1:19" ht="18" customHeight="1">
      <c r="A979" s="1" t="s">
        <v>2831</v>
      </c>
      <c r="B979" s="1" t="s">
        <v>2832</v>
      </c>
      <c r="C979" s="1" t="s">
        <v>158</v>
      </c>
      <c r="D979" s="3" t="s">
        <v>311</v>
      </c>
      <c r="E979" s="1" t="s">
        <v>23</v>
      </c>
      <c r="F979" s="4" t="s">
        <v>12</v>
      </c>
      <c r="G979" s="115" t="s">
        <v>5407</v>
      </c>
      <c r="H979" s="116">
        <v>0</v>
      </c>
      <c r="I979" s="5">
        <v>1</v>
      </c>
      <c r="J979" s="5" t="s">
        <v>11</v>
      </c>
      <c r="K979" s="4" t="s">
        <v>8</v>
      </c>
      <c r="L979" s="11">
        <v>61502</v>
      </c>
      <c r="M979" s="14">
        <v>0</v>
      </c>
      <c r="N979" s="13">
        <v>273</v>
      </c>
      <c r="O979" s="10">
        <v>483.78</v>
      </c>
      <c r="P979" s="117" t="s">
        <v>2827</v>
      </c>
      <c r="Q979" s="1"/>
      <c r="R979" s="1" t="s">
        <v>8733</v>
      </c>
      <c r="S979" s="127"/>
    </row>
    <row r="980" spans="1:19" ht="18" customHeight="1">
      <c r="A980" s="1" t="s">
        <v>2833</v>
      </c>
      <c r="B980" s="1" t="s">
        <v>2834</v>
      </c>
      <c r="C980" s="1" t="s">
        <v>158</v>
      </c>
      <c r="D980" s="3" t="s">
        <v>311</v>
      </c>
      <c r="E980" s="1" t="s">
        <v>23</v>
      </c>
      <c r="F980" s="4" t="s">
        <v>9</v>
      </c>
      <c r="G980" s="115" t="s">
        <v>5407</v>
      </c>
      <c r="H980" s="116">
        <v>0</v>
      </c>
      <c r="I980" s="5">
        <v>2</v>
      </c>
      <c r="J980" s="5" t="s">
        <v>11</v>
      </c>
      <c r="K980" s="4" t="s">
        <v>47</v>
      </c>
      <c r="L980" s="11">
        <v>63490</v>
      </c>
      <c r="M980" s="14">
        <v>8.2107418491100965</v>
      </c>
      <c r="N980" s="13">
        <v>533</v>
      </c>
      <c r="O980" s="10">
        <v>216.93</v>
      </c>
      <c r="P980" s="117" t="s">
        <v>2827</v>
      </c>
      <c r="Q980" s="1"/>
      <c r="R980" s="1" t="s">
        <v>8733</v>
      </c>
      <c r="S980" s="127"/>
    </row>
    <row r="981" spans="1:19" ht="18" customHeight="1">
      <c r="A981" s="1" t="s">
        <v>2835</v>
      </c>
      <c r="B981" s="1" t="s">
        <v>2836</v>
      </c>
      <c r="C981" s="1" t="s">
        <v>2837</v>
      </c>
      <c r="D981" s="3" t="s">
        <v>311</v>
      </c>
      <c r="E981" s="1" t="s">
        <v>23</v>
      </c>
      <c r="F981" s="4" t="s">
        <v>9</v>
      </c>
      <c r="G981" s="115" t="s">
        <v>5407</v>
      </c>
      <c r="H981" s="116">
        <v>0</v>
      </c>
      <c r="I981" s="5">
        <v>2</v>
      </c>
      <c r="J981" s="5" t="s">
        <v>11</v>
      </c>
      <c r="K981" s="4" t="s">
        <v>8</v>
      </c>
      <c r="L981" s="11">
        <v>61295</v>
      </c>
      <c r="M981" s="14">
        <v>0</v>
      </c>
      <c r="N981" s="13">
        <v>322</v>
      </c>
      <c r="O981" s="10">
        <v>327.29000000000002</v>
      </c>
      <c r="P981" s="117" t="s">
        <v>2827</v>
      </c>
      <c r="Q981" s="1"/>
      <c r="R981" s="1" t="s">
        <v>8733</v>
      </c>
      <c r="S981" s="127"/>
    </row>
    <row r="982" spans="1:19" ht="18" customHeight="1">
      <c r="A982" s="1" t="s">
        <v>2838</v>
      </c>
      <c r="B982" s="1" t="s">
        <v>2839</v>
      </c>
      <c r="C982" s="1" t="s">
        <v>2840</v>
      </c>
      <c r="D982" s="3" t="s">
        <v>158</v>
      </c>
      <c r="E982" s="1" t="s">
        <v>762</v>
      </c>
      <c r="F982" s="4" t="s">
        <v>12</v>
      </c>
      <c r="G982" s="115" t="s">
        <v>5407</v>
      </c>
      <c r="H982" s="116">
        <v>0</v>
      </c>
      <c r="I982" s="5">
        <v>1</v>
      </c>
      <c r="J982" s="5" t="s">
        <v>11</v>
      </c>
      <c r="K982" s="4" t="s">
        <v>8</v>
      </c>
      <c r="L982" s="11">
        <v>62046</v>
      </c>
      <c r="M982" s="14">
        <v>0</v>
      </c>
      <c r="N982" s="13">
        <v>497</v>
      </c>
      <c r="O982" s="10">
        <v>564.25</v>
      </c>
      <c r="P982" s="117" t="s">
        <v>2827</v>
      </c>
      <c r="Q982" s="1"/>
      <c r="R982" s="1" t="s">
        <v>5694</v>
      </c>
      <c r="S982" s="127"/>
    </row>
    <row r="983" spans="1:19" ht="18" customHeight="1">
      <c r="A983" s="1" t="s">
        <v>2841</v>
      </c>
      <c r="B983" s="1" t="s">
        <v>2842</v>
      </c>
      <c r="C983" s="1" t="s">
        <v>4251</v>
      </c>
      <c r="D983" s="3" t="s">
        <v>4251</v>
      </c>
      <c r="E983" s="1" t="s">
        <v>2843</v>
      </c>
      <c r="F983" s="4" t="s">
        <v>9</v>
      </c>
      <c r="G983" s="115" t="s">
        <v>4271</v>
      </c>
      <c r="H983" s="116">
        <v>41.44</v>
      </c>
      <c r="I983" s="5">
        <v>2</v>
      </c>
      <c r="J983" s="5" t="s">
        <v>11</v>
      </c>
      <c r="K983" s="4" t="s">
        <v>47</v>
      </c>
      <c r="L983" s="11">
        <v>68572</v>
      </c>
      <c r="M983" s="14">
        <v>18.768593595053375</v>
      </c>
      <c r="N983" s="13">
        <v>1534</v>
      </c>
      <c r="O983" s="10">
        <v>269.73</v>
      </c>
      <c r="P983" s="117" t="s">
        <v>2827</v>
      </c>
      <c r="Q983" s="1"/>
      <c r="R983" s="1" t="s">
        <v>5697</v>
      </c>
      <c r="S983" s="127"/>
    </row>
    <row r="984" spans="1:19" ht="18" customHeight="1">
      <c r="A984" s="1" t="s">
        <v>2844</v>
      </c>
      <c r="B984" s="1" t="s">
        <v>2845</v>
      </c>
      <c r="C984" s="1" t="s">
        <v>2846</v>
      </c>
      <c r="D984" s="3" t="s">
        <v>6</v>
      </c>
      <c r="E984" s="1" t="s">
        <v>2847</v>
      </c>
      <c r="F984" s="4" t="s">
        <v>9</v>
      </c>
      <c r="G984" s="115" t="s">
        <v>4271</v>
      </c>
      <c r="H984" s="116">
        <v>28.355</v>
      </c>
      <c r="I984" s="5">
        <v>2</v>
      </c>
      <c r="J984" s="5" t="s">
        <v>11</v>
      </c>
      <c r="K984" s="4" t="s">
        <v>47</v>
      </c>
      <c r="L984" s="11">
        <v>67289</v>
      </c>
      <c r="M984" s="14">
        <v>14.995021474535214</v>
      </c>
      <c r="N984" s="13">
        <v>116</v>
      </c>
      <c r="O984" s="10">
        <v>223.87</v>
      </c>
      <c r="P984" s="117" t="s">
        <v>2827</v>
      </c>
      <c r="Q984" s="1"/>
      <c r="R984" s="1" t="s">
        <v>5697</v>
      </c>
      <c r="S984" s="127"/>
    </row>
    <row r="985" spans="1:19" ht="18" customHeight="1">
      <c r="A985" s="1" t="s">
        <v>2848</v>
      </c>
      <c r="B985" s="1" t="s">
        <v>2849</v>
      </c>
      <c r="C985" s="1" t="s">
        <v>4251</v>
      </c>
      <c r="D985" s="3" t="s">
        <v>4251</v>
      </c>
      <c r="E985" s="1" t="s">
        <v>2847</v>
      </c>
      <c r="F985" s="4" t="s">
        <v>9</v>
      </c>
      <c r="G985" s="115" t="s">
        <v>4271</v>
      </c>
      <c r="H985" s="116">
        <v>23.78</v>
      </c>
      <c r="I985" s="5">
        <v>2</v>
      </c>
      <c r="J985" s="5" t="s">
        <v>11</v>
      </c>
      <c r="K985" s="4" t="s">
        <v>47</v>
      </c>
      <c r="L985" s="11">
        <v>68647</v>
      </c>
      <c r="M985" s="14">
        <v>18.265911110463676</v>
      </c>
      <c r="N985" s="13">
        <v>174</v>
      </c>
      <c r="O985" s="10">
        <v>246.83</v>
      </c>
      <c r="P985" s="117" t="s">
        <v>2827</v>
      </c>
      <c r="Q985" s="1"/>
      <c r="R985" s="1" t="s">
        <v>5697</v>
      </c>
      <c r="S985" s="127"/>
    </row>
    <row r="986" spans="1:19" ht="18" customHeight="1">
      <c r="A986" s="1" t="s">
        <v>2850</v>
      </c>
      <c r="B986" s="1" t="s">
        <v>2851</v>
      </c>
      <c r="C986" s="1" t="s">
        <v>4251</v>
      </c>
      <c r="D986" s="3" t="s">
        <v>4251</v>
      </c>
      <c r="E986" s="1" t="s">
        <v>2852</v>
      </c>
      <c r="F986" s="4" t="s">
        <v>9</v>
      </c>
      <c r="G986" s="115" t="s">
        <v>5407</v>
      </c>
      <c r="H986" s="116">
        <v>0</v>
      </c>
      <c r="I986" s="5">
        <v>2</v>
      </c>
      <c r="J986" s="5" t="s">
        <v>11</v>
      </c>
      <c r="K986" s="4" t="s">
        <v>47</v>
      </c>
      <c r="L986" s="11">
        <v>66586</v>
      </c>
      <c r="M986" s="14">
        <v>13.594449283633194</v>
      </c>
      <c r="N986" s="13">
        <v>460</v>
      </c>
      <c r="O986" s="10">
        <v>231.03</v>
      </c>
      <c r="P986" s="117" t="s">
        <v>2827</v>
      </c>
      <c r="Q986" s="1"/>
      <c r="R986" s="1" t="s">
        <v>5697</v>
      </c>
      <c r="S986" s="127"/>
    </row>
    <row r="987" spans="1:19" ht="18" customHeight="1">
      <c r="A987" s="1" t="s">
        <v>2853</v>
      </c>
      <c r="B987" s="1" t="s">
        <v>2854</v>
      </c>
      <c r="C987" s="1" t="s">
        <v>2846</v>
      </c>
      <c r="D987" s="3" t="s">
        <v>6</v>
      </c>
      <c r="E987" s="1" t="s">
        <v>2855</v>
      </c>
      <c r="F987" s="4" t="s">
        <v>9</v>
      </c>
      <c r="G987" s="115" t="s">
        <v>5407</v>
      </c>
      <c r="H987" s="116">
        <v>0</v>
      </c>
      <c r="I987" s="5">
        <v>2</v>
      </c>
      <c r="J987" s="5" t="s">
        <v>11</v>
      </c>
      <c r="K987" s="4" t="s">
        <v>47</v>
      </c>
      <c r="L987" s="11">
        <v>65658</v>
      </c>
      <c r="M987" s="14">
        <v>10.403911176094306</v>
      </c>
      <c r="N987" s="13">
        <v>632</v>
      </c>
      <c r="O987" s="10">
        <v>251.12</v>
      </c>
      <c r="P987" s="117" t="s">
        <v>2827</v>
      </c>
      <c r="Q987" s="1"/>
      <c r="R987" s="1" t="s">
        <v>5697</v>
      </c>
      <c r="S987" s="127"/>
    </row>
    <row r="988" spans="1:19" ht="18" customHeight="1">
      <c r="A988" s="1" t="s">
        <v>2856</v>
      </c>
      <c r="B988" s="1" t="s">
        <v>2857</v>
      </c>
      <c r="C988" s="1" t="s">
        <v>2858</v>
      </c>
      <c r="D988" s="3" t="s">
        <v>311</v>
      </c>
      <c r="E988" s="1" t="s">
        <v>388</v>
      </c>
      <c r="F988" s="4" t="s">
        <v>9</v>
      </c>
      <c r="G988" s="115" t="s">
        <v>5407</v>
      </c>
      <c r="H988" s="116">
        <v>0</v>
      </c>
      <c r="I988" s="5">
        <v>2</v>
      </c>
      <c r="J988" s="5" t="s">
        <v>101</v>
      </c>
      <c r="K988" s="4" t="s">
        <v>47</v>
      </c>
      <c r="L988" s="11">
        <v>62590</v>
      </c>
      <c r="M988" s="14">
        <v>3.8744208339990411</v>
      </c>
      <c r="N988" s="13">
        <v>940</v>
      </c>
      <c r="O988" s="10">
        <v>214.95</v>
      </c>
      <c r="P988" s="117" t="s">
        <v>2827</v>
      </c>
      <c r="Q988" s="1"/>
      <c r="R988" s="1" t="s">
        <v>8733</v>
      </c>
      <c r="S988" s="127"/>
    </row>
    <row r="989" spans="1:19" ht="18" customHeight="1">
      <c r="A989" s="1" t="s">
        <v>2859</v>
      </c>
      <c r="B989" s="1" t="s">
        <v>2860</v>
      </c>
      <c r="C989" s="1" t="s">
        <v>2861</v>
      </c>
      <c r="D989" s="3" t="s">
        <v>6</v>
      </c>
      <c r="E989" s="1" t="s">
        <v>2456</v>
      </c>
      <c r="F989" s="4" t="s">
        <v>9</v>
      </c>
      <c r="G989" s="115" t="s">
        <v>4271</v>
      </c>
      <c r="H989" s="116">
        <v>42.475000000000001</v>
      </c>
      <c r="I989" s="5">
        <v>2</v>
      </c>
      <c r="J989" s="5" t="s">
        <v>11</v>
      </c>
      <c r="K989" s="4" t="s">
        <v>8</v>
      </c>
      <c r="L989" s="11">
        <v>60746</v>
      </c>
      <c r="M989" s="14">
        <v>0</v>
      </c>
      <c r="N989" s="13">
        <v>950</v>
      </c>
      <c r="O989" s="10">
        <v>229.98</v>
      </c>
      <c r="P989" s="117" t="s">
        <v>2827</v>
      </c>
      <c r="Q989" s="1"/>
      <c r="R989" s="1" t="s">
        <v>5700</v>
      </c>
      <c r="S989" s="127"/>
    </row>
    <row r="990" spans="1:19" ht="18" customHeight="1">
      <c r="A990" s="1" t="s">
        <v>2862</v>
      </c>
      <c r="B990" s="1" t="s">
        <v>2863</v>
      </c>
      <c r="C990" s="1" t="s">
        <v>2864</v>
      </c>
      <c r="D990" s="3" t="s">
        <v>6</v>
      </c>
      <c r="E990" s="1" t="s">
        <v>385</v>
      </c>
      <c r="F990" s="4" t="s">
        <v>12</v>
      </c>
      <c r="G990" s="115" t="s">
        <v>5407</v>
      </c>
      <c r="H990" s="116">
        <v>0</v>
      </c>
      <c r="I990" s="5">
        <v>1</v>
      </c>
      <c r="J990" s="5" t="s">
        <v>11</v>
      </c>
      <c r="K990" s="4" t="s">
        <v>8</v>
      </c>
      <c r="L990" s="11">
        <v>61466</v>
      </c>
      <c r="M990" s="14">
        <v>0</v>
      </c>
      <c r="N990" s="13">
        <v>7</v>
      </c>
      <c r="O990" s="10">
        <v>216.15</v>
      </c>
      <c r="P990" s="117" t="s">
        <v>2827</v>
      </c>
      <c r="Q990" s="1"/>
      <c r="R990" s="1" t="s">
        <v>8731</v>
      </c>
      <c r="S990" s="128">
        <v>1</v>
      </c>
    </row>
    <row r="991" spans="1:19" ht="18" customHeight="1">
      <c r="A991" s="1" t="s">
        <v>2865</v>
      </c>
      <c r="B991" s="1" t="s">
        <v>2866</v>
      </c>
      <c r="C991" s="1" t="s">
        <v>2335</v>
      </c>
      <c r="D991" s="3" t="s">
        <v>2335</v>
      </c>
      <c r="E991" s="1" t="s">
        <v>2867</v>
      </c>
      <c r="F991" s="4" t="s">
        <v>9</v>
      </c>
      <c r="G991" s="115" t="s">
        <v>5407</v>
      </c>
      <c r="H991" s="116">
        <v>0</v>
      </c>
      <c r="I991" s="5">
        <v>2</v>
      </c>
      <c r="J991" s="5" t="s">
        <v>11</v>
      </c>
      <c r="K991" s="4" t="s">
        <v>47</v>
      </c>
      <c r="L991" s="11">
        <v>67948</v>
      </c>
      <c r="M991" s="14">
        <v>19.201448166244774</v>
      </c>
      <c r="N991" s="13">
        <v>149</v>
      </c>
      <c r="O991" s="10">
        <v>241.71</v>
      </c>
      <c r="P991" s="117" t="s">
        <v>2827</v>
      </c>
      <c r="Q991" s="1"/>
      <c r="R991" s="1" t="s">
        <v>5707</v>
      </c>
      <c r="S991" s="129"/>
    </row>
    <row r="992" spans="1:19" ht="18" customHeight="1">
      <c r="A992" s="1" t="s">
        <v>2868</v>
      </c>
      <c r="B992" s="1" t="s">
        <v>2869</v>
      </c>
      <c r="C992" s="1" t="s">
        <v>2011</v>
      </c>
      <c r="D992" s="3" t="s">
        <v>22</v>
      </c>
      <c r="E992" s="1" t="s">
        <v>1521</v>
      </c>
      <c r="F992" s="4" t="s">
        <v>12</v>
      </c>
      <c r="G992" s="115" t="s">
        <v>5407</v>
      </c>
      <c r="H992" s="116">
        <v>0</v>
      </c>
      <c r="I992" s="5">
        <v>1</v>
      </c>
      <c r="J992" s="5" t="s">
        <v>11</v>
      </c>
      <c r="K992" s="4" t="s">
        <v>8</v>
      </c>
      <c r="L992" s="11">
        <v>61013</v>
      </c>
      <c r="M992" s="14">
        <v>0</v>
      </c>
      <c r="N992" s="13">
        <v>1</v>
      </c>
      <c r="O992" s="10">
        <v>196.77</v>
      </c>
      <c r="P992" s="117" t="s">
        <v>2827</v>
      </c>
      <c r="Q992" s="1"/>
      <c r="R992" s="1" t="s">
        <v>8731</v>
      </c>
      <c r="S992" s="128">
        <v>1</v>
      </c>
    </row>
    <row r="993" spans="1:19" ht="18" customHeight="1">
      <c r="A993" s="1" t="s">
        <v>2870</v>
      </c>
      <c r="B993" s="1" t="s">
        <v>2871</v>
      </c>
      <c r="C993" s="1" t="s">
        <v>2674</v>
      </c>
      <c r="D993" s="3" t="s">
        <v>165</v>
      </c>
      <c r="E993" s="1" t="s">
        <v>2872</v>
      </c>
      <c r="F993" s="4" t="s">
        <v>12</v>
      </c>
      <c r="G993" s="115" t="s">
        <v>5407</v>
      </c>
      <c r="H993" s="116">
        <v>0</v>
      </c>
      <c r="I993" s="5">
        <v>1</v>
      </c>
      <c r="J993" s="5" t="s">
        <v>11</v>
      </c>
      <c r="K993" s="4" t="s">
        <v>8</v>
      </c>
      <c r="L993" s="11">
        <v>61198</v>
      </c>
      <c r="M993" s="14">
        <v>0</v>
      </c>
      <c r="N993" s="13">
        <v>2</v>
      </c>
      <c r="O993" s="10">
        <v>222.82</v>
      </c>
      <c r="P993" s="117" t="s">
        <v>2827</v>
      </c>
      <c r="Q993" s="1"/>
      <c r="R993" s="1" t="s">
        <v>8731</v>
      </c>
      <c r="S993" s="128">
        <v>1</v>
      </c>
    </row>
    <row r="994" spans="1:19" ht="18" customHeight="1">
      <c r="A994" s="1" t="s">
        <v>2873</v>
      </c>
      <c r="B994" s="1" t="s">
        <v>2874</v>
      </c>
      <c r="C994" s="1" t="s">
        <v>2404</v>
      </c>
      <c r="D994" s="3" t="s">
        <v>54</v>
      </c>
      <c r="E994" s="1" t="s">
        <v>2875</v>
      </c>
      <c r="F994" s="4" t="s">
        <v>12</v>
      </c>
      <c r="G994" s="115" t="s">
        <v>5407</v>
      </c>
      <c r="H994" s="116">
        <v>0</v>
      </c>
      <c r="I994" s="5">
        <v>1</v>
      </c>
      <c r="J994" s="5" t="s">
        <v>11</v>
      </c>
      <c r="K994" s="4" t="s">
        <v>8</v>
      </c>
      <c r="L994" s="11">
        <v>61327</v>
      </c>
      <c r="M994" s="14">
        <v>0</v>
      </c>
      <c r="N994" s="13">
        <v>2</v>
      </c>
      <c r="O994" s="10">
        <v>286.58</v>
      </c>
      <c r="P994" s="117" t="s">
        <v>2827</v>
      </c>
      <c r="Q994" s="1"/>
      <c r="R994" s="1" t="s">
        <v>8731</v>
      </c>
      <c r="S994" s="128">
        <v>1</v>
      </c>
    </row>
    <row r="995" spans="1:19" ht="18" customHeight="1">
      <c r="A995" s="1" t="s">
        <v>2876</v>
      </c>
      <c r="B995" s="1" t="s">
        <v>2877</v>
      </c>
      <c r="C995" s="1" t="s">
        <v>2878</v>
      </c>
      <c r="D995" s="3" t="s">
        <v>165</v>
      </c>
      <c r="E995" s="1" t="s">
        <v>1595</v>
      </c>
      <c r="F995" s="4" t="s">
        <v>9</v>
      </c>
      <c r="G995" s="115" t="s">
        <v>4269</v>
      </c>
      <c r="H995" s="116">
        <v>1.2749999999999999</v>
      </c>
      <c r="I995" s="5">
        <v>2</v>
      </c>
      <c r="J995" s="6" t="s">
        <v>11</v>
      </c>
      <c r="K995" s="4" t="s">
        <v>8</v>
      </c>
      <c r="L995" s="11">
        <v>60697</v>
      </c>
      <c r="M995" s="14">
        <v>0</v>
      </c>
      <c r="N995" s="13">
        <v>13</v>
      </c>
      <c r="O995" s="10">
        <v>218.82</v>
      </c>
      <c r="P995" s="117" t="s">
        <v>2827</v>
      </c>
      <c r="Q995" s="1"/>
      <c r="R995" s="1"/>
      <c r="S995" s="128">
        <v>2</v>
      </c>
    </row>
    <row r="996" spans="1:19" ht="18" customHeight="1">
      <c r="A996" s="1" t="s">
        <v>2879</v>
      </c>
      <c r="B996" s="1" t="s">
        <v>2880</v>
      </c>
      <c r="C996" s="1" t="s">
        <v>2881</v>
      </c>
      <c r="D996" s="3" t="s">
        <v>944</v>
      </c>
      <c r="E996" s="1" t="s">
        <v>940</v>
      </c>
      <c r="F996" s="4" t="s">
        <v>9</v>
      </c>
      <c r="G996" s="115" t="s">
        <v>5407</v>
      </c>
      <c r="H996" s="116">
        <v>0</v>
      </c>
      <c r="I996" s="5">
        <v>2</v>
      </c>
      <c r="J996" s="5" t="s">
        <v>11</v>
      </c>
      <c r="K996" s="4" t="s">
        <v>47</v>
      </c>
      <c r="L996" s="11">
        <v>64492</v>
      </c>
      <c r="M996" s="14">
        <v>9.1081064318054938</v>
      </c>
      <c r="N996" s="13">
        <v>8</v>
      </c>
      <c r="O996" s="10">
        <v>219.43</v>
      </c>
      <c r="P996" s="117" t="s">
        <v>2827</v>
      </c>
      <c r="Q996" s="1"/>
      <c r="R996" s="1" t="s">
        <v>5723</v>
      </c>
      <c r="S996" s="127"/>
    </row>
    <row r="997" spans="1:19" ht="18" customHeight="1">
      <c r="A997" s="1" t="s">
        <v>2882</v>
      </c>
      <c r="B997" s="1" t="s">
        <v>2883</v>
      </c>
      <c r="C997" s="1" t="s">
        <v>2884</v>
      </c>
      <c r="D997" s="3" t="s">
        <v>83</v>
      </c>
      <c r="E997" s="1" t="s">
        <v>2885</v>
      </c>
      <c r="F997" s="4" t="s">
        <v>9</v>
      </c>
      <c r="G997" s="115" t="s">
        <v>5407</v>
      </c>
      <c r="H997" s="116">
        <v>0</v>
      </c>
      <c r="I997" s="5">
        <v>2</v>
      </c>
      <c r="J997" s="5" t="s">
        <v>11</v>
      </c>
      <c r="K997" s="4" t="s">
        <v>47</v>
      </c>
      <c r="L997" s="11">
        <v>64803</v>
      </c>
      <c r="M997" s="14">
        <v>9.0258167060166965</v>
      </c>
      <c r="N997" s="13">
        <v>56</v>
      </c>
      <c r="O997" s="10">
        <v>298.58</v>
      </c>
      <c r="P997" s="117" t="s">
        <v>2827</v>
      </c>
      <c r="Q997" s="1"/>
      <c r="R997" s="1" t="s">
        <v>5723</v>
      </c>
      <c r="S997" s="127"/>
    </row>
    <row r="998" spans="1:19" ht="18" customHeight="1">
      <c r="A998" s="1" t="s">
        <v>2886</v>
      </c>
      <c r="B998" s="1" t="s">
        <v>2887</v>
      </c>
      <c r="C998" s="1" t="s">
        <v>2888</v>
      </c>
      <c r="D998" s="3" t="s">
        <v>407</v>
      </c>
      <c r="E998" s="1" t="s">
        <v>2889</v>
      </c>
      <c r="F998" s="4" t="s">
        <v>9</v>
      </c>
      <c r="G998" s="115" t="s">
        <v>5407</v>
      </c>
      <c r="H998" s="116">
        <v>0</v>
      </c>
      <c r="I998" s="5">
        <v>2</v>
      </c>
      <c r="J998" s="5" t="s">
        <v>11</v>
      </c>
      <c r="K998" s="4" t="s">
        <v>47</v>
      </c>
      <c r="L998" s="11">
        <v>64505</v>
      </c>
      <c r="M998" s="14">
        <v>8.5822804433764812</v>
      </c>
      <c r="N998" s="13">
        <v>6</v>
      </c>
      <c r="O998" s="10">
        <v>261.45</v>
      </c>
      <c r="P998" s="117" t="s">
        <v>2827</v>
      </c>
      <c r="Q998" s="1"/>
      <c r="R998" s="1" t="s">
        <v>5723</v>
      </c>
      <c r="S998" s="127"/>
    </row>
    <row r="999" spans="1:19" ht="18" customHeight="1">
      <c r="A999" s="1" t="s">
        <v>2890</v>
      </c>
      <c r="B999" s="1" t="s">
        <v>2891</v>
      </c>
      <c r="C999" s="1" t="s">
        <v>2892</v>
      </c>
      <c r="D999" s="3" t="s">
        <v>407</v>
      </c>
      <c r="E999" s="1" t="s">
        <v>2893</v>
      </c>
      <c r="F999" s="4" t="s">
        <v>9</v>
      </c>
      <c r="G999" s="115" t="s">
        <v>5407</v>
      </c>
      <c r="H999" s="116">
        <v>0</v>
      </c>
      <c r="I999" s="5">
        <v>2</v>
      </c>
      <c r="J999" s="5" t="s">
        <v>11</v>
      </c>
      <c r="K999" s="4" t="s">
        <v>47</v>
      </c>
      <c r="L999" s="11">
        <v>64271</v>
      </c>
      <c r="M999" s="14">
        <v>8.9776104308319464</v>
      </c>
      <c r="N999" s="13">
        <v>4</v>
      </c>
      <c r="O999" s="10">
        <v>198.3</v>
      </c>
      <c r="P999" s="117" t="s">
        <v>2827</v>
      </c>
      <c r="Q999" s="1"/>
      <c r="R999" s="1" t="s">
        <v>5723</v>
      </c>
      <c r="S999" s="127"/>
    </row>
    <row r="1000" spans="1:19" ht="18" customHeight="1">
      <c r="A1000" s="1" t="s">
        <v>2894</v>
      </c>
      <c r="B1000" s="1" t="s">
        <v>2895</v>
      </c>
      <c r="C1000" s="1" t="s">
        <v>2094</v>
      </c>
      <c r="D1000" s="3" t="s">
        <v>944</v>
      </c>
      <c r="E1000" s="1" t="s">
        <v>940</v>
      </c>
      <c r="F1000" s="4" t="s">
        <v>9</v>
      </c>
      <c r="G1000" s="115" t="s">
        <v>5407</v>
      </c>
      <c r="H1000" s="116">
        <v>0</v>
      </c>
      <c r="I1000" s="5">
        <v>2</v>
      </c>
      <c r="J1000" s="5" t="s">
        <v>11</v>
      </c>
      <c r="K1000" s="4" t="s">
        <v>47</v>
      </c>
      <c r="L1000" s="11">
        <v>64666</v>
      </c>
      <c r="M1000" s="14">
        <v>8.9490613305291795</v>
      </c>
      <c r="N1000" s="13">
        <v>5</v>
      </c>
      <c r="O1000" s="10">
        <v>241.23</v>
      </c>
      <c r="P1000" s="117" t="s">
        <v>2827</v>
      </c>
      <c r="Q1000" s="1"/>
      <c r="R1000" s="1" t="s">
        <v>5723</v>
      </c>
      <c r="S1000" s="127"/>
    </row>
    <row r="1001" spans="1:19" ht="18" customHeight="1">
      <c r="A1001" s="1" t="s">
        <v>2896</v>
      </c>
      <c r="B1001" s="1" t="s">
        <v>2897</v>
      </c>
      <c r="C1001" s="1" t="s">
        <v>2898</v>
      </c>
      <c r="D1001" s="3" t="s">
        <v>54</v>
      </c>
      <c r="E1001" s="1" t="s">
        <v>2899</v>
      </c>
      <c r="F1001" s="4" t="s">
        <v>9</v>
      </c>
      <c r="G1001" s="115" t="s">
        <v>5407</v>
      </c>
      <c r="H1001" s="116">
        <v>0</v>
      </c>
      <c r="I1001" s="5">
        <v>2</v>
      </c>
      <c r="J1001" s="5" t="s">
        <v>2900</v>
      </c>
      <c r="K1001" s="4" t="s">
        <v>47</v>
      </c>
      <c r="L1001" s="11">
        <v>63635</v>
      </c>
      <c r="M1001" s="14">
        <v>7.1422959063408493</v>
      </c>
      <c r="N1001" s="13">
        <v>14</v>
      </c>
      <c r="O1001" s="10">
        <v>176.31</v>
      </c>
      <c r="P1001" s="117" t="s">
        <v>2827</v>
      </c>
      <c r="Q1001" s="1"/>
      <c r="R1001" s="1" t="s">
        <v>5723</v>
      </c>
      <c r="S1001" s="127"/>
    </row>
    <row r="1002" spans="1:19" ht="18" customHeight="1">
      <c r="A1002" s="1" t="s">
        <v>2901</v>
      </c>
      <c r="B1002" s="1" t="s">
        <v>2902</v>
      </c>
      <c r="C1002" s="1" t="s">
        <v>4251</v>
      </c>
      <c r="D1002" s="3" t="s">
        <v>4251</v>
      </c>
      <c r="E1002" s="1" t="s">
        <v>2903</v>
      </c>
      <c r="F1002" s="4" t="s">
        <v>9</v>
      </c>
      <c r="G1002" s="115" t="s">
        <v>5407</v>
      </c>
      <c r="H1002" s="116">
        <v>0</v>
      </c>
      <c r="I1002" s="5">
        <v>2</v>
      </c>
      <c r="J1002" s="5" t="s">
        <v>11</v>
      </c>
      <c r="K1002" s="4" t="s">
        <v>47</v>
      </c>
      <c r="L1002" s="11">
        <v>64849</v>
      </c>
      <c r="M1002" s="14">
        <v>8.8405372480685909</v>
      </c>
      <c r="N1002" s="13">
        <v>7</v>
      </c>
      <c r="O1002" s="10">
        <v>259.5</v>
      </c>
      <c r="P1002" s="117" t="s">
        <v>2827</v>
      </c>
      <c r="Q1002" s="1"/>
      <c r="R1002" s="1" t="s">
        <v>5697</v>
      </c>
      <c r="S1002" s="127"/>
    </row>
    <row r="1003" spans="1:19" ht="18" customHeight="1">
      <c r="A1003" s="1" t="s">
        <v>2904</v>
      </c>
      <c r="B1003" s="1" t="s">
        <v>2905</v>
      </c>
      <c r="C1003" s="1" t="s">
        <v>2906</v>
      </c>
      <c r="D1003" s="3" t="s">
        <v>33</v>
      </c>
      <c r="E1003" s="1" t="s">
        <v>2907</v>
      </c>
      <c r="F1003" s="4" t="s">
        <v>9</v>
      </c>
      <c r="G1003" s="115" t="s">
        <v>5407</v>
      </c>
      <c r="H1003" s="116">
        <v>0</v>
      </c>
      <c r="I1003" s="5">
        <v>3</v>
      </c>
      <c r="J1003" s="5" t="s">
        <v>11</v>
      </c>
      <c r="K1003" s="4" t="s">
        <v>47</v>
      </c>
      <c r="L1003" s="11">
        <v>65134</v>
      </c>
      <c r="M1003" s="14">
        <v>8.7020603678570332</v>
      </c>
      <c r="N1003" s="13">
        <v>25</v>
      </c>
      <c r="O1003" s="10">
        <v>270.99</v>
      </c>
      <c r="P1003" s="117" t="s">
        <v>2827</v>
      </c>
      <c r="Q1003" s="1"/>
      <c r="R1003" s="1" t="s">
        <v>5704</v>
      </c>
      <c r="S1003" s="127"/>
    </row>
    <row r="1004" spans="1:19" ht="18" customHeight="1">
      <c r="A1004" s="1" t="s">
        <v>2908</v>
      </c>
      <c r="B1004" s="1" t="s">
        <v>2909</v>
      </c>
      <c r="C1004" s="1" t="s">
        <v>4251</v>
      </c>
      <c r="D1004" s="3" t="s">
        <v>4251</v>
      </c>
      <c r="E1004" s="1" t="s">
        <v>2910</v>
      </c>
      <c r="F1004" s="4" t="s">
        <v>9</v>
      </c>
      <c r="G1004" s="115" t="s">
        <v>5407</v>
      </c>
      <c r="H1004" s="116">
        <v>0</v>
      </c>
      <c r="I1004" s="5">
        <v>2</v>
      </c>
      <c r="J1004" s="5" t="s">
        <v>11</v>
      </c>
      <c r="K1004" s="4" t="s">
        <v>47</v>
      </c>
      <c r="L1004" s="11">
        <v>64887</v>
      </c>
      <c r="M1004" s="14">
        <v>9.1466703654044714</v>
      </c>
      <c r="N1004" s="13">
        <v>8</v>
      </c>
      <c r="O1004" s="10">
        <v>253.07</v>
      </c>
      <c r="P1004" s="117" t="s">
        <v>2827</v>
      </c>
      <c r="Q1004" s="1"/>
      <c r="R1004" s="1" t="s">
        <v>5697</v>
      </c>
      <c r="S1004" s="127"/>
    </row>
    <row r="1005" spans="1:19" ht="18" customHeight="1">
      <c r="A1005" s="1" t="s">
        <v>2911</v>
      </c>
      <c r="B1005" s="1" t="s">
        <v>2912</v>
      </c>
      <c r="C1005" s="1" t="s">
        <v>1746</v>
      </c>
      <c r="D1005" s="3" t="s">
        <v>115</v>
      </c>
      <c r="E1005" s="1" t="s">
        <v>2913</v>
      </c>
      <c r="F1005" s="4" t="s">
        <v>9</v>
      </c>
      <c r="G1005" s="115" t="s">
        <v>5407</v>
      </c>
      <c r="H1005" s="116">
        <v>0</v>
      </c>
      <c r="I1005" s="5">
        <v>2</v>
      </c>
      <c r="J1005" s="5" t="s">
        <v>11</v>
      </c>
      <c r="K1005" s="4" t="s">
        <v>47</v>
      </c>
      <c r="L1005" s="11">
        <v>65121</v>
      </c>
      <c r="M1005" s="14">
        <v>9.5038466854010224</v>
      </c>
      <c r="N1005" s="13">
        <v>4</v>
      </c>
      <c r="O1005" s="10">
        <v>295.64</v>
      </c>
      <c r="P1005" s="117" t="s">
        <v>2827</v>
      </c>
      <c r="Q1005" s="1" t="s">
        <v>12</v>
      </c>
      <c r="R1005" s="1" t="s">
        <v>5681</v>
      </c>
      <c r="S1005" s="127"/>
    </row>
    <row r="1006" spans="1:19" ht="18" customHeight="1">
      <c r="A1006" s="1" t="s">
        <v>2914</v>
      </c>
      <c r="B1006" s="1" t="s">
        <v>2915</v>
      </c>
      <c r="C1006" s="1" t="s">
        <v>615</v>
      </c>
      <c r="D1006" s="3" t="s">
        <v>6</v>
      </c>
      <c r="E1006" s="1" t="s">
        <v>616</v>
      </c>
      <c r="F1006" s="4" t="s">
        <v>9</v>
      </c>
      <c r="G1006" s="115" t="s">
        <v>5407</v>
      </c>
      <c r="H1006" s="116">
        <v>0</v>
      </c>
      <c r="I1006" s="5">
        <v>2</v>
      </c>
      <c r="J1006" s="5" t="s">
        <v>11</v>
      </c>
      <c r="K1006" s="4" t="s">
        <v>47</v>
      </c>
      <c r="L1006" s="11">
        <v>66366</v>
      </c>
      <c r="M1006" s="14">
        <v>13.531024922400023</v>
      </c>
      <c r="N1006" s="13">
        <v>13</v>
      </c>
      <c r="O1006" s="10">
        <v>222.33</v>
      </c>
      <c r="P1006" s="117" t="s">
        <v>2827</v>
      </c>
      <c r="Q1006" s="1"/>
      <c r="R1006" s="1" t="s">
        <v>5700</v>
      </c>
      <c r="S1006" s="127"/>
    </row>
    <row r="1007" spans="1:19" ht="18" customHeight="1">
      <c r="A1007" s="1" t="s">
        <v>2916</v>
      </c>
      <c r="B1007" s="1" t="s">
        <v>2917</v>
      </c>
      <c r="C1007" s="1" t="s">
        <v>615</v>
      </c>
      <c r="D1007" s="3" t="s">
        <v>6</v>
      </c>
      <c r="E1007" s="1" t="s">
        <v>616</v>
      </c>
      <c r="F1007" s="4" t="s">
        <v>9</v>
      </c>
      <c r="G1007" s="115" t="s">
        <v>5407</v>
      </c>
      <c r="H1007" s="116">
        <v>0</v>
      </c>
      <c r="I1007" s="5">
        <v>2</v>
      </c>
      <c r="J1007" s="5" t="s">
        <v>11</v>
      </c>
      <c r="K1007" s="4" t="s">
        <v>47</v>
      </c>
      <c r="L1007" s="11">
        <v>66121</v>
      </c>
      <c r="M1007" s="14">
        <v>12.644999319429532</v>
      </c>
      <c r="N1007" s="13">
        <v>29</v>
      </c>
      <c r="O1007" s="10">
        <v>238.03</v>
      </c>
      <c r="P1007" s="117" t="s">
        <v>2827</v>
      </c>
      <c r="Q1007" s="1"/>
      <c r="R1007" s="1" t="s">
        <v>5700</v>
      </c>
      <c r="S1007" s="127"/>
    </row>
    <row r="1008" spans="1:19" ht="18" customHeight="1">
      <c r="A1008" s="1" t="s">
        <v>2918</v>
      </c>
      <c r="B1008" s="1" t="s">
        <v>2919</v>
      </c>
      <c r="C1008" s="1" t="s">
        <v>615</v>
      </c>
      <c r="D1008" s="3" t="s">
        <v>6</v>
      </c>
      <c r="E1008" s="1" t="s">
        <v>616</v>
      </c>
      <c r="F1008" s="4" t="s">
        <v>9</v>
      </c>
      <c r="G1008" s="115" t="s">
        <v>5407</v>
      </c>
      <c r="H1008" s="116">
        <v>0</v>
      </c>
      <c r="I1008" s="5">
        <v>2</v>
      </c>
      <c r="J1008" s="5" t="s">
        <v>11</v>
      </c>
      <c r="K1008" s="4" t="s">
        <v>47</v>
      </c>
      <c r="L1008" s="11">
        <v>65999</v>
      </c>
      <c r="M1008" s="14">
        <v>12.504734920226063</v>
      </c>
      <c r="N1008" s="13">
        <v>21</v>
      </c>
      <c r="O1008" s="10">
        <v>242.1</v>
      </c>
      <c r="P1008" s="117" t="s">
        <v>2827</v>
      </c>
      <c r="Q1008" s="1"/>
      <c r="R1008" s="1" t="s">
        <v>5700</v>
      </c>
      <c r="S1008" s="127"/>
    </row>
    <row r="1009" spans="1:19" ht="18" customHeight="1">
      <c r="A1009" s="1" t="s">
        <v>2920</v>
      </c>
      <c r="B1009" s="1" t="s">
        <v>2921</v>
      </c>
      <c r="C1009" s="1" t="s">
        <v>615</v>
      </c>
      <c r="D1009" s="3" t="s">
        <v>6</v>
      </c>
      <c r="E1009" s="1" t="s">
        <v>616</v>
      </c>
      <c r="F1009" s="4" t="s">
        <v>9</v>
      </c>
      <c r="G1009" s="115" t="s">
        <v>5407</v>
      </c>
      <c r="H1009" s="116">
        <v>0</v>
      </c>
      <c r="I1009" s="5">
        <v>2</v>
      </c>
      <c r="J1009" s="5" t="s">
        <v>11</v>
      </c>
      <c r="K1009" s="4" t="s">
        <v>47</v>
      </c>
      <c r="L1009" s="11">
        <v>66295</v>
      </c>
      <c r="M1009" s="14">
        <v>14.311788219322723</v>
      </c>
      <c r="N1009" s="13">
        <v>186</v>
      </c>
      <c r="O1009" s="10">
        <v>186.76</v>
      </c>
      <c r="P1009" s="117" t="s">
        <v>2827</v>
      </c>
      <c r="Q1009" s="1"/>
      <c r="R1009" s="1" t="s">
        <v>5700</v>
      </c>
      <c r="S1009" s="127"/>
    </row>
    <row r="1010" spans="1:19" ht="18" customHeight="1">
      <c r="A1010" s="1" t="s">
        <v>2922</v>
      </c>
      <c r="B1010" s="1" t="s">
        <v>2923</v>
      </c>
      <c r="C1010" s="1" t="s">
        <v>2924</v>
      </c>
      <c r="D1010" s="3" t="s">
        <v>6</v>
      </c>
      <c r="E1010" s="1" t="s">
        <v>2925</v>
      </c>
      <c r="F1010" s="4" t="s">
        <v>9</v>
      </c>
      <c r="G1010" s="115" t="s">
        <v>5407</v>
      </c>
      <c r="H1010" s="116">
        <v>0</v>
      </c>
      <c r="I1010" s="5">
        <v>2</v>
      </c>
      <c r="J1010" s="5" t="s">
        <v>11</v>
      </c>
      <c r="K1010" s="4" t="s">
        <v>47</v>
      </c>
      <c r="L1010" s="11">
        <v>67419</v>
      </c>
      <c r="M1010" s="14">
        <v>16.366306234147643</v>
      </c>
      <c r="N1010" s="13">
        <v>2139</v>
      </c>
      <c r="O1010" s="10">
        <v>234.04</v>
      </c>
      <c r="P1010" s="117" t="s">
        <v>2827</v>
      </c>
      <c r="Q1010" s="1"/>
      <c r="R1010" s="1" t="s">
        <v>5700</v>
      </c>
      <c r="S1010" s="127"/>
    </row>
    <row r="1011" spans="1:19" ht="18" customHeight="1">
      <c r="A1011" s="1" t="s">
        <v>2926</v>
      </c>
      <c r="B1011" s="1" t="s">
        <v>2927</v>
      </c>
      <c r="C1011" s="1" t="s">
        <v>2928</v>
      </c>
      <c r="D1011" s="3" t="s">
        <v>6</v>
      </c>
      <c r="E1011" s="1" t="s">
        <v>2929</v>
      </c>
      <c r="F1011" s="4" t="s">
        <v>9</v>
      </c>
      <c r="G1011" s="115" t="s">
        <v>5407</v>
      </c>
      <c r="H1011" s="116">
        <v>0</v>
      </c>
      <c r="I1011" s="5">
        <v>2</v>
      </c>
      <c r="J1011" s="5" t="s">
        <v>11</v>
      </c>
      <c r="K1011" s="4" t="s">
        <v>8</v>
      </c>
      <c r="L1011" s="11">
        <v>62045</v>
      </c>
      <c r="M1011" s="14">
        <v>0</v>
      </c>
      <c r="N1011" s="13">
        <v>242</v>
      </c>
      <c r="O1011" s="10">
        <v>234.89</v>
      </c>
      <c r="P1011" s="117" t="s">
        <v>2827</v>
      </c>
      <c r="Q1011" s="1"/>
      <c r="R1011" s="1" t="s">
        <v>5694</v>
      </c>
      <c r="S1011" s="127"/>
    </row>
    <row r="1012" spans="1:19" ht="18" customHeight="1">
      <c r="A1012" s="1" t="s">
        <v>2930</v>
      </c>
      <c r="B1012" s="1" t="s">
        <v>2931</v>
      </c>
      <c r="C1012" s="1" t="s">
        <v>2932</v>
      </c>
      <c r="D1012" s="3" t="s">
        <v>6</v>
      </c>
      <c r="E1012" s="1" t="s">
        <v>2929</v>
      </c>
      <c r="F1012" s="4" t="s">
        <v>9</v>
      </c>
      <c r="G1012" s="115" t="s">
        <v>5407</v>
      </c>
      <c r="H1012" s="116">
        <v>0</v>
      </c>
      <c r="I1012" s="5">
        <v>2</v>
      </c>
      <c r="J1012" s="5" t="s">
        <v>11</v>
      </c>
      <c r="K1012" s="4" t="s">
        <v>8</v>
      </c>
      <c r="L1012" s="11">
        <v>62121</v>
      </c>
      <c r="M1012" s="14">
        <v>0</v>
      </c>
      <c r="N1012" s="13">
        <v>259</v>
      </c>
      <c r="O1012" s="10">
        <v>291.54000000000002</v>
      </c>
      <c r="P1012" s="117" t="s">
        <v>2827</v>
      </c>
      <c r="Q1012" s="1"/>
      <c r="R1012" s="1" t="s">
        <v>5694</v>
      </c>
      <c r="S1012" s="127"/>
    </row>
    <row r="1013" spans="1:19" ht="18" customHeight="1">
      <c r="A1013" s="1" t="s">
        <v>2933</v>
      </c>
      <c r="B1013" s="1" t="s">
        <v>2934</v>
      </c>
      <c r="C1013" s="1" t="s">
        <v>2935</v>
      </c>
      <c r="D1013" s="3" t="s">
        <v>4251</v>
      </c>
      <c r="E1013" s="1" t="s">
        <v>2936</v>
      </c>
      <c r="F1013" s="4" t="s">
        <v>9</v>
      </c>
      <c r="G1013" s="115" t="s">
        <v>5407</v>
      </c>
      <c r="H1013" s="116">
        <v>0</v>
      </c>
      <c r="I1013" s="5">
        <v>2</v>
      </c>
      <c r="J1013" s="6" t="s">
        <v>268</v>
      </c>
      <c r="K1013" s="4" t="s">
        <v>8</v>
      </c>
      <c r="L1013" s="11">
        <v>63677</v>
      </c>
      <c r="M1013" s="14">
        <v>0</v>
      </c>
      <c r="N1013" s="13">
        <v>782</v>
      </c>
      <c r="O1013" s="10">
        <v>378.14</v>
      </c>
      <c r="P1013" s="117" t="s">
        <v>2827</v>
      </c>
      <c r="Q1013" s="1"/>
      <c r="R1013" s="1"/>
      <c r="S1013" s="128">
        <v>2</v>
      </c>
    </row>
    <row r="1014" spans="1:19" ht="18" customHeight="1">
      <c r="A1014" s="1" t="s">
        <v>2937</v>
      </c>
      <c r="B1014" s="1" t="s">
        <v>2938</v>
      </c>
      <c r="C1014" s="9" t="s">
        <v>2939</v>
      </c>
      <c r="D1014" s="3" t="s">
        <v>300</v>
      </c>
      <c r="E1014" s="9" t="s">
        <v>2940</v>
      </c>
      <c r="F1014" s="4" t="s">
        <v>9</v>
      </c>
      <c r="G1014" s="115" t="s">
        <v>4269</v>
      </c>
      <c r="H1014" s="116">
        <v>0.91500000000000004</v>
      </c>
      <c r="I1014" s="5">
        <v>2</v>
      </c>
      <c r="J1014" s="6" t="s">
        <v>11</v>
      </c>
      <c r="K1014" s="4" t="s">
        <v>8</v>
      </c>
      <c r="L1014" s="11">
        <v>60836</v>
      </c>
      <c r="M1014" s="14">
        <v>0</v>
      </c>
      <c r="N1014" s="13">
        <v>98</v>
      </c>
      <c r="O1014" s="10">
        <v>48.41</v>
      </c>
      <c r="P1014" s="117" t="s">
        <v>2827</v>
      </c>
      <c r="Q1014" s="1"/>
      <c r="R1014" s="1" t="s">
        <v>5679</v>
      </c>
      <c r="S1014" s="128">
        <v>2</v>
      </c>
    </row>
    <row r="1015" spans="1:19" ht="18" customHeight="1">
      <c r="A1015" s="1" t="s">
        <v>2941</v>
      </c>
      <c r="B1015" s="1" t="s">
        <v>2942</v>
      </c>
      <c r="C1015" s="1" t="s">
        <v>2939</v>
      </c>
      <c r="D1015" s="3" t="s">
        <v>300</v>
      </c>
      <c r="E1015" s="1" t="s">
        <v>2940</v>
      </c>
      <c r="F1015" s="4" t="s">
        <v>9</v>
      </c>
      <c r="G1015" s="115" t="s">
        <v>5407</v>
      </c>
      <c r="H1015" s="116">
        <v>0</v>
      </c>
      <c r="I1015" s="5">
        <v>2</v>
      </c>
      <c r="J1015" s="6" t="s">
        <v>11</v>
      </c>
      <c r="K1015" s="4" t="s">
        <v>8</v>
      </c>
      <c r="L1015" s="11">
        <v>61343</v>
      </c>
      <c r="M1015" s="14">
        <v>0</v>
      </c>
      <c r="N1015" s="13">
        <v>113</v>
      </c>
      <c r="O1015" s="10">
        <v>48.72</v>
      </c>
      <c r="P1015" s="117" t="s">
        <v>2827</v>
      </c>
      <c r="Q1015" s="1"/>
      <c r="R1015" s="1"/>
      <c r="S1015" s="128">
        <v>2</v>
      </c>
    </row>
    <row r="1016" spans="1:19" ht="18" customHeight="1">
      <c r="E1016" s="12"/>
      <c r="F1016" s="15"/>
      <c r="G1016" s="12"/>
      <c r="H1016"/>
    </row>
    <row r="1017" spans="1:19" ht="18" customHeight="1">
      <c r="E1017" s="12"/>
      <c r="F1017" s="15"/>
      <c r="G1017" s="12"/>
      <c r="H1017"/>
    </row>
    <row r="1018" spans="1:19" ht="18" customHeight="1">
      <c r="E1018" s="12"/>
      <c r="F1018" s="15"/>
      <c r="G1018" s="12"/>
      <c r="H1018"/>
    </row>
    <row r="1019" spans="1:19" ht="18" customHeight="1">
      <c r="A1019" s="16" t="s">
        <v>8922</v>
      </c>
      <c r="E1019" s="12"/>
      <c r="F1019" s="15"/>
      <c r="G1019" s="12"/>
      <c r="H1019"/>
    </row>
    <row r="1020" spans="1:19" ht="18" customHeight="1">
      <c r="A1020" t="s">
        <v>8895</v>
      </c>
      <c r="E1020" s="12"/>
      <c r="F1020" s="15"/>
      <c r="G1020" s="12"/>
      <c r="H1020"/>
    </row>
    <row r="1021" spans="1:19" ht="18" customHeight="1">
      <c r="A1021" t="s">
        <v>8896</v>
      </c>
    </row>
    <row r="1022" spans="1:19" ht="18" customHeight="1">
      <c r="A1022" t="s">
        <v>8897</v>
      </c>
    </row>
    <row r="1023" spans="1:19" ht="18" customHeight="1">
      <c r="A1023" t="s">
        <v>8898</v>
      </c>
    </row>
    <row r="1024" spans="1:19" ht="18" customHeight="1">
      <c r="A1024" t="s">
        <v>8899</v>
      </c>
    </row>
    <row r="1025" spans="1:1" ht="18" customHeight="1">
      <c r="A1025" t="s">
        <v>8900</v>
      </c>
    </row>
    <row r="1026" spans="1:1" ht="18" customHeight="1">
      <c r="A1026" t="s">
        <v>8901</v>
      </c>
    </row>
    <row r="1027" spans="1:1" ht="18" customHeight="1">
      <c r="A1027" t="s">
        <v>8902</v>
      </c>
    </row>
    <row r="1028" spans="1:1" ht="18" customHeight="1">
      <c r="A1028" t="s">
        <v>8903</v>
      </c>
    </row>
    <row r="1029" spans="1:1" ht="18" customHeight="1">
      <c r="A1029" t="s">
        <v>8904</v>
      </c>
    </row>
    <row r="1030" spans="1:1" ht="18" customHeight="1">
      <c r="A1030" t="s">
        <v>8905</v>
      </c>
    </row>
    <row r="1031" spans="1:1" ht="18" customHeight="1">
      <c r="A1031" t="s">
        <v>8906</v>
      </c>
    </row>
    <row r="1032" spans="1:1" ht="18" customHeight="1">
      <c r="A1032" t="s">
        <v>8907</v>
      </c>
    </row>
    <row r="1033" spans="1:1" ht="18" customHeight="1">
      <c r="A1033" t="s">
        <v>8908</v>
      </c>
    </row>
    <row r="1034" spans="1:1" ht="18" customHeight="1">
      <c r="A1034" t="s">
        <v>8909</v>
      </c>
    </row>
    <row r="1035" spans="1:1" ht="18" customHeight="1">
      <c r="A1035" t="s">
        <v>8910</v>
      </c>
    </row>
    <row r="1036" spans="1:1" ht="18" customHeight="1">
      <c r="A1036" t="s">
        <v>8911</v>
      </c>
    </row>
    <row r="1037" spans="1:1" ht="18" customHeight="1">
      <c r="A1037" t="s">
        <v>8912</v>
      </c>
    </row>
    <row r="1038" spans="1:1" ht="18" customHeight="1">
      <c r="A1038" t="s">
        <v>8913</v>
      </c>
    </row>
    <row r="1039" spans="1:1" ht="18" customHeight="1">
      <c r="A1039" t="s">
        <v>8914</v>
      </c>
    </row>
    <row r="1040" spans="1:1" ht="18" customHeight="1">
      <c r="A1040" t="s">
        <v>8915</v>
      </c>
    </row>
    <row r="1041" spans="1:9" ht="18" customHeight="1">
      <c r="A1041" t="s">
        <v>8916</v>
      </c>
    </row>
    <row r="1042" spans="1:9" ht="18" customHeight="1">
      <c r="A1042" t="s">
        <v>8917</v>
      </c>
    </row>
    <row r="1043" spans="1:9" ht="18" customHeight="1">
      <c r="A1043" t="s">
        <v>8918</v>
      </c>
    </row>
    <row r="1044" spans="1:9" ht="18" customHeight="1">
      <c r="A1044" t="s">
        <v>8919</v>
      </c>
    </row>
    <row r="1045" spans="1:9" ht="18" customHeight="1">
      <c r="A1045" t="s">
        <v>8920</v>
      </c>
    </row>
    <row r="1046" spans="1:9" ht="18" customHeight="1">
      <c r="A1046" t="s">
        <v>8921</v>
      </c>
    </row>
    <row r="1047" spans="1:9" ht="18" customHeight="1">
      <c r="F1047"/>
      <c r="G1047" s="12"/>
      <c r="H1047" s="15"/>
      <c r="I1047" s="12"/>
    </row>
  </sheetData>
  <pageMargins left="0.78740157499999996" right="0.78740157499999996" top="0.984251969" bottom="0.984251969" header="0.5" footer="0.5"/>
  <pageSetup paperSize="9" orientation="portrait" horizontalDpi="4294967292" verticalDpi="4294967292"/>
  <headerFooter alignWithMargins="0"/>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32"/>
  <sheetViews>
    <sheetView workbookViewId="0">
      <selection activeCell="A2" sqref="A2"/>
    </sheetView>
  </sheetViews>
  <sheetFormatPr baseColWidth="10" defaultRowHeight="16"/>
  <cols>
    <col min="1" max="1" width="30.83203125" customWidth="1"/>
  </cols>
  <sheetData>
    <row r="1" spans="1:27">
      <c r="A1" s="144" t="s">
        <v>8945</v>
      </c>
    </row>
    <row r="3" spans="1:27">
      <c r="B3" t="s">
        <v>5600</v>
      </c>
      <c r="C3" t="s">
        <v>5601</v>
      </c>
      <c r="D3" t="s">
        <v>5602</v>
      </c>
      <c r="E3" t="s">
        <v>5603</v>
      </c>
      <c r="F3" t="s">
        <v>5604</v>
      </c>
      <c r="G3" t="s">
        <v>5605</v>
      </c>
      <c r="H3" t="s">
        <v>5606</v>
      </c>
      <c r="I3" t="s">
        <v>5607</v>
      </c>
      <c r="J3" t="s">
        <v>5608</v>
      </c>
      <c r="K3" t="s">
        <v>5609</v>
      </c>
      <c r="L3" t="s">
        <v>5610</v>
      </c>
      <c r="M3" t="s">
        <v>5611</v>
      </c>
      <c r="N3" t="s">
        <v>5612</v>
      </c>
      <c r="O3" t="s">
        <v>5613</v>
      </c>
      <c r="P3" t="s">
        <v>5614</v>
      </c>
      <c r="Q3" t="s">
        <v>5615</v>
      </c>
      <c r="R3" t="s">
        <v>5616</v>
      </c>
      <c r="S3" t="s">
        <v>5617</v>
      </c>
      <c r="T3" t="s">
        <v>5618</v>
      </c>
      <c r="U3" t="s">
        <v>5619</v>
      </c>
      <c r="V3" t="s">
        <v>5620</v>
      </c>
      <c r="W3" t="s">
        <v>5621</v>
      </c>
      <c r="X3" t="s">
        <v>5622</v>
      </c>
      <c r="Y3" t="s">
        <v>5623</v>
      </c>
      <c r="Z3" t="s">
        <v>5624</v>
      </c>
      <c r="AA3" t="s">
        <v>5625</v>
      </c>
    </row>
    <row r="4" spans="1:27">
      <c r="A4" t="s">
        <v>5600</v>
      </c>
      <c r="B4">
        <v>83</v>
      </c>
    </row>
    <row r="5" spans="1:27">
      <c r="A5" t="s">
        <v>5601</v>
      </c>
      <c r="B5">
        <v>622</v>
      </c>
      <c r="C5">
        <v>290</v>
      </c>
    </row>
    <row r="6" spans="1:27">
      <c r="A6" t="s">
        <v>5602</v>
      </c>
      <c r="B6" s="96">
        <v>140</v>
      </c>
      <c r="C6">
        <v>657</v>
      </c>
      <c r="D6">
        <v>118</v>
      </c>
    </row>
    <row r="7" spans="1:27">
      <c r="A7" t="s">
        <v>5626</v>
      </c>
      <c r="B7">
        <v>114</v>
      </c>
      <c r="C7">
        <v>637</v>
      </c>
      <c r="D7">
        <v>149</v>
      </c>
      <c r="E7">
        <v>44</v>
      </c>
    </row>
    <row r="8" spans="1:27">
      <c r="A8" t="s">
        <v>5604</v>
      </c>
      <c r="B8" s="96">
        <v>152</v>
      </c>
      <c r="C8">
        <v>664</v>
      </c>
      <c r="D8" s="96">
        <v>193</v>
      </c>
      <c r="E8">
        <v>148</v>
      </c>
      <c r="F8">
        <v>65</v>
      </c>
    </row>
    <row r="9" spans="1:27">
      <c r="A9" t="s">
        <v>5605</v>
      </c>
      <c r="B9" s="96">
        <v>152</v>
      </c>
      <c r="C9">
        <v>654.5</v>
      </c>
      <c r="D9" s="96">
        <v>189</v>
      </c>
      <c r="E9">
        <v>164</v>
      </c>
      <c r="F9" s="96">
        <v>152</v>
      </c>
      <c r="G9">
        <v>100.5</v>
      </c>
    </row>
    <row r="10" spans="1:27">
      <c r="A10" t="s">
        <v>5606</v>
      </c>
      <c r="B10" s="96">
        <v>134</v>
      </c>
      <c r="C10">
        <v>656</v>
      </c>
      <c r="D10" s="96">
        <v>168</v>
      </c>
      <c r="E10">
        <v>144</v>
      </c>
      <c r="F10" s="96">
        <v>183</v>
      </c>
      <c r="G10" s="96">
        <v>191</v>
      </c>
      <c r="H10">
        <v>126</v>
      </c>
    </row>
    <row r="11" spans="1:27">
      <c r="A11" t="s">
        <v>5607</v>
      </c>
      <c r="B11">
        <v>135</v>
      </c>
      <c r="C11">
        <v>664</v>
      </c>
      <c r="D11">
        <v>157</v>
      </c>
      <c r="E11">
        <v>136</v>
      </c>
      <c r="F11">
        <v>171</v>
      </c>
      <c r="G11">
        <v>168</v>
      </c>
      <c r="H11">
        <v>138</v>
      </c>
      <c r="I11">
        <v>93</v>
      </c>
    </row>
    <row r="12" spans="1:27">
      <c r="A12" t="s">
        <v>5608</v>
      </c>
      <c r="B12">
        <v>333</v>
      </c>
      <c r="C12">
        <v>853</v>
      </c>
      <c r="D12">
        <v>341</v>
      </c>
      <c r="E12">
        <v>335</v>
      </c>
      <c r="F12">
        <v>362.5</v>
      </c>
      <c r="G12">
        <v>349</v>
      </c>
      <c r="H12">
        <v>372</v>
      </c>
      <c r="I12">
        <v>365</v>
      </c>
      <c r="J12">
        <v>164</v>
      </c>
    </row>
    <row r="13" spans="1:27">
      <c r="A13" t="s">
        <v>5609</v>
      </c>
      <c r="B13">
        <v>207</v>
      </c>
      <c r="C13">
        <v>720</v>
      </c>
      <c r="D13">
        <v>222</v>
      </c>
      <c r="E13">
        <v>202.5</v>
      </c>
      <c r="F13">
        <v>221</v>
      </c>
      <c r="G13">
        <v>213</v>
      </c>
      <c r="H13">
        <v>236</v>
      </c>
      <c r="I13">
        <v>235</v>
      </c>
      <c r="J13">
        <v>339</v>
      </c>
      <c r="K13">
        <v>54</v>
      </c>
    </row>
    <row r="14" spans="1:27">
      <c r="A14" t="s">
        <v>5610</v>
      </c>
      <c r="B14" s="96">
        <v>151</v>
      </c>
      <c r="C14">
        <v>655.5</v>
      </c>
      <c r="D14" s="96">
        <v>175</v>
      </c>
      <c r="E14">
        <v>152</v>
      </c>
      <c r="F14" s="96">
        <v>157</v>
      </c>
      <c r="G14" s="96">
        <v>149</v>
      </c>
      <c r="H14" s="96">
        <v>157.5</v>
      </c>
      <c r="I14">
        <v>132</v>
      </c>
      <c r="J14">
        <v>379.5</v>
      </c>
      <c r="K14">
        <v>239</v>
      </c>
      <c r="L14">
        <v>66</v>
      </c>
    </row>
    <row r="15" spans="1:27">
      <c r="A15" t="s">
        <v>5611</v>
      </c>
      <c r="B15" s="96">
        <v>111</v>
      </c>
      <c r="C15">
        <v>647</v>
      </c>
      <c r="D15" s="96">
        <v>138</v>
      </c>
      <c r="E15">
        <v>86</v>
      </c>
      <c r="F15" s="96">
        <v>163</v>
      </c>
      <c r="G15" s="96">
        <v>168</v>
      </c>
      <c r="H15" s="96">
        <v>143</v>
      </c>
      <c r="I15">
        <v>131</v>
      </c>
      <c r="J15">
        <v>333</v>
      </c>
      <c r="K15">
        <v>198</v>
      </c>
      <c r="L15" s="96">
        <v>162</v>
      </c>
      <c r="M15">
        <v>46</v>
      </c>
    </row>
    <row r="16" spans="1:27">
      <c r="A16" t="s">
        <v>5612</v>
      </c>
      <c r="B16" s="96">
        <v>161</v>
      </c>
      <c r="C16">
        <v>686</v>
      </c>
      <c r="D16" s="96">
        <v>183</v>
      </c>
      <c r="E16">
        <v>138</v>
      </c>
      <c r="F16" s="96">
        <v>179</v>
      </c>
      <c r="G16" s="96">
        <v>183</v>
      </c>
      <c r="H16" s="96">
        <v>181</v>
      </c>
      <c r="I16">
        <v>171</v>
      </c>
      <c r="J16">
        <v>359</v>
      </c>
      <c r="K16">
        <v>214</v>
      </c>
      <c r="L16" s="96">
        <v>174</v>
      </c>
      <c r="M16" s="96">
        <v>139</v>
      </c>
      <c r="N16">
        <v>101</v>
      </c>
    </row>
    <row r="17" spans="1:27">
      <c r="A17" t="s">
        <v>5613</v>
      </c>
      <c r="B17">
        <v>157.5</v>
      </c>
      <c r="C17">
        <v>691</v>
      </c>
      <c r="D17">
        <v>182.5</v>
      </c>
      <c r="E17" s="97">
        <v>121.5</v>
      </c>
      <c r="F17">
        <v>162</v>
      </c>
      <c r="G17">
        <v>188</v>
      </c>
      <c r="H17">
        <v>180.5</v>
      </c>
      <c r="I17">
        <v>170</v>
      </c>
      <c r="J17">
        <v>354.5</v>
      </c>
      <c r="K17">
        <v>207.5</v>
      </c>
      <c r="L17">
        <v>187</v>
      </c>
      <c r="M17">
        <v>120.5</v>
      </c>
      <c r="N17">
        <v>141.5</v>
      </c>
      <c r="O17">
        <v>5.5</v>
      </c>
    </row>
    <row r="18" spans="1:27">
      <c r="A18" t="s">
        <v>5614</v>
      </c>
      <c r="B18">
        <v>145</v>
      </c>
      <c r="C18">
        <v>662</v>
      </c>
      <c r="D18">
        <v>166</v>
      </c>
      <c r="E18" s="97">
        <v>97</v>
      </c>
      <c r="F18">
        <v>173.5</v>
      </c>
      <c r="G18">
        <v>192.5</v>
      </c>
      <c r="H18">
        <v>161.5</v>
      </c>
      <c r="I18">
        <v>152</v>
      </c>
      <c r="J18">
        <v>351.5</v>
      </c>
      <c r="K18">
        <v>205.5</v>
      </c>
      <c r="L18">
        <v>175</v>
      </c>
      <c r="M18">
        <v>87.5</v>
      </c>
      <c r="N18">
        <v>132</v>
      </c>
      <c r="O18" s="97">
        <v>110.5</v>
      </c>
      <c r="P18">
        <v>17</v>
      </c>
    </row>
    <row r="19" spans="1:27">
      <c r="A19" t="s">
        <v>5615</v>
      </c>
      <c r="B19">
        <v>158</v>
      </c>
      <c r="C19">
        <v>683</v>
      </c>
      <c r="D19">
        <v>178</v>
      </c>
      <c r="E19" s="97">
        <v>106</v>
      </c>
      <c r="F19">
        <v>188.5</v>
      </c>
      <c r="G19">
        <v>193</v>
      </c>
      <c r="H19">
        <v>184</v>
      </c>
      <c r="I19">
        <v>165.5</v>
      </c>
      <c r="J19">
        <v>371</v>
      </c>
      <c r="K19">
        <v>220</v>
      </c>
      <c r="L19">
        <v>190.5</v>
      </c>
      <c r="M19">
        <v>103</v>
      </c>
      <c r="N19">
        <v>145</v>
      </c>
      <c r="O19" s="97">
        <v>118.5</v>
      </c>
      <c r="P19" s="97">
        <v>83</v>
      </c>
      <c r="Q19">
        <v>0</v>
      </c>
    </row>
    <row r="20" spans="1:27">
      <c r="A20" t="s">
        <v>5616</v>
      </c>
      <c r="B20">
        <v>189</v>
      </c>
      <c r="C20">
        <v>706</v>
      </c>
      <c r="D20">
        <v>207</v>
      </c>
      <c r="E20" s="97">
        <v>149.5</v>
      </c>
      <c r="F20">
        <v>212</v>
      </c>
      <c r="G20">
        <v>216.5</v>
      </c>
      <c r="H20">
        <v>211</v>
      </c>
      <c r="I20">
        <v>206</v>
      </c>
      <c r="J20">
        <v>382</v>
      </c>
      <c r="K20">
        <v>248</v>
      </c>
      <c r="L20">
        <v>225</v>
      </c>
      <c r="M20">
        <v>150</v>
      </c>
      <c r="N20">
        <v>174</v>
      </c>
      <c r="O20" s="97">
        <v>149.5</v>
      </c>
      <c r="P20" s="97">
        <v>123</v>
      </c>
      <c r="Q20" s="97">
        <v>143</v>
      </c>
      <c r="R20">
        <v>11</v>
      </c>
    </row>
    <row r="21" spans="1:27">
      <c r="A21" t="s">
        <v>5617</v>
      </c>
      <c r="B21">
        <v>155</v>
      </c>
      <c r="C21">
        <v>676</v>
      </c>
      <c r="D21">
        <v>170</v>
      </c>
      <c r="E21" s="97">
        <v>99</v>
      </c>
      <c r="F21">
        <v>177</v>
      </c>
      <c r="G21">
        <v>194</v>
      </c>
      <c r="H21">
        <v>173</v>
      </c>
      <c r="I21">
        <v>159</v>
      </c>
      <c r="J21">
        <v>362</v>
      </c>
      <c r="K21">
        <v>211</v>
      </c>
      <c r="L21">
        <v>177</v>
      </c>
      <c r="M21">
        <v>92</v>
      </c>
      <c r="N21">
        <v>138</v>
      </c>
      <c r="O21" s="97">
        <v>119.5</v>
      </c>
      <c r="P21" s="97">
        <v>63.5</v>
      </c>
      <c r="Q21" s="97">
        <v>101</v>
      </c>
      <c r="R21" s="97">
        <v>139</v>
      </c>
      <c r="S21">
        <v>59</v>
      </c>
    </row>
    <row r="22" spans="1:27">
      <c r="A22" t="s">
        <v>5618</v>
      </c>
      <c r="B22">
        <v>161</v>
      </c>
      <c r="C22">
        <v>683.5</v>
      </c>
      <c r="D22">
        <v>187</v>
      </c>
      <c r="E22" s="97">
        <v>129.5</v>
      </c>
      <c r="F22">
        <v>189.5</v>
      </c>
      <c r="G22">
        <v>192</v>
      </c>
      <c r="H22">
        <v>181</v>
      </c>
      <c r="I22">
        <v>176.5</v>
      </c>
      <c r="J22">
        <v>376.5</v>
      </c>
      <c r="K22">
        <v>216</v>
      </c>
      <c r="L22">
        <v>184.5</v>
      </c>
      <c r="M22">
        <v>132</v>
      </c>
      <c r="N22">
        <v>140.5</v>
      </c>
      <c r="O22" s="97">
        <v>98.5</v>
      </c>
      <c r="P22" s="97">
        <v>120</v>
      </c>
      <c r="Q22" s="97">
        <v>122</v>
      </c>
      <c r="R22" s="97">
        <v>155</v>
      </c>
      <c r="S22" s="97">
        <v>131.5</v>
      </c>
      <c r="T22">
        <v>22.5</v>
      </c>
    </row>
    <row r="23" spans="1:27">
      <c r="A23" t="s">
        <v>5619</v>
      </c>
      <c r="B23">
        <v>183.5</v>
      </c>
      <c r="C23">
        <v>701</v>
      </c>
      <c r="D23">
        <v>197.5</v>
      </c>
      <c r="E23" s="97">
        <v>140.5</v>
      </c>
      <c r="F23">
        <v>205.5</v>
      </c>
      <c r="G23">
        <v>207</v>
      </c>
      <c r="H23">
        <v>207.5</v>
      </c>
      <c r="I23">
        <v>195</v>
      </c>
      <c r="J23">
        <v>386.5</v>
      </c>
      <c r="K23">
        <v>239</v>
      </c>
      <c r="L23">
        <v>208</v>
      </c>
      <c r="M23">
        <v>131</v>
      </c>
      <c r="N23">
        <v>162.5</v>
      </c>
      <c r="O23" s="97">
        <v>111</v>
      </c>
      <c r="P23" s="97">
        <v>116.5</v>
      </c>
      <c r="Q23" s="97">
        <v>116.5</v>
      </c>
      <c r="R23" s="97">
        <v>158.5</v>
      </c>
      <c r="S23" s="97">
        <v>124</v>
      </c>
      <c r="T23" s="97">
        <v>109.5</v>
      </c>
      <c r="U23">
        <v>34.5</v>
      </c>
    </row>
    <row r="24" spans="1:27">
      <c r="A24" t="s">
        <v>5620</v>
      </c>
      <c r="B24">
        <v>175</v>
      </c>
      <c r="C24">
        <v>689.5</v>
      </c>
      <c r="D24">
        <v>184</v>
      </c>
      <c r="E24" s="97">
        <v>126</v>
      </c>
      <c r="F24">
        <v>206</v>
      </c>
      <c r="G24">
        <v>217</v>
      </c>
      <c r="H24">
        <v>192</v>
      </c>
      <c r="I24">
        <v>184</v>
      </c>
      <c r="J24">
        <v>376.5</v>
      </c>
      <c r="K24">
        <v>238</v>
      </c>
      <c r="L24">
        <v>199</v>
      </c>
      <c r="M24">
        <v>116</v>
      </c>
      <c r="N24">
        <v>160.5</v>
      </c>
      <c r="O24" s="97">
        <v>119.5</v>
      </c>
      <c r="P24" s="97">
        <v>110</v>
      </c>
      <c r="Q24" s="97">
        <v>124</v>
      </c>
      <c r="R24" s="97">
        <v>163</v>
      </c>
      <c r="S24" s="97">
        <v>115</v>
      </c>
      <c r="T24" s="97">
        <v>117</v>
      </c>
      <c r="U24" s="97">
        <v>78.5</v>
      </c>
      <c r="V24">
        <v>21</v>
      </c>
    </row>
    <row r="25" spans="1:27">
      <c r="A25" t="s">
        <v>5621</v>
      </c>
      <c r="B25">
        <v>154</v>
      </c>
      <c r="C25">
        <v>684</v>
      </c>
      <c r="D25">
        <v>165.5</v>
      </c>
      <c r="E25" s="97">
        <v>112</v>
      </c>
      <c r="F25">
        <v>187</v>
      </c>
      <c r="G25">
        <v>207</v>
      </c>
      <c r="H25">
        <v>172</v>
      </c>
      <c r="I25">
        <v>156</v>
      </c>
      <c r="J25">
        <v>360</v>
      </c>
      <c r="K25">
        <v>215</v>
      </c>
      <c r="L25">
        <v>176.5</v>
      </c>
      <c r="M25">
        <v>99</v>
      </c>
      <c r="N25">
        <v>139</v>
      </c>
      <c r="O25" s="97">
        <v>114.5</v>
      </c>
      <c r="P25" s="97">
        <v>83.5</v>
      </c>
      <c r="Q25" s="97">
        <v>109</v>
      </c>
      <c r="R25" s="97">
        <v>146</v>
      </c>
      <c r="S25" s="97">
        <v>93.5</v>
      </c>
      <c r="T25" s="97">
        <v>134</v>
      </c>
      <c r="U25" s="97">
        <v>131.5</v>
      </c>
      <c r="V25" s="97">
        <v>106</v>
      </c>
      <c r="W25">
        <v>8.5</v>
      </c>
    </row>
    <row r="26" spans="1:27">
      <c r="A26" t="s">
        <v>5622</v>
      </c>
      <c r="B26">
        <v>144</v>
      </c>
      <c r="C26">
        <v>664</v>
      </c>
      <c r="D26">
        <v>156</v>
      </c>
      <c r="E26" s="97">
        <v>89</v>
      </c>
      <c r="F26">
        <v>172</v>
      </c>
      <c r="G26">
        <v>191</v>
      </c>
      <c r="H26">
        <v>159</v>
      </c>
      <c r="I26">
        <v>143</v>
      </c>
      <c r="J26">
        <v>348</v>
      </c>
      <c r="K26">
        <v>208</v>
      </c>
      <c r="L26">
        <v>164</v>
      </c>
      <c r="M26">
        <v>81</v>
      </c>
      <c r="N26">
        <v>128</v>
      </c>
      <c r="O26" s="97">
        <v>101.5</v>
      </c>
      <c r="P26" s="97">
        <v>74</v>
      </c>
      <c r="Q26" s="97">
        <v>91</v>
      </c>
      <c r="R26" s="97">
        <v>133</v>
      </c>
      <c r="S26" s="97">
        <v>73</v>
      </c>
      <c r="T26" s="97">
        <v>110</v>
      </c>
      <c r="U26" s="97">
        <v>114.5</v>
      </c>
      <c r="V26" s="97">
        <v>96</v>
      </c>
      <c r="W26" s="97">
        <v>71</v>
      </c>
      <c r="X26">
        <v>13</v>
      </c>
    </row>
    <row r="27" spans="1:27">
      <c r="A27" t="s">
        <v>5623</v>
      </c>
      <c r="B27">
        <v>174</v>
      </c>
      <c r="C27">
        <v>685</v>
      </c>
      <c r="D27">
        <v>190</v>
      </c>
      <c r="E27">
        <v>150</v>
      </c>
      <c r="F27">
        <v>193</v>
      </c>
      <c r="G27">
        <v>201</v>
      </c>
      <c r="H27">
        <v>185</v>
      </c>
      <c r="I27">
        <v>176</v>
      </c>
      <c r="J27">
        <v>370</v>
      </c>
      <c r="K27">
        <v>233</v>
      </c>
      <c r="L27">
        <v>191.5</v>
      </c>
      <c r="M27">
        <v>147</v>
      </c>
      <c r="N27">
        <v>145</v>
      </c>
      <c r="O27">
        <v>147</v>
      </c>
      <c r="P27">
        <v>137.5</v>
      </c>
      <c r="Q27">
        <v>161</v>
      </c>
      <c r="R27">
        <v>184</v>
      </c>
      <c r="S27">
        <v>146</v>
      </c>
      <c r="T27">
        <v>142.5</v>
      </c>
      <c r="U27">
        <v>159</v>
      </c>
      <c r="V27">
        <v>159</v>
      </c>
      <c r="W27">
        <v>142.5</v>
      </c>
      <c r="X27">
        <v>126</v>
      </c>
      <c r="Y27">
        <v>112</v>
      </c>
    </row>
    <row r="28" spans="1:27">
      <c r="A28" t="s">
        <v>5624</v>
      </c>
      <c r="B28" s="96">
        <v>166</v>
      </c>
      <c r="C28">
        <v>664</v>
      </c>
      <c r="D28" s="96">
        <v>181</v>
      </c>
      <c r="E28">
        <v>149</v>
      </c>
      <c r="F28" s="96">
        <v>169</v>
      </c>
      <c r="G28" s="96">
        <v>177</v>
      </c>
      <c r="H28" s="96">
        <v>172</v>
      </c>
      <c r="I28">
        <v>158</v>
      </c>
      <c r="J28">
        <v>365</v>
      </c>
      <c r="K28">
        <v>220</v>
      </c>
      <c r="L28" s="96">
        <v>166</v>
      </c>
      <c r="M28" s="96">
        <v>137</v>
      </c>
      <c r="N28" s="96">
        <v>152</v>
      </c>
      <c r="O28">
        <v>142</v>
      </c>
      <c r="P28">
        <v>131</v>
      </c>
      <c r="Q28">
        <v>143</v>
      </c>
      <c r="R28">
        <v>176</v>
      </c>
      <c r="S28">
        <v>136</v>
      </c>
      <c r="T28">
        <v>150</v>
      </c>
      <c r="U28">
        <v>159.5</v>
      </c>
      <c r="V28">
        <v>158</v>
      </c>
      <c r="W28">
        <v>138</v>
      </c>
      <c r="X28">
        <v>119</v>
      </c>
      <c r="Y28">
        <v>146</v>
      </c>
      <c r="Z28">
        <v>50</v>
      </c>
    </row>
    <row r="29" spans="1:27">
      <c r="A29" t="s">
        <v>5625</v>
      </c>
      <c r="B29">
        <v>166</v>
      </c>
      <c r="C29">
        <v>673</v>
      </c>
      <c r="D29">
        <v>182</v>
      </c>
      <c r="E29">
        <v>152</v>
      </c>
      <c r="F29">
        <v>168</v>
      </c>
      <c r="G29">
        <v>177</v>
      </c>
      <c r="H29">
        <v>173</v>
      </c>
      <c r="I29">
        <v>159</v>
      </c>
      <c r="J29">
        <v>376</v>
      </c>
      <c r="K29">
        <v>216</v>
      </c>
      <c r="L29">
        <v>168</v>
      </c>
      <c r="M29">
        <v>138</v>
      </c>
      <c r="N29">
        <v>147</v>
      </c>
      <c r="O29">
        <v>131</v>
      </c>
      <c r="P29">
        <v>133.5</v>
      </c>
      <c r="Q29">
        <v>144</v>
      </c>
      <c r="R29">
        <v>179</v>
      </c>
      <c r="S29">
        <v>134</v>
      </c>
      <c r="T29">
        <v>142</v>
      </c>
      <c r="U29">
        <v>153</v>
      </c>
      <c r="V29">
        <v>151.5</v>
      </c>
      <c r="W29">
        <v>136</v>
      </c>
      <c r="X29">
        <v>117</v>
      </c>
      <c r="Y29">
        <v>150</v>
      </c>
      <c r="Z29">
        <v>89</v>
      </c>
      <c r="AA29">
        <v>80</v>
      </c>
    </row>
    <row r="31" spans="1:27">
      <c r="A31" s="96" t="s">
        <v>5627</v>
      </c>
    </row>
    <row r="32" spans="1:27">
      <c r="A32" s="97" t="s">
        <v>5628</v>
      </c>
    </row>
  </sheetData>
  <pageMargins left="0.78740157499999996" right="0.78740157499999996" top="0.984251969" bottom="0.984251969" header="0.5" footer="0.5"/>
  <pageSetup paperSize="9" orientation="portrait" horizontalDpi="4294967292" verticalDpi="429496729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2"/>
  <sheetViews>
    <sheetView workbookViewId="0">
      <selection activeCell="N26" sqref="N26"/>
    </sheetView>
  </sheetViews>
  <sheetFormatPr baseColWidth="10" defaultRowHeight="16"/>
  <cols>
    <col min="13" max="13" width="15.5" customWidth="1"/>
    <col min="14" max="14" width="18.5" customWidth="1"/>
  </cols>
  <sheetData>
    <row r="1" spans="1:18">
      <c r="A1" s="16" t="s">
        <v>8739</v>
      </c>
    </row>
    <row r="3" spans="1:18" ht="80">
      <c r="A3" s="17" t="s">
        <v>3175</v>
      </c>
      <c r="B3" s="17" t="s">
        <v>3263</v>
      </c>
      <c r="C3" s="17" t="s">
        <v>3264</v>
      </c>
      <c r="D3" s="17" t="s">
        <v>3265</v>
      </c>
      <c r="E3" s="17" t="s">
        <v>3266</v>
      </c>
      <c r="F3" s="17" t="s">
        <v>3267</v>
      </c>
      <c r="G3" s="17" t="s">
        <v>3268</v>
      </c>
      <c r="H3" s="17" t="s">
        <v>3269</v>
      </c>
      <c r="I3" s="17" t="s">
        <v>3270</v>
      </c>
      <c r="J3" s="41" t="s">
        <v>3271</v>
      </c>
      <c r="K3" s="17" t="s">
        <v>3272</v>
      </c>
      <c r="L3" s="17" t="s">
        <v>3273</v>
      </c>
      <c r="M3" s="17" t="s">
        <v>3274</v>
      </c>
      <c r="N3" s="17" t="s">
        <v>3275</v>
      </c>
      <c r="O3" s="17" t="s">
        <v>3276</v>
      </c>
      <c r="P3" s="17" t="s">
        <v>3277</v>
      </c>
      <c r="Q3" s="17" t="s">
        <v>3278</v>
      </c>
      <c r="R3" s="16" t="s">
        <v>3279</v>
      </c>
    </row>
    <row r="4" spans="1:18">
      <c r="A4" s="16" t="s">
        <v>3176</v>
      </c>
      <c r="B4" s="42">
        <v>20</v>
      </c>
      <c r="C4" s="42">
        <v>18</v>
      </c>
      <c r="D4" s="43">
        <v>2</v>
      </c>
      <c r="E4" s="42">
        <v>16</v>
      </c>
      <c r="F4" s="44" t="s">
        <v>3280</v>
      </c>
      <c r="G4" s="44" t="s">
        <v>3281</v>
      </c>
      <c r="H4" s="44" t="s">
        <v>3282</v>
      </c>
      <c r="I4" s="45">
        <v>56790</v>
      </c>
      <c r="J4" s="46">
        <v>51005</v>
      </c>
      <c r="K4" s="45">
        <v>225903</v>
      </c>
      <c r="L4" s="45">
        <v>205418</v>
      </c>
      <c r="M4" s="47" t="s">
        <v>3283</v>
      </c>
      <c r="N4" s="48" t="s">
        <v>3284</v>
      </c>
      <c r="O4" s="48" t="s">
        <v>3285</v>
      </c>
      <c r="P4" s="48" t="s">
        <v>3286</v>
      </c>
      <c r="Q4" s="49" t="s">
        <v>3287</v>
      </c>
      <c r="R4" s="50" t="s">
        <v>3288</v>
      </c>
    </row>
    <row r="5" spans="1:18">
      <c r="A5" s="16" t="s">
        <v>3184</v>
      </c>
      <c r="B5" s="42">
        <v>28</v>
      </c>
      <c r="C5" s="42">
        <v>25</v>
      </c>
      <c r="D5" s="43">
        <v>11</v>
      </c>
      <c r="E5" s="42">
        <v>14</v>
      </c>
      <c r="F5" s="44" t="s">
        <v>3289</v>
      </c>
      <c r="G5" s="44" t="s">
        <v>3290</v>
      </c>
      <c r="H5" s="44" t="s">
        <v>3291</v>
      </c>
      <c r="I5" s="45">
        <v>58255</v>
      </c>
      <c r="J5" s="46">
        <v>51825</v>
      </c>
      <c r="K5" s="45">
        <v>207453</v>
      </c>
      <c r="L5" s="45">
        <v>182786</v>
      </c>
      <c r="M5" s="47" t="s">
        <v>3292</v>
      </c>
      <c r="N5" s="48" t="s">
        <v>3293</v>
      </c>
      <c r="O5" s="48" t="s">
        <v>3294</v>
      </c>
      <c r="P5" s="48" t="s">
        <v>3295</v>
      </c>
      <c r="Q5" s="49" t="s">
        <v>3296</v>
      </c>
      <c r="R5" s="50" t="s">
        <v>3297</v>
      </c>
    </row>
    <row r="6" spans="1:18">
      <c r="A6" s="16" t="s">
        <v>3191</v>
      </c>
      <c r="B6" s="42">
        <v>18</v>
      </c>
      <c r="C6" s="42">
        <v>18</v>
      </c>
      <c r="D6" s="42">
        <v>0</v>
      </c>
      <c r="E6" s="42">
        <v>18</v>
      </c>
      <c r="F6" s="44" t="s">
        <v>3298</v>
      </c>
      <c r="G6" s="44" t="s">
        <v>3299</v>
      </c>
      <c r="H6" s="44" t="s">
        <v>3300</v>
      </c>
      <c r="I6" s="45">
        <v>30503</v>
      </c>
      <c r="J6" s="46">
        <v>26547</v>
      </c>
      <c r="K6" s="45">
        <v>164111</v>
      </c>
      <c r="L6" s="45">
        <v>135633</v>
      </c>
      <c r="M6" s="47" t="s">
        <v>3301</v>
      </c>
      <c r="N6" s="48" t="s">
        <v>3302</v>
      </c>
      <c r="O6" s="48" t="s">
        <v>3303</v>
      </c>
      <c r="P6" s="48" t="s">
        <v>3304</v>
      </c>
      <c r="Q6" s="49" t="s">
        <v>3305</v>
      </c>
      <c r="R6" s="50" t="s">
        <v>3306</v>
      </c>
    </row>
    <row r="7" spans="1:18">
      <c r="A7" s="16" t="s">
        <v>3196</v>
      </c>
      <c r="B7" s="42">
        <v>17</v>
      </c>
      <c r="C7" s="42">
        <v>12</v>
      </c>
      <c r="D7" s="43">
        <v>9</v>
      </c>
      <c r="E7" s="42">
        <v>3</v>
      </c>
      <c r="F7" s="44" t="s">
        <v>3307</v>
      </c>
      <c r="G7" s="44" t="s">
        <v>3308</v>
      </c>
      <c r="H7" s="44" t="s">
        <v>3309</v>
      </c>
      <c r="I7" s="45">
        <v>17778</v>
      </c>
      <c r="J7" s="46">
        <v>7896</v>
      </c>
      <c r="K7" s="45">
        <v>84016</v>
      </c>
      <c r="L7" s="45">
        <v>57632</v>
      </c>
      <c r="M7" s="47" t="s">
        <v>3310</v>
      </c>
      <c r="N7" s="48" t="s">
        <v>3311</v>
      </c>
      <c r="O7" s="48" t="s">
        <v>3312</v>
      </c>
      <c r="P7" s="48" t="s">
        <v>3313</v>
      </c>
      <c r="Q7" s="49" t="s">
        <v>3314</v>
      </c>
      <c r="R7" s="50" t="s">
        <v>3315</v>
      </c>
    </row>
    <row r="8" spans="1:18">
      <c r="A8" s="16" t="s">
        <v>3211</v>
      </c>
      <c r="B8" s="42">
        <v>39</v>
      </c>
      <c r="C8" s="42">
        <v>29</v>
      </c>
      <c r="D8" s="43">
        <v>5</v>
      </c>
      <c r="E8" s="42">
        <v>24</v>
      </c>
      <c r="F8" s="44" t="s">
        <v>3316</v>
      </c>
      <c r="G8" s="44" t="s">
        <v>3317</v>
      </c>
      <c r="H8" s="44" t="s">
        <v>3318</v>
      </c>
      <c r="I8" s="45">
        <v>32055</v>
      </c>
      <c r="J8" s="46">
        <v>28105</v>
      </c>
      <c r="K8" s="45">
        <v>136161</v>
      </c>
      <c r="L8" s="45">
        <v>117560</v>
      </c>
      <c r="M8" s="47" t="s">
        <v>3319</v>
      </c>
      <c r="N8" s="48" t="s">
        <v>3320</v>
      </c>
      <c r="O8" s="48" t="s">
        <v>3321</v>
      </c>
      <c r="P8" s="48" t="s">
        <v>3322</v>
      </c>
      <c r="Q8" s="49" t="s">
        <v>3323</v>
      </c>
      <c r="R8" s="50" t="s">
        <v>3324</v>
      </c>
    </row>
    <row r="9" spans="1:18">
      <c r="A9" s="16" t="s">
        <v>3325</v>
      </c>
      <c r="B9" s="42">
        <v>11</v>
      </c>
      <c r="C9" s="42">
        <v>5</v>
      </c>
      <c r="D9" s="51">
        <v>3</v>
      </c>
      <c r="E9" s="42">
        <v>2</v>
      </c>
      <c r="F9" s="44" t="s">
        <v>3326</v>
      </c>
      <c r="G9" s="44" t="s">
        <v>3327</v>
      </c>
      <c r="H9" s="44" t="s">
        <v>3328</v>
      </c>
      <c r="I9" s="45">
        <v>52871</v>
      </c>
      <c r="J9" s="46">
        <v>47430</v>
      </c>
      <c r="K9" s="45">
        <v>152657</v>
      </c>
      <c r="L9" s="45">
        <v>139606</v>
      </c>
      <c r="M9" s="47">
        <v>5517</v>
      </c>
      <c r="N9" s="48" t="s">
        <v>3329</v>
      </c>
      <c r="O9" s="48" t="s">
        <v>3330</v>
      </c>
      <c r="P9" s="48" t="s">
        <v>3331</v>
      </c>
      <c r="Q9" s="49" t="s">
        <v>3332</v>
      </c>
      <c r="R9" s="50" t="s">
        <v>3333</v>
      </c>
    </row>
    <row r="10" spans="1:18">
      <c r="A10" s="16" t="s">
        <v>3216</v>
      </c>
      <c r="B10" s="42">
        <v>35</v>
      </c>
      <c r="C10" s="42">
        <v>29</v>
      </c>
      <c r="D10" s="51">
        <v>3</v>
      </c>
      <c r="E10" s="42">
        <v>26</v>
      </c>
      <c r="F10" s="44" t="s">
        <v>3334</v>
      </c>
      <c r="G10" s="44" t="s">
        <v>3335</v>
      </c>
      <c r="H10" s="44" t="s">
        <v>3336</v>
      </c>
      <c r="I10" s="45">
        <v>31312</v>
      </c>
      <c r="J10" s="46">
        <v>26144</v>
      </c>
      <c r="K10" s="45">
        <v>151752</v>
      </c>
      <c r="L10" s="45">
        <v>121541</v>
      </c>
      <c r="M10" s="47" t="s">
        <v>3337</v>
      </c>
      <c r="N10" s="48" t="s">
        <v>3338</v>
      </c>
      <c r="O10" s="48" t="s">
        <v>3339</v>
      </c>
      <c r="P10" s="48" t="s">
        <v>3340</v>
      </c>
      <c r="Q10" s="49" t="s">
        <v>3341</v>
      </c>
      <c r="R10" s="50" t="s">
        <v>3342</v>
      </c>
    </row>
    <row r="11" spans="1:18">
      <c r="A11" s="16" t="s">
        <v>3343</v>
      </c>
      <c r="B11" s="42">
        <v>10</v>
      </c>
      <c r="C11" s="42">
        <v>9</v>
      </c>
      <c r="D11" s="51">
        <v>9</v>
      </c>
      <c r="E11" s="42">
        <v>0</v>
      </c>
      <c r="F11" s="44" t="s">
        <v>3344</v>
      </c>
      <c r="G11" s="44" t="s">
        <v>3345</v>
      </c>
      <c r="H11" s="44" t="s">
        <v>3346</v>
      </c>
      <c r="I11" s="45">
        <v>1374</v>
      </c>
      <c r="J11" s="46">
        <v>303</v>
      </c>
      <c r="K11" s="45">
        <v>71319</v>
      </c>
      <c r="L11" s="45">
        <v>65976</v>
      </c>
      <c r="M11" s="47">
        <v>0</v>
      </c>
      <c r="N11" s="48">
        <v>0</v>
      </c>
      <c r="O11" s="48" t="s">
        <v>10</v>
      </c>
      <c r="P11" s="48" t="s">
        <v>10</v>
      </c>
      <c r="Q11" s="49" t="s">
        <v>10</v>
      </c>
      <c r="R11" s="50" t="s">
        <v>3347</v>
      </c>
    </row>
    <row r="12" spans="1:18">
      <c r="A12" s="16" t="s">
        <v>3225</v>
      </c>
      <c r="B12" s="42">
        <v>32</v>
      </c>
      <c r="C12" s="42">
        <v>32</v>
      </c>
      <c r="D12" s="42">
        <v>0</v>
      </c>
      <c r="E12" s="42">
        <v>32</v>
      </c>
      <c r="F12" s="44" t="s">
        <v>3348</v>
      </c>
      <c r="G12" s="44" t="s">
        <v>3349</v>
      </c>
      <c r="H12" s="44" t="s">
        <v>3350</v>
      </c>
      <c r="I12" s="45">
        <v>55733</v>
      </c>
      <c r="J12" s="46">
        <v>46074</v>
      </c>
      <c r="K12" s="45">
        <v>179784</v>
      </c>
      <c r="L12" s="45">
        <v>130767</v>
      </c>
      <c r="M12" s="47" t="s">
        <v>3351</v>
      </c>
      <c r="N12" s="48" t="s">
        <v>3352</v>
      </c>
      <c r="O12" s="48" t="s">
        <v>3353</v>
      </c>
      <c r="P12" s="48" t="s">
        <v>3354</v>
      </c>
      <c r="Q12" s="49" t="s">
        <v>3355</v>
      </c>
      <c r="R12" s="50" t="s">
        <v>3356</v>
      </c>
    </row>
    <row r="13" spans="1:18">
      <c r="A13" s="16" t="s">
        <v>3357</v>
      </c>
      <c r="B13" s="42">
        <v>31</v>
      </c>
      <c r="C13" s="42">
        <v>31</v>
      </c>
      <c r="D13" s="51">
        <v>1</v>
      </c>
      <c r="E13" s="42">
        <v>30</v>
      </c>
      <c r="F13" s="44" t="s">
        <v>3358</v>
      </c>
      <c r="G13" s="44" t="s">
        <v>3359</v>
      </c>
      <c r="H13" s="44" t="s">
        <v>3360</v>
      </c>
      <c r="I13" s="45">
        <v>12173</v>
      </c>
      <c r="J13" s="46">
        <v>9671</v>
      </c>
      <c r="K13" s="45">
        <v>121802</v>
      </c>
      <c r="L13" s="45">
        <v>107384</v>
      </c>
      <c r="M13" s="47" t="s">
        <v>3361</v>
      </c>
      <c r="N13" s="48" t="s">
        <v>3362</v>
      </c>
      <c r="O13" s="48" t="s">
        <v>3363</v>
      </c>
      <c r="P13" s="48" t="s">
        <v>3364</v>
      </c>
      <c r="Q13" s="49" t="s">
        <v>3365</v>
      </c>
      <c r="R13" s="50" t="s">
        <v>3366</v>
      </c>
    </row>
    <row r="14" spans="1:18">
      <c r="A14" s="16" t="s">
        <v>3367</v>
      </c>
      <c r="B14" s="42">
        <v>72</v>
      </c>
      <c r="C14" s="42">
        <v>67</v>
      </c>
      <c r="D14" s="51">
        <v>2</v>
      </c>
      <c r="E14" s="42">
        <v>65</v>
      </c>
      <c r="F14" s="44" t="s">
        <v>3368</v>
      </c>
      <c r="G14" s="44" t="s">
        <v>3369</v>
      </c>
      <c r="H14" s="44" t="s">
        <v>3370</v>
      </c>
      <c r="I14" s="45">
        <v>3914</v>
      </c>
      <c r="J14" s="46">
        <v>2520</v>
      </c>
      <c r="K14" s="45">
        <v>141635</v>
      </c>
      <c r="L14" s="45">
        <v>97742</v>
      </c>
      <c r="M14" s="47" t="s">
        <v>3371</v>
      </c>
      <c r="N14" s="48" t="s">
        <v>3372</v>
      </c>
      <c r="O14" s="48" t="s">
        <v>3373</v>
      </c>
      <c r="P14" s="48" t="s">
        <v>3374</v>
      </c>
      <c r="Q14" s="49" t="s">
        <v>3375</v>
      </c>
      <c r="R14" s="50" t="s">
        <v>3376</v>
      </c>
    </row>
    <row r="15" spans="1:18">
      <c r="A15" s="16" t="s">
        <v>3245</v>
      </c>
      <c r="B15" s="42">
        <v>21</v>
      </c>
      <c r="C15" s="42">
        <v>13</v>
      </c>
      <c r="D15" s="51">
        <v>5</v>
      </c>
      <c r="E15" s="42">
        <v>8</v>
      </c>
      <c r="F15" s="44" t="s">
        <v>3377</v>
      </c>
      <c r="G15" s="44" t="s">
        <v>3378</v>
      </c>
      <c r="H15" s="44" t="s">
        <v>3379</v>
      </c>
      <c r="I15" s="45">
        <v>52229</v>
      </c>
      <c r="J15" s="46">
        <v>46721</v>
      </c>
      <c r="K15" s="45">
        <v>148260</v>
      </c>
      <c r="L15" s="45">
        <v>132400</v>
      </c>
      <c r="M15" s="47" t="s">
        <v>3380</v>
      </c>
      <c r="N15" s="48" t="s">
        <v>3381</v>
      </c>
      <c r="O15" s="48" t="s">
        <v>3382</v>
      </c>
      <c r="P15" s="48" t="s">
        <v>3383</v>
      </c>
      <c r="Q15" s="49" t="s">
        <v>3384</v>
      </c>
      <c r="R15" s="50" t="s">
        <v>3385</v>
      </c>
    </row>
    <row r="16" spans="1:18">
      <c r="A16" s="16" t="s">
        <v>3386</v>
      </c>
      <c r="B16" s="42">
        <v>13</v>
      </c>
      <c r="C16" s="42">
        <v>12</v>
      </c>
      <c r="D16" s="43">
        <v>12</v>
      </c>
      <c r="E16" s="42">
        <v>0</v>
      </c>
      <c r="F16" s="44" t="s">
        <v>3387</v>
      </c>
      <c r="G16" s="44" t="s">
        <v>3388</v>
      </c>
      <c r="H16" s="44" t="s">
        <v>3389</v>
      </c>
      <c r="I16" s="45">
        <v>1299</v>
      </c>
      <c r="J16" s="46">
        <v>164</v>
      </c>
      <c r="K16" s="45">
        <v>66132</v>
      </c>
      <c r="L16" s="45">
        <v>61956</v>
      </c>
      <c r="M16" s="47">
        <v>0</v>
      </c>
      <c r="N16" s="48">
        <v>0</v>
      </c>
      <c r="O16" s="48" t="s">
        <v>10</v>
      </c>
      <c r="P16" s="48" t="s">
        <v>10</v>
      </c>
      <c r="Q16" s="49" t="s">
        <v>10</v>
      </c>
      <c r="R16" s="50" t="s">
        <v>3390</v>
      </c>
    </row>
    <row r="17" spans="1:18">
      <c r="A17" s="16" t="s">
        <v>2335</v>
      </c>
      <c r="B17" s="42">
        <v>47</v>
      </c>
      <c r="C17" s="42">
        <v>41</v>
      </c>
      <c r="D17" s="43">
        <v>3</v>
      </c>
      <c r="E17" s="42">
        <v>38</v>
      </c>
      <c r="F17" s="44" t="s">
        <v>3391</v>
      </c>
      <c r="G17" s="44" t="s">
        <v>3392</v>
      </c>
      <c r="H17" s="44" t="s">
        <v>3393</v>
      </c>
      <c r="I17" s="45">
        <v>14433</v>
      </c>
      <c r="J17" s="46">
        <v>12090</v>
      </c>
      <c r="K17" s="45">
        <v>99992</v>
      </c>
      <c r="L17" s="45">
        <v>84197</v>
      </c>
      <c r="M17" s="47" t="s">
        <v>3394</v>
      </c>
      <c r="N17" s="48" t="s">
        <v>3395</v>
      </c>
      <c r="O17" s="48" t="s">
        <v>3396</v>
      </c>
      <c r="P17" s="48" t="s">
        <v>3397</v>
      </c>
      <c r="Q17" s="49" t="s">
        <v>3398</v>
      </c>
      <c r="R17" s="50" t="s">
        <v>3399</v>
      </c>
    </row>
    <row r="18" spans="1:18">
      <c r="A18" s="16" t="s">
        <v>3400</v>
      </c>
      <c r="B18" s="42">
        <v>13</v>
      </c>
      <c r="C18" s="42">
        <v>13</v>
      </c>
      <c r="D18" s="42">
        <v>0</v>
      </c>
      <c r="E18" s="42">
        <v>13</v>
      </c>
      <c r="F18" s="44" t="s">
        <v>3401</v>
      </c>
      <c r="G18" s="44" t="s">
        <v>3402</v>
      </c>
      <c r="H18" s="44" t="s">
        <v>3403</v>
      </c>
      <c r="I18" s="45">
        <v>20344</v>
      </c>
      <c r="J18" s="46">
        <v>17332</v>
      </c>
      <c r="K18" s="45">
        <v>109571</v>
      </c>
      <c r="L18" s="45">
        <v>99026</v>
      </c>
      <c r="M18" s="47" t="s">
        <v>3404</v>
      </c>
      <c r="N18" s="48" t="s">
        <v>3405</v>
      </c>
      <c r="O18" s="48" t="s">
        <v>3406</v>
      </c>
      <c r="P18" s="48" t="s">
        <v>3407</v>
      </c>
      <c r="Q18" s="49">
        <v>40</v>
      </c>
      <c r="R18" s="50" t="s">
        <v>3408</v>
      </c>
    </row>
    <row r="19" spans="1:18">
      <c r="A19" s="16" t="s">
        <v>3253</v>
      </c>
      <c r="B19" s="42">
        <v>362</v>
      </c>
      <c r="C19" s="42">
        <v>310</v>
      </c>
      <c r="D19" s="43">
        <v>175</v>
      </c>
      <c r="E19" s="42">
        <v>135</v>
      </c>
      <c r="F19" s="44" t="s">
        <v>3409</v>
      </c>
      <c r="G19" s="44" t="s">
        <v>3410</v>
      </c>
      <c r="H19" s="44" t="s">
        <v>3411</v>
      </c>
      <c r="I19" s="45">
        <v>107665</v>
      </c>
      <c r="J19" s="46">
        <v>94789</v>
      </c>
      <c r="K19" s="45">
        <v>299543</v>
      </c>
      <c r="L19" s="45">
        <v>233118</v>
      </c>
      <c r="M19" s="47" t="s">
        <v>3412</v>
      </c>
      <c r="N19" s="48" t="s">
        <v>3413</v>
      </c>
      <c r="O19" s="48" t="s">
        <v>3414</v>
      </c>
      <c r="P19" s="48" t="s">
        <v>3415</v>
      </c>
      <c r="Q19" s="49" t="s">
        <v>3416</v>
      </c>
      <c r="R19" s="50" t="s">
        <v>3417</v>
      </c>
    </row>
    <row r="20" spans="1:18">
      <c r="A20" s="16" t="s">
        <v>3418</v>
      </c>
      <c r="B20" s="42">
        <v>17</v>
      </c>
      <c r="C20" s="42">
        <v>12</v>
      </c>
      <c r="D20" s="42">
        <v>3</v>
      </c>
      <c r="E20" s="42">
        <v>9</v>
      </c>
      <c r="F20" s="44" t="s">
        <v>3419</v>
      </c>
      <c r="G20" s="44" t="s">
        <v>3420</v>
      </c>
      <c r="H20" s="44" t="s">
        <v>3421</v>
      </c>
      <c r="I20" s="12">
        <v>62791</v>
      </c>
      <c r="J20" s="12">
        <v>56509</v>
      </c>
      <c r="K20" s="12">
        <v>155045</v>
      </c>
      <c r="L20" s="12">
        <v>139565</v>
      </c>
      <c r="M20" s="47" t="s">
        <v>3422</v>
      </c>
      <c r="N20" s="48" t="s">
        <v>3423</v>
      </c>
      <c r="O20" s="48" t="s">
        <v>3424</v>
      </c>
      <c r="P20" s="48" t="s">
        <v>3425</v>
      </c>
      <c r="Q20" s="49" t="s">
        <v>3426</v>
      </c>
      <c r="R20" s="50" t="s">
        <v>3427</v>
      </c>
    </row>
    <row r="21" spans="1:18">
      <c r="A21" s="16" t="s">
        <v>3428</v>
      </c>
      <c r="B21" s="42">
        <v>20</v>
      </c>
      <c r="C21" s="42">
        <v>18</v>
      </c>
      <c r="D21" s="42">
        <v>7</v>
      </c>
      <c r="E21" s="42">
        <v>11</v>
      </c>
      <c r="F21" s="44" t="s">
        <v>3429</v>
      </c>
      <c r="G21" s="44" t="s">
        <v>3430</v>
      </c>
      <c r="H21" s="44" t="s">
        <v>3431</v>
      </c>
      <c r="I21" s="12">
        <v>50675</v>
      </c>
      <c r="J21" s="12">
        <v>44322</v>
      </c>
      <c r="K21" s="12">
        <v>165004</v>
      </c>
      <c r="L21" s="12">
        <v>142343</v>
      </c>
      <c r="M21" s="47" t="s">
        <v>3432</v>
      </c>
      <c r="N21" s="48" t="s">
        <v>3433</v>
      </c>
      <c r="O21" s="48" t="s">
        <v>3434</v>
      </c>
      <c r="P21" s="48" t="s">
        <v>3435</v>
      </c>
      <c r="Q21" s="49" t="s">
        <v>3436</v>
      </c>
      <c r="R21" s="50" t="s">
        <v>3437</v>
      </c>
    </row>
    <row r="22" spans="1:18">
      <c r="A22" s="16" t="s">
        <v>3438</v>
      </c>
      <c r="B22" s="42">
        <v>113</v>
      </c>
      <c r="C22" s="42">
        <v>86</v>
      </c>
      <c r="D22" s="42">
        <v>38</v>
      </c>
      <c r="E22" s="42">
        <v>48</v>
      </c>
      <c r="F22" s="44" t="s">
        <v>3439</v>
      </c>
      <c r="G22" s="44" t="s">
        <v>3440</v>
      </c>
      <c r="H22" s="44" t="s">
        <v>3441</v>
      </c>
      <c r="I22" s="12">
        <v>168895</v>
      </c>
      <c r="J22" s="12">
        <v>150681</v>
      </c>
      <c r="K22" s="12">
        <v>489116</v>
      </c>
      <c r="L22" s="12">
        <v>365433</v>
      </c>
      <c r="M22" s="47" t="s">
        <v>3442</v>
      </c>
      <c r="N22" s="48" t="s">
        <v>3443</v>
      </c>
      <c r="O22" s="48" t="s">
        <v>3444</v>
      </c>
      <c r="P22" s="48" t="s">
        <v>3445</v>
      </c>
      <c r="Q22" s="49" t="s">
        <v>3446</v>
      </c>
      <c r="R22" s="50" t="s">
        <v>3447</v>
      </c>
    </row>
  </sheetData>
  <pageMargins left="0.78740157499999996" right="0.78740157499999996" top="0.984251969" bottom="0.984251969"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9"/>
  <sheetViews>
    <sheetView workbookViewId="0">
      <selection activeCell="F42" sqref="F42"/>
    </sheetView>
  </sheetViews>
  <sheetFormatPr baseColWidth="10" defaultColWidth="18.33203125" defaultRowHeight="16"/>
  <cols>
    <col min="1" max="2" width="18.33203125" style="21"/>
    <col min="3" max="3" width="24.5" style="21" customWidth="1"/>
    <col min="4" max="4" width="18.6640625" style="23" bestFit="1" customWidth="1"/>
    <col min="5" max="5" width="11.83203125" style="23" customWidth="1"/>
    <col min="6" max="6" width="50.83203125" style="21" customWidth="1"/>
    <col min="7" max="16384" width="18.33203125" style="21"/>
  </cols>
  <sheetData>
    <row r="1" spans="1:6">
      <c r="A1" s="19" t="s">
        <v>5421</v>
      </c>
      <c r="B1" s="19"/>
    </row>
    <row r="3" spans="1:6">
      <c r="A3" s="19" t="s">
        <v>2957</v>
      </c>
      <c r="B3" s="19" t="s">
        <v>2958</v>
      </c>
      <c r="C3" s="19" t="s">
        <v>2959</v>
      </c>
      <c r="D3" s="20" t="s">
        <v>8936</v>
      </c>
      <c r="E3" s="20" t="s">
        <v>8937</v>
      </c>
      <c r="F3" s="19" t="s">
        <v>2960</v>
      </c>
    </row>
    <row r="4" spans="1:6">
      <c r="A4" s="21" t="s">
        <v>2961</v>
      </c>
      <c r="B4" s="22" t="s">
        <v>2962</v>
      </c>
      <c r="C4" s="21" t="s">
        <v>2963</v>
      </c>
      <c r="D4" s="23">
        <v>0.996</v>
      </c>
      <c r="E4" s="23">
        <v>4.0000000000000036E-3</v>
      </c>
      <c r="F4" s="24" t="s">
        <v>2964</v>
      </c>
    </row>
    <row r="5" spans="1:6">
      <c r="A5" s="21" t="s">
        <v>3011</v>
      </c>
      <c r="B5" s="22" t="s">
        <v>3012</v>
      </c>
      <c r="C5" s="21" t="s">
        <v>3013</v>
      </c>
      <c r="D5" s="23">
        <v>7.3999999999999996E-2</v>
      </c>
      <c r="E5" s="23">
        <v>7.3999999999999996E-2</v>
      </c>
      <c r="F5" s="26" t="s">
        <v>3014</v>
      </c>
    </row>
    <row r="6" spans="1:6">
      <c r="A6" s="21" t="s">
        <v>2965</v>
      </c>
      <c r="B6" s="22" t="s">
        <v>2966</v>
      </c>
      <c r="C6" s="21" t="s">
        <v>2967</v>
      </c>
      <c r="D6" s="23">
        <v>0.88229475766567755</v>
      </c>
      <c r="E6" s="23">
        <v>0.11770524233432245</v>
      </c>
      <c r="F6" s="25" t="s">
        <v>2968</v>
      </c>
    </row>
    <row r="7" spans="1:6">
      <c r="A7" s="21" t="s">
        <v>2965</v>
      </c>
      <c r="B7" s="22" t="s">
        <v>2966</v>
      </c>
      <c r="C7" s="21" t="s">
        <v>2969</v>
      </c>
      <c r="D7" s="23">
        <v>0.4629080118694362</v>
      </c>
      <c r="E7" s="23">
        <v>0.4629080118694362</v>
      </c>
      <c r="F7" s="25" t="s">
        <v>2970</v>
      </c>
    </row>
    <row r="8" spans="1:6">
      <c r="A8" s="21" t="s">
        <v>2971</v>
      </c>
      <c r="B8" s="22" t="s">
        <v>2972</v>
      </c>
      <c r="C8" s="21" t="s">
        <v>2973</v>
      </c>
      <c r="D8" s="23">
        <v>3.956478733926805E-3</v>
      </c>
      <c r="E8" s="23">
        <v>3.956478733926805E-3</v>
      </c>
      <c r="F8" s="26" t="s">
        <v>2974</v>
      </c>
    </row>
    <row r="9" spans="1:6">
      <c r="A9" s="21" t="s">
        <v>2975</v>
      </c>
      <c r="B9" s="22" t="s">
        <v>2976</v>
      </c>
      <c r="C9" s="21" t="s">
        <v>2977</v>
      </c>
      <c r="D9" s="23">
        <v>9.8911968348170125E-4</v>
      </c>
      <c r="E9" s="23">
        <v>9.8911968348170125E-4</v>
      </c>
      <c r="F9" s="25" t="s">
        <v>2978</v>
      </c>
    </row>
    <row r="10" spans="1:6">
      <c r="A10" s="21" t="s">
        <v>2979</v>
      </c>
      <c r="B10" s="22" t="s">
        <v>2980</v>
      </c>
      <c r="C10" s="21" t="s">
        <v>2981</v>
      </c>
      <c r="D10" s="23">
        <v>9.8911968348170125E-4</v>
      </c>
      <c r="E10" s="23">
        <v>9.8911968348170125E-4</v>
      </c>
      <c r="F10" s="24" t="s">
        <v>2982</v>
      </c>
    </row>
    <row r="11" spans="1:6">
      <c r="A11" s="21" t="s">
        <v>2979</v>
      </c>
      <c r="B11" s="22" t="s">
        <v>2980</v>
      </c>
      <c r="C11" s="21" t="s">
        <v>2983</v>
      </c>
      <c r="D11" s="23">
        <v>0.29376854599406527</v>
      </c>
      <c r="E11" s="23">
        <v>0.29376854599406527</v>
      </c>
      <c r="F11" s="25" t="s">
        <v>2984</v>
      </c>
    </row>
    <row r="12" spans="1:6">
      <c r="A12" s="21" t="s">
        <v>2985</v>
      </c>
      <c r="B12" s="22" t="s">
        <v>2986</v>
      </c>
      <c r="C12" s="21" t="s">
        <v>2987</v>
      </c>
      <c r="D12" s="23">
        <v>1.7999999999999999E-2</v>
      </c>
      <c r="E12" s="23">
        <v>1.7999999999999999E-2</v>
      </c>
      <c r="F12" s="24" t="s">
        <v>2988</v>
      </c>
    </row>
    <row r="13" spans="1:6">
      <c r="A13" s="21" t="s">
        <v>2989</v>
      </c>
      <c r="B13" s="22" t="s">
        <v>2990</v>
      </c>
      <c r="C13" s="21" t="s">
        <v>2991</v>
      </c>
      <c r="D13" s="23">
        <v>2E-3</v>
      </c>
      <c r="E13" s="23">
        <v>2E-3</v>
      </c>
      <c r="F13" s="24" t="s">
        <v>2992</v>
      </c>
    </row>
    <row r="14" spans="1:6">
      <c r="A14" s="21" t="s">
        <v>2993</v>
      </c>
      <c r="B14" s="22" t="s">
        <v>2994</v>
      </c>
      <c r="C14" s="21" t="s">
        <v>2995</v>
      </c>
      <c r="D14" s="27">
        <v>0</v>
      </c>
      <c r="E14" s="27">
        <v>0</v>
      </c>
      <c r="F14" s="25" t="s">
        <v>2996</v>
      </c>
    </row>
    <row r="15" spans="1:6">
      <c r="A15" s="21" t="s">
        <v>2997</v>
      </c>
      <c r="B15" s="22" t="s">
        <v>2998</v>
      </c>
      <c r="C15" s="21" t="s">
        <v>2999</v>
      </c>
      <c r="D15" s="23">
        <v>3.6999999999999998E-2</v>
      </c>
      <c r="E15" s="23">
        <v>3.6999999999999998E-2</v>
      </c>
      <c r="F15" s="26" t="s">
        <v>3000</v>
      </c>
    </row>
    <row r="16" spans="1:6">
      <c r="A16" s="21" t="s">
        <v>3001</v>
      </c>
      <c r="B16" s="22" t="s">
        <v>3002</v>
      </c>
      <c r="C16" s="21" t="s">
        <v>3003</v>
      </c>
      <c r="D16" s="23">
        <v>3.956478733926805E-3</v>
      </c>
      <c r="E16" s="23">
        <v>3.956478733926805E-3</v>
      </c>
      <c r="F16" s="24" t="s">
        <v>3004</v>
      </c>
    </row>
    <row r="17" spans="1:6">
      <c r="A17" s="21" t="s">
        <v>3001</v>
      </c>
      <c r="B17" s="22" t="s">
        <v>3002</v>
      </c>
      <c r="C17" s="21" t="s">
        <v>3005</v>
      </c>
      <c r="D17" s="23">
        <v>1.9782393669634025E-3</v>
      </c>
      <c r="E17" s="23">
        <v>1.9782393669634025E-3</v>
      </c>
      <c r="F17" s="24" t="s">
        <v>3006</v>
      </c>
    </row>
    <row r="18" spans="1:6">
      <c r="A18" s="21" t="s">
        <v>3007</v>
      </c>
      <c r="B18" s="22" t="s">
        <v>3008</v>
      </c>
      <c r="C18" s="21" t="s">
        <v>3009</v>
      </c>
      <c r="D18" s="23">
        <v>0.98199999999999998</v>
      </c>
      <c r="E18" s="23">
        <v>0.98199999999999998</v>
      </c>
      <c r="F18" s="25" t="s">
        <v>3010</v>
      </c>
    </row>
    <row r="19" spans="1:6">
      <c r="A19" s="21" t="s">
        <v>3015</v>
      </c>
      <c r="B19" s="22" t="s">
        <v>3016</v>
      </c>
      <c r="C19" s="21" t="s">
        <v>3017</v>
      </c>
      <c r="D19" s="23">
        <v>4.0000000000000001E-3</v>
      </c>
      <c r="E19" s="23">
        <v>4.0000000000000001E-3</v>
      </c>
      <c r="F19" s="25" t="s">
        <v>3018</v>
      </c>
    </row>
    <row r="20" spans="1:6">
      <c r="A20" s="21" t="s">
        <v>3019</v>
      </c>
      <c r="B20" s="22" t="s">
        <v>3020</v>
      </c>
      <c r="C20" s="21" t="s">
        <v>3021</v>
      </c>
      <c r="D20" s="23">
        <v>0.22354104846686448</v>
      </c>
      <c r="E20" s="23">
        <v>0.22354104846686448</v>
      </c>
      <c r="F20" s="24" t="s">
        <v>3000</v>
      </c>
    </row>
    <row r="21" spans="1:6">
      <c r="A21" s="21" t="s">
        <v>3022</v>
      </c>
      <c r="B21" s="22" t="s">
        <v>3023</v>
      </c>
      <c r="C21" s="21" t="s">
        <v>3024</v>
      </c>
      <c r="D21" s="23">
        <v>0.874</v>
      </c>
      <c r="E21" s="23">
        <v>0.126</v>
      </c>
      <c r="F21" s="25" t="s">
        <v>3025</v>
      </c>
    </row>
    <row r="22" spans="1:6">
      <c r="A22" s="21" t="s">
        <v>3022</v>
      </c>
      <c r="B22" s="22" t="s">
        <v>3023</v>
      </c>
      <c r="C22" s="21" t="s">
        <v>3026</v>
      </c>
      <c r="D22" s="23">
        <v>0.217</v>
      </c>
      <c r="E22" s="23">
        <v>0.217</v>
      </c>
      <c r="F22" s="26" t="s">
        <v>3027</v>
      </c>
    </row>
    <row r="23" spans="1:6">
      <c r="A23" s="21" t="s">
        <v>3028</v>
      </c>
      <c r="B23" s="22" t="s">
        <v>3029</v>
      </c>
      <c r="C23" s="21" t="s">
        <v>3030</v>
      </c>
      <c r="D23" s="23">
        <v>1.0999999999999999E-2</v>
      </c>
      <c r="E23" s="23">
        <v>1.0999999999999999E-2</v>
      </c>
      <c r="F23" s="26" t="s">
        <v>3025</v>
      </c>
    </row>
    <row r="24" spans="1:6">
      <c r="A24" s="21" t="s">
        <v>3028</v>
      </c>
      <c r="B24" s="22" t="s">
        <v>3029</v>
      </c>
      <c r="C24" s="21" t="s">
        <v>3031</v>
      </c>
      <c r="D24" s="23">
        <v>7.9129574678536096E-2</v>
      </c>
      <c r="E24" s="23">
        <v>7.9129574678536096E-2</v>
      </c>
      <c r="F24" s="26" t="s">
        <v>3032</v>
      </c>
    </row>
    <row r="25" spans="1:6">
      <c r="A25" s="21" t="s">
        <v>3033</v>
      </c>
      <c r="B25" s="22" t="s">
        <v>3034</v>
      </c>
      <c r="C25" s="21" t="s">
        <v>3035</v>
      </c>
      <c r="D25" s="23">
        <v>0.33728981206726016</v>
      </c>
      <c r="E25" s="23">
        <v>0.33728981206726016</v>
      </c>
      <c r="F25" s="24" t="s">
        <v>3036</v>
      </c>
    </row>
    <row r="26" spans="1:6" s="141" customFormat="1">
      <c r="A26" s="31" t="s">
        <v>3037</v>
      </c>
      <c r="B26" s="32" t="s">
        <v>3038</v>
      </c>
      <c r="C26" s="31" t="s">
        <v>3039</v>
      </c>
      <c r="D26" s="33">
        <v>0.996</v>
      </c>
      <c r="E26" s="142">
        <v>4.0000000000000036E-3</v>
      </c>
      <c r="F26" s="143" t="s">
        <v>3040</v>
      </c>
    </row>
    <row r="27" spans="1:6">
      <c r="A27" s="21" t="s">
        <v>3041</v>
      </c>
      <c r="B27" s="22" t="s">
        <v>3042</v>
      </c>
      <c r="C27" s="21" t="s">
        <v>3043</v>
      </c>
      <c r="D27" s="23">
        <v>0.99208704253214641</v>
      </c>
      <c r="E27" s="23">
        <v>7.9129574678535874E-3</v>
      </c>
      <c r="F27" s="25" t="s">
        <v>3044</v>
      </c>
    </row>
    <row r="28" spans="1:6">
      <c r="A28" s="21" t="s">
        <v>3045</v>
      </c>
      <c r="B28" s="22" t="s">
        <v>3046</v>
      </c>
      <c r="C28" s="21" t="s">
        <v>3047</v>
      </c>
      <c r="D28" s="23">
        <v>0.39268051434223539</v>
      </c>
      <c r="E28" s="23">
        <v>0.39268051434223539</v>
      </c>
      <c r="F28" s="25" t="s">
        <v>3048</v>
      </c>
    </row>
    <row r="29" spans="1:6">
      <c r="A29" s="21" t="s">
        <v>3049</v>
      </c>
      <c r="B29" s="22" t="s">
        <v>3050</v>
      </c>
      <c r="C29" s="21" t="s">
        <v>3051</v>
      </c>
      <c r="D29" s="23">
        <v>9.8911968348169843E-3</v>
      </c>
      <c r="E29" s="23">
        <v>9.8911968348169843E-3</v>
      </c>
      <c r="F29" s="25" t="s">
        <v>3052</v>
      </c>
    </row>
    <row r="30" spans="1:6">
      <c r="A30" s="21" t="s">
        <v>3053</v>
      </c>
      <c r="B30" s="22" t="s">
        <v>3054</v>
      </c>
      <c r="C30" s="21" t="s">
        <v>3055</v>
      </c>
      <c r="D30" s="23">
        <v>2.4E-2</v>
      </c>
      <c r="E30" s="23">
        <v>2.4E-2</v>
      </c>
      <c r="F30" s="25" t="s">
        <v>3056</v>
      </c>
    </row>
    <row r="31" spans="1:6">
      <c r="A31" s="21" t="s">
        <v>3057</v>
      </c>
      <c r="B31" s="22" t="s">
        <v>3058</v>
      </c>
      <c r="C31" s="21" t="s">
        <v>3059</v>
      </c>
      <c r="D31" s="27">
        <v>0</v>
      </c>
      <c r="E31" s="27">
        <v>0</v>
      </c>
      <c r="F31" s="25" t="s">
        <v>3060</v>
      </c>
    </row>
    <row r="32" spans="1:6">
      <c r="A32" s="21" t="s">
        <v>3061</v>
      </c>
      <c r="B32" s="22" t="s">
        <v>3062</v>
      </c>
      <c r="C32" s="21" t="s">
        <v>3063</v>
      </c>
      <c r="D32" s="23">
        <v>4.9455984174084922E-3</v>
      </c>
      <c r="E32" s="23">
        <v>4.9455984174084922E-3</v>
      </c>
      <c r="F32" s="25" t="s">
        <v>3064</v>
      </c>
    </row>
    <row r="33" spans="1:6">
      <c r="A33" s="21" t="s">
        <v>3065</v>
      </c>
      <c r="B33" s="22" t="s">
        <v>3066</v>
      </c>
      <c r="C33" s="21" t="s">
        <v>3067</v>
      </c>
      <c r="D33" s="23">
        <v>0.39564787339268048</v>
      </c>
      <c r="E33" s="23">
        <v>0.39564787339268048</v>
      </c>
      <c r="F33" s="25" t="s">
        <v>3068</v>
      </c>
    </row>
    <row r="34" spans="1:6">
      <c r="A34" s="21" t="s">
        <v>3069</v>
      </c>
      <c r="B34" s="22" t="s">
        <v>3070</v>
      </c>
      <c r="C34" s="21" t="s">
        <v>3071</v>
      </c>
      <c r="D34" s="23">
        <v>0.27794263105835804</v>
      </c>
      <c r="E34" s="23">
        <v>0.27794263105835804</v>
      </c>
      <c r="F34" s="25" t="s">
        <v>3072</v>
      </c>
    </row>
    <row r="35" spans="1:6">
      <c r="A35" s="21" t="s">
        <v>3069</v>
      </c>
      <c r="B35" s="22" t="s">
        <v>3070</v>
      </c>
      <c r="C35" s="21" t="s">
        <v>3073</v>
      </c>
      <c r="D35" s="23">
        <v>2.9673590504451064E-2</v>
      </c>
      <c r="E35" s="23">
        <v>2.9673590504451064E-2</v>
      </c>
      <c r="F35" s="25" t="s">
        <v>3072</v>
      </c>
    </row>
    <row r="36" spans="1:6">
      <c r="A36" s="21" t="s">
        <v>3011</v>
      </c>
      <c r="B36" s="28" t="s">
        <v>3012</v>
      </c>
      <c r="C36" s="29" t="s">
        <v>3074</v>
      </c>
      <c r="D36" s="23">
        <v>0.95799999999999996</v>
      </c>
      <c r="E36" s="23">
        <v>4.2000000000000037E-2</v>
      </c>
      <c r="F36" s="26" t="s">
        <v>3075</v>
      </c>
    </row>
    <row r="37" spans="1:6">
      <c r="A37" s="21" t="s">
        <v>3011</v>
      </c>
      <c r="B37" s="28" t="s">
        <v>3012</v>
      </c>
      <c r="C37" s="29" t="s">
        <v>3076</v>
      </c>
      <c r="D37" s="23">
        <v>0.95746785361028686</v>
      </c>
      <c r="E37" s="23">
        <v>4.2532146389713144E-2</v>
      </c>
      <c r="F37" s="26" t="s">
        <v>3075</v>
      </c>
    </row>
    <row r="38" spans="1:6">
      <c r="A38" s="21" t="s">
        <v>3011</v>
      </c>
      <c r="B38" s="28" t="s">
        <v>3012</v>
      </c>
      <c r="C38" s="29" t="s">
        <v>3077</v>
      </c>
      <c r="D38" s="23">
        <v>0.97032640949554894</v>
      </c>
      <c r="E38" s="23">
        <v>2.9673590504451064E-2</v>
      </c>
      <c r="F38" s="26" t="s">
        <v>3075</v>
      </c>
    </row>
    <row r="39" spans="1:6">
      <c r="A39" s="21" t="s">
        <v>2997</v>
      </c>
      <c r="B39" s="28" t="s">
        <v>2998</v>
      </c>
      <c r="C39" s="30" t="s">
        <v>3078</v>
      </c>
      <c r="D39" s="23">
        <v>5.0000000000000001E-3</v>
      </c>
      <c r="E39" s="23">
        <v>5.0000000000000001E-3</v>
      </c>
      <c r="F39" s="24" t="s">
        <v>3000</v>
      </c>
    </row>
  </sheetData>
  <pageMargins left="0.78740157499999996" right="0.78740157499999996" top="0.984251969" bottom="0.984251969" header="0.5" footer="0.5"/>
  <pageSetup paperSize="9" orientation="portrait"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9"/>
  <sheetViews>
    <sheetView workbookViewId="0">
      <selection activeCell="L35" sqref="L35"/>
    </sheetView>
  </sheetViews>
  <sheetFormatPr baseColWidth="10" defaultRowHeight="16"/>
  <cols>
    <col min="1" max="1" width="28.1640625" bestFit="1" customWidth="1"/>
    <col min="2" max="2" width="14.1640625" bestFit="1" customWidth="1"/>
  </cols>
  <sheetData>
    <row r="1" spans="1:2">
      <c r="A1" s="16" t="s">
        <v>5595</v>
      </c>
    </row>
    <row r="3" spans="1:2" s="16" customFormat="1">
      <c r="A3" s="16" t="s">
        <v>3079</v>
      </c>
      <c r="B3" s="16" t="s">
        <v>3126</v>
      </c>
    </row>
    <row r="4" spans="1:2">
      <c r="A4" t="s">
        <v>5638</v>
      </c>
      <c r="B4">
        <v>66.39</v>
      </c>
    </row>
    <row r="5" spans="1:2">
      <c r="A5" t="s">
        <v>5639</v>
      </c>
      <c r="B5">
        <v>57.67</v>
      </c>
    </row>
    <row r="6" spans="1:2">
      <c r="A6" t="s">
        <v>5640</v>
      </c>
      <c r="B6">
        <v>63.74</v>
      </c>
    </row>
    <row r="7" spans="1:2">
      <c r="A7" t="s">
        <v>5641</v>
      </c>
      <c r="B7">
        <v>56.78</v>
      </c>
    </row>
    <row r="8" spans="1:2">
      <c r="A8" t="s">
        <v>5642</v>
      </c>
      <c r="B8">
        <v>64.760000000000005</v>
      </c>
    </row>
    <row r="9" spans="1:2">
      <c r="A9" t="s">
        <v>5643</v>
      </c>
      <c r="B9">
        <v>80.33</v>
      </c>
    </row>
    <row r="10" spans="1:2">
      <c r="A10" t="s">
        <v>5644</v>
      </c>
      <c r="B10">
        <v>84.24</v>
      </c>
    </row>
    <row r="11" spans="1:2">
      <c r="A11" t="s">
        <v>5645</v>
      </c>
      <c r="B11">
        <v>61.78</v>
      </c>
    </row>
    <row r="12" spans="1:2">
      <c r="A12" t="s">
        <v>5646</v>
      </c>
      <c r="B12">
        <v>59.89</v>
      </c>
    </row>
    <row r="13" spans="1:2">
      <c r="A13" t="s">
        <v>5647</v>
      </c>
      <c r="B13">
        <v>80.150000000000006</v>
      </c>
    </row>
    <row r="14" spans="1:2">
      <c r="A14" t="s">
        <v>5648</v>
      </c>
      <c r="B14">
        <v>74.95</v>
      </c>
    </row>
    <row r="15" spans="1:2">
      <c r="A15" t="s">
        <v>5649</v>
      </c>
      <c r="B15">
        <v>74.97</v>
      </c>
    </row>
    <row r="16" spans="1:2">
      <c r="A16" t="s">
        <v>5650</v>
      </c>
      <c r="B16">
        <v>80.63</v>
      </c>
    </row>
    <row r="17" spans="1:2">
      <c r="A17" t="s">
        <v>5651</v>
      </c>
      <c r="B17">
        <v>65.38</v>
      </c>
    </row>
    <row r="18" spans="1:2">
      <c r="A18" t="s">
        <v>5652</v>
      </c>
      <c r="B18">
        <v>83.78</v>
      </c>
    </row>
    <row r="19" spans="1:2">
      <c r="A19" t="s">
        <v>5653</v>
      </c>
      <c r="B19">
        <v>59.94</v>
      </c>
    </row>
    <row r="20" spans="1:2">
      <c r="A20" t="s">
        <v>5654</v>
      </c>
      <c r="B20">
        <v>66.23</v>
      </c>
    </row>
    <row r="21" spans="1:2">
      <c r="A21" t="s">
        <v>5655</v>
      </c>
      <c r="B21">
        <v>71.989999999999995</v>
      </c>
    </row>
    <row r="22" spans="1:2">
      <c r="A22" t="s">
        <v>5656</v>
      </c>
      <c r="B22">
        <v>70.42</v>
      </c>
    </row>
    <row r="23" spans="1:2">
      <c r="A23" t="s">
        <v>5657</v>
      </c>
      <c r="B23">
        <v>73.19</v>
      </c>
    </row>
    <row r="24" spans="1:2">
      <c r="A24" t="s">
        <v>5658</v>
      </c>
      <c r="B24">
        <v>81.86</v>
      </c>
    </row>
    <row r="25" spans="1:2">
      <c r="A25" t="s">
        <v>5659</v>
      </c>
      <c r="B25">
        <v>66.150000000000006</v>
      </c>
    </row>
    <row r="26" spans="1:2">
      <c r="A26" t="s">
        <v>5660</v>
      </c>
      <c r="B26">
        <v>65.11</v>
      </c>
    </row>
    <row r="27" spans="1:2">
      <c r="A27" t="s">
        <v>5661</v>
      </c>
      <c r="B27">
        <v>76.95</v>
      </c>
    </row>
    <row r="28" spans="1:2">
      <c r="A28" t="s">
        <v>5662</v>
      </c>
      <c r="B28">
        <v>74.680000000000007</v>
      </c>
    </row>
    <row r="29" spans="1:2">
      <c r="A29" t="s">
        <v>5663</v>
      </c>
      <c r="B29">
        <v>82.08</v>
      </c>
    </row>
    <row r="30" spans="1:2">
      <c r="A30" t="s">
        <v>5664</v>
      </c>
      <c r="B30">
        <v>50.1</v>
      </c>
    </row>
    <row r="31" spans="1:2">
      <c r="A31" t="s">
        <v>5665</v>
      </c>
      <c r="B31">
        <v>85.96</v>
      </c>
    </row>
    <row r="32" spans="1:2">
      <c r="A32" t="s">
        <v>5666</v>
      </c>
      <c r="B32">
        <v>90.39</v>
      </c>
    </row>
    <row r="33" spans="1:2">
      <c r="A33" t="s">
        <v>5667</v>
      </c>
      <c r="B33">
        <v>56.16</v>
      </c>
    </row>
    <row r="34" spans="1:2">
      <c r="A34" t="s">
        <v>5668</v>
      </c>
      <c r="B34">
        <v>73.83</v>
      </c>
    </row>
    <row r="35" spans="1:2">
      <c r="A35" t="s">
        <v>5669</v>
      </c>
      <c r="B35">
        <v>47.58</v>
      </c>
    </row>
    <row r="36" spans="1:2">
      <c r="A36" t="s">
        <v>5670</v>
      </c>
      <c r="B36">
        <v>61.87</v>
      </c>
    </row>
    <row r="37" spans="1:2">
      <c r="A37" t="s">
        <v>5671</v>
      </c>
      <c r="B37">
        <v>59.99</v>
      </c>
    </row>
    <row r="38" spans="1:2">
      <c r="A38" t="s">
        <v>5672</v>
      </c>
      <c r="B38">
        <v>54.16</v>
      </c>
    </row>
    <row r="39" spans="1:2">
      <c r="B39">
        <f>AVERAGE(B4:B38)</f>
        <v>69.259428571428558</v>
      </c>
    </row>
  </sheetData>
  <pageMargins left="0.78740157499999996" right="0.78740157499999996" top="0.984251969" bottom="0.984251969" header="0.5" footer="0.5"/>
  <pageSetup paperSize="8" orientation="landscape"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39"/>
  <sheetViews>
    <sheetView workbookViewId="0">
      <selection activeCell="J18" sqref="J18"/>
    </sheetView>
  </sheetViews>
  <sheetFormatPr baseColWidth="10" defaultRowHeight="16"/>
  <cols>
    <col min="1" max="1" width="28.1640625" style="16" bestFit="1" customWidth="1"/>
  </cols>
  <sheetData>
    <row r="1" spans="1:6">
      <c r="A1" s="16" t="s">
        <v>5596</v>
      </c>
    </row>
    <row r="2" spans="1:6">
      <c r="A2" s="36" t="s">
        <v>8938</v>
      </c>
    </row>
    <row r="3" spans="1:6">
      <c r="A3" s="36"/>
    </row>
    <row r="4" spans="1:6" s="40" customFormat="1">
      <c r="A4" s="39"/>
      <c r="B4" s="39" t="s">
        <v>3258</v>
      </c>
      <c r="C4" s="39" t="s">
        <v>3259</v>
      </c>
      <c r="D4" s="39" t="s">
        <v>3260</v>
      </c>
      <c r="E4" s="39" t="s">
        <v>3261</v>
      </c>
      <c r="F4" s="39" t="s">
        <v>3262</v>
      </c>
    </row>
    <row r="5" spans="1:6">
      <c r="A5" s="38" t="s">
        <v>3127</v>
      </c>
      <c r="B5" s="37">
        <v>1.7110000000000001</v>
      </c>
      <c r="C5" s="37">
        <v>4.3949999999999996</v>
      </c>
      <c r="D5" s="37">
        <v>4.7859999999999996</v>
      </c>
      <c r="E5" s="37">
        <v>2.6720000000000002</v>
      </c>
      <c r="F5" s="37">
        <v>0.16500000000000001</v>
      </c>
    </row>
    <row r="6" spans="1:6">
      <c r="A6" s="38" t="s">
        <v>3128</v>
      </c>
      <c r="B6" s="37">
        <v>3.7949999999999999</v>
      </c>
      <c r="C6" s="37">
        <v>0.62</v>
      </c>
      <c r="D6" s="37">
        <v>0.128</v>
      </c>
      <c r="E6" s="37">
        <v>0.56399999999999995</v>
      </c>
      <c r="F6" s="37">
        <v>6.8319999999999999</v>
      </c>
    </row>
    <row r="7" spans="1:6">
      <c r="A7" s="38" t="s">
        <v>3129</v>
      </c>
      <c r="B7" s="37">
        <v>3.1139999999999999</v>
      </c>
      <c r="C7" s="37">
        <v>1E-3</v>
      </c>
      <c r="D7" s="37">
        <v>4.9000000000000002E-2</v>
      </c>
      <c r="E7" s="37">
        <v>5.3879999999999999</v>
      </c>
      <c r="F7" s="37">
        <v>5.8490000000000002</v>
      </c>
    </row>
    <row r="8" spans="1:6">
      <c r="A8" s="38" t="s">
        <v>3130</v>
      </c>
      <c r="B8" s="37">
        <v>3.3010000000000002</v>
      </c>
      <c r="C8" s="37">
        <v>8.8999999999999996E-2</v>
      </c>
      <c r="D8" s="37">
        <v>0.47099999999999997</v>
      </c>
      <c r="E8" s="37">
        <v>8.4320000000000004</v>
      </c>
      <c r="F8" s="37">
        <v>1.62</v>
      </c>
    </row>
    <row r="9" spans="1:6">
      <c r="A9" s="38" t="s">
        <v>3131</v>
      </c>
      <c r="B9" s="37">
        <v>1.9990000000000001</v>
      </c>
      <c r="C9" s="37">
        <v>2.1280000000000001</v>
      </c>
      <c r="D9" s="37">
        <v>2.8980000000000001</v>
      </c>
      <c r="E9" s="37">
        <v>0.73299999999999998</v>
      </c>
      <c r="F9" s="37">
        <v>8.7959999999999994</v>
      </c>
    </row>
    <row r="10" spans="1:6">
      <c r="A10" s="38" t="s">
        <v>3132</v>
      </c>
      <c r="B10" s="37">
        <v>4.1079999999999997</v>
      </c>
      <c r="C10" s="37">
        <v>0.40100000000000002</v>
      </c>
      <c r="D10" s="37">
        <v>2.62</v>
      </c>
      <c r="E10" s="37">
        <v>2.2829999999999999</v>
      </c>
      <c r="F10" s="37">
        <v>4.0000000000000001E-3</v>
      </c>
    </row>
    <row r="11" spans="1:6">
      <c r="A11" s="38" t="s">
        <v>3133</v>
      </c>
      <c r="B11" s="37">
        <v>4.2069999999999999</v>
      </c>
      <c r="C11" s="37">
        <v>1.0049999999999999</v>
      </c>
      <c r="D11" s="37">
        <v>6.3150000000000004</v>
      </c>
      <c r="E11" s="37">
        <v>5.8220000000000001</v>
      </c>
      <c r="F11" s="37">
        <v>0.39900000000000002</v>
      </c>
    </row>
    <row r="12" spans="1:6">
      <c r="A12" s="38" t="s">
        <v>3134</v>
      </c>
      <c r="B12" s="37">
        <v>4.3129999999999997</v>
      </c>
      <c r="C12" s="37">
        <v>1.04</v>
      </c>
      <c r="D12" s="37">
        <v>4.1749999999999998</v>
      </c>
      <c r="E12" s="37">
        <v>9.0280000000000005</v>
      </c>
      <c r="F12" s="37">
        <v>0.88300000000000001</v>
      </c>
    </row>
    <row r="13" spans="1:6">
      <c r="A13" s="38" t="s">
        <v>3135</v>
      </c>
      <c r="B13" s="37">
        <v>4.2910000000000004</v>
      </c>
      <c r="C13" s="37">
        <v>0.375</v>
      </c>
      <c r="D13" s="37">
        <v>0.95499999999999996</v>
      </c>
      <c r="E13" s="37">
        <v>0.30199999999999999</v>
      </c>
      <c r="F13" s="37">
        <v>0.81799999999999995</v>
      </c>
    </row>
    <row r="14" spans="1:6">
      <c r="A14" s="38" t="s">
        <v>3136</v>
      </c>
      <c r="B14" s="37">
        <v>3.8359999999999999</v>
      </c>
      <c r="C14" s="37">
        <v>5.3999999999999999E-2</v>
      </c>
      <c r="D14" s="37">
        <v>2.2589999999999999</v>
      </c>
      <c r="E14" s="37">
        <v>3.887</v>
      </c>
      <c r="F14" s="37">
        <v>0.68899999999999995</v>
      </c>
    </row>
    <row r="15" spans="1:6">
      <c r="A15" s="38" t="s">
        <v>3137</v>
      </c>
      <c r="B15" s="37">
        <v>4.218</v>
      </c>
      <c r="C15" s="37">
        <v>0.50800000000000001</v>
      </c>
      <c r="D15" s="37">
        <v>3.9790000000000001</v>
      </c>
      <c r="E15" s="37">
        <v>7.6749999999999998</v>
      </c>
      <c r="F15" s="37">
        <v>8.8109999999999999</v>
      </c>
    </row>
    <row r="16" spans="1:6">
      <c r="A16" s="38" t="s">
        <v>3138</v>
      </c>
      <c r="B16" s="37">
        <v>4.1289999999999996</v>
      </c>
      <c r="C16" s="37">
        <v>0.48</v>
      </c>
      <c r="D16" s="37">
        <v>4.4329999999999998</v>
      </c>
      <c r="E16" s="37">
        <v>6.8</v>
      </c>
      <c r="F16" s="37">
        <v>10.144</v>
      </c>
    </row>
    <row r="17" spans="1:6">
      <c r="A17" s="38" t="s">
        <v>3139</v>
      </c>
      <c r="B17" s="37">
        <v>4.734</v>
      </c>
      <c r="C17" s="37">
        <v>0.42099999999999999</v>
      </c>
      <c r="D17" s="37">
        <v>8.9309999999999992</v>
      </c>
      <c r="E17" s="37">
        <v>3.2570000000000001</v>
      </c>
      <c r="F17" s="37">
        <v>0.443</v>
      </c>
    </row>
    <row r="18" spans="1:6">
      <c r="A18" s="38" t="s">
        <v>3140</v>
      </c>
      <c r="B18" s="37">
        <v>4.056</v>
      </c>
      <c r="C18" s="37">
        <v>7.1999999999999995E-2</v>
      </c>
      <c r="D18" s="37">
        <v>7.31</v>
      </c>
      <c r="E18" s="37">
        <v>4.0250000000000004</v>
      </c>
      <c r="F18" s="37">
        <v>1.4E-2</v>
      </c>
    </row>
    <row r="19" spans="1:6">
      <c r="A19" s="38" t="s">
        <v>3141</v>
      </c>
      <c r="B19" s="37">
        <v>0.107</v>
      </c>
      <c r="C19" s="37">
        <v>0.443</v>
      </c>
      <c r="D19" s="37">
        <v>8.4329999999999998</v>
      </c>
      <c r="E19" s="37">
        <v>1.778</v>
      </c>
      <c r="F19" s="37">
        <v>0.32100000000000001</v>
      </c>
    </row>
    <row r="20" spans="1:6">
      <c r="A20" s="38" t="s">
        <v>3142</v>
      </c>
      <c r="B20" s="37">
        <v>3.2690000000000001</v>
      </c>
      <c r="C20" s="37">
        <v>0</v>
      </c>
      <c r="D20" s="37">
        <v>0.53700000000000003</v>
      </c>
      <c r="E20" s="37">
        <v>0.20100000000000001</v>
      </c>
      <c r="F20" s="37">
        <v>0.124</v>
      </c>
    </row>
    <row r="21" spans="1:6">
      <c r="A21" s="38" t="s">
        <v>3143</v>
      </c>
      <c r="B21" s="37">
        <v>3.3490000000000002</v>
      </c>
      <c r="C21" s="37">
        <v>0.71699999999999997</v>
      </c>
      <c r="D21" s="37">
        <v>0.66900000000000004</v>
      </c>
      <c r="E21" s="37">
        <v>1.726</v>
      </c>
      <c r="F21" s="37">
        <v>0.10199999999999999</v>
      </c>
    </row>
    <row r="22" spans="1:6">
      <c r="A22" s="38" t="s">
        <v>3144</v>
      </c>
      <c r="B22" s="37">
        <v>3.1659999999999999</v>
      </c>
      <c r="C22" s="37">
        <v>3.3809999999999998</v>
      </c>
      <c r="D22" s="37">
        <v>1.2999999999999999E-2</v>
      </c>
      <c r="E22" s="37">
        <v>6.43</v>
      </c>
      <c r="F22" s="37">
        <v>2.8879999999999999</v>
      </c>
    </row>
    <row r="23" spans="1:6">
      <c r="A23" s="38" t="s">
        <v>3145</v>
      </c>
      <c r="B23" s="37">
        <v>4.3289999999999997</v>
      </c>
      <c r="C23" s="37">
        <v>0.755</v>
      </c>
      <c r="D23" s="37">
        <v>1.08</v>
      </c>
      <c r="E23" s="37">
        <v>3.778</v>
      </c>
      <c r="F23" s="37">
        <v>4.4359999999999999</v>
      </c>
    </row>
    <row r="24" spans="1:6">
      <c r="A24" s="38" t="s">
        <v>3146</v>
      </c>
      <c r="B24" s="37">
        <v>3.7410000000000001</v>
      </c>
      <c r="C24" s="37">
        <v>1.137</v>
      </c>
      <c r="D24" s="37">
        <v>1.3640000000000001</v>
      </c>
      <c r="E24" s="37">
        <v>2.9049999999999998</v>
      </c>
      <c r="F24" s="37">
        <v>2.9889999999999999</v>
      </c>
    </row>
    <row r="25" spans="1:6">
      <c r="A25" s="38" t="s">
        <v>3147</v>
      </c>
      <c r="B25" s="37">
        <v>4.2430000000000003</v>
      </c>
      <c r="C25" s="37">
        <v>1.0669999999999999</v>
      </c>
      <c r="D25" s="37">
        <v>1.4950000000000001</v>
      </c>
      <c r="E25" s="37">
        <v>1.1519999999999999</v>
      </c>
      <c r="F25" s="37">
        <v>2.8130000000000002</v>
      </c>
    </row>
    <row r="26" spans="1:6">
      <c r="A26" s="38" t="s">
        <v>3148</v>
      </c>
      <c r="B26" s="37">
        <v>4.29</v>
      </c>
      <c r="C26" s="37">
        <v>0.27700000000000002</v>
      </c>
      <c r="D26" s="37">
        <v>0.75900000000000001</v>
      </c>
      <c r="E26" s="37">
        <v>1.399</v>
      </c>
      <c r="F26" s="37">
        <v>5.3310000000000004</v>
      </c>
    </row>
    <row r="27" spans="1:6">
      <c r="A27" s="38" t="s">
        <v>3149</v>
      </c>
      <c r="B27" s="37">
        <v>3.1280000000000001</v>
      </c>
      <c r="C27" s="37">
        <v>0.35399999999999998</v>
      </c>
      <c r="D27" s="37">
        <v>7.7350000000000003</v>
      </c>
      <c r="E27" s="37">
        <v>1.452</v>
      </c>
      <c r="F27" s="37">
        <v>4.9669999999999996</v>
      </c>
    </row>
    <row r="28" spans="1:6">
      <c r="A28" s="38" t="s">
        <v>3150</v>
      </c>
      <c r="B28" s="37">
        <v>3.194</v>
      </c>
      <c r="C28" s="37">
        <v>1.4999999999999999E-2</v>
      </c>
      <c r="D28" s="37">
        <v>0.53500000000000003</v>
      </c>
      <c r="E28" s="37">
        <v>1.7999999999999999E-2</v>
      </c>
      <c r="F28" s="37">
        <v>2.2930000000000001</v>
      </c>
    </row>
    <row r="29" spans="1:6">
      <c r="A29" s="38" t="s">
        <v>3151</v>
      </c>
      <c r="B29" s="37">
        <v>2.9860000000000002</v>
      </c>
      <c r="C29" s="37">
        <v>0.13500000000000001</v>
      </c>
      <c r="D29" s="37">
        <v>10.069000000000001</v>
      </c>
      <c r="E29" s="37">
        <v>0.68200000000000005</v>
      </c>
      <c r="F29" s="37">
        <v>6.7530000000000001</v>
      </c>
    </row>
    <row r="30" spans="1:6">
      <c r="A30" s="38" t="s">
        <v>3152</v>
      </c>
      <c r="B30" s="37">
        <v>1.9590000000000001</v>
      </c>
      <c r="C30" s="37">
        <v>0.217</v>
      </c>
      <c r="D30" s="37">
        <v>15.763999999999999</v>
      </c>
      <c r="E30" s="37">
        <v>0.45100000000000001</v>
      </c>
      <c r="F30" s="37">
        <v>4.7030000000000003</v>
      </c>
    </row>
    <row r="31" spans="1:6">
      <c r="A31" s="38" t="s">
        <v>3153</v>
      </c>
      <c r="B31" s="37">
        <v>2.5419999999999998</v>
      </c>
      <c r="C31" s="37">
        <v>3.0000000000000001E-3</v>
      </c>
      <c r="D31" s="37">
        <v>8.9999999999999993E-3</v>
      </c>
      <c r="E31" s="37">
        <v>2.1360000000000001</v>
      </c>
      <c r="F31" s="37">
        <v>10.781000000000001</v>
      </c>
    </row>
    <row r="32" spans="1:6">
      <c r="A32" s="38" t="s">
        <v>3154</v>
      </c>
      <c r="B32" s="37">
        <v>2.6869999999999998</v>
      </c>
      <c r="C32" s="37">
        <v>0.15</v>
      </c>
      <c r="D32" s="37">
        <v>0.60199999999999998</v>
      </c>
      <c r="E32" s="37">
        <v>6.5330000000000004</v>
      </c>
      <c r="F32" s="37">
        <v>0.79300000000000004</v>
      </c>
    </row>
    <row r="33" spans="1:6">
      <c r="A33" s="38" t="s">
        <v>3155</v>
      </c>
      <c r="B33" s="37">
        <v>1.617</v>
      </c>
      <c r="C33" s="37">
        <v>0.51300000000000001</v>
      </c>
      <c r="D33" s="37">
        <v>1.431</v>
      </c>
      <c r="E33" s="37">
        <v>8.8999999999999996E-2</v>
      </c>
      <c r="F33" s="37">
        <v>0.92600000000000005</v>
      </c>
    </row>
    <row r="34" spans="1:6">
      <c r="A34" s="38" t="s">
        <v>3156</v>
      </c>
      <c r="B34" s="37">
        <v>0.78700000000000003</v>
      </c>
      <c r="C34" s="37">
        <v>11.542999999999999</v>
      </c>
      <c r="D34" s="37">
        <v>0.109</v>
      </c>
      <c r="E34" s="37">
        <v>3.65</v>
      </c>
      <c r="F34" s="37">
        <v>8.0000000000000002E-3</v>
      </c>
    </row>
    <row r="35" spans="1:6">
      <c r="A35" s="38" t="s">
        <v>3157</v>
      </c>
      <c r="B35" s="37">
        <v>0.26100000000000001</v>
      </c>
      <c r="C35" s="37">
        <v>7.2450000000000001</v>
      </c>
      <c r="D35" s="37">
        <v>2.3E-2</v>
      </c>
      <c r="E35" s="37">
        <v>1.258</v>
      </c>
      <c r="F35" s="37">
        <v>0.36199999999999999</v>
      </c>
    </row>
    <row r="36" spans="1:6">
      <c r="A36" s="38" t="s">
        <v>3158</v>
      </c>
      <c r="B36" s="37">
        <v>0.71099999999999997</v>
      </c>
      <c r="C36" s="37">
        <v>14.590999999999999</v>
      </c>
      <c r="D36" s="37">
        <v>2.1999999999999999E-2</v>
      </c>
      <c r="E36" s="37">
        <v>2.524</v>
      </c>
      <c r="F36" s="37">
        <v>0.13300000000000001</v>
      </c>
    </row>
    <row r="37" spans="1:6">
      <c r="A37" s="38" t="s">
        <v>3159</v>
      </c>
      <c r="B37" s="37">
        <v>0.72499999999999998</v>
      </c>
      <c r="C37" s="37">
        <v>15.327</v>
      </c>
      <c r="D37" s="37">
        <v>4.2000000000000003E-2</v>
      </c>
      <c r="E37" s="37">
        <v>2.1000000000000001E-2</v>
      </c>
      <c r="F37" s="37">
        <v>0.91500000000000004</v>
      </c>
    </row>
    <row r="38" spans="1:6">
      <c r="A38" s="38" t="s">
        <v>3160</v>
      </c>
      <c r="B38" s="37">
        <v>0.40500000000000003</v>
      </c>
      <c r="C38" s="37">
        <v>14.746</v>
      </c>
      <c r="D38" s="37">
        <v>0</v>
      </c>
      <c r="E38" s="37">
        <v>0.67400000000000004</v>
      </c>
      <c r="F38" s="37">
        <v>2.38</v>
      </c>
    </row>
    <row r="39" spans="1:6">
      <c r="A39" s="38" t="s">
        <v>3161</v>
      </c>
      <c r="B39" s="37">
        <v>0.69099999999999995</v>
      </c>
      <c r="C39" s="37">
        <v>15.794</v>
      </c>
      <c r="D39" s="37">
        <v>1E-3</v>
      </c>
      <c r="E39" s="37">
        <v>0.27400000000000002</v>
      </c>
      <c r="F39" s="37">
        <v>0.51600000000000001</v>
      </c>
    </row>
  </sheetData>
  <pageMargins left="0.78740157499999996" right="0.78740157499999996" top="0.984251969" bottom="0.984251969"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41"/>
  <sheetViews>
    <sheetView workbookViewId="0">
      <selection activeCell="H40" sqref="H40"/>
    </sheetView>
  </sheetViews>
  <sheetFormatPr baseColWidth="10" defaultRowHeight="16"/>
  <cols>
    <col min="1" max="1" width="28.1640625" bestFit="1" customWidth="1"/>
    <col min="2" max="2" width="14.5" bestFit="1" customWidth="1"/>
    <col min="3" max="3" width="17" customWidth="1"/>
    <col min="4" max="4" width="51.6640625" bestFit="1" customWidth="1"/>
  </cols>
  <sheetData>
    <row r="1" spans="1:4">
      <c r="A1" s="19" t="s">
        <v>5597</v>
      </c>
    </row>
    <row r="3" spans="1:4">
      <c r="A3" s="69" t="s">
        <v>3079</v>
      </c>
      <c r="B3" s="70" t="s">
        <v>3126</v>
      </c>
      <c r="C3" s="88" t="s">
        <v>5424</v>
      </c>
      <c r="D3" s="88" t="s">
        <v>3448</v>
      </c>
    </row>
    <row r="4" spans="1:4">
      <c r="A4" s="53" t="s">
        <v>5638</v>
      </c>
      <c r="B4" s="54">
        <v>66.39</v>
      </c>
      <c r="C4" s="55" t="s">
        <v>3449</v>
      </c>
      <c r="D4" s="55" t="s">
        <v>3449</v>
      </c>
    </row>
    <row r="5" spans="1:4">
      <c r="A5" s="53" t="s">
        <v>5639</v>
      </c>
      <c r="B5" s="54">
        <v>57.67</v>
      </c>
      <c r="C5" s="55" t="s">
        <v>3449</v>
      </c>
      <c r="D5" s="55" t="s">
        <v>3449</v>
      </c>
    </row>
    <row r="6" spans="1:4">
      <c r="A6" s="53" t="s">
        <v>5640</v>
      </c>
      <c r="B6" s="54">
        <v>63.74</v>
      </c>
      <c r="C6" s="54">
        <v>36.799999999999997</v>
      </c>
      <c r="D6" s="56" t="s">
        <v>3450</v>
      </c>
    </row>
    <row r="7" spans="1:4">
      <c r="A7" s="53" t="s">
        <v>5641</v>
      </c>
      <c r="B7" s="54">
        <v>56.78</v>
      </c>
      <c r="C7" s="55" t="s">
        <v>3449</v>
      </c>
      <c r="D7" s="55" t="s">
        <v>3449</v>
      </c>
    </row>
    <row r="8" spans="1:4">
      <c r="A8" s="53" t="s">
        <v>5642</v>
      </c>
      <c r="B8" s="54">
        <v>64.760000000000005</v>
      </c>
      <c r="C8" s="54">
        <v>5.33</v>
      </c>
      <c r="D8" s="57" t="s">
        <v>3451</v>
      </c>
    </row>
    <row r="9" spans="1:4">
      <c r="A9" s="53" t="s">
        <v>5643</v>
      </c>
      <c r="B9" s="54">
        <v>80.33</v>
      </c>
      <c r="C9" s="55" t="s">
        <v>3449</v>
      </c>
      <c r="D9" s="55" t="s">
        <v>3449</v>
      </c>
    </row>
    <row r="10" spans="1:4">
      <c r="A10" s="53" t="s">
        <v>5644</v>
      </c>
      <c r="B10" s="54">
        <v>84.24</v>
      </c>
      <c r="C10" s="55" t="s">
        <v>3449</v>
      </c>
      <c r="D10" s="55" t="s">
        <v>3449</v>
      </c>
    </row>
    <row r="11" spans="1:4">
      <c r="A11" s="53" t="s">
        <v>5645</v>
      </c>
      <c r="B11" s="54">
        <v>61.78</v>
      </c>
      <c r="C11" s="55" t="s">
        <v>3449</v>
      </c>
      <c r="D11" s="55" t="s">
        <v>3449</v>
      </c>
    </row>
    <row r="12" spans="1:4">
      <c r="A12" s="53" t="s">
        <v>5646</v>
      </c>
      <c r="B12" s="54">
        <v>59.89</v>
      </c>
      <c r="C12" s="54">
        <v>0.67</v>
      </c>
      <c r="D12" s="57" t="s">
        <v>3452</v>
      </c>
    </row>
    <row r="13" spans="1:4">
      <c r="A13" s="53" t="s">
        <v>5647</v>
      </c>
      <c r="B13" s="54">
        <v>80.150000000000006</v>
      </c>
      <c r="C13" s="55" t="s">
        <v>3449</v>
      </c>
      <c r="D13" s="55" t="s">
        <v>3449</v>
      </c>
    </row>
    <row r="14" spans="1:4">
      <c r="A14" s="53" t="s">
        <v>5648</v>
      </c>
      <c r="B14" s="54">
        <v>74.95</v>
      </c>
      <c r="C14" s="55" t="s">
        <v>3449</v>
      </c>
      <c r="D14" s="55" t="s">
        <v>3449</v>
      </c>
    </row>
    <row r="15" spans="1:4">
      <c r="A15" s="53" t="s">
        <v>5649</v>
      </c>
      <c r="B15" s="54">
        <v>74.97</v>
      </c>
      <c r="C15" s="55" t="s">
        <v>3449</v>
      </c>
      <c r="D15" s="55" t="s">
        <v>3449</v>
      </c>
    </row>
    <row r="16" spans="1:4">
      <c r="A16" s="53" t="s">
        <v>5650</v>
      </c>
      <c r="B16" s="54">
        <v>80.63</v>
      </c>
      <c r="C16" s="55" t="s">
        <v>3449</v>
      </c>
      <c r="D16" s="55" t="s">
        <v>3449</v>
      </c>
    </row>
    <row r="17" spans="1:4">
      <c r="A17" s="53" t="s">
        <v>5651</v>
      </c>
      <c r="B17" s="54">
        <v>65.38</v>
      </c>
      <c r="C17" s="55" t="s">
        <v>3449</v>
      </c>
      <c r="D17" s="55" t="s">
        <v>3449</v>
      </c>
    </row>
    <row r="18" spans="1:4">
      <c r="A18" s="53" t="s">
        <v>5652</v>
      </c>
      <c r="B18" s="54">
        <v>83.78</v>
      </c>
      <c r="C18" s="54">
        <v>44.52</v>
      </c>
      <c r="D18" s="56" t="s">
        <v>3453</v>
      </c>
    </row>
    <row r="19" spans="1:4">
      <c r="A19" s="53" t="s">
        <v>5653</v>
      </c>
      <c r="B19" s="54">
        <v>59.94</v>
      </c>
      <c r="C19" s="55" t="s">
        <v>3449</v>
      </c>
      <c r="D19" s="55" t="s">
        <v>3449</v>
      </c>
    </row>
    <row r="20" spans="1:4">
      <c r="A20" s="53" t="s">
        <v>5654</v>
      </c>
      <c r="B20" s="54">
        <v>66.23</v>
      </c>
      <c r="C20" s="55" t="s">
        <v>3449</v>
      </c>
      <c r="D20" s="55" t="s">
        <v>3449</v>
      </c>
    </row>
    <row r="21" spans="1:4">
      <c r="A21" s="53" t="s">
        <v>5655</v>
      </c>
      <c r="B21" s="54">
        <v>71.989999999999995</v>
      </c>
      <c r="C21" s="55" t="s">
        <v>3449</v>
      </c>
      <c r="D21" s="55" t="s">
        <v>3449</v>
      </c>
    </row>
    <row r="22" spans="1:4">
      <c r="A22" s="53" t="s">
        <v>5656</v>
      </c>
      <c r="B22" s="54">
        <v>70.42</v>
      </c>
      <c r="C22" s="55" t="s">
        <v>3449</v>
      </c>
      <c r="D22" s="55" t="s">
        <v>3449</v>
      </c>
    </row>
    <row r="23" spans="1:4">
      <c r="A23" s="53" t="s">
        <v>5657</v>
      </c>
      <c r="B23" s="54">
        <v>73.19</v>
      </c>
      <c r="C23" s="55" t="s">
        <v>3449</v>
      </c>
      <c r="D23" s="55" t="s">
        <v>3449</v>
      </c>
    </row>
    <row r="24" spans="1:4">
      <c r="A24" s="53" t="s">
        <v>5658</v>
      </c>
      <c r="B24" s="54">
        <v>81.86</v>
      </c>
      <c r="C24" s="54">
        <v>4.74</v>
      </c>
      <c r="D24" s="57" t="s">
        <v>3454</v>
      </c>
    </row>
    <row r="25" spans="1:4">
      <c r="A25" s="53" t="s">
        <v>5659</v>
      </c>
      <c r="B25" s="54">
        <v>66.150000000000006</v>
      </c>
      <c r="C25" s="55" t="s">
        <v>3449</v>
      </c>
      <c r="D25" s="55" t="s">
        <v>3449</v>
      </c>
    </row>
    <row r="26" spans="1:4">
      <c r="A26" s="53" t="s">
        <v>5660</v>
      </c>
      <c r="B26" s="54">
        <v>65.11</v>
      </c>
      <c r="C26" s="54">
        <v>43.48</v>
      </c>
      <c r="D26" s="56" t="s">
        <v>3455</v>
      </c>
    </row>
    <row r="27" spans="1:4">
      <c r="A27" s="53" t="s">
        <v>5661</v>
      </c>
      <c r="B27" s="54">
        <v>76.95</v>
      </c>
      <c r="C27" s="55" t="s">
        <v>3449</v>
      </c>
      <c r="D27" s="55" t="s">
        <v>3449</v>
      </c>
    </row>
    <row r="28" spans="1:4">
      <c r="A28" s="53" t="s">
        <v>5662</v>
      </c>
      <c r="B28" s="54">
        <v>74.680000000000007</v>
      </c>
      <c r="C28" s="55" t="s">
        <v>3449</v>
      </c>
      <c r="D28" s="55" t="s">
        <v>3449</v>
      </c>
    </row>
    <row r="29" spans="1:4">
      <c r="A29" s="53" t="s">
        <v>5663</v>
      </c>
      <c r="B29" s="54">
        <v>82.08</v>
      </c>
      <c r="C29" s="54">
        <v>33.36</v>
      </c>
      <c r="D29" s="56" t="s">
        <v>3456</v>
      </c>
    </row>
    <row r="30" spans="1:4">
      <c r="A30" s="53" t="s">
        <v>5664</v>
      </c>
      <c r="B30" s="54">
        <v>50.1</v>
      </c>
      <c r="C30" s="54">
        <v>2.74</v>
      </c>
      <c r="D30" s="56" t="s">
        <v>3457</v>
      </c>
    </row>
    <row r="31" spans="1:4">
      <c r="A31" s="53" t="s">
        <v>5665</v>
      </c>
      <c r="B31" s="54">
        <v>85.96</v>
      </c>
      <c r="C31" s="54">
        <v>3.86</v>
      </c>
      <c r="D31" s="57" t="s">
        <v>3458</v>
      </c>
    </row>
    <row r="32" spans="1:4">
      <c r="A32" s="53" t="s">
        <v>5666</v>
      </c>
      <c r="B32" s="54">
        <v>90.39</v>
      </c>
      <c r="C32" s="54">
        <v>10.78</v>
      </c>
      <c r="D32" s="56" t="s">
        <v>3459</v>
      </c>
    </row>
    <row r="33" spans="1:4">
      <c r="A33" s="53" t="s">
        <v>5667</v>
      </c>
      <c r="B33" s="54">
        <v>56.16</v>
      </c>
      <c r="C33" s="55" t="s">
        <v>3449</v>
      </c>
      <c r="D33" s="55" t="s">
        <v>3449</v>
      </c>
    </row>
    <row r="34" spans="1:4">
      <c r="A34" s="53" t="s">
        <v>5668</v>
      </c>
      <c r="B34" s="54">
        <v>73.83</v>
      </c>
      <c r="C34" s="54">
        <v>37.07</v>
      </c>
      <c r="D34" s="56" t="s">
        <v>3460</v>
      </c>
    </row>
    <row r="35" spans="1:4">
      <c r="A35" s="53" t="s">
        <v>5669</v>
      </c>
      <c r="B35" s="54">
        <v>47.58</v>
      </c>
      <c r="C35" s="54">
        <v>2.71</v>
      </c>
      <c r="D35" s="57" t="s">
        <v>3461</v>
      </c>
    </row>
    <row r="36" spans="1:4">
      <c r="A36" s="53" t="s">
        <v>5670</v>
      </c>
      <c r="B36" s="54">
        <v>61.87</v>
      </c>
      <c r="C36" s="54">
        <v>4.49</v>
      </c>
      <c r="D36" s="57" t="s">
        <v>3462</v>
      </c>
    </row>
    <row r="37" spans="1:4">
      <c r="A37" s="53" t="s">
        <v>5671</v>
      </c>
      <c r="B37" s="54">
        <v>59.99</v>
      </c>
      <c r="C37" s="54">
        <v>6.53</v>
      </c>
      <c r="D37" s="57" t="s">
        <v>3463</v>
      </c>
    </row>
    <row r="38" spans="1:4">
      <c r="A38" s="53" t="s">
        <v>5672</v>
      </c>
      <c r="B38" s="54">
        <v>54.16</v>
      </c>
      <c r="C38" s="55" t="s">
        <v>3449</v>
      </c>
      <c r="D38" s="55" t="s">
        <v>3449</v>
      </c>
    </row>
    <row r="40" spans="1:4">
      <c r="A40" s="87" t="s">
        <v>5422</v>
      </c>
    </row>
    <row r="41" spans="1:4">
      <c r="A41" s="86" t="s">
        <v>5423</v>
      </c>
    </row>
  </sheetData>
  <pageMargins left="0.78740157499999996" right="0.78740157499999996" top="0.984251969" bottom="0.984251969" header="0.5" footer="0.5"/>
  <pageSetup paperSize="9"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14"/>
  <sheetViews>
    <sheetView workbookViewId="0">
      <selection activeCell="E7" sqref="E7"/>
    </sheetView>
  </sheetViews>
  <sheetFormatPr baseColWidth="10" defaultRowHeight="16"/>
  <cols>
    <col min="2" max="2" width="12.1640625" bestFit="1" customWidth="1"/>
    <col min="11" max="11" width="15.83203125" customWidth="1"/>
  </cols>
  <sheetData>
    <row r="1" spans="1:22">
      <c r="A1" s="16" t="s">
        <v>5598</v>
      </c>
    </row>
    <row r="3" spans="1:22" s="16" customFormat="1">
      <c r="A3" s="89" t="s">
        <v>4264</v>
      </c>
      <c r="B3" s="89" t="s">
        <v>5425</v>
      </c>
      <c r="C3" s="89" t="s">
        <v>5426</v>
      </c>
      <c r="D3" s="89" t="s">
        <v>5427</v>
      </c>
      <c r="E3" s="89" t="s">
        <v>5428</v>
      </c>
      <c r="F3" s="89" t="s">
        <v>5429</v>
      </c>
      <c r="G3" s="89" t="s">
        <v>5430</v>
      </c>
      <c r="H3" s="89" t="s">
        <v>5431</v>
      </c>
      <c r="I3" s="89" t="s">
        <v>5432</v>
      </c>
      <c r="J3" s="89" t="s">
        <v>5433</v>
      </c>
      <c r="K3" s="89" t="s">
        <v>5434</v>
      </c>
      <c r="L3" s="89" t="s">
        <v>5435</v>
      </c>
      <c r="M3" s="89" t="s">
        <v>5436</v>
      </c>
      <c r="N3" s="89" t="s">
        <v>5437</v>
      </c>
      <c r="O3" s="89" t="s">
        <v>5438</v>
      </c>
      <c r="P3" s="89" t="s">
        <v>5439</v>
      </c>
      <c r="Q3" s="89" t="s">
        <v>5440</v>
      </c>
      <c r="R3" s="89" t="s">
        <v>5441</v>
      </c>
      <c r="S3" s="89" t="s">
        <v>5442</v>
      </c>
      <c r="T3" s="89" t="s">
        <v>5443</v>
      </c>
      <c r="U3" s="89" t="s">
        <v>5444</v>
      </c>
      <c r="V3" s="89" t="s">
        <v>5445</v>
      </c>
    </row>
    <row r="4" spans="1:22">
      <c r="A4" s="34" t="s">
        <v>1953</v>
      </c>
      <c r="B4" s="34" t="s">
        <v>47</v>
      </c>
      <c r="C4" s="90" t="s">
        <v>5446</v>
      </c>
      <c r="D4" s="34">
        <v>2</v>
      </c>
      <c r="E4" s="34">
        <v>2</v>
      </c>
      <c r="F4" s="34" t="s">
        <v>5447</v>
      </c>
      <c r="G4" s="34">
        <v>2</v>
      </c>
      <c r="H4" s="34">
        <v>2</v>
      </c>
      <c r="I4" s="34">
        <v>2</v>
      </c>
      <c r="J4" s="34">
        <v>2</v>
      </c>
      <c r="K4" s="34">
        <v>2</v>
      </c>
      <c r="L4" s="34">
        <v>2</v>
      </c>
      <c r="M4" s="34">
        <v>2</v>
      </c>
      <c r="N4" s="34">
        <v>2</v>
      </c>
      <c r="O4" s="34">
        <v>2</v>
      </c>
      <c r="P4" s="34">
        <v>2</v>
      </c>
      <c r="Q4" s="34">
        <v>2</v>
      </c>
      <c r="R4" s="34">
        <v>2</v>
      </c>
      <c r="S4" s="34">
        <v>2</v>
      </c>
      <c r="T4" s="34">
        <f>COUNTIF(D4:S4,"&gt;2")</f>
        <v>0</v>
      </c>
      <c r="U4" s="34">
        <f>COUNTIF(D4:S4,"&lt;2")  - COUNTIF(D4:S4,"=0")</f>
        <v>0</v>
      </c>
      <c r="V4" s="34">
        <f t="shared" ref="V4:V12" si="0">SUM(T4:U4)</f>
        <v>0</v>
      </c>
    </row>
    <row r="5" spans="1:22">
      <c r="A5" s="34" t="s">
        <v>1603</v>
      </c>
      <c r="B5" s="34" t="s">
        <v>47</v>
      </c>
      <c r="C5" s="90" t="s">
        <v>5446</v>
      </c>
      <c r="D5" s="34">
        <v>2</v>
      </c>
      <c r="E5" s="34">
        <v>2</v>
      </c>
      <c r="F5" s="34">
        <v>2</v>
      </c>
      <c r="G5" s="34">
        <v>2</v>
      </c>
      <c r="H5" s="34">
        <v>2</v>
      </c>
      <c r="I5" s="34">
        <v>1</v>
      </c>
      <c r="J5" s="34">
        <v>2</v>
      </c>
      <c r="K5" s="34">
        <v>2</v>
      </c>
      <c r="L5" s="34">
        <v>2</v>
      </c>
      <c r="M5" s="34">
        <v>2</v>
      </c>
      <c r="N5" s="34">
        <v>2</v>
      </c>
      <c r="O5" s="34">
        <v>2</v>
      </c>
      <c r="P5" s="34">
        <v>2</v>
      </c>
      <c r="Q5" s="34">
        <v>2</v>
      </c>
      <c r="R5" s="34">
        <v>0</v>
      </c>
      <c r="S5" s="34">
        <v>2</v>
      </c>
      <c r="T5" s="34">
        <f>COUNTIF(D5:S5,"&gt;2")</f>
        <v>0</v>
      </c>
      <c r="U5" s="34">
        <f>COUNTIF(D5:S5,"&lt;2")  - COUNTIF(D5:S5,"=0")</f>
        <v>1</v>
      </c>
      <c r="V5" s="34">
        <f t="shared" si="0"/>
        <v>1</v>
      </c>
    </row>
    <row r="6" spans="1:22">
      <c r="A6" s="34" t="s">
        <v>1742</v>
      </c>
      <c r="B6" s="34" t="s">
        <v>47</v>
      </c>
      <c r="C6" s="90" t="s">
        <v>5446</v>
      </c>
      <c r="D6" s="34">
        <v>2</v>
      </c>
      <c r="E6" s="34">
        <v>2</v>
      </c>
      <c r="F6" s="34">
        <v>1</v>
      </c>
      <c r="G6" s="34">
        <v>2</v>
      </c>
      <c r="H6" s="34">
        <v>2</v>
      </c>
      <c r="I6" s="34">
        <v>2</v>
      </c>
      <c r="J6" s="34">
        <v>2</v>
      </c>
      <c r="K6" s="34">
        <v>2</v>
      </c>
      <c r="L6" s="34">
        <v>2</v>
      </c>
      <c r="M6" s="34">
        <v>2</v>
      </c>
      <c r="N6" s="34">
        <v>2</v>
      </c>
      <c r="O6" s="34">
        <v>2</v>
      </c>
      <c r="P6" s="34">
        <v>2</v>
      </c>
      <c r="Q6" s="34">
        <v>2</v>
      </c>
      <c r="R6" s="34">
        <v>2</v>
      </c>
      <c r="S6" s="34">
        <v>2</v>
      </c>
      <c r="T6" s="34">
        <f>COUNTIF(D6:S6,"&gt;2")</f>
        <v>0</v>
      </c>
      <c r="U6" s="34">
        <f>COUNTIF(D6:S6,"&lt;2")  - COUNTIF(D6:S6,"=0")</f>
        <v>1</v>
      </c>
      <c r="V6" s="34">
        <f t="shared" si="0"/>
        <v>1</v>
      </c>
    </row>
    <row r="7" spans="1:22">
      <c r="A7" s="34" t="s">
        <v>1726</v>
      </c>
      <c r="B7" s="34" t="s">
        <v>47</v>
      </c>
      <c r="C7" s="90" t="s">
        <v>5446</v>
      </c>
      <c r="D7" s="34">
        <v>2</v>
      </c>
      <c r="E7" s="34">
        <v>2</v>
      </c>
      <c r="F7" s="34">
        <v>2</v>
      </c>
      <c r="G7" s="34">
        <v>2</v>
      </c>
      <c r="H7" s="34">
        <v>2</v>
      </c>
      <c r="I7" s="34">
        <v>2</v>
      </c>
      <c r="J7" s="34">
        <v>2</v>
      </c>
      <c r="K7" s="34">
        <v>2</v>
      </c>
      <c r="L7" s="34">
        <v>2</v>
      </c>
      <c r="M7" s="34">
        <v>2</v>
      </c>
      <c r="N7" s="34">
        <v>2</v>
      </c>
      <c r="O7" s="34">
        <v>2</v>
      </c>
      <c r="P7" s="34">
        <v>2</v>
      </c>
      <c r="Q7" s="34">
        <v>2</v>
      </c>
      <c r="R7" s="34">
        <v>2</v>
      </c>
      <c r="S7" s="34">
        <v>2</v>
      </c>
      <c r="T7" s="34">
        <f>COUNTIF(D7:S7,"&gt;2")</f>
        <v>0</v>
      </c>
      <c r="U7" s="34">
        <f>COUNTIF(D7:S7,"&lt;2")  - COUNTIF(D7:S7,"=0")</f>
        <v>0</v>
      </c>
      <c r="V7" s="34">
        <f t="shared" si="0"/>
        <v>0</v>
      </c>
    </row>
    <row r="8" spans="1:22">
      <c r="A8" s="34" t="s">
        <v>1707</v>
      </c>
      <c r="B8" s="34" t="s">
        <v>47</v>
      </c>
      <c r="C8" s="90" t="s">
        <v>5448</v>
      </c>
      <c r="D8" s="34">
        <v>4</v>
      </c>
      <c r="E8" s="34">
        <v>3</v>
      </c>
      <c r="F8" s="34">
        <v>3</v>
      </c>
      <c r="G8" s="34">
        <v>3</v>
      </c>
      <c r="H8" s="34">
        <v>3</v>
      </c>
      <c r="I8" s="34">
        <v>3</v>
      </c>
      <c r="J8" s="34">
        <v>3</v>
      </c>
      <c r="K8" s="34">
        <v>3</v>
      </c>
      <c r="L8" s="34">
        <v>4</v>
      </c>
      <c r="M8" s="34">
        <v>3</v>
      </c>
      <c r="N8" s="34">
        <v>3</v>
      </c>
      <c r="O8" s="34">
        <v>3</v>
      </c>
      <c r="P8" s="34">
        <v>3</v>
      </c>
      <c r="Q8" s="34">
        <v>3</v>
      </c>
      <c r="R8" s="34">
        <v>3</v>
      </c>
      <c r="S8" s="34">
        <v>3</v>
      </c>
      <c r="T8" s="34">
        <f>COUNTIF(D8:S8,"&gt;3")</f>
        <v>2</v>
      </c>
      <c r="U8" s="34">
        <f>COUNTIF(D8:S8,"&lt;3")  - COUNTIF(D8:S8,"=0")</f>
        <v>0</v>
      </c>
      <c r="V8" s="34">
        <f t="shared" si="0"/>
        <v>2</v>
      </c>
    </row>
    <row r="9" spans="1:22">
      <c r="A9" s="34" t="s">
        <v>2177</v>
      </c>
      <c r="B9" s="34" t="s">
        <v>47</v>
      </c>
      <c r="C9" s="90" t="s">
        <v>5446</v>
      </c>
      <c r="D9" s="34">
        <v>2</v>
      </c>
      <c r="E9" s="34">
        <v>2</v>
      </c>
      <c r="F9" s="34">
        <v>0</v>
      </c>
      <c r="G9" s="34">
        <v>2</v>
      </c>
      <c r="H9" s="34">
        <v>2</v>
      </c>
      <c r="I9" s="34">
        <v>2</v>
      </c>
      <c r="J9" s="34">
        <v>0</v>
      </c>
      <c r="K9" s="34">
        <v>2</v>
      </c>
      <c r="L9" s="34">
        <v>1</v>
      </c>
      <c r="M9" s="34">
        <v>2</v>
      </c>
      <c r="N9" s="34">
        <v>2</v>
      </c>
      <c r="O9" s="34">
        <v>2</v>
      </c>
      <c r="P9" s="34">
        <v>2</v>
      </c>
      <c r="Q9" s="34">
        <v>2</v>
      </c>
      <c r="R9" s="34">
        <v>2</v>
      </c>
      <c r="S9" s="34">
        <v>2</v>
      </c>
      <c r="T9" s="34">
        <f>COUNTIF(D9:S9,"&gt;2")</f>
        <v>0</v>
      </c>
      <c r="U9" s="34">
        <f>COUNTIF(D9:S9,"&lt;2")  - COUNTIF(D9:S9,"=0")</f>
        <v>1</v>
      </c>
      <c r="V9" s="34">
        <f t="shared" si="0"/>
        <v>1</v>
      </c>
    </row>
    <row r="10" spans="1:22">
      <c r="A10" s="34" t="s">
        <v>1765</v>
      </c>
      <c r="B10" s="34" t="s">
        <v>47</v>
      </c>
      <c r="C10" s="90" t="s">
        <v>5446</v>
      </c>
      <c r="D10" s="34">
        <v>3</v>
      </c>
      <c r="E10" s="34">
        <v>2</v>
      </c>
      <c r="F10" s="34">
        <v>2</v>
      </c>
      <c r="G10" s="34">
        <v>2</v>
      </c>
      <c r="H10" s="34">
        <v>2</v>
      </c>
      <c r="I10" s="34">
        <v>3</v>
      </c>
      <c r="J10" s="34">
        <v>2</v>
      </c>
      <c r="K10" s="34">
        <v>2</v>
      </c>
      <c r="L10" s="34">
        <v>3</v>
      </c>
      <c r="M10" s="34">
        <v>2</v>
      </c>
      <c r="N10" s="34">
        <v>3</v>
      </c>
      <c r="O10" s="34">
        <v>2</v>
      </c>
      <c r="P10" s="34">
        <v>2</v>
      </c>
      <c r="Q10" s="34">
        <v>2</v>
      </c>
      <c r="R10" s="34">
        <v>2</v>
      </c>
      <c r="S10" s="34">
        <v>2</v>
      </c>
      <c r="T10" s="34">
        <f>COUNTIF(D10:S10,"&gt;2")</f>
        <v>4</v>
      </c>
      <c r="U10" s="34">
        <f>COUNTIF(D10:S10,"&lt;2")  - COUNTIF(D10:S10,"=0")</f>
        <v>0</v>
      </c>
      <c r="V10" s="34">
        <f t="shared" si="0"/>
        <v>4</v>
      </c>
    </row>
    <row r="11" spans="1:22">
      <c r="A11" s="34" t="s">
        <v>1784</v>
      </c>
      <c r="B11" s="34" t="s">
        <v>47</v>
      </c>
      <c r="C11" s="90" t="s">
        <v>5446</v>
      </c>
      <c r="D11" s="34">
        <v>2</v>
      </c>
      <c r="E11" s="34">
        <v>2</v>
      </c>
      <c r="F11" s="34">
        <v>2</v>
      </c>
      <c r="G11" s="34">
        <v>2</v>
      </c>
      <c r="H11" s="34">
        <v>2</v>
      </c>
      <c r="I11" s="34">
        <v>2</v>
      </c>
      <c r="J11" s="34">
        <v>2</v>
      </c>
      <c r="K11" s="34">
        <v>2</v>
      </c>
      <c r="L11" s="34">
        <v>2</v>
      </c>
      <c r="M11" s="34">
        <v>2</v>
      </c>
      <c r="N11" s="34">
        <v>2</v>
      </c>
      <c r="O11" s="34">
        <v>2</v>
      </c>
      <c r="P11" s="34">
        <v>2</v>
      </c>
      <c r="Q11" s="34">
        <v>2</v>
      </c>
      <c r="R11" s="34">
        <v>2</v>
      </c>
      <c r="S11" s="34">
        <v>2</v>
      </c>
      <c r="T11" s="34">
        <f>COUNTIF(D11:S11,"&gt;2")</f>
        <v>0</v>
      </c>
      <c r="U11" s="34">
        <f>COUNTIF(D11:S11,"&lt;2")  - COUNTIF(D11:S11,"=0")</f>
        <v>0</v>
      </c>
      <c r="V11" s="34">
        <f t="shared" si="0"/>
        <v>0</v>
      </c>
    </row>
    <row r="12" spans="1:22">
      <c r="A12" s="34" t="s">
        <v>1987</v>
      </c>
      <c r="B12" s="34" t="s">
        <v>47</v>
      </c>
      <c r="C12" s="90" t="s">
        <v>5449</v>
      </c>
      <c r="D12" s="34">
        <v>5</v>
      </c>
      <c r="E12" s="34">
        <v>5</v>
      </c>
      <c r="F12" s="34">
        <v>6</v>
      </c>
      <c r="G12" s="34">
        <v>4</v>
      </c>
      <c r="H12" s="34">
        <v>4</v>
      </c>
      <c r="I12" s="34">
        <v>4</v>
      </c>
      <c r="J12" s="34">
        <v>4</v>
      </c>
      <c r="K12" s="34">
        <v>4</v>
      </c>
      <c r="L12" s="34">
        <v>4</v>
      </c>
      <c r="M12" s="34">
        <v>4</v>
      </c>
      <c r="N12" s="34">
        <v>4</v>
      </c>
      <c r="O12" s="34">
        <v>4</v>
      </c>
      <c r="P12" s="34">
        <v>4</v>
      </c>
      <c r="Q12" s="34">
        <v>4</v>
      </c>
      <c r="R12" s="34">
        <v>5</v>
      </c>
      <c r="S12" s="34">
        <v>4</v>
      </c>
      <c r="T12" s="34">
        <f>COUNTIF(D12:S12,"&gt;4")</f>
        <v>4</v>
      </c>
      <c r="U12" s="34">
        <f>COUNTIF(D12:S12,"&lt;4")  - COUNTIF(D12:S12,"=0")</f>
        <v>0</v>
      </c>
      <c r="V12" s="34">
        <f t="shared" si="0"/>
        <v>4</v>
      </c>
    </row>
    <row r="13" spans="1:22">
      <c r="A13" s="34" t="s">
        <v>1965</v>
      </c>
      <c r="B13" s="34" t="s">
        <v>47</v>
      </c>
      <c r="C13" s="90" t="s">
        <v>1967</v>
      </c>
      <c r="D13" s="34">
        <v>5</v>
      </c>
      <c r="E13" s="34">
        <v>5</v>
      </c>
      <c r="F13" s="34">
        <v>4</v>
      </c>
      <c r="G13" s="34">
        <v>4</v>
      </c>
      <c r="H13" s="34">
        <v>5</v>
      </c>
      <c r="I13" s="34">
        <v>5</v>
      </c>
      <c r="J13" s="34">
        <v>4</v>
      </c>
      <c r="K13" s="34">
        <v>5</v>
      </c>
      <c r="L13" s="34">
        <v>4</v>
      </c>
      <c r="M13" s="34">
        <v>4</v>
      </c>
      <c r="N13" s="34">
        <v>5</v>
      </c>
      <c r="O13" s="34">
        <v>4</v>
      </c>
      <c r="P13" s="34">
        <v>5</v>
      </c>
      <c r="Q13" s="34">
        <v>4</v>
      </c>
      <c r="R13" s="34">
        <v>4</v>
      </c>
      <c r="S13" s="34">
        <v>4</v>
      </c>
      <c r="T13" s="34" t="s">
        <v>5450</v>
      </c>
      <c r="U13" s="34" t="s">
        <v>5450</v>
      </c>
      <c r="V13" s="34" t="s">
        <v>5450</v>
      </c>
    </row>
    <row r="14" spans="1:22">
      <c r="A14" s="34" t="s">
        <v>2265</v>
      </c>
      <c r="B14" s="34" t="s">
        <v>47</v>
      </c>
      <c r="C14" s="90" t="s">
        <v>5448</v>
      </c>
      <c r="D14" s="34">
        <v>5</v>
      </c>
      <c r="E14" s="34">
        <v>3</v>
      </c>
      <c r="F14" s="34">
        <v>3</v>
      </c>
      <c r="G14" s="34">
        <v>3</v>
      </c>
      <c r="H14" s="34">
        <v>4</v>
      </c>
      <c r="I14" s="34">
        <v>3</v>
      </c>
      <c r="J14" s="34">
        <v>3</v>
      </c>
      <c r="K14" s="34">
        <v>4</v>
      </c>
      <c r="L14" s="34">
        <v>4</v>
      </c>
      <c r="M14" s="34">
        <v>3</v>
      </c>
      <c r="N14" s="34">
        <v>3</v>
      </c>
      <c r="O14" s="34">
        <v>3</v>
      </c>
      <c r="P14" s="34">
        <v>3</v>
      </c>
      <c r="Q14" s="34">
        <v>3</v>
      </c>
      <c r="R14" s="34">
        <v>3</v>
      </c>
      <c r="S14" s="34">
        <v>3</v>
      </c>
      <c r="T14" s="34">
        <f>COUNTIF(D14:S14,"&gt;3")</f>
        <v>4</v>
      </c>
      <c r="U14" s="34">
        <f>COUNTIF(D14:S14,"&lt;3")  - COUNTIF(D14:S14,"=0")</f>
        <v>0</v>
      </c>
      <c r="V14" s="34">
        <f t="shared" ref="V14:V20" si="1">SUM(T14:U14)</f>
        <v>4</v>
      </c>
    </row>
    <row r="15" spans="1:22">
      <c r="A15" s="34" t="s">
        <v>2263</v>
      </c>
      <c r="B15" s="34" t="s">
        <v>47</v>
      </c>
      <c r="C15" s="90" t="s">
        <v>5446</v>
      </c>
      <c r="D15" s="34">
        <v>2</v>
      </c>
      <c r="E15" s="34">
        <v>2</v>
      </c>
      <c r="F15" s="34">
        <v>2</v>
      </c>
      <c r="G15" s="34">
        <v>2</v>
      </c>
      <c r="H15" s="34" t="s">
        <v>5451</v>
      </c>
      <c r="I15" s="34">
        <v>2</v>
      </c>
      <c r="J15" s="34">
        <v>2</v>
      </c>
      <c r="K15" s="34" t="s">
        <v>5452</v>
      </c>
      <c r="L15" s="34">
        <v>2</v>
      </c>
      <c r="M15" s="34">
        <v>2</v>
      </c>
      <c r="N15" s="34">
        <v>2</v>
      </c>
      <c r="O15" s="34">
        <v>2</v>
      </c>
      <c r="P15" s="34">
        <v>2</v>
      </c>
      <c r="Q15" s="34">
        <v>2</v>
      </c>
      <c r="R15" s="34">
        <v>2</v>
      </c>
      <c r="S15" s="34">
        <v>2</v>
      </c>
      <c r="T15" s="34">
        <f t="shared" ref="T15:T20" si="2">COUNTIF(D15:S15,"&gt;2")</f>
        <v>0</v>
      </c>
      <c r="U15" s="34">
        <f t="shared" ref="U15:U20" si="3">COUNTIF(D15:S15,"&lt;2")  - COUNTIF(D15:S15,"=0")</f>
        <v>0</v>
      </c>
      <c r="V15" s="34">
        <f t="shared" si="1"/>
        <v>0</v>
      </c>
    </row>
    <row r="16" spans="1:22">
      <c r="A16" s="34" t="s">
        <v>1407</v>
      </c>
      <c r="B16" s="34" t="s">
        <v>47</v>
      </c>
      <c r="C16" s="90" t="s">
        <v>5446</v>
      </c>
      <c r="D16" s="34">
        <v>3</v>
      </c>
      <c r="E16" s="34">
        <v>2</v>
      </c>
      <c r="F16" s="34">
        <v>3</v>
      </c>
      <c r="G16" s="34">
        <v>3</v>
      </c>
      <c r="H16" s="34">
        <v>0</v>
      </c>
      <c r="I16" s="34">
        <v>2</v>
      </c>
      <c r="J16" s="34">
        <v>0</v>
      </c>
      <c r="K16" s="34">
        <v>2</v>
      </c>
      <c r="L16" s="34">
        <v>0</v>
      </c>
      <c r="M16" s="34">
        <v>2</v>
      </c>
      <c r="N16" s="34">
        <v>2</v>
      </c>
      <c r="O16" s="34">
        <v>2</v>
      </c>
      <c r="P16" s="34">
        <v>2</v>
      </c>
      <c r="Q16" s="34">
        <v>2</v>
      </c>
      <c r="R16" s="34">
        <v>0</v>
      </c>
      <c r="S16" s="34">
        <v>0</v>
      </c>
      <c r="T16" s="34">
        <f t="shared" si="2"/>
        <v>3</v>
      </c>
      <c r="U16" s="34">
        <f t="shared" si="3"/>
        <v>0</v>
      </c>
      <c r="V16" s="34">
        <f t="shared" si="1"/>
        <v>3</v>
      </c>
    </row>
    <row r="17" spans="1:22">
      <c r="A17" s="34" t="s">
        <v>1752</v>
      </c>
      <c r="B17" s="34" t="s">
        <v>47</v>
      </c>
      <c r="C17" s="90" t="s">
        <v>5446</v>
      </c>
      <c r="D17" s="34">
        <v>2</v>
      </c>
      <c r="E17" s="34">
        <v>2</v>
      </c>
      <c r="F17" s="34">
        <v>0</v>
      </c>
      <c r="G17" s="34">
        <v>2</v>
      </c>
      <c r="H17" s="34">
        <v>2</v>
      </c>
      <c r="I17" s="34">
        <v>2</v>
      </c>
      <c r="J17" s="34">
        <v>3</v>
      </c>
      <c r="K17" s="34">
        <v>2</v>
      </c>
      <c r="L17" s="34">
        <v>0</v>
      </c>
      <c r="M17" s="34">
        <v>2</v>
      </c>
      <c r="N17" s="34">
        <v>2</v>
      </c>
      <c r="O17" s="34">
        <v>2</v>
      </c>
      <c r="P17" s="34">
        <v>2</v>
      </c>
      <c r="Q17" s="34">
        <v>2</v>
      </c>
      <c r="R17" s="34">
        <v>2</v>
      </c>
      <c r="S17" s="34">
        <v>2</v>
      </c>
      <c r="T17" s="34">
        <f t="shared" si="2"/>
        <v>1</v>
      </c>
      <c r="U17" s="34">
        <f t="shared" si="3"/>
        <v>0</v>
      </c>
      <c r="V17" s="34">
        <f t="shared" si="1"/>
        <v>1</v>
      </c>
    </row>
    <row r="18" spans="1:22">
      <c r="A18" s="34" t="s">
        <v>1673</v>
      </c>
      <c r="B18" s="34" t="s">
        <v>47</v>
      </c>
      <c r="C18" s="90" t="s">
        <v>5446</v>
      </c>
      <c r="D18" s="34">
        <v>2</v>
      </c>
      <c r="E18" s="34">
        <v>2</v>
      </c>
      <c r="F18" s="34">
        <v>2</v>
      </c>
      <c r="G18" s="34">
        <v>2</v>
      </c>
      <c r="H18" s="34">
        <v>2</v>
      </c>
      <c r="I18" s="34">
        <v>2</v>
      </c>
      <c r="J18" s="34">
        <v>3</v>
      </c>
      <c r="K18" s="34">
        <v>2</v>
      </c>
      <c r="L18" s="34">
        <v>2</v>
      </c>
      <c r="M18" s="34">
        <v>2</v>
      </c>
      <c r="N18" s="34">
        <v>2</v>
      </c>
      <c r="O18" s="34">
        <v>2</v>
      </c>
      <c r="P18" s="34">
        <v>2</v>
      </c>
      <c r="Q18" s="34">
        <v>1</v>
      </c>
      <c r="R18" s="34">
        <v>2</v>
      </c>
      <c r="S18" s="34">
        <v>2</v>
      </c>
      <c r="T18" s="34">
        <f t="shared" si="2"/>
        <v>1</v>
      </c>
      <c r="U18" s="34">
        <f t="shared" si="3"/>
        <v>1</v>
      </c>
      <c r="V18" s="34">
        <f t="shared" si="1"/>
        <v>2</v>
      </c>
    </row>
    <row r="19" spans="1:22">
      <c r="A19" s="34" t="s">
        <v>1669</v>
      </c>
      <c r="B19" s="34" t="s">
        <v>47</v>
      </c>
      <c r="C19" s="90" t="s">
        <v>5446</v>
      </c>
      <c r="D19" s="34">
        <v>2</v>
      </c>
      <c r="E19" s="34" t="s">
        <v>5453</v>
      </c>
      <c r="F19" s="34" t="s">
        <v>5454</v>
      </c>
      <c r="G19" s="34">
        <v>2</v>
      </c>
      <c r="H19" s="34">
        <v>2</v>
      </c>
      <c r="I19" s="34">
        <v>2</v>
      </c>
      <c r="J19" s="34">
        <v>2</v>
      </c>
      <c r="K19" s="34">
        <v>2</v>
      </c>
      <c r="L19" s="34">
        <v>2</v>
      </c>
      <c r="M19" s="34">
        <v>2</v>
      </c>
      <c r="N19" s="34">
        <v>2</v>
      </c>
      <c r="O19" s="34">
        <v>2</v>
      </c>
      <c r="P19" s="34">
        <v>2</v>
      </c>
      <c r="Q19" s="34">
        <v>2</v>
      </c>
      <c r="R19" s="34">
        <v>2</v>
      </c>
      <c r="S19" s="34">
        <v>2</v>
      </c>
      <c r="T19" s="34">
        <f t="shared" si="2"/>
        <v>0</v>
      </c>
      <c r="U19" s="34">
        <f t="shared" si="3"/>
        <v>0</v>
      </c>
      <c r="V19" s="34">
        <f t="shared" si="1"/>
        <v>0</v>
      </c>
    </row>
    <row r="20" spans="1:22">
      <c r="A20" s="34" t="s">
        <v>1499</v>
      </c>
      <c r="B20" s="34" t="s">
        <v>47</v>
      </c>
      <c r="C20" s="90" t="s">
        <v>5446</v>
      </c>
      <c r="D20" s="34">
        <v>0</v>
      </c>
      <c r="E20" s="34">
        <v>0</v>
      </c>
      <c r="F20" s="34">
        <v>0</v>
      </c>
      <c r="G20" s="34">
        <v>0</v>
      </c>
      <c r="H20" s="34">
        <v>0</v>
      </c>
      <c r="I20" s="34">
        <v>0</v>
      </c>
      <c r="J20" s="34">
        <v>0</v>
      </c>
      <c r="K20" s="34">
        <v>0</v>
      </c>
      <c r="L20" s="34">
        <v>2</v>
      </c>
      <c r="M20" s="34">
        <v>0</v>
      </c>
      <c r="N20" s="34">
        <v>0</v>
      </c>
      <c r="O20" s="34">
        <v>0</v>
      </c>
      <c r="P20" s="34">
        <v>0</v>
      </c>
      <c r="Q20" s="34">
        <v>0</v>
      </c>
      <c r="R20" s="34">
        <v>0</v>
      </c>
      <c r="S20" s="34">
        <v>0</v>
      </c>
      <c r="T20" s="34">
        <f t="shared" si="2"/>
        <v>0</v>
      </c>
      <c r="U20" s="34">
        <f t="shared" si="3"/>
        <v>0</v>
      </c>
      <c r="V20" s="34">
        <f t="shared" si="1"/>
        <v>0</v>
      </c>
    </row>
    <row r="21" spans="1:22">
      <c r="A21" s="34" t="s">
        <v>1933</v>
      </c>
      <c r="B21" s="34" t="s">
        <v>47</v>
      </c>
      <c r="C21" s="90" t="s">
        <v>1967</v>
      </c>
      <c r="D21" s="34">
        <v>2</v>
      </c>
      <c r="E21" s="34">
        <v>1</v>
      </c>
      <c r="F21" s="34">
        <v>1</v>
      </c>
      <c r="G21" s="34">
        <v>1</v>
      </c>
      <c r="H21" s="34">
        <v>2</v>
      </c>
      <c r="I21" s="34">
        <v>1</v>
      </c>
      <c r="J21" s="34">
        <v>2</v>
      </c>
      <c r="K21" s="34">
        <v>2</v>
      </c>
      <c r="L21" s="34">
        <v>1</v>
      </c>
      <c r="M21" s="34">
        <v>1</v>
      </c>
      <c r="N21" s="34">
        <v>1</v>
      </c>
      <c r="O21" s="34">
        <v>2</v>
      </c>
      <c r="P21" s="34">
        <v>2</v>
      </c>
      <c r="Q21" s="34">
        <v>2</v>
      </c>
      <c r="R21" s="34">
        <v>1</v>
      </c>
      <c r="S21" s="34">
        <v>1</v>
      </c>
      <c r="T21" s="34" t="s">
        <v>5450</v>
      </c>
      <c r="U21" s="34" t="s">
        <v>5450</v>
      </c>
      <c r="V21" s="34" t="s">
        <v>5450</v>
      </c>
    </row>
    <row r="22" spans="1:22">
      <c r="A22" s="34" t="s">
        <v>1947</v>
      </c>
      <c r="B22" s="34" t="s">
        <v>47</v>
      </c>
      <c r="C22" s="90" t="s">
        <v>5446</v>
      </c>
      <c r="D22" s="34">
        <v>2</v>
      </c>
      <c r="E22" s="34">
        <v>2</v>
      </c>
      <c r="F22" s="34">
        <v>2</v>
      </c>
      <c r="G22" s="34">
        <v>2</v>
      </c>
      <c r="H22" s="34" t="s">
        <v>5455</v>
      </c>
      <c r="I22" s="34">
        <v>2</v>
      </c>
      <c r="J22" s="34">
        <v>2</v>
      </c>
      <c r="K22" s="34">
        <v>2</v>
      </c>
      <c r="L22" s="34">
        <v>2</v>
      </c>
      <c r="M22" s="34">
        <v>2</v>
      </c>
      <c r="N22" s="34">
        <v>2</v>
      </c>
      <c r="O22" s="34">
        <v>2</v>
      </c>
      <c r="P22" s="34" t="s">
        <v>5456</v>
      </c>
      <c r="Q22" s="34">
        <v>2</v>
      </c>
      <c r="R22" s="34">
        <v>2</v>
      </c>
      <c r="S22" s="34">
        <v>2</v>
      </c>
      <c r="T22" s="34">
        <f t="shared" ref="T22:T36" si="4">COUNTIF(D22:S22,"&gt;2")</f>
        <v>0</v>
      </c>
      <c r="U22" s="34">
        <f t="shared" ref="U22:U36" si="5">COUNTIF(D22:S22,"&lt;2")  - COUNTIF(D22:S22,"=0")</f>
        <v>0</v>
      </c>
      <c r="V22" s="34">
        <f t="shared" ref="V22:V85" si="6">SUM(T22:U22)</f>
        <v>0</v>
      </c>
    </row>
    <row r="23" spans="1:22">
      <c r="A23" s="34" t="s">
        <v>1703</v>
      </c>
      <c r="B23" s="34" t="s">
        <v>47</v>
      </c>
      <c r="C23" s="90" t="s">
        <v>5446</v>
      </c>
      <c r="D23" s="34">
        <v>2</v>
      </c>
      <c r="E23" s="34">
        <v>2</v>
      </c>
      <c r="F23" s="34">
        <v>2</v>
      </c>
      <c r="G23" s="34">
        <v>2</v>
      </c>
      <c r="H23" s="34">
        <v>2</v>
      </c>
      <c r="I23" s="34">
        <v>1</v>
      </c>
      <c r="J23" s="34">
        <v>2</v>
      </c>
      <c r="K23" s="34">
        <v>2</v>
      </c>
      <c r="L23" s="34">
        <v>2</v>
      </c>
      <c r="M23" s="34">
        <v>0</v>
      </c>
      <c r="N23" s="34">
        <v>2</v>
      </c>
      <c r="O23" s="34">
        <v>2</v>
      </c>
      <c r="P23" s="34">
        <v>2</v>
      </c>
      <c r="Q23" s="34">
        <v>2</v>
      </c>
      <c r="R23" s="34">
        <v>2</v>
      </c>
      <c r="S23" s="34">
        <v>2</v>
      </c>
      <c r="T23" s="34">
        <f t="shared" si="4"/>
        <v>0</v>
      </c>
      <c r="U23" s="34">
        <f t="shared" si="5"/>
        <v>1</v>
      </c>
      <c r="V23" s="34">
        <f t="shared" si="6"/>
        <v>1</v>
      </c>
    </row>
    <row r="24" spans="1:22">
      <c r="A24" s="34" t="s">
        <v>2834</v>
      </c>
      <c r="B24" s="34" t="s">
        <v>47</v>
      </c>
      <c r="C24" s="90" t="s">
        <v>5446</v>
      </c>
      <c r="D24" s="34">
        <v>2</v>
      </c>
      <c r="E24" s="34">
        <v>2</v>
      </c>
      <c r="F24" s="34">
        <v>2</v>
      </c>
      <c r="G24" s="34">
        <v>2</v>
      </c>
      <c r="H24" s="34">
        <v>2</v>
      </c>
      <c r="I24" s="34">
        <v>2</v>
      </c>
      <c r="J24" s="34">
        <v>2</v>
      </c>
      <c r="K24" s="34">
        <v>2</v>
      </c>
      <c r="L24" s="34">
        <v>2</v>
      </c>
      <c r="M24" s="34">
        <v>0</v>
      </c>
      <c r="N24" s="34">
        <v>2</v>
      </c>
      <c r="O24" s="34">
        <v>2</v>
      </c>
      <c r="P24" s="34">
        <v>2</v>
      </c>
      <c r="Q24" s="34">
        <v>2</v>
      </c>
      <c r="R24" s="34">
        <v>2</v>
      </c>
      <c r="S24" s="34">
        <v>0</v>
      </c>
      <c r="T24" s="34">
        <f t="shared" si="4"/>
        <v>0</v>
      </c>
      <c r="U24" s="34">
        <f t="shared" si="5"/>
        <v>0</v>
      </c>
      <c r="V24" s="34">
        <f t="shared" si="6"/>
        <v>0</v>
      </c>
    </row>
    <row r="25" spans="1:22">
      <c r="A25" s="34" t="s">
        <v>2187</v>
      </c>
      <c r="B25" s="34" t="s">
        <v>47</v>
      </c>
      <c r="C25" s="90" t="s">
        <v>5446</v>
      </c>
      <c r="D25" s="34">
        <v>0</v>
      </c>
      <c r="E25" s="34">
        <v>0</v>
      </c>
      <c r="F25" s="34">
        <v>0</v>
      </c>
      <c r="G25" s="34">
        <v>0</v>
      </c>
      <c r="H25" s="34">
        <v>0</v>
      </c>
      <c r="I25" s="34">
        <v>0</v>
      </c>
      <c r="J25" s="34">
        <v>0</v>
      </c>
      <c r="K25" s="34">
        <v>0</v>
      </c>
      <c r="L25" s="34">
        <v>2</v>
      </c>
      <c r="M25" s="34">
        <v>0</v>
      </c>
      <c r="N25" s="34">
        <v>0</v>
      </c>
      <c r="O25" s="34">
        <v>0</v>
      </c>
      <c r="P25" s="34">
        <v>0</v>
      </c>
      <c r="Q25" s="34">
        <v>0</v>
      </c>
      <c r="R25" s="34">
        <v>0</v>
      </c>
      <c r="S25" s="34">
        <v>0</v>
      </c>
      <c r="T25" s="34">
        <f t="shared" si="4"/>
        <v>0</v>
      </c>
      <c r="U25" s="34">
        <f t="shared" si="5"/>
        <v>0</v>
      </c>
      <c r="V25" s="34">
        <f t="shared" si="6"/>
        <v>0</v>
      </c>
    </row>
    <row r="26" spans="1:22">
      <c r="A26" s="34" t="s">
        <v>987</v>
      </c>
      <c r="B26" s="34" t="s">
        <v>47</v>
      </c>
      <c r="C26" s="90" t="s">
        <v>5446</v>
      </c>
      <c r="D26" s="34">
        <v>2</v>
      </c>
      <c r="E26" s="34">
        <v>2</v>
      </c>
      <c r="F26" s="34">
        <v>2</v>
      </c>
      <c r="G26" s="34">
        <v>2</v>
      </c>
      <c r="H26" s="34">
        <v>2</v>
      </c>
      <c r="I26" s="34">
        <v>2</v>
      </c>
      <c r="J26" s="34">
        <v>2</v>
      </c>
      <c r="K26" s="34">
        <v>2</v>
      </c>
      <c r="L26" s="34">
        <v>2</v>
      </c>
      <c r="M26" s="34">
        <v>2</v>
      </c>
      <c r="N26" s="34">
        <v>2</v>
      </c>
      <c r="O26" s="34">
        <v>2</v>
      </c>
      <c r="P26" s="34">
        <v>2</v>
      </c>
      <c r="Q26" s="34">
        <v>2</v>
      </c>
      <c r="R26" s="34">
        <v>2</v>
      </c>
      <c r="S26" s="34">
        <v>2</v>
      </c>
      <c r="T26" s="34">
        <f t="shared" si="4"/>
        <v>0</v>
      </c>
      <c r="U26" s="34">
        <f t="shared" si="5"/>
        <v>0</v>
      </c>
      <c r="V26" s="34">
        <f t="shared" si="6"/>
        <v>0</v>
      </c>
    </row>
    <row r="27" spans="1:22">
      <c r="A27" s="34" t="s">
        <v>1129</v>
      </c>
      <c r="B27" s="34" t="s">
        <v>47</v>
      </c>
      <c r="C27" s="90" t="s">
        <v>5446</v>
      </c>
      <c r="D27" s="34">
        <v>2</v>
      </c>
      <c r="E27" s="34">
        <v>2</v>
      </c>
      <c r="F27" s="34">
        <v>2</v>
      </c>
      <c r="G27" s="34">
        <v>2</v>
      </c>
      <c r="H27" s="34">
        <v>2</v>
      </c>
      <c r="I27" s="34">
        <v>2</v>
      </c>
      <c r="J27" s="34">
        <v>2</v>
      </c>
      <c r="K27" s="34">
        <v>2</v>
      </c>
      <c r="L27" s="34">
        <v>2</v>
      </c>
      <c r="M27" s="34">
        <v>2</v>
      </c>
      <c r="N27" s="34">
        <v>2</v>
      </c>
      <c r="O27" s="34">
        <v>2</v>
      </c>
      <c r="P27" s="34">
        <v>2</v>
      </c>
      <c r="Q27" s="34">
        <v>2</v>
      </c>
      <c r="R27" s="34">
        <v>2</v>
      </c>
      <c r="S27" s="34">
        <v>2</v>
      </c>
      <c r="T27" s="34">
        <f t="shared" si="4"/>
        <v>0</v>
      </c>
      <c r="U27" s="34">
        <f t="shared" si="5"/>
        <v>0</v>
      </c>
      <c r="V27" s="34">
        <f t="shared" si="6"/>
        <v>0</v>
      </c>
    </row>
    <row r="28" spans="1:22">
      <c r="A28" s="34" t="s">
        <v>74</v>
      </c>
      <c r="B28" s="34" t="s">
        <v>47</v>
      </c>
      <c r="C28" s="90" t="s">
        <v>5446</v>
      </c>
      <c r="D28" s="34">
        <v>2</v>
      </c>
      <c r="E28" s="34">
        <v>2</v>
      </c>
      <c r="F28" s="34">
        <v>2</v>
      </c>
      <c r="G28" s="34" t="s">
        <v>5457</v>
      </c>
      <c r="H28" s="34">
        <v>2</v>
      </c>
      <c r="I28" s="34">
        <v>2</v>
      </c>
      <c r="J28" s="34">
        <v>2</v>
      </c>
      <c r="K28" s="34">
        <v>2</v>
      </c>
      <c r="L28" s="34">
        <v>2</v>
      </c>
      <c r="M28" s="34">
        <v>2</v>
      </c>
      <c r="N28" s="34" t="s">
        <v>5458</v>
      </c>
      <c r="O28" s="34">
        <v>2</v>
      </c>
      <c r="P28" s="34">
        <v>2</v>
      </c>
      <c r="Q28" s="34" t="s">
        <v>5459</v>
      </c>
      <c r="R28" s="34">
        <v>2</v>
      </c>
      <c r="S28" s="34" t="s">
        <v>5460</v>
      </c>
      <c r="T28" s="34">
        <f t="shared" si="4"/>
        <v>0</v>
      </c>
      <c r="U28" s="34">
        <f t="shared" si="5"/>
        <v>0</v>
      </c>
      <c r="V28" s="34">
        <f t="shared" si="6"/>
        <v>0</v>
      </c>
    </row>
    <row r="29" spans="1:22">
      <c r="A29" s="34" t="s">
        <v>164</v>
      </c>
      <c r="B29" s="34" t="s">
        <v>47</v>
      </c>
      <c r="C29" s="90" t="s">
        <v>5446</v>
      </c>
      <c r="D29" s="34" t="s">
        <v>10</v>
      </c>
      <c r="E29" s="34">
        <v>2</v>
      </c>
      <c r="F29" s="34">
        <v>2</v>
      </c>
      <c r="G29" s="34">
        <v>2</v>
      </c>
      <c r="H29" s="34">
        <v>2</v>
      </c>
      <c r="I29" s="34">
        <v>2</v>
      </c>
      <c r="J29" s="34">
        <v>2</v>
      </c>
      <c r="K29" s="34">
        <v>2</v>
      </c>
      <c r="L29" s="34">
        <v>2</v>
      </c>
      <c r="M29" s="34">
        <v>2</v>
      </c>
      <c r="N29" s="34">
        <v>2</v>
      </c>
      <c r="O29" s="34">
        <v>2</v>
      </c>
      <c r="P29" s="34">
        <v>2</v>
      </c>
      <c r="Q29" s="34">
        <v>2</v>
      </c>
      <c r="R29" s="34">
        <v>2</v>
      </c>
      <c r="S29" s="34">
        <v>2</v>
      </c>
      <c r="T29" s="34">
        <f t="shared" si="4"/>
        <v>0</v>
      </c>
      <c r="U29" s="34">
        <f t="shared" si="5"/>
        <v>0</v>
      </c>
      <c r="V29" s="34">
        <f t="shared" si="6"/>
        <v>0</v>
      </c>
    </row>
    <row r="30" spans="1:22">
      <c r="A30" s="34" t="s">
        <v>405</v>
      </c>
      <c r="B30" s="34" t="s">
        <v>47</v>
      </c>
      <c r="C30" s="90" t="s">
        <v>5446</v>
      </c>
      <c r="D30" s="34">
        <v>0</v>
      </c>
      <c r="E30" s="34">
        <v>0</v>
      </c>
      <c r="F30" s="34">
        <v>2</v>
      </c>
      <c r="G30" s="34">
        <v>0</v>
      </c>
      <c r="H30" s="34">
        <v>0</v>
      </c>
      <c r="I30" s="34">
        <v>2</v>
      </c>
      <c r="J30" s="34">
        <v>2</v>
      </c>
      <c r="K30" s="34">
        <v>0</v>
      </c>
      <c r="L30" s="34">
        <v>2</v>
      </c>
      <c r="M30" s="34">
        <v>0</v>
      </c>
      <c r="N30" s="34">
        <v>0</v>
      </c>
      <c r="O30" s="34">
        <v>0</v>
      </c>
      <c r="P30" s="34">
        <v>2</v>
      </c>
      <c r="Q30" s="34">
        <v>0</v>
      </c>
      <c r="R30" s="34">
        <v>2</v>
      </c>
      <c r="S30" s="34">
        <v>2</v>
      </c>
      <c r="T30" s="34">
        <f t="shared" si="4"/>
        <v>0</v>
      </c>
      <c r="U30" s="34">
        <f t="shared" si="5"/>
        <v>0</v>
      </c>
      <c r="V30" s="34">
        <f t="shared" si="6"/>
        <v>0</v>
      </c>
    </row>
    <row r="31" spans="1:22">
      <c r="A31" s="34" t="s">
        <v>539</v>
      </c>
      <c r="B31" s="34" t="s">
        <v>47</v>
      </c>
      <c r="C31" s="90" t="s">
        <v>5446</v>
      </c>
      <c r="D31" s="34">
        <v>2</v>
      </c>
      <c r="E31" s="34">
        <v>2</v>
      </c>
      <c r="F31" s="34">
        <v>2</v>
      </c>
      <c r="G31" s="34">
        <v>2</v>
      </c>
      <c r="H31" s="34">
        <v>2</v>
      </c>
      <c r="I31" s="34">
        <v>2</v>
      </c>
      <c r="J31" s="34">
        <v>2</v>
      </c>
      <c r="K31" s="34">
        <v>2</v>
      </c>
      <c r="L31" s="34">
        <v>2</v>
      </c>
      <c r="M31" s="34">
        <v>2</v>
      </c>
      <c r="N31" s="34">
        <v>2</v>
      </c>
      <c r="O31" s="34">
        <v>2</v>
      </c>
      <c r="P31" s="34">
        <v>2</v>
      </c>
      <c r="Q31" s="34">
        <v>2</v>
      </c>
      <c r="R31" s="34">
        <v>2</v>
      </c>
      <c r="S31" s="34">
        <v>2</v>
      </c>
      <c r="T31" s="34">
        <f t="shared" si="4"/>
        <v>0</v>
      </c>
      <c r="U31" s="34">
        <f t="shared" si="5"/>
        <v>0</v>
      </c>
      <c r="V31" s="34">
        <f t="shared" si="6"/>
        <v>0</v>
      </c>
    </row>
    <row r="32" spans="1:22">
      <c r="A32" s="34" t="s">
        <v>975</v>
      </c>
      <c r="B32" s="34" t="s">
        <v>47</v>
      </c>
      <c r="C32" s="90" t="s">
        <v>5446</v>
      </c>
      <c r="D32" s="34">
        <v>2</v>
      </c>
      <c r="E32" s="34">
        <v>2</v>
      </c>
      <c r="F32" s="34">
        <v>2</v>
      </c>
      <c r="G32" s="34">
        <v>2</v>
      </c>
      <c r="H32" s="34">
        <v>2</v>
      </c>
      <c r="I32" s="34">
        <v>2</v>
      </c>
      <c r="J32" s="34">
        <v>2</v>
      </c>
      <c r="K32" s="34">
        <v>2</v>
      </c>
      <c r="L32" s="34">
        <v>2</v>
      </c>
      <c r="M32" s="34">
        <v>2</v>
      </c>
      <c r="N32" s="34">
        <v>2</v>
      </c>
      <c r="O32" s="34">
        <v>2</v>
      </c>
      <c r="P32" s="34">
        <v>2</v>
      </c>
      <c r="Q32" s="34">
        <v>2</v>
      </c>
      <c r="R32" s="34">
        <v>2</v>
      </c>
      <c r="S32" s="34">
        <v>2</v>
      </c>
      <c r="T32" s="34">
        <f t="shared" si="4"/>
        <v>0</v>
      </c>
      <c r="U32" s="34">
        <f t="shared" si="5"/>
        <v>0</v>
      </c>
      <c r="V32" s="34">
        <f t="shared" si="6"/>
        <v>0</v>
      </c>
    </row>
    <row r="33" spans="1:22">
      <c r="A33" s="34" t="s">
        <v>63</v>
      </c>
      <c r="B33" s="34" t="s">
        <v>47</v>
      </c>
      <c r="C33" s="90" t="s">
        <v>5446</v>
      </c>
      <c r="D33" s="34">
        <v>2</v>
      </c>
      <c r="E33" s="34">
        <v>2</v>
      </c>
      <c r="F33" s="34">
        <v>2</v>
      </c>
      <c r="G33" s="34">
        <v>2</v>
      </c>
      <c r="H33" s="34">
        <v>2</v>
      </c>
      <c r="I33" s="34">
        <v>2</v>
      </c>
      <c r="J33" s="34">
        <v>2</v>
      </c>
      <c r="K33" s="34">
        <v>2</v>
      </c>
      <c r="L33" s="34">
        <v>2</v>
      </c>
      <c r="M33" s="34">
        <v>2</v>
      </c>
      <c r="N33" s="34">
        <v>2</v>
      </c>
      <c r="O33" s="34">
        <v>2</v>
      </c>
      <c r="P33" s="34">
        <v>2</v>
      </c>
      <c r="Q33" s="34">
        <v>2</v>
      </c>
      <c r="R33" s="34">
        <v>2</v>
      </c>
      <c r="S33" s="34">
        <v>2</v>
      </c>
      <c r="T33" s="34">
        <f t="shared" si="4"/>
        <v>0</v>
      </c>
      <c r="U33" s="34">
        <f t="shared" si="5"/>
        <v>0</v>
      </c>
      <c r="V33" s="34">
        <f t="shared" si="6"/>
        <v>0</v>
      </c>
    </row>
    <row r="34" spans="1:22">
      <c r="A34" s="34" t="s">
        <v>1004</v>
      </c>
      <c r="B34" s="34" t="s">
        <v>47</v>
      </c>
      <c r="C34" s="90" t="s">
        <v>5446</v>
      </c>
      <c r="D34" s="34">
        <v>2</v>
      </c>
      <c r="E34" s="34">
        <v>2</v>
      </c>
      <c r="F34" s="34">
        <v>2</v>
      </c>
      <c r="G34" s="34">
        <v>2</v>
      </c>
      <c r="H34" s="34">
        <v>2</v>
      </c>
      <c r="I34" s="34">
        <v>2</v>
      </c>
      <c r="J34" s="34">
        <v>2</v>
      </c>
      <c r="K34" s="34">
        <v>2</v>
      </c>
      <c r="L34" s="34">
        <v>3</v>
      </c>
      <c r="M34" s="34">
        <v>2</v>
      </c>
      <c r="N34" s="34">
        <v>2</v>
      </c>
      <c r="O34" s="34">
        <v>2</v>
      </c>
      <c r="P34" s="34">
        <v>2</v>
      </c>
      <c r="Q34" s="34">
        <v>2</v>
      </c>
      <c r="R34" s="34">
        <v>2</v>
      </c>
      <c r="S34" s="34">
        <v>2</v>
      </c>
      <c r="T34" s="34">
        <f t="shared" si="4"/>
        <v>1</v>
      </c>
      <c r="U34" s="34">
        <f t="shared" si="5"/>
        <v>0</v>
      </c>
      <c r="V34" s="34">
        <f t="shared" si="6"/>
        <v>1</v>
      </c>
    </row>
    <row r="35" spans="1:22">
      <c r="A35" s="34" t="s">
        <v>192</v>
      </c>
      <c r="B35" s="34" t="s">
        <v>47</v>
      </c>
      <c r="C35" s="90" t="s">
        <v>5446</v>
      </c>
      <c r="D35" s="34">
        <v>2</v>
      </c>
      <c r="E35" s="34">
        <v>2</v>
      </c>
      <c r="F35" s="34">
        <v>2</v>
      </c>
      <c r="G35" s="34">
        <v>2</v>
      </c>
      <c r="H35" s="34">
        <v>2</v>
      </c>
      <c r="I35" s="34">
        <v>2</v>
      </c>
      <c r="J35" s="34">
        <v>2</v>
      </c>
      <c r="K35" s="34">
        <v>2</v>
      </c>
      <c r="L35" s="34">
        <v>2</v>
      </c>
      <c r="M35" s="34">
        <v>2</v>
      </c>
      <c r="N35" s="34">
        <v>2</v>
      </c>
      <c r="O35" s="34">
        <v>2</v>
      </c>
      <c r="P35" s="34">
        <v>2</v>
      </c>
      <c r="Q35" s="34">
        <v>2</v>
      </c>
      <c r="R35" s="34">
        <v>2</v>
      </c>
      <c r="S35" s="34">
        <v>2</v>
      </c>
      <c r="T35" s="34">
        <f t="shared" si="4"/>
        <v>0</v>
      </c>
      <c r="U35" s="34">
        <f t="shared" si="5"/>
        <v>0</v>
      </c>
      <c r="V35" s="34">
        <f t="shared" si="6"/>
        <v>0</v>
      </c>
    </row>
    <row r="36" spans="1:22">
      <c r="A36" s="34" t="s">
        <v>2406</v>
      </c>
      <c r="B36" s="34" t="s">
        <v>47</v>
      </c>
      <c r="C36" s="90" t="s">
        <v>5446</v>
      </c>
      <c r="D36" s="34">
        <v>2</v>
      </c>
      <c r="E36" s="34">
        <v>2</v>
      </c>
      <c r="F36" s="34">
        <v>2</v>
      </c>
      <c r="G36" s="34">
        <v>2</v>
      </c>
      <c r="H36" s="34">
        <v>2</v>
      </c>
      <c r="I36" s="34">
        <v>2</v>
      </c>
      <c r="J36" s="34">
        <v>2</v>
      </c>
      <c r="K36" s="34">
        <v>2</v>
      </c>
      <c r="L36" s="34">
        <v>2</v>
      </c>
      <c r="M36" s="34">
        <v>2</v>
      </c>
      <c r="N36" s="34">
        <v>2</v>
      </c>
      <c r="O36" s="34">
        <v>2</v>
      </c>
      <c r="P36" s="34">
        <v>2</v>
      </c>
      <c r="Q36" s="34">
        <v>2</v>
      </c>
      <c r="R36" s="34">
        <v>2</v>
      </c>
      <c r="S36" s="34">
        <v>2</v>
      </c>
      <c r="T36" s="34">
        <f t="shared" si="4"/>
        <v>0</v>
      </c>
      <c r="U36" s="34">
        <f t="shared" si="5"/>
        <v>0</v>
      </c>
      <c r="V36" s="34">
        <f t="shared" si="6"/>
        <v>0</v>
      </c>
    </row>
    <row r="37" spans="1:22">
      <c r="A37" s="34" t="s">
        <v>2410</v>
      </c>
      <c r="B37" s="34" t="s">
        <v>47</v>
      </c>
      <c r="C37" s="90" t="s">
        <v>5448</v>
      </c>
      <c r="D37" s="34">
        <v>3</v>
      </c>
      <c r="E37" s="34">
        <v>3</v>
      </c>
      <c r="F37" s="34">
        <v>3</v>
      </c>
      <c r="G37" s="34">
        <v>3</v>
      </c>
      <c r="H37" s="34">
        <v>3</v>
      </c>
      <c r="I37" s="34">
        <v>3</v>
      </c>
      <c r="J37" s="34">
        <v>3</v>
      </c>
      <c r="K37" s="34">
        <v>3</v>
      </c>
      <c r="L37" s="34">
        <v>3</v>
      </c>
      <c r="M37" s="34">
        <v>3</v>
      </c>
      <c r="N37" s="34">
        <v>3</v>
      </c>
      <c r="O37" s="34">
        <v>3</v>
      </c>
      <c r="P37" s="34">
        <v>3</v>
      </c>
      <c r="Q37" s="34">
        <v>4</v>
      </c>
      <c r="R37" s="34">
        <v>3</v>
      </c>
      <c r="S37" s="34">
        <v>3</v>
      </c>
      <c r="T37" s="34">
        <f>COUNTIF(D37:S37,"&gt;3")</f>
        <v>1</v>
      </c>
      <c r="U37" s="34">
        <f>COUNTIF(D37:S37,"&lt;3")  - COUNTIF(D37:S37,"=0")</f>
        <v>0</v>
      </c>
      <c r="V37" s="34">
        <f t="shared" si="6"/>
        <v>1</v>
      </c>
    </row>
    <row r="38" spans="1:22">
      <c r="A38" s="34" t="s">
        <v>2408</v>
      </c>
      <c r="B38" s="34" t="s">
        <v>47</v>
      </c>
      <c r="C38" s="90" t="s">
        <v>5448</v>
      </c>
      <c r="D38" s="34">
        <v>3</v>
      </c>
      <c r="E38" s="34">
        <v>3</v>
      </c>
      <c r="F38" s="34">
        <v>3</v>
      </c>
      <c r="G38" s="34">
        <v>3</v>
      </c>
      <c r="H38" s="34">
        <v>3</v>
      </c>
      <c r="I38" s="34">
        <v>3</v>
      </c>
      <c r="J38" s="34">
        <v>3</v>
      </c>
      <c r="K38" s="34">
        <v>3</v>
      </c>
      <c r="L38" s="34">
        <v>3</v>
      </c>
      <c r="M38" s="34">
        <v>3</v>
      </c>
      <c r="N38" s="34">
        <v>3</v>
      </c>
      <c r="O38" s="34">
        <v>3</v>
      </c>
      <c r="P38" s="34">
        <v>3</v>
      </c>
      <c r="Q38" s="34">
        <v>3</v>
      </c>
      <c r="R38" s="34">
        <v>3</v>
      </c>
      <c r="S38" s="34">
        <v>3</v>
      </c>
      <c r="T38" s="34">
        <f>COUNTIF(D38:S38,"&gt;3")</f>
        <v>0</v>
      </c>
      <c r="U38" s="34">
        <f>COUNTIF(D38:S38,"&lt;3")  - COUNTIF(D38:S38,"=0")</f>
        <v>0</v>
      </c>
      <c r="V38" s="34">
        <f t="shared" si="6"/>
        <v>0</v>
      </c>
    </row>
    <row r="39" spans="1:22">
      <c r="A39" s="34" t="s">
        <v>2866</v>
      </c>
      <c r="B39" s="34" t="s">
        <v>47</v>
      </c>
      <c r="C39" s="90" t="s">
        <v>5446</v>
      </c>
      <c r="D39" s="34">
        <v>2</v>
      </c>
      <c r="E39" s="34">
        <v>2</v>
      </c>
      <c r="F39" s="34">
        <v>2</v>
      </c>
      <c r="G39" s="34">
        <v>2</v>
      </c>
      <c r="H39" s="34">
        <v>2</v>
      </c>
      <c r="I39" s="34">
        <v>2</v>
      </c>
      <c r="J39" s="34">
        <v>2</v>
      </c>
      <c r="K39" s="34">
        <v>2</v>
      </c>
      <c r="L39" s="34">
        <v>2</v>
      </c>
      <c r="M39" s="34">
        <v>2</v>
      </c>
      <c r="N39" s="34">
        <v>2</v>
      </c>
      <c r="O39" s="34">
        <v>2</v>
      </c>
      <c r="P39" s="34">
        <v>2</v>
      </c>
      <c r="Q39" s="34">
        <v>2</v>
      </c>
      <c r="R39" s="34">
        <v>2</v>
      </c>
      <c r="S39" s="34">
        <v>2</v>
      </c>
      <c r="T39" s="34">
        <f t="shared" ref="T39:T52" si="7">COUNTIF(D39:S39,"&gt;2")</f>
        <v>0</v>
      </c>
      <c r="U39" s="34">
        <f t="shared" ref="U39:U52" si="8">COUNTIF(D39:S39,"&lt;2")  - COUNTIF(D39:S39,"=0")</f>
        <v>0</v>
      </c>
      <c r="V39" s="34">
        <f t="shared" si="6"/>
        <v>0</v>
      </c>
    </row>
    <row r="40" spans="1:22">
      <c r="A40" s="34" t="s">
        <v>2883</v>
      </c>
      <c r="B40" s="34" t="s">
        <v>47</v>
      </c>
      <c r="C40" s="90" t="s">
        <v>5446</v>
      </c>
      <c r="D40" s="34">
        <v>2</v>
      </c>
      <c r="E40" s="34">
        <v>2</v>
      </c>
      <c r="F40" s="34">
        <v>2</v>
      </c>
      <c r="G40" s="34">
        <v>2</v>
      </c>
      <c r="H40" s="34">
        <v>2</v>
      </c>
      <c r="I40" s="34">
        <v>2</v>
      </c>
      <c r="J40" s="34">
        <v>2</v>
      </c>
      <c r="K40" s="34">
        <v>2</v>
      </c>
      <c r="L40" s="34">
        <v>2</v>
      </c>
      <c r="M40" s="34">
        <v>2</v>
      </c>
      <c r="N40" s="34">
        <v>2</v>
      </c>
      <c r="O40" s="34">
        <v>2</v>
      </c>
      <c r="P40" s="34">
        <v>2</v>
      </c>
      <c r="Q40" s="34">
        <v>2</v>
      </c>
      <c r="R40" s="34">
        <v>2</v>
      </c>
      <c r="S40" s="34">
        <v>2</v>
      </c>
      <c r="T40" s="34">
        <f t="shared" si="7"/>
        <v>0</v>
      </c>
      <c r="U40" s="34">
        <f t="shared" si="8"/>
        <v>0</v>
      </c>
      <c r="V40" s="34">
        <f t="shared" si="6"/>
        <v>0</v>
      </c>
    </row>
    <row r="41" spans="1:22">
      <c r="A41" s="34" t="s">
        <v>1787</v>
      </c>
      <c r="B41" s="34" t="s">
        <v>47</v>
      </c>
      <c r="C41" s="90" t="s">
        <v>5446</v>
      </c>
      <c r="D41" s="34">
        <v>2</v>
      </c>
      <c r="E41" s="34">
        <v>2</v>
      </c>
      <c r="F41" s="34">
        <v>2</v>
      </c>
      <c r="G41" s="34">
        <v>2</v>
      </c>
      <c r="H41" s="34">
        <v>2</v>
      </c>
      <c r="I41" s="34">
        <v>2</v>
      </c>
      <c r="J41" s="34">
        <v>2</v>
      </c>
      <c r="K41" s="34">
        <v>2</v>
      </c>
      <c r="L41" s="34">
        <v>2</v>
      </c>
      <c r="M41" s="34">
        <v>2</v>
      </c>
      <c r="N41" s="34">
        <v>2</v>
      </c>
      <c r="O41" s="34">
        <v>2</v>
      </c>
      <c r="P41" s="34">
        <v>2</v>
      </c>
      <c r="Q41" s="34">
        <v>2</v>
      </c>
      <c r="R41" s="34">
        <v>2</v>
      </c>
      <c r="S41" s="34">
        <v>2</v>
      </c>
      <c r="T41" s="34">
        <f t="shared" si="7"/>
        <v>0</v>
      </c>
      <c r="U41" s="34">
        <f t="shared" si="8"/>
        <v>0</v>
      </c>
      <c r="V41" s="34">
        <f t="shared" si="6"/>
        <v>0</v>
      </c>
    </row>
    <row r="42" spans="1:22">
      <c r="A42" s="34" t="s">
        <v>2895</v>
      </c>
      <c r="B42" s="34" t="s">
        <v>47</v>
      </c>
      <c r="C42" s="90" t="s">
        <v>5446</v>
      </c>
      <c r="D42" s="34">
        <v>2</v>
      </c>
      <c r="E42" s="34">
        <v>2</v>
      </c>
      <c r="F42" s="34">
        <v>2</v>
      </c>
      <c r="G42" s="34">
        <v>2</v>
      </c>
      <c r="H42" s="34">
        <v>2</v>
      </c>
      <c r="I42" s="34">
        <v>2</v>
      </c>
      <c r="J42" s="34">
        <v>2</v>
      </c>
      <c r="K42" s="34">
        <v>2</v>
      </c>
      <c r="L42" s="34">
        <v>2</v>
      </c>
      <c r="M42" s="34">
        <v>2</v>
      </c>
      <c r="N42" s="34">
        <v>2</v>
      </c>
      <c r="O42" s="34">
        <v>2</v>
      </c>
      <c r="P42" s="34">
        <v>2</v>
      </c>
      <c r="Q42" s="34">
        <v>2</v>
      </c>
      <c r="R42" s="34">
        <v>2</v>
      </c>
      <c r="S42" s="34">
        <v>2</v>
      </c>
      <c r="T42" s="34">
        <f t="shared" si="7"/>
        <v>0</v>
      </c>
      <c r="U42" s="34">
        <f t="shared" si="8"/>
        <v>0</v>
      </c>
      <c r="V42" s="34">
        <f t="shared" si="6"/>
        <v>0</v>
      </c>
    </row>
    <row r="43" spans="1:22">
      <c r="A43" s="34" t="s">
        <v>2880</v>
      </c>
      <c r="B43" s="34" t="s">
        <v>47</v>
      </c>
      <c r="C43" s="90" t="s">
        <v>5446</v>
      </c>
      <c r="D43" s="34">
        <v>2</v>
      </c>
      <c r="E43" s="34">
        <v>2</v>
      </c>
      <c r="F43" s="34">
        <v>2</v>
      </c>
      <c r="G43" s="34">
        <v>2</v>
      </c>
      <c r="H43" s="34">
        <v>2</v>
      </c>
      <c r="I43" s="34">
        <v>2</v>
      </c>
      <c r="J43" s="34">
        <v>2</v>
      </c>
      <c r="K43" s="34">
        <v>2</v>
      </c>
      <c r="L43" s="34">
        <v>2</v>
      </c>
      <c r="M43" s="34">
        <v>2</v>
      </c>
      <c r="N43" s="34">
        <v>2</v>
      </c>
      <c r="O43" s="34">
        <v>2</v>
      </c>
      <c r="P43" s="34">
        <v>2</v>
      </c>
      <c r="Q43" s="34">
        <v>2</v>
      </c>
      <c r="R43" s="34">
        <v>2</v>
      </c>
      <c r="S43" s="34">
        <v>2</v>
      </c>
      <c r="T43" s="34">
        <f t="shared" si="7"/>
        <v>0</v>
      </c>
      <c r="U43" s="34">
        <f t="shared" si="8"/>
        <v>0</v>
      </c>
      <c r="V43" s="34">
        <f t="shared" si="6"/>
        <v>0</v>
      </c>
    </row>
    <row r="44" spans="1:22">
      <c r="A44" s="34" t="s">
        <v>2887</v>
      </c>
      <c r="B44" s="34" t="s">
        <v>47</v>
      </c>
      <c r="C44" s="90" t="s">
        <v>5446</v>
      </c>
      <c r="D44" s="34">
        <v>2</v>
      </c>
      <c r="E44" s="34">
        <v>2</v>
      </c>
      <c r="F44" s="34">
        <v>2</v>
      </c>
      <c r="G44" s="34">
        <v>2</v>
      </c>
      <c r="H44" s="34">
        <v>2</v>
      </c>
      <c r="I44" s="34">
        <v>2</v>
      </c>
      <c r="J44" s="34">
        <v>2</v>
      </c>
      <c r="K44" s="34">
        <v>2</v>
      </c>
      <c r="L44" s="34">
        <v>2</v>
      </c>
      <c r="M44" s="34">
        <v>2</v>
      </c>
      <c r="N44" s="34">
        <v>2</v>
      </c>
      <c r="O44" s="34">
        <v>2</v>
      </c>
      <c r="P44" s="34">
        <v>2</v>
      </c>
      <c r="Q44" s="34">
        <v>2</v>
      </c>
      <c r="R44" s="34">
        <v>2</v>
      </c>
      <c r="S44" s="34">
        <v>2</v>
      </c>
      <c r="T44" s="34">
        <f t="shared" si="7"/>
        <v>0</v>
      </c>
      <c r="U44" s="34">
        <f t="shared" si="8"/>
        <v>0</v>
      </c>
      <c r="V44" s="34">
        <f t="shared" si="6"/>
        <v>0</v>
      </c>
    </row>
    <row r="45" spans="1:22">
      <c r="A45" s="34" t="s">
        <v>1355</v>
      </c>
      <c r="B45" s="34" t="s">
        <v>47</v>
      </c>
      <c r="C45" s="90" t="s">
        <v>5446</v>
      </c>
      <c r="D45" s="34">
        <v>2</v>
      </c>
      <c r="E45" s="34">
        <v>2</v>
      </c>
      <c r="F45" s="34">
        <v>2</v>
      </c>
      <c r="G45" s="34">
        <v>2</v>
      </c>
      <c r="H45" s="34">
        <v>2</v>
      </c>
      <c r="I45" s="34">
        <v>2</v>
      </c>
      <c r="J45" s="34">
        <v>2</v>
      </c>
      <c r="K45" s="34">
        <v>2</v>
      </c>
      <c r="L45" s="34">
        <v>2</v>
      </c>
      <c r="M45" s="34">
        <v>2</v>
      </c>
      <c r="N45" s="34">
        <v>2</v>
      </c>
      <c r="O45" s="34">
        <v>2</v>
      </c>
      <c r="P45" s="34">
        <v>2</v>
      </c>
      <c r="Q45" s="34">
        <v>2</v>
      </c>
      <c r="R45" s="34">
        <v>2</v>
      </c>
      <c r="S45" s="34">
        <v>2</v>
      </c>
      <c r="T45" s="34">
        <f t="shared" si="7"/>
        <v>0</v>
      </c>
      <c r="U45" s="34">
        <f t="shared" si="8"/>
        <v>0</v>
      </c>
      <c r="V45" s="34">
        <f t="shared" si="6"/>
        <v>0</v>
      </c>
    </row>
    <row r="46" spans="1:22">
      <c r="A46" s="34" t="s">
        <v>2891</v>
      </c>
      <c r="B46" s="34" t="s">
        <v>47</v>
      </c>
      <c r="C46" s="90" t="s">
        <v>5446</v>
      </c>
      <c r="D46" s="34">
        <v>2</v>
      </c>
      <c r="E46" s="34">
        <v>2</v>
      </c>
      <c r="F46" s="34">
        <v>2</v>
      </c>
      <c r="G46" s="34">
        <v>2</v>
      </c>
      <c r="H46" s="34">
        <v>2</v>
      </c>
      <c r="I46" s="34">
        <v>2</v>
      </c>
      <c r="J46" s="34">
        <v>2</v>
      </c>
      <c r="K46" s="34">
        <v>2</v>
      </c>
      <c r="L46" s="34">
        <v>2</v>
      </c>
      <c r="M46" s="34">
        <v>2</v>
      </c>
      <c r="N46" s="34">
        <v>2</v>
      </c>
      <c r="O46" s="34">
        <v>2</v>
      </c>
      <c r="P46" s="34">
        <v>2</v>
      </c>
      <c r="Q46" s="34">
        <v>2</v>
      </c>
      <c r="R46" s="34">
        <v>2</v>
      </c>
      <c r="S46" s="34">
        <v>2</v>
      </c>
      <c r="T46" s="34">
        <f t="shared" si="7"/>
        <v>0</v>
      </c>
      <c r="U46" s="34">
        <f t="shared" si="8"/>
        <v>0</v>
      </c>
      <c r="V46" s="34">
        <f t="shared" si="6"/>
        <v>0</v>
      </c>
    </row>
    <row r="47" spans="1:22">
      <c r="A47" s="34" t="s">
        <v>1832</v>
      </c>
      <c r="B47" s="34" t="s">
        <v>47</v>
      </c>
      <c r="C47" s="90" t="s">
        <v>5446</v>
      </c>
      <c r="D47" s="34">
        <v>2</v>
      </c>
      <c r="E47" s="34">
        <v>2</v>
      </c>
      <c r="F47" s="34">
        <v>2</v>
      </c>
      <c r="G47" s="34">
        <v>2</v>
      </c>
      <c r="H47" s="34">
        <v>2</v>
      </c>
      <c r="I47" s="34">
        <v>2</v>
      </c>
      <c r="J47" s="34">
        <v>2</v>
      </c>
      <c r="K47" s="34">
        <v>2</v>
      </c>
      <c r="L47" s="34">
        <v>2</v>
      </c>
      <c r="M47" s="34">
        <v>2</v>
      </c>
      <c r="N47" s="34">
        <v>2</v>
      </c>
      <c r="O47" s="34">
        <v>2</v>
      </c>
      <c r="P47" s="34">
        <v>2</v>
      </c>
      <c r="Q47" s="34">
        <v>2</v>
      </c>
      <c r="R47" s="34">
        <v>2</v>
      </c>
      <c r="S47" s="34">
        <v>2</v>
      </c>
      <c r="T47" s="34">
        <f t="shared" si="7"/>
        <v>0</v>
      </c>
      <c r="U47" s="34">
        <f t="shared" si="8"/>
        <v>0</v>
      </c>
      <c r="V47" s="34">
        <f t="shared" si="6"/>
        <v>0</v>
      </c>
    </row>
    <row r="48" spans="1:22">
      <c r="A48" s="34" t="s">
        <v>2897</v>
      </c>
      <c r="B48" s="34" t="s">
        <v>47</v>
      </c>
      <c r="C48" s="90" t="s">
        <v>5446</v>
      </c>
      <c r="D48" s="34">
        <v>2</v>
      </c>
      <c r="E48" s="34">
        <v>2</v>
      </c>
      <c r="F48" s="34">
        <v>2</v>
      </c>
      <c r="G48" s="34">
        <v>2</v>
      </c>
      <c r="H48" s="34">
        <v>3</v>
      </c>
      <c r="I48" s="34">
        <v>2</v>
      </c>
      <c r="J48" s="34">
        <v>2</v>
      </c>
      <c r="K48" s="34">
        <v>2</v>
      </c>
      <c r="L48" s="34">
        <v>2</v>
      </c>
      <c r="M48" s="34">
        <v>2</v>
      </c>
      <c r="N48" s="34">
        <v>2</v>
      </c>
      <c r="O48" s="34">
        <v>2</v>
      </c>
      <c r="P48" s="34">
        <v>2</v>
      </c>
      <c r="Q48" s="34">
        <v>2</v>
      </c>
      <c r="R48" s="34">
        <v>2</v>
      </c>
      <c r="S48" s="34">
        <v>2</v>
      </c>
      <c r="T48" s="34">
        <f t="shared" si="7"/>
        <v>1</v>
      </c>
      <c r="U48" s="34">
        <f t="shared" si="8"/>
        <v>0</v>
      </c>
      <c r="V48" s="34">
        <f t="shared" si="6"/>
        <v>1</v>
      </c>
    </row>
    <row r="49" spans="1:22">
      <c r="A49" s="34" t="s">
        <v>263</v>
      </c>
      <c r="B49" s="34" t="s">
        <v>47</v>
      </c>
      <c r="C49" s="90" t="s">
        <v>5446</v>
      </c>
      <c r="D49" s="34">
        <v>2</v>
      </c>
      <c r="E49" s="34">
        <v>2</v>
      </c>
      <c r="F49" s="34">
        <v>2</v>
      </c>
      <c r="G49" s="34">
        <v>2</v>
      </c>
      <c r="H49" s="34">
        <v>2</v>
      </c>
      <c r="I49" s="34">
        <v>2</v>
      </c>
      <c r="J49" s="34">
        <v>2</v>
      </c>
      <c r="K49" s="34">
        <v>2</v>
      </c>
      <c r="L49" s="34">
        <v>2</v>
      </c>
      <c r="M49" s="34">
        <v>2</v>
      </c>
      <c r="N49" s="34">
        <v>2</v>
      </c>
      <c r="O49" s="34">
        <v>2</v>
      </c>
      <c r="P49" s="34">
        <v>2</v>
      </c>
      <c r="Q49" s="34">
        <v>2</v>
      </c>
      <c r="R49" s="34">
        <v>2</v>
      </c>
      <c r="S49" s="34">
        <v>2</v>
      </c>
      <c r="T49" s="34">
        <f t="shared" si="7"/>
        <v>0</v>
      </c>
      <c r="U49" s="34">
        <f t="shared" si="8"/>
        <v>0</v>
      </c>
      <c r="V49" s="34">
        <f t="shared" si="6"/>
        <v>0</v>
      </c>
    </row>
    <row r="50" spans="1:22">
      <c r="A50" s="34" t="s">
        <v>267</v>
      </c>
      <c r="B50" s="34" t="s">
        <v>47</v>
      </c>
      <c r="C50" s="90" t="s">
        <v>5446</v>
      </c>
      <c r="D50" s="34">
        <v>2</v>
      </c>
      <c r="E50" s="34">
        <v>2</v>
      </c>
      <c r="F50" s="34">
        <v>2</v>
      </c>
      <c r="G50" s="34">
        <v>2</v>
      </c>
      <c r="H50" s="34">
        <v>2</v>
      </c>
      <c r="I50" s="34">
        <v>2</v>
      </c>
      <c r="J50" s="34">
        <v>2</v>
      </c>
      <c r="K50" s="34">
        <v>2</v>
      </c>
      <c r="L50" s="34">
        <v>3</v>
      </c>
      <c r="M50" s="34">
        <v>2</v>
      </c>
      <c r="N50" s="34">
        <v>2</v>
      </c>
      <c r="O50" s="34">
        <v>2</v>
      </c>
      <c r="P50" s="34">
        <v>2</v>
      </c>
      <c r="Q50" s="34">
        <v>2</v>
      </c>
      <c r="R50" s="34">
        <v>2</v>
      </c>
      <c r="S50" s="34">
        <v>2</v>
      </c>
      <c r="T50" s="34">
        <f t="shared" si="7"/>
        <v>1</v>
      </c>
      <c r="U50" s="34">
        <f t="shared" si="8"/>
        <v>0</v>
      </c>
      <c r="V50" s="34">
        <f t="shared" si="6"/>
        <v>1</v>
      </c>
    </row>
    <row r="51" spans="1:22">
      <c r="A51" s="34" t="s">
        <v>1728</v>
      </c>
      <c r="B51" s="34" t="s">
        <v>47</v>
      </c>
      <c r="C51" s="90" t="s">
        <v>5446</v>
      </c>
      <c r="D51" s="34">
        <v>2</v>
      </c>
      <c r="E51" s="34">
        <v>2</v>
      </c>
      <c r="F51" s="34">
        <v>2</v>
      </c>
      <c r="G51" s="34">
        <v>2</v>
      </c>
      <c r="H51" s="34">
        <v>2</v>
      </c>
      <c r="I51" s="34">
        <v>2</v>
      </c>
      <c r="J51" s="34">
        <v>2</v>
      </c>
      <c r="K51" s="34">
        <v>2</v>
      </c>
      <c r="L51" s="34">
        <v>2</v>
      </c>
      <c r="M51" s="34">
        <v>2</v>
      </c>
      <c r="N51" s="34">
        <v>2</v>
      </c>
      <c r="O51" s="34">
        <v>2</v>
      </c>
      <c r="P51" s="34">
        <v>2</v>
      </c>
      <c r="Q51" s="34">
        <v>2</v>
      </c>
      <c r="R51" s="34">
        <v>2</v>
      </c>
      <c r="S51" s="34">
        <v>2</v>
      </c>
      <c r="T51" s="34">
        <f t="shared" si="7"/>
        <v>0</v>
      </c>
      <c r="U51" s="34">
        <f t="shared" si="8"/>
        <v>0</v>
      </c>
      <c r="V51" s="34">
        <f t="shared" si="6"/>
        <v>0</v>
      </c>
    </row>
    <row r="52" spans="1:22">
      <c r="A52" s="34" t="s">
        <v>1732</v>
      </c>
      <c r="B52" s="34" t="s">
        <v>47</v>
      </c>
      <c r="C52" s="90" t="s">
        <v>5446</v>
      </c>
      <c r="D52" s="34">
        <v>2</v>
      </c>
      <c r="E52" s="34">
        <v>2</v>
      </c>
      <c r="F52" s="34">
        <v>2</v>
      </c>
      <c r="G52" s="34">
        <v>2</v>
      </c>
      <c r="H52" s="34">
        <v>2</v>
      </c>
      <c r="I52" s="34">
        <v>2</v>
      </c>
      <c r="J52" s="34">
        <v>2</v>
      </c>
      <c r="K52" s="34">
        <v>2</v>
      </c>
      <c r="L52" s="34">
        <v>3</v>
      </c>
      <c r="M52" s="34">
        <v>2</v>
      </c>
      <c r="N52" s="34">
        <v>2</v>
      </c>
      <c r="O52" s="34">
        <v>2</v>
      </c>
      <c r="P52" s="34">
        <v>2</v>
      </c>
      <c r="Q52" s="34">
        <v>2</v>
      </c>
      <c r="R52" s="34">
        <v>2</v>
      </c>
      <c r="S52" s="34">
        <v>2</v>
      </c>
      <c r="T52" s="34">
        <f t="shared" si="7"/>
        <v>1</v>
      </c>
      <c r="U52" s="34">
        <f t="shared" si="8"/>
        <v>0</v>
      </c>
      <c r="V52" s="34">
        <f t="shared" si="6"/>
        <v>1</v>
      </c>
    </row>
    <row r="53" spans="1:22">
      <c r="A53" s="34" t="s">
        <v>2259</v>
      </c>
      <c r="B53" s="34" t="s">
        <v>47</v>
      </c>
      <c r="C53" s="90" t="s">
        <v>5448</v>
      </c>
      <c r="D53" s="34">
        <v>3</v>
      </c>
      <c r="E53" s="34">
        <v>3</v>
      </c>
      <c r="F53" s="34">
        <v>3</v>
      </c>
      <c r="G53" s="34">
        <v>3</v>
      </c>
      <c r="H53" s="34">
        <v>3</v>
      </c>
      <c r="I53" s="34">
        <v>3</v>
      </c>
      <c r="J53" s="34">
        <v>3</v>
      </c>
      <c r="K53" s="34">
        <v>3</v>
      </c>
      <c r="L53" s="34">
        <v>4</v>
      </c>
      <c r="M53" s="34">
        <v>3</v>
      </c>
      <c r="N53" s="34">
        <v>4</v>
      </c>
      <c r="O53" s="34">
        <v>4</v>
      </c>
      <c r="P53" s="34">
        <v>3</v>
      </c>
      <c r="Q53" s="34">
        <v>3</v>
      </c>
      <c r="R53" s="34">
        <v>3</v>
      </c>
      <c r="S53" s="34">
        <v>3</v>
      </c>
      <c r="T53" s="34">
        <f t="shared" ref="T53:T59" si="9">COUNTIF(D53:S53,"&gt;3")</f>
        <v>3</v>
      </c>
      <c r="U53" s="34">
        <f t="shared" ref="U53:U59" si="10">COUNTIF(D53:S53,"&lt;3")  - COUNTIF(D53:S53,"=0")</f>
        <v>0</v>
      </c>
      <c r="V53" s="34">
        <f t="shared" si="6"/>
        <v>3</v>
      </c>
    </row>
    <row r="54" spans="1:22">
      <c r="A54" s="34" t="s">
        <v>1711</v>
      </c>
      <c r="B54" s="34" t="s">
        <v>47</v>
      </c>
      <c r="C54" s="90" t="s">
        <v>5448</v>
      </c>
      <c r="D54" s="34">
        <v>4</v>
      </c>
      <c r="E54" s="34">
        <v>3</v>
      </c>
      <c r="F54" s="34">
        <v>3</v>
      </c>
      <c r="G54" s="34">
        <v>3</v>
      </c>
      <c r="H54" s="34">
        <v>3</v>
      </c>
      <c r="I54" s="34">
        <v>3</v>
      </c>
      <c r="J54" s="34">
        <v>4</v>
      </c>
      <c r="K54" s="34">
        <v>3</v>
      </c>
      <c r="L54" s="34">
        <v>4</v>
      </c>
      <c r="M54" s="34">
        <v>3</v>
      </c>
      <c r="N54" s="34">
        <v>4</v>
      </c>
      <c r="O54" s="34">
        <v>3</v>
      </c>
      <c r="P54" s="34">
        <v>3</v>
      </c>
      <c r="Q54" s="34">
        <v>3</v>
      </c>
      <c r="R54" s="34">
        <v>3</v>
      </c>
      <c r="S54" s="34">
        <v>3</v>
      </c>
      <c r="T54" s="34">
        <f t="shared" si="9"/>
        <v>4</v>
      </c>
      <c r="U54" s="34">
        <f t="shared" si="10"/>
        <v>0</v>
      </c>
      <c r="V54" s="34">
        <f t="shared" si="6"/>
        <v>4</v>
      </c>
    </row>
    <row r="55" spans="1:22">
      <c r="A55" s="34" t="s">
        <v>206</v>
      </c>
      <c r="B55" s="34" t="s">
        <v>47</v>
      </c>
      <c r="C55" s="90" t="s">
        <v>5448</v>
      </c>
      <c r="D55" s="34">
        <v>3</v>
      </c>
      <c r="E55" s="34">
        <v>3</v>
      </c>
      <c r="F55" s="34">
        <v>3</v>
      </c>
      <c r="G55" s="34">
        <v>3</v>
      </c>
      <c r="H55" s="34">
        <v>3</v>
      </c>
      <c r="I55" s="34">
        <v>3</v>
      </c>
      <c r="J55" s="34">
        <v>3</v>
      </c>
      <c r="K55" s="34">
        <v>3</v>
      </c>
      <c r="L55" s="34">
        <v>3</v>
      </c>
      <c r="M55" s="34">
        <v>3</v>
      </c>
      <c r="N55" s="34">
        <v>3</v>
      </c>
      <c r="O55" s="34">
        <v>3</v>
      </c>
      <c r="P55" s="34">
        <v>3</v>
      </c>
      <c r="Q55" s="34">
        <v>3</v>
      </c>
      <c r="R55" s="34">
        <v>3</v>
      </c>
      <c r="S55" s="34">
        <v>3</v>
      </c>
      <c r="T55" s="34">
        <f t="shared" si="9"/>
        <v>0</v>
      </c>
      <c r="U55" s="34">
        <f t="shared" si="10"/>
        <v>0</v>
      </c>
      <c r="V55" s="34">
        <f t="shared" si="6"/>
        <v>0</v>
      </c>
    </row>
    <row r="56" spans="1:22">
      <c r="A56" s="34" t="s">
        <v>1646</v>
      </c>
      <c r="B56" s="34" t="s">
        <v>47</v>
      </c>
      <c r="C56" s="90" t="s">
        <v>5448</v>
      </c>
      <c r="D56" s="34">
        <v>3</v>
      </c>
      <c r="E56" s="34">
        <v>3</v>
      </c>
      <c r="F56" s="34">
        <v>3</v>
      </c>
      <c r="G56" s="34">
        <v>3</v>
      </c>
      <c r="H56" s="34">
        <v>3</v>
      </c>
      <c r="I56" s="34">
        <v>3</v>
      </c>
      <c r="J56" s="34">
        <v>3</v>
      </c>
      <c r="K56" s="34">
        <v>3</v>
      </c>
      <c r="L56" s="34">
        <v>3</v>
      </c>
      <c r="M56" s="34">
        <v>3</v>
      </c>
      <c r="N56" s="34">
        <v>3</v>
      </c>
      <c r="O56" s="34">
        <v>3</v>
      </c>
      <c r="P56" s="34">
        <v>3</v>
      </c>
      <c r="Q56" s="34">
        <v>3</v>
      </c>
      <c r="R56" s="34">
        <v>3</v>
      </c>
      <c r="S56" s="34">
        <v>3</v>
      </c>
      <c r="T56" s="34">
        <f t="shared" si="9"/>
        <v>0</v>
      </c>
      <c r="U56" s="34">
        <f t="shared" si="10"/>
        <v>0</v>
      </c>
      <c r="V56" s="34">
        <f t="shared" si="6"/>
        <v>0</v>
      </c>
    </row>
    <row r="57" spans="1:22">
      <c r="A57" s="34" t="s">
        <v>1642</v>
      </c>
      <c r="B57" s="34" t="s">
        <v>47</v>
      </c>
      <c r="C57" s="90" t="s">
        <v>5448</v>
      </c>
      <c r="D57" s="34">
        <v>4</v>
      </c>
      <c r="E57" s="34">
        <v>3</v>
      </c>
      <c r="F57" s="34">
        <v>3</v>
      </c>
      <c r="G57" s="34">
        <v>3</v>
      </c>
      <c r="H57" s="34">
        <v>3</v>
      </c>
      <c r="I57" s="34">
        <v>3</v>
      </c>
      <c r="J57" s="34">
        <v>3</v>
      </c>
      <c r="K57" s="34">
        <v>3</v>
      </c>
      <c r="L57" s="34">
        <v>3</v>
      </c>
      <c r="M57" s="34">
        <v>3</v>
      </c>
      <c r="N57" s="34">
        <v>3</v>
      </c>
      <c r="O57" s="34">
        <v>3</v>
      </c>
      <c r="P57" s="34">
        <v>3</v>
      </c>
      <c r="Q57" s="34">
        <v>3</v>
      </c>
      <c r="R57" s="34">
        <v>3</v>
      </c>
      <c r="S57" s="34">
        <v>3</v>
      </c>
      <c r="T57" s="34">
        <f t="shared" si="9"/>
        <v>1</v>
      </c>
      <c r="U57" s="34">
        <f t="shared" si="10"/>
        <v>0</v>
      </c>
      <c r="V57" s="34">
        <f t="shared" si="6"/>
        <v>1</v>
      </c>
    </row>
    <row r="58" spans="1:22">
      <c r="A58" s="34" t="s">
        <v>1634</v>
      </c>
      <c r="B58" s="34" t="s">
        <v>47</v>
      </c>
      <c r="C58" s="90" t="s">
        <v>5448</v>
      </c>
      <c r="D58" s="34">
        <v>3</v>
      </c>
      <c r="E58" s="34">
        <v>3</v>
      </c>
      <c r="F58" s="34">
        <v>3</v>
      </c>
      <c r="G58" s="34">
        <v>3</v>
      </c>
      <c r="H58" s="34">
        <v>3</v>
      </c>
      <c r="I58" s="34">
        <v>3</v>
      </c>
      <c r="J58" s="34">
        <v>2</v>
      </c>
      <c r="K58" s="34">
        <v>3</v>
      </c>
      <c r="L58" s="34">
        <v>3</v>
      </c>
      <c r="M58" s="34">
        <v>3</v>
      </c>
      <c r="N58" s="34">
        <v>3</v>
      </c>
      <c r="O58" s="34">
        <v>3</v>
      </c>
      <c r="P58" s="34">
        <v>3</v>
      </c>
      <c r="Q58" s="34">
        <v>3</v>
      </c>
      <c r="R58" s="34">
        <v>3</v>
      </c>
      <c r="S58" s="34">
        <v>3</v>
      </c>
      <c r="T58" s="34">
        <f t="shared" si="9"/>
        <v>0</v>
      </c>
      <c r="U58" s="34">
        <f t="shared" si="10"/>
        <v>1</v>
      </c>
      <c r="V58" s="34">
        <f t="shared" si="6"/>
        <v>1</v>
      </c>
    </row>
    <row r="59" spans="1:22">
      <c r="A59" s="34" t="s">
        <v>1639</v>
      </c>
      <c r="B59" s="34" t="s">
        <v>47</v>
      </c>
      <c r="C59" s="90" t="s">
        <v>5448</v>
      </c>
      <c r="D59" s="34">
        <v>3</v>
      </c>
      <c r="E59" s="34">
        <v>3</v>
      </c>
      <c r="F59" s="34">
        <v>3</v>
      </c>
      <c r="G59" s="34">
        <v>3</v>
      </c>
      <c r="H59" s="34">
        <v>3</v>
      </c>
      <c r="I59" s="34">
        <v>3</v>
      </c>
      <c r="J59" s="34">
        <v>3</v>
      </c>
      <c r="K59" s="34">
        <v>3</v>
      </c>
      <c r="L59" s="34">
        <v>3</v>
      </c>
      <c r="M59" s="34">
        <v>3</v>
      </c>
      <c r="N59" s="34">
        <v>3</v>
      </c>
      <c r="O59" s="34">
        <v>3</v>
      </c>
      <c r="P59" s="34">
        <v>3</v>
      </c>
      <c r="Q59" s="34">
        <v>3</v>
      </c>
      <c r="R59" s="34">
        <v>3</v>
      </c>
      <c r="S59" s="34">
        <v>3</v>
      </c>
      <c r="T59" s="34">
        <f t="shared" si="9"/>
        <v>0</v>
      </c>
      <c r="U59" s="34">
        <f t="shared" si="10"/>
        <v>0</v>
      </c>
      <c r="V59" s="34">
        <f t="shared" si="6"/>
        <v>0</v>
      </c>
    </row>
    <row r="60" spans="1:22">
      <c r="A60" s="34" t="s">
        <v>1719</v>
      </c>
      <c r="B60" s="34" t="s">
        <v>47</v>
      </c>
      <c r="C60" s="90" t="s">
        <v>5449</v>
      </c>
      <c r="D60" s="34">
        <v>4</v>
      </c>
      <c r="E60" s="34">
        <v>4</v>
      </c>
      <c r="F60" s="34">
        <v>4</v>
      </c>
      <c r="G60" s="34">
        <v>4</v>
      </c>
      <c r="H60" s="34">
        <v>4</v>
      </c>
      <c r="I60" s="34">
        <v>4</v>
      </c>
      <c r="J60" s="34">
        <v>4</v>
      </c>
      <c r="K60" s="34">
        <v>4</v>
      </c>
      <c r="L60" s="34">
        <v>4</v>
      </c>
      <c r="M60" s="34">
        <v>4</v>
      </c>
      <c r="N60" s="34">
        <v>4</v>
      </c>
      <c r="O60" s="34">
        <v>4</v>
      </c>
      <c r="P60" s="34">
        <v>4</v>
      </c>
      <c r="Q60" s="34">
        <v>4</v>
      </c>
      <c r="R60" s="34">
        <v>4</v>
      </c>
      <c r="S60" s="34">
        <v>4</v>
      </c>
      <c r="T60" s="34">
        <f>COUNTIF(D60:S60,"&gt;4")</f>
        <v>0</v>
      </c>
      <c r="U60" s="34">
        <f>COUNTIF(D60:S60,"&lt;4")  - COUNTIF(D60:S60,"=0")</f>
        <v>0</v>
      </c>
      <c r="V60" s="34">
        <f t="shared" si="6"/>
        <v>0</v>
      </c>
    </row>
    <row r="61" spans="1:22">
      <c r="A61" s="34" t="s">
        <v>1164</v>
      </c>
      <c r="B61" s="34" t="s">
        <v>47</v>
      </c>
      <c r="C61" s="90" t="s">
        <v>5446</v>
      </c>
      <c r="D61" s="34">
        <v>0</v>
      </c>
      <c r="E61" s="34">
        <v>2</v>
      </c>
      <c r="F61" s="34">
        <v>2</v>
      </c>
      <c r="G61" s="34">
        <v>2</v>
      </c>
      <c r="H61" s="34">
        <v>2</v>
      </c>
      <c r="I61" s="34">
        <v>2</v>
      </c>
      <c r="J61" s="34">
        <v>2</v>
      </c>
      <c r="K61" s="34">
        <v>2</v>
      </c>
      <c r="L61" s="34">
        <v>2</v>
      </c>
      <c r="M61" s="34">
        <v>2</v>
      </c>
      <c r="N61" s="34">
        <v>2</v>
      </c>
      <c r="O61" s="34">
        <v>2</v>
      </c>
      <c r="P61" s="34">
        <v>2</v>
      </c>
      <c r="Q61" s="34">
        <v>2</v>
      </c>
      <c r="R61" s="34">
        <v>2</v>
      </c>
      <c r="S61" s="34">
        <v>2</v>
      </c>
      <c r="T61" s="34">
        <f>COUNTIF(D61:S61,"&gt;2")</f>
        <v>0</v>
      </c>
      <c r="U61" s="34">
        <f>COUNTIF(D61:S61,"&lt;2")  - COUNTIF(D61:S61,"=0")</f>
        <v>0</v>
      </c>
      <c r="V61" s="34">
        <f t="shared" si="6"/>
        <v>0</v>
      </c>
    </row>
    <row r="62" spans="1:22">
      <c r="A62" s="34" t="s">
        <v>1649</v>
      </c>
      <c r="B62" s="34" t="s">
        <v>47</v>
      </c>
      <c r="C62" s="90" t="s">
        <v>5448</v>
      </c>
      <c r="D62" s="34">
        <v>3</v>
      </c>
      <c r="E62" s="34">
        <v>3</v>
      </c>
      <c r="F62" s="34">
        <v>3</v>
      </c>
      <c r="G62" s="34">
        <v>3</v>
      </c>
      <c r="H62" s="34">
        <v>3</v>
      </c>
      <c r="I62" s="34">
        <v>3</v>
      </c>
      <c r="J62" s="34">
        <v>3</v>
      </c>
      <c r="K62" s="34">
        <v>3</v>
      </c>
      <c r="L62" s="34">
        <v>3</v>
      </c>
      <c r="M62" s="34">
        <v>3</v>
      </c>
      <c r="N62" s="34">
        <v>3</v>
      </c>
      <c r="O62" s="34">
        <v>3</v>
      </c>
      <c r="P62" s="34">
        <v>3</v>
      </c>
      <c r="Q62" s="34">
        <v>3</v>
      </c>
      <c r="R62" s="34">
        <v>3</v>
      </c>
      <c r="S62" s="34">
        <v>3</v>
      </c>
      <c r="T62" s="34">
        <f>COUNTIF(D62:S62,"&gt;3")</f>
        <v>0</v>
      </c>
      <c r="U62" s="34">
        <f>COUNTIF(D62:S62,"&lt;3")  - COUNTIF(D62:S62,"=0")</f>
        <v>0</v>
      </c>
      <c r="V62" s="34">
        <f t="shared" si="6"/>
        <v>0</v>
      </c>
    </row>
    <row r="63" spans="1:22">
      <c r="A63" s="34" t="s">
        <v>543</v>
      </c>
      <c r="B63" s="34" t="s">
        <v>47</v>
      </c>
      <c r="C63" s="90" t="s">
        <v>5446</v>
      </c>
      <c r="D63" s="34">
        <v>2</v>
      </c>
      <c r="E63" s="34">
        <v>2</v>
      </c>
      <c r="F63" s="34">
        <v>2</v>
      </c>
      <c r="G63" s="34">
        <v>2</v>
      </c>
      <c r="H63" s="34">
        <v>2</v>
      </c>
      <c r="I63" s="34">
        <v>2</v>
      </c>
      <c r="J63" s="34">
        <v>2</v>
      </c>
      <c r="K63" s="34">
        <v>2</v>
      </c>
      <c r="L63" s="34">
        <v>2</v>
      </c>
      <c r="M63" s="34">
        <v>2</v>
      </c>
      <c r="N63" s="34">
        <v>2</v>
      </c>
      <c r="O63" s="34">
        <v>2</v>
      </c>
      <c r="P63" s="34">
        <v>2</v>
      </c>
      <c r="Q63" s="34">
        <v>2</v>
      </c>
      <c r="R63" s="34">
        <v>2</v>
      </c>
      <c r="S63" s="34">
        <v>2</v>
      </c>
      <c r="T63" s="34">
        <f>COUNTIF(D63:S63,"&gt;2")</f>
        <v>0</v>
      </c>
      <c r="U63" s="34">
        <f>COUNTIF(D63:S63,"&lt;2")  - COUNTIF(D63:S63,"=0")</f>
        <v>0</v>
      </c>
      <c r="V63" s="34">
        <f t="shared" si="6"/>
        <v>0</v>
      </c>
    </row>
    <row r="64" spans="1:22">
      <c r="A64" s="34" t="s">
        <v>831</v>
      </c>
      <c r="B64" s="34" t="s">
        <v>47</v>
      </c>
      <c r="C64" s="90" t="s">
        <v>5446</v>
      </c>
      <c r="D64" s="34">
        <v>0</v>
      </c>
      <c r="E64" s="34">
        <v>2</v>
      </c>
      <c r="F64" s="34">
        <v>2</v>
      </c>
      <c r="G64" s="34">
        <v>2</v>
      </c>
      <c r="H64" s="34">
        <v>2</v>
      </c>
      <c r="I64" s="34">
        <v>2</v>
      </c>
      <c r="J64" s="34">
        <v>2</v>
      </c>
      <c r="K64" s="34">
        <v>2</v>
      </c>
      <c r="L64" s="34">
        <v>2</v>
      </c>
      <c r="M64" s="34">
        <v>2</v>
      </c>
      <c r="N64" s="34">
        <v>2</v>
      </c>
      <c r="O64" s="34">
        <v>2</v>
      </c>
      <c r="P64" s="34">
        <v>2</v>
      </c>
      <c r="Q64" s="34">
        <v>2</v>
      </c>
      <c r="R64" s="34">
        <v>2</v>
      </c>
      <c r="S64" s="34">
        <v>2</v>
      </c>
      <c r="T64" s="34">
        <f>COUNTIF(D64:S64,"&gt;2")</f>
        <v>0</v>
      </c>
      <c r="U64" s="34">
        <f>COUNTIF(D64:S64,"&lt;2")  - COUNTIF(D64:S64,"=0")</f>
        <v>0</v>
      </c>
      <c r="V64" s="34">
        <f t="shared" si="6"/>
        <v>0</v>
      </c>
    </row>
    <row r="65" spans="1:22">
      <c r="A65" s="34" t="s">
        <v>2207</v>
      </c>
      <c r="B65" s="34" t="s">
        <v>47</v>
      </c>
      <c r="C65" s="90" t="s">
        <v>5446</v>
      </c>
      <c r="D65" s="34">
        <v>2</v>
      </c>
      <c r="E65" s="34">
        <v>2</v>
      </c>
      <c r="F65" s="34">
        <v>2</v>
      </c>
      <c r="G65" s="34">
        <v>2</v>
      </c>
      <c r="H65" s="34">
        <v>2</v>
      </c>
      <c r="I65" s="34">
        <v>2</v>
      </c>
      <c r="J65" s="34">
        <v>2</v>
      </c>
      <c r="K65" s="34">
        <v>2</v>
      </c>
      <c r="L65" s="34">
        <v>2</v>
      </c>
      <c r="M65" s="34">
        <v>2</v>
      </c>
      <c r="N65" s="34">
        <v>2</v>
      </c>
      <c r="O65" s="34">
        <v>3</v>
      </c>
      <c r="P65" s="34">
        <v>2</v>
      </c>
      <c r="Q65" s="34">
        <v>2</v>
      </c>
      <c r="R65" s="34">
        <v>2</v>
      </c>
      <c r="S65" s="34">
        <v>2</v>
      </c>
      <c r="T65" s="34">
        <f>COUNTIF(D65:S65,"&gt;2")</f>
        <v>1</v>
      </c>
      <c r="U65" s="34">
        <f>COUNTIF(D65:S65,"&lt;2")  - COUNTIF(D65:S65,"=0")</f>
        <v>0</v>
      </c>
      <c r="V65" s="34">
        <f t="shared" si="6"/>
        <v>1</v>
      </c>
    </row>
    <row r="66" spans="1:22">
      <c r="A66" s="34" t="s">
        <v>1414</v>
      </c>
      <c r="B66" s="34" t="s">
        <v>47</v>
      </c>
      <c r="C66" s="90" t="s">
        <v>5449</v>
      </c>
      <c r="D66" s="34">
        <v>4</v>
      </c>
      <c r="E66" s="34">
        <v>4</v>
      </c>
      <c r="F66" s="34">
        <v>4</v>
      </c>
      <c r="G66" s="34">
        <v>4</v>
      </c>
      <c r="H66" s="34">
        <v>4</v>
      </c>
      <c r="I66" s="34">
        <v>4</v>
      </c>
      <c r="J66" s="34">
        <v>4</v>
      </c>
      <c r="K66" s="34">
        <v>4</v>
      </c>
      <c r="L66" s="34">
        <v>4</v>
      </c>
      <c r="M66" s="34">
        <v>4</v>
      </c>
      <c r="N66" s="34">
        <v>4</v>
      </c>
      <c r="O66" s="34">
        <v>4</v>
      </c>
      <c r="P66" s="34">
        <v>4</v>
      </c>
      <c r="Q66" s="34">
        <v>4</v>
      </c>
      <c r="R66" s="34">
        <v>4</v>
      </c>
      <c r="S66" s="34">
        <v>4</v>
      </c>
      <c r="T66" s="34">
        <f>COUNTIF(D66:S66,"&gt;4")</f>
        <v>0</v>
      </c>
      <c r="U66" s="34">
        <f>COUNTIF(D66:S66,"&lt;4")  - COUNTIF(D66:S66,"=0")</f>
        <v>0</v>
      </c>
      <c r="V66" s="34">
        <f t="shared" si="6"/>
        <v>0</v>
      </c>
    </row>
    <row r="67" spans="1:22">
      <c r="A67" s="34" t="s">
        <v>1418</v>
      </c>
      <c r="B67" s="34" t="s">
        <v>47</v>
      </c>
      <c r="C67" s="90" t="s">
        <v>5449</v>
      </c>
      <c r="D67" s="34">
        <v>4</v>
      </c>
      <c r="E67" s="34">
        <v>4</v>
      </c>
      <c r="F67" s="34">
        <v>4</v>
      </c>
      <c r="G67" s="34">
        <v>4</v>
      </c>
      <c r="H67" s="34">
        <v>4</v>
      </c>
      <c r="I67" s="34">
        <v>4</v>
      </c>
      <c r="J67" s="34">
        <v>4</v>
      </c>
      <c r="K67" s="34">
        <v>4</v>
      </c>
      <c r="L67" s="34">
        <v>4</v>
      </c>
      <c r="M67" s="34">
        <v>4</v>
      </c>
      <c r="N67" s="34">
        <v>4</v>
      </c>
      <c r="O67" s="34">
        <v>4</v>
      </c>
      <c r="P67" s="34">
        <v>4</v>
      </c>
      <c r="Q67" s="34">
        <v>4</v>
      </c>
      <c r="R67" s="34">
        <v>4</v>
      </c>
      <c r="S67" s="34">
        <v>4</v>
      </c>
      <c r="T67" s="34">
        <f>COUNTIF(D67:S67,"&gt;4")</f>
        <v>0</v>
      </c>
      <c r="U67" s="34">
        <f>COUNTIF(D67:S67,"&lt;4")  - COUNTIF(D67:S67,"=0")</f>
        <v>0</v>
      </c>
      <c r="V67" s="34">
        <f t="shared" si="6"/>
        <v>0</v>
      </c>
    </row>
    <row r="68" spans="1:22">
      <c r="A68" s="34" t="s">
        <v>2079</v>
      </c>
      <c r="B68" s="34" t="s">
        <v>47</v>
      </c>
      <c r="C68" s="90" t="s">
        <v>5446</v>
      </c>
      <c r="D68" s="34">
        <v>2</v>
      </c>
      <c r="E68" s="34">
        <v>2</v>
      </c>
      <c r="F68" s="34">
        <v>2</v>
      </c>
      <c r="G68" s="34">
        <v>2</v>
      </c>
      <c r="H68" s="34">
        <v>2</v>
      </c>
      <c r="I68" s="34">
        <v>2</v>
      </c>
      <c r="J68" s="34">
        <v>2</v>
      </c>
      <c r="K68" s="34">
        <v>2</v>
      </c>
      <c r="L68" s="34">
        <v>2</v>
      </c>
      <c r="M68" s="34">
        <v>2</v>
      </c>
      <c r="N68" s="34">
        <v>2</v>
      </c>
      <c r="O68" s="34">
        <v>2</v>
      </c>
      <c r="P68" s="34">
        <v>2</v>
      </c>
      <c r="Q68" s="34">
        <v>2</v>
      </c>
      <c r="R68" s="34">
        <v>2</v>
      </c>
      <c r="S68" s="34">
        <v>2</v>
      </c>
      <c r="T68" s="34">
        <f t="shared" ref="T68:T80" si="11">COUNTIF(D68:S68,"&gt;2")</f>
        <v>0</v>
      </c>
      <c r="U68" s="34">
        <f t="shared" ref="U68:U80" si="12">COUNTIF(D68:S68,"&lt;2")  - COUNTIF(D68:S68,"=0")</f>
        <v>0</v>
      </c>
      <c r="V68" s="34">
        <f t="shared" si="6"/>
        <v>0</v>
      </c>
    </row>
    <row r="69" spans="1:22">
      <c r="A69" s="34" t="s">
        <v>1608</v>
      </c>
      <c r="B69" s="34" t="s">
        <v>47</v>
      </c>
      <c r="C69" s="90" t="s">
        <v>5446</v>
      </c>
      <c r="D69" s="34">
        <v>2</v>
      </c>
      <c r="E69" s="34">
        <v>2</v>
      </c>
      <c r="F69" s="34">
        <v>2</v>
      </c>
      <c r="G69" s="34">
        <v>2</v>
      </c>
      <c r="H69" s="34">
        <v>2</v>
      </c>
      <c r="I69" s="34">
        <v>2</v>
      </c>
      <c r="J69" s="34">
        <v>2</v>
      </c>
      <c r="K69" s="34">
        <v>2</v>
      </c>
      <c r="L69" s="34" t="s">
        <v>5461</v>
      </c>
      <c r="M69" s="34">
        <v>2</v>
      </c>
      <c r="N69" s="34" t="s">
        <v>5462</v>
      </c>
      <c r="O69" s="34">
        <v>2</v>
      </c>
      <c r="P69" s="34">
        <v>2</v>
      </c>
      <c r="Q69" s="34">
        <v>2</v>
      </c>
      <c r="R69" s="34">
        <v>2</v>
      </c>
      <c r="S69" s="34">
        <v>2</v>
      </c>
      <c r="T69" s="34">
        <f t="shared" si="11"/>
        <v>0</v>
      </c>
      <c r="U69" s="34">
        <f t="shared" si="12"/>
        <v>0</v>
      </c>
      <c r="V69" s="34">
        <f t="shared" si="6"/>
        <v>0</v>
      </c>
    </row>
    <row r="70" spans="1:22">
      <c r="A70" s="34" t="s">
        <v>2754</v>
      </c>
      <c r="B70" s="34" t="s">
        <v>47</v>
      </c>
      <c r="C70" s="90" t="s">
        <v>5446</v>
      </c>
      <c r="D70" s="34">
        <v>3</v>
      </c>
      <c r="E70" s="34">
        <v>2</v>
      </c>
      <c r="F70" s="34">
        <v>2</v>
      </c>
      <c r="G70" s="34">
        <v>2</v>
      </c>
      <c r="H70" s="34">
        <v>2</v>
      </c>
      <c r="I70" s="34">
        <v>2</v>
      </c>
      <c r="J70" s="34">
        <v>2</v>
      </c>
      <c r="K70" s="34">
        <v>2</v>
      </c>
      <c r="L70" s="34">
        <v>2</v>
      </c>
      <c r="M70" s="34">
        <v>2</v>
      </c>
      <c r="N70" s="34">
        <v>2</v>
      </c>
      <c r="O70" s="34">
        <v>2</v>
      </c>
      <c r="P70" s="34">
        <v>2</v>
      </c>
      <c r="Q70" s="34">
        <v>2</v>
      </c>
      <c r="R70" s="34">
        <v>0</v>
      </c>
      <c r="S70" s="34">
        <v>2</v>
      </c>
      <c r="T70" s="34">
        <f t="shared" si="11"/>
        <v>1</v>
      </c>
      <c r="U70" s="34">
        <f t="shared" si="12"/>
        <v>0</v>
      </c>
      <c r="V70" s="34">
        <f t="shared" si="6"/>
        <v>1</v>
      </c>
    </row>
    <row r="71" spans="1:22">
      <c r="A71" s="34" t="s">
        <v>2768</v>
      </c>
      <c r="B71" s="34" t="s">
        <v>47</v>
      </c>
      <c r="C71" s="90" t="s">
        <v>5446</v>
      </c>
      <c r="D71" s="34">
        <v>2</v>
      </c>
      <c r="E71" s="34">
        <v>2</v>
      </c>
      <c r="F71" s="34">
        <v>2</v>
      </c>
      <c r="G71" s="34">
        <v>2</v>
      </c>
      <c r="H71" s="34">
        <v>2</v>
      </c>
      <c r="I71" s="34">
        <v>0</v>
      </c>
      <c r="J71" s="34">
        <v>2</v>
      </c>
      <c r="K71" s="34">
        <v>2</v>
      </c>
      <c r="L71" s="34">
        <v>2</v>
      </c>
      <c r="M71" s="34">
        <v>0</v>
      </c>
      <c r="N71" s="34">
        <v>2</v>
      </c>
      <c r="O71" s="34">
        <v>0</v>
      </c>
      <c r="P71" s="34">
        <v>2</v>
      </c>
      <c r="Q71" s="34">
        <v>2</v>
      </c>
      <c r="R71" s="34">
        <v>0</v>
      </c>
      <c r="S71" s="34">
        <v>2</v>
      </c>
      <c r="T71" s="34">
        <f t="shared" si="11"/>
        <v>0</v>
      </c>
      <c r="U71" s="34">
        <f t="shared" si="12"/>
        <v>0</v>
      </c>
      <c r="V71" s="34">
        <f t="shared" si="6"/>
        <v>0</v>
      </c>
    </row>
    <row r="72" spans="1:22">
      <c r="A72" s="34" t="s">
        <v>2751</v>
      </c>
      <c r="B72" s="34" t="s">
        <v>47</v>
      </c>
      <c r="C72" s="90" t="s">
        <v>5446</v>
      </c>
      <c r="D72" s="34">
        <v>3</v>
      </c>
      <c r="E72" s="34">
        <v>2</v>
      </c>
      <c r="F72" s="34">
        <v>2</v>
      </c>
      <c r="G72" s="34">
        <v>2</v>
      </c>
      <c r="H72" s="34">
        <v>2</v>
      </c>
      <c r="I72" s="34">
        <v>2</v>
      </c>
      <c r="J72" s="34">
        <v>2</v>
      </c>
      <c r="K72" s="34">
        <v>3</v>
      </c>
      <c r="L72" s="34">
        <v>2</v>
      </c>
      <c r="M72" s="34">
        <v>2</v>
      </c>
      <c r="N72" s="34">
        <v>2</v>
      </c>
      <c r="O72" s="34">
        <v>2</v>
      </c>
      <c r="P72" s="34">
        <v>2</v>
      </c>
      <c r="Q72" s="34">
        <v>2</v>
      </c>
      <c r="R72" s="34">
        <v>0</v>
      </c>
      <c r="S72" s="34">
        <v>2</v>
      </c>
      <c r="T72" s="34">
        <f t="shared" si="11"/>
        <v>2</v>
      </c>
      <c r="U72" s="34">
        <f t="shared" si="12"/>
        <v>0</v>
      </c>
      <c r="V72" s="34">
        <f t="shared" si="6"/>
        <v>2</v>
      </c>
    </row>
    <row r="73" spans="1:22">
      <c r="A73" s="34" t="s">
        <v>2756</v>
      </c>
      <c r="B73" s="34" t="s">
        <v>47</v>
      </c>
      <c r="C73" s="90" t="s">
        <v>5446</v>
      </c>
      <c r="D73" s="34">
        <v>3</v>
      </c>
      <c r="E73" s="34">
        <v>2</v>
      </c>
      <c r="F73" s="34">
        <v>2</v>
      </c>
      <c r="G73" s="34">
        <v>2</v>
      </c>
      <c r="H73" s="34">
        <v>2</v>
      </c>
      <c r="I73" s="34">
        <v>2</v>
      </c>
      <c r="J73" s="34">
        <v>2</v>
      </c>
      <c r="K73" s="34">
        <v>3</v>
      </c>
      <c r="L73" s="34">
        <v>2</v>
      </c>
      <c r="M73" s="34">
        <v>2</v>
      </c>
      <c r="N73" s="34">
        <v>2</v>
      </c>
      <c r="O73" s="34">
        <v>2</v>
      </c>
      <c r="P73" s="34">
        <v>2</v>
      </c>
      <c r="Q73" s="34">
        <v>2</v>
      </c>
      <c r="R73" s="34">
        <v>0</v>
      </c>
      <c r="S73" s="34">
        <v>2</v>
      </c>
      <c r="T73" s="34">
        <f t="shared" si="11"/>
        <v>2</v>
      </c>
      <c r="U73" s="34">
        <f t="shared" si="12"/>
        <v>0</v>
      </c>
      <c r="V73" s="34">
        <f t="shared" si="6"/>
        <v>2</v>
      </c>
    </row>
    <row r="74" spans="1:22">
      <c r="A74" s="34" t="s">
        <v>2747</v>
      </c>
      <c r="B74" s="34" t="s">
        <v>47</v>
      </c>
      <c r="C74" s="90" t="s">
        <v>5446</v>
      </c>
      <c r="D74" s="34">
        <v>2</v>
      </c>
      <c r="E74" s="34">
        <v>2</v>
      </c>
      <c r="F74" s="34">
        <v>2</v>
      </c>
      <c r="G74" s="34">
        <v>2</v>
      </c>
      <c r="H74" s="34">
        <v>2</v>
      </c>
      <c r="I74" s="34">
        <v>2</v>
      </c>
      <c r="J74" s="34">
        <v>2</v>
      </c>
      <c r="K74" s="34">
        <v>2</v>
      </c>
      <c r="L74" s="34">
        <v>2</v>
      </c>
      <c r="M74" s="34">
        <v>2</v>
      </c>
      <c r="N74" s="34">
        <v>2</v>
      </c>
      <c r="O74" s="34">
        <v>2</v>
      </c>
      <c r="P74" s="34">
        <v>2</v>
      </c>
      <c r="Q74" s="34">
        <v>0</v>
      </c>
      <c r="R74" s="34">
        <v>2</v>
      </c>
      <c r="S74" s="34">
        <v>2</v>
      </c>
      <c r="T74" s="34">
        <f t="shared" si="11"/>
        <v>0</v>
      </c>
      <c r="U74" s="34">
        <f t="shared" si="12"/>
        <v>0</v>
      </c>
      <c r="V74" s="34">
        <f t="shared" si="6"/>
        <v>0</v>
      </c>
    </row>
    <row r="75" spans="1:22">
      <c r="A75" s="34" t="s">
        <v>2776</v>
      </c>
      <c r="B75" s="34" t="s">
        <v>47</v>
      </c>
      <c r="C75" s="90" t="s">
        <v>5446</v>
      </c>
      <c r="D75" s="34">
        <v>0</v>
      </c>
      <c r="E75" s="34">
        <v>2</v>
      </c>
      <c r="F75" s="34">
        <v>2</v>
      </c>
      <c r="G75" s="34">
        <v>2</v>
      </c>
      <c r="H75" s="34">
        <v>0</v>
      </c>
      <c r="I75" s="34">
        <v>0</v>
      </c>
      <c r="J75" s="34">
        <v>2</v>
      </c>
      <c r="K75" s="34">
        <v>2</v>
      </c>
      <c r="L75" s="34">
        <v>0</v>
      </c>
      <c r="M75" s="34">
        <v>2</v>
      </c>
      <c r="N75" s="34">
        <v>2</v>
      </c>
      <c r="O75" s="34">
        <v>0</v>
      </c>
      <c r="P75" s="34">
        <v>2</v>
      </c>
      <c r="Q75" s="34">
        <v>2</v>
      </c>
      <c r="R75" s="34">
        <v>2</v>
      </c>
      <c r="S75" s="34">
        <v>0</v>
      </c>
      <c r="T75" s="34">
        <f t="shared" si="11"/>
        <v>0</v>
      </c>
      <c r="U75" s="34">
        <f t="shared" si="12"/>
        <v>0</v>
      </c>
      <c r="V75" s="34">
        <f t="shared" si="6"/>
        <v>0</v>
      </c>
    </row>
    <row r="76" spans="1:22">
      <c r="A76" s="34" t="s">
        <v>2778</v>
      </c>
      <c r="B76" s="34" t="s">
        <v>47</v>
      </c>
      <c r="C76" s="90" t="s">
        <v>5446</v>
      </c>
      <c r="D76" s="34">
        <v>0</v>
      </c>
      <c r="E76" s="34">
        <v>2</v>
      </c>
      <c r="F76" s="34">
        <v>2</v>
      </c>
      <c r="G76" s="34">
        <v>2</v>
      </c>
      <c r="H76" s="34">
        <v>0</v>
      </c>
      <c r="I76" s="34">
        <v>0</v>
      </c>
      <c r="J76" s="34">
        <v>0</v>
      </c>
      <c r="K76" s="34">
        <v>2</v>
      </c>
      <c r="L76" s="34">
        <v>0</v>
      </c>
      <c r="M76" s="34">
        <v>2</v>
      </c>
      <c r="N76" s="34">
        <v>2</v>
      </c>
      <c r="O76" s="34">
        <v>0</v>
      </c>
      <c r="P76" s="34">
        <v>2</v>
      </c>
      <c r="Q76" s="34">
        <v>2</v>
      </c>
      <c r="R76" s="34">
        <v>2</v>
      </c>
      <c r="S76" s="34">
        <v>2</v>
      </c>
      <c r="T76" s="34">
        <f t="shared" si="11"/>
        <v>0</v>
      </c>
      <c r="U76" s="34">
        <f t="shared" si="12"/>
        <v>0</v>
      </c>
      <c r="V76" s="34">
        <f t="shared" si="6"/>
        <v>0</v>
      </c>
    </row>
    <row r="77" spans="1:22">
      <c r="A77" s="34" t="s">
        <v>2792</v>
      </c>
      <c r="B77" s="34" t="s">
        <v>47</v>
      </c>
      <c r="C77" s="90" t="s">
        <v>5446</v>
      </c>
      <c r="D77" s="34">
        <v>0</v>
      </c>
      <c r="E77" s="34">
        <v>0</v>
      </c>
      <c r="F77" s="34">
        <v>3</v>
      </c>
      <c r="G77" s="34">
        <v>0</v>
      </c>
      <c r="H77" s="34">
        <v>0</v>
      </c>
      <c r="I77" s="34">
        <v>0</v>
      </c>
      <c r="J77" s="34">
        <v>2</v>
      </c>
      <c r="K77" s="34">
        <v>2</v>
      </c>
      <c r="L77" s="34">
        <v>0</v>
      </c>
      <c r="M77" s="34">
        <v>2</v>
      </c>
      <c r="N77" s="34">
        <v>0</v>
      </c>
      <c r="O77" s="34">
        <v>0</v>
      </c>
      <c r="P77" s="34">
        <v>2</v>
      </c>
      <c r="Q77" s="34">
        <v>0</v>
      </c>
      <c r="R77" s="34">
        <v>2</v>
      </c>
      <c r="S77" s="34">
        <v>2</v>
      </c>
      <c r="T77" s="34">
        <f t="shared" si="11"/>
        <v>1</v>
      </c>
      <c r="U77" s="34">
        <f t="shared" si="12"/>
        <v>0</v>
      </c>
      <c r="V77" s="34">
        <f t="shared" si="6"/>
        <v>1</v>
      </c>
    </row>
    <row r="78" spans="1:22">
      <c r="A78" s="34" t="s">
        <v>2790</v>
      </c>
      <c r="B78" s="34" t="s">
        <v>47</v>
      </c>
      <c r="C78" s="90" t="s">
        <v>5446</v>
      </c>
      <c r="D78" s="34">
        <v>0</v>
      </c>
      <c r="E78" s="34">
        <v>0</v>
      </c>
      <c r="F78" s="34">
        <v>2</v>
      </c>
      <c r="G78" s="34">
        <v>0</v>
      </c>
      <c r="H78" s="34">
        <v>0</v>
      </c>
      <c r="I78" s="34">
        <v>0</v>
      </c>
      <c r="J78" s="34">
        <v>2</v>
      </c>
      <c r="K78" s="34">
        <v>2</v>
      </c>
      <c r="L78" s="34">
        <v>0</v>
      </c>
      <c r="M78" s="34">
        <v>2</v>
      </c>
      <c r="N78" s="34">
        <v>0</v>
      </c>
      <c r="O78" s="34">
        <v>0</v>
      </c>
      <c r="P78" s="34">
        <v>2</v>
      </c>
      <c r="Q78" s="34">
        <v>2</v>
      </c>
      <c r="R78" s="34">
        <v>0</v>
      </c>
      <c r="S78" s="34">
        <v>2</v>
      </c>
      <c r="T78" s="34">
        <f t="shared" si="11"/>
        <v>0</v>
      </c>
      <c r="U78" s="34">
        <f t="shared" si="12"/>
        <v>0</v>
      </c>
      <c r="V78" s="34">
        <f t="shared" si="6"/>
        <v>0</v>
      </c>
    </row>
    <row r="79" spans="1:22">
      <c r="A79" s="34" t="s">
        <v>1219</v>
      </c>
      <c r="B79" s="34" t="s">
        <v>47</v>
      </c>
      <c r="C79" s="90" t="s">
        <v>5446</v>
      </c>
      <c r="D79" s="34">
        <v>2</v>
      </c>
      <c r="E79" s="34">
        <v>2</v>
      </c>
      <c r="F79" s="34">
        <v>2</v>
      </c>
      <c r="G79" s="34">
        <v>2</v>
      </c>
      <c r="H79" s="34">
        <v>2</v>
      </c>
      <c r="I79" s="34">
        <v>2</v>
      </c>
      <c r="J79" s="34">
        <v>2</v>
      </c>
      <c r="K79" s="34">
        <v>2</v>
      </c>
      <c r="L79" s="34">
        <v>2</v>
      </c>
      <c r="M79" s="34">
        <v>2</v>
      </c>
      <c r="N79" s="34">
        <v>2</v>
      </c>
      <c r="O79" s="34">
        <v>2</v>
      </c>
      <c r="P79" s="34">
        <v>2</v>
      </c>
      <c r="Q79" s="34">
        <v>2</v>
      </c>
      <c r="R79" s="34">
        <v>2</v>
      </c>
      <c r="S79" s="34">
        <v>2</v>
      </c>
      <c r="T79" s="34">
        <f t="shared" si="11"/>
        <v>0</v>
      </c>
      <c r="U79" s="34">
        <f t="shared" si="12"/>
        <v>0</v>
      </c>
      <c r="V79" s="34">
        <f t="shared" si="6"/>
        <v>0</v>
      </c>
    </row>
    <row r="80" spans="1:22">
      <c r="A80" s="34" t="s">
        <v>1681</v>
      </c>
      <c r="B80" s="34" t="s">
        <v>47</v>
      </c>
      <c r="C80" s="90" t="s">
        <v>5446</v>
      </c>
      <c r="D80" s="34">
        <v>2</v>
      </c>
      <c r="E80" s="34">
        <v>2</v>
      </c>
      <c r="F80" s="34">
        <v>2</v>
      </c>
      <c r="G80" s="34">
        <v>2</v>
      </c>
      <c r="H80" s="34">
        <v>2</v>
      </c>
      <c r="I80" s="34">
        <v>2</v>
      </c>
      <c r="J80" s="34">
        <v>2</v>
      </c>
      <c r="K80" s="34">
        <v>3</v>
      </c>
      <c r="L80" s="34">
        <v>3</v>
      </c>
      <c r="M80" s="34">
        <v>2</v>
      </c>
      <c r="N80" s="34">
        <v>2</v>
      </c>
      <c r="O80" s="34">
        <v>2</v>
      </c>
      <c r="P80" s="34">
        <v>2</v>
      </c>
      <c r="Q80" s="34">
        <v>2</v>
      </c>
      <c r="R80" s="34">
        <v>2</v>
      </c>
      <c r="S80" s="34">
        <v>2</v>
      </c>
      <c r="T80" s="34">
        <f t="shared" si="11"/>
        <v>2</v>
      </c>
      <c r="U80" s="34">
        <f t="shared" si="12"/>
        <v>0</v>
      </c>
      <c r="V80" s="34">
        <f t="shared" si="6"/>
        <v>2</v>
      </c>
    </row>
    <row r="81" spans="1:22">
      <c r="A81" s="34" t="s">
        <v>1651</v>
      </c>
      <c r="B81" s="34" t="s">
        <v>47</v>
      </c>
      <c r="C81" s="90" t="s">
        <v>5448</v>
      </c>
      <c r="D81" s="34">
        <v>3</v>
      </c>
      <c r="E81" s="34">
        <v>3</v>
      </c>
      <c r="F81" s="34">
        <v>3</v>
      </c>
      <c r="G81" s="34">
        <v>3</v>
      </c>
      <c r="H81" s="34">
        <v>3</v>
      </c>
      <c r="I81" s="34">
        <v>3</v>
      </c>
      <c r="J81" s="34">
        <v>3</v>
      </c>
      <c r="K81" s="34">
        <v>3</v>
      </c>
      <c r="L81" s="34">
        <v>3</v>
      </c>
      <c r="M81" s="34">
        <v>3</v>
      </c>
      <c r="N81" s="34">
        <v>3</v>
      </c>
      <c r="O81" s="34">
        <v>3</v>
      </c>
      <c r="P81" s="34">
        <v>3</v>
      </c>
      <c r="Q81" s="34">
        <v>3</v>
      </c>
      <c r="R81" s="34">
        <v>3</v>
      </c>
      <c r="S81" s="34">
        <v>3</v>
      </c>
      <c r="T81" s="34">
        <f>COUNTIF(D81:S81,"&gt;3")</f>
        <v>0</v>
      </c>
      <c r="U81" s="34">
        <f>COUNTIF(D81:S81,"&lt;3")  - COUNTIF(D81:S81,"=0")</f>
        <v>0</v>
      </c>
      <c r="V81" s="34">
        <f t="shared" si="6"/>
        <v>0</v>
      </c>
    </row>
    <row r="82" spans="1:22">
      <c r="A82" s="34" t="s">
        <v>1749</v>
      </c>
      <c r="B82" s="34" t="s">
        <v>47</v>
      </c>
      <c r="C82" s="90" t="s">
        <v>5446</v>
      </c>
      <c r="D82" s="34">
        <v>2</v>
      </c>
      <c r="E82" s="34">
        <v>2</v>
      </c>
      <c r="F82" s="34">
        <v>2</v>
      </c>
      <c r="G82" s="34">
        <v>2</v>
      </c>
      <c r="H82" s="34">
        <v>2</v>
      </c>
      <c r="I82" s="34">
        <v>2</v>
      </c>
      <c r="J82" s="34">
        <v>2</v>
      </c>
      <c r="K82" s="34">
        <v>2</v>
      </c>
      <c r="L82" s="34">
        <v>2</v>
      </c>
      <c r="M82" s="34">
        <v>2</v>
      </c>
      <c r="N82" s="34">
        <v>2</v>
      </c>
      <c r="O82" s="34">
        <v>2</v>
      </c>
      <c r="P82" s="34">
        <v>2</v>
      </c>
      <c r="Q82" s="34">
        <v>2</v>
      </c>
      <c r="R82" s="34">
        <v>2</v>
      </c>
      <c r="S82" s="34">
        <v>2</v>
      </c>
      <c r="T82" s="34">
        <f>COUNTIF(D82:S82,"&gt;2")</f>
        <v>0</v>
      </c>
      <c r="U82" s="34">
        <f>COUNTIF(D82:S82,"&lt;2")  - COUNTIF(D82:S82,"=0")</f>
        <v>0</v>
      </c>
      <c r="V82" s="34">
        <f t="shared" si="6"/>
        <v>0</v>
      </c>
    </row>
    <row r="83" spans="1:22">
      <c r="A83" s="34" t="s">
        <v>1678</v>
      </c>
      <c r="B83" s="34" t="s">
        <v>47</v>
      </c>
      <c r="C83" s="90" t="s">
        <v>5446</v>
      </c>
      <c r="D83" s="34">
        <v>2</v>
      </c>
      <c r="E83" s="34">
        <v>2</v>
      </c>
      <c r="F83" s="34">
        <v>2</v>
      </c>
      <c r="G83" s="34">
        <v>2</v>
      </c>
      <c r="H83" s="34">
        <v>2</v>
      </c>
      <c r="I83" s="34">
        <v>2</v>
      </c>
      <c r="J83" s="34">
        <v>2</v>
      </c>
      <c r="K83" s="34">
        <v>2</v>
      </c>
      <c r="L83" s="34">
        <v>3</v>
      </c>
      <c r="M83" s="34">
        <v>2</v>
      </c>
      <c r="N83" s="34">
        <v>2</v>
      </c>
      <c r="O83" s="34">
        <v>2</v>
      </c>
      <c r="P83" s="34">
        <v>2</v>
      </c>
      <c r="Q83" s="34">
        <v>2</v>
      </c>
      <c r="R83" s="34">
        <v>2</v>
      </c>
      <c r="S83" s="34">
        <v>2</v>
      </c>
      <c r="T83" s="34">
        <f>COUNTIF(D83:S83,"&gt;2")</f>
        <v>1</v>
      </c>
      <c r="U83" s="34">
        <f>COUNTIF(D83:S83,"&lt;2")  - COUNTIF(D83:S83,"=0")</f>
        <v>0</v>
      </c>
      <c r="V83" s="34">
        <f t="shared" si="6"/>
        <v>1</v>
      </c>
    </row>
    <row r="84" spans="1:22">
      <c r="A84" s="34" t="s">
        <v>1653</v>
      </c>
      <c r="B84" s="34" t="s">
        <v>47</v>
      </c>
      <c r="C84" s="90" t="s">
        <v>5448</v>
      </c>
      <c r="D84" s="34">
        <v>4</v>
      </c>
      <c r="E84" s="34">
        <v>3</v>
      </c>
      <c r="F84" s="34">
        <v>3</v>
      </c>
      <c r="G84" s="34">
        <v>3</v>
      </c>
      <c r="H84" s="34">
        <v>3</v>
      </c>
      <c r="I84" s="34">
        <v>3</v>
      </c>
      <c r="J84" s="34">
        <v>3</v>
      </c>
      <c r="K84" s="34">
        <v>3</v>
      </c>
      <c r="L84" s="34">
        <v>3</v>
      </c>
      <c r="M84" s="34">
        <v>3</v>
      </c>
      <c r="N84" s="34">
        <v>3</v>
      </c>
      <c r="O84" s="34">
        <v>3</v>
      </c>
      <c r="P84" s="34">
        <v>3</v>
      </c>
      <c r="Q84" s="34">
        <v>3</v>
      </c>
      <c r="R84" s="34">
        <v>3</v>
      </c>
      <c r="S84" s="34">
        <v>3</v>
      </c>
      <c r="T84" s="34">
        <f>COUNTIF(D84:S84,"&gt;3")</f>
        <v>1</v>
      </c>
      <c r="U84" s="34">
        <f>COUNTIF(D84:S84,"&lt;3")  - COUNTIF(D84:S84,"=0")</f>
        <v>0</v>
      </c>
      <c r="V84" s="34">
        <f t="shared" si="6"/>
        <v>1</v>
      </c>
    </row>
    <row r="85" spans="1:22">
      <c r="A85" s="34" t="s">
        <v>1525</v>
      </c>
      <c r="B85" s="34" t="s">
        <v>47</v>
      </c>
      <c r="C85" s="90" t="s">
        <v>5448</v>
      </c>
      <c r="D85" s="34">
        <v>3</v>
      </c>
      <c r="E85" s="34">
        <v>3</v>
      </c>
      <c r="F85" s="34">
        <v>3</v>
      </c>
      <c r="G85" s="34">
        <v>3</v>
      </c>
      <c r="H85" s="34">
        <v>3</v>
      </c>
      <c r="I85" s="34">
        <v>3</v>
      </c>
      <c r="J85" s="34">
        <v>3</v>
      </c>
      <c r="K85" s="34">
        <v>3</v>
      </c>
      <c r="L85" s="34">
        <v>4</v>
      </c>
      <c r="M85" s="34">
        <v>4</v>
      </c>
      <c r="N85" s="34">
        <v>0</v>
      </c>
      <c r="O85" s="34">
        <v>4</v>
      </c>
      <c r="P85" s="34">
        <v>3</v>
      </c>
      <c r="Q85" s="34">
        <v>3</v>
      </c>
      <c r="R85" s="34">
        <v>3</v>
      </c>
      <c r="S85" s="34">
        <v>3</v>
      </c>
      <c r="T85" s="34">
        <f>COUNTIF(D85:S85,"&gt;3")</f>
        <v>3</v>
      </c>
      <c r="U85" s="34">
        <f>COUNTIF(D85:S85,"&lt;3")  - COUNTIF(D85:S85,"=0")</f>
        <v>0</v>
      </c>
      <c r="V85" s="34">
        <f t="shared" si="6"/>
        <v>3</v>
      </c>
    </row>
    <row r="86" spans="1:22">
      <c r="A86" s="34" t="s">
        <v>317</v>
      </c>
      <c r="B86" s="34" t="s">
        <v>47</v>
      </c>
      <c r="C86" s="90" t="s">
        <v>5446</v>
      </c>
      <c r="D86" s="34">
        <v>3</v>
      </c>
      <c r="E86" s="34">
        <v>2</v>
      </c>
      <c r="F86" s="34">
        <v>2</v>
      </c>
      <c r="G86" s="34">
        <v>2</v>
      </c>
      <c r="H86" s="34">
        <v>2</v>
      </c>
      <c r="I86" s="34">
        <v>2</v>
      </c>
      <c r="J86" s="34">
        <v>2</v>
      </c>
      <c r="K86" s="34">
        <v>3</v>
      </c>
      <c r="L86" s="34">
        <v>2</v>
      </c>
      <c r="M86" s="34">
        <v>2</v>
      </c>
      <c r="N86" s="34">
        <v>0</v>
      </c>
      <c r="O86" s="34">
        <v>0</v>
      </c>
      <c r="P86" s="34">
        <v>2</v>
      </c>
      <c r="Q86" s="34">
        <v>3</v>
      </c>
      <c r="R86" s="34">
        <v>2</v>
      </c>
      <c r="S86" s="34">
        <v>2</v>
      </c>
      <c r="T86" s="34">
        <f t="shared" ref="T86:T91" si="13">COUNTIF(D86:S86,"&gt;2")</f>
        <v>3</v>
      </c>
      <c r="U86" s="34">
        <f t="shared" ref="U86:U91" si="14">COUNTIF(D86:S86,"&lt;2")  - COUNTIF(D86:S86,"=0")</f>
        <v>0</v>
      </c>
      <c r="V86" s="34">
        <f t="shared" ref="V86:V149" si="15">SUM(T86:U86)</f>
        <v>3</v>
      </c>
    </row>
    <row r="87" spans="1:22">
      <c r="A87" s="34" t="s">
        <v>1108</v>
      </c>
      <c r="B87" s="34" t="s">
        <v>47</v>
      </c>
      <c r="C87" s="90" t="s">
        <v>5446</v>
      </c>
      <c r="D87" s="34">
        <v>2</v>
      </c>
      <c r="E87" s="34">
        <v>2</v>
      </c>
      <c r="F87" s="34">
        <v>2</v>
      </c>
      <c r="G87" s="34">
        <v>2</v>
      </c>
      <c r="H87" s="34">
        <v>2</v>
      </c>
      <c r="I87" s="34">
        <v>2</v>
      </c>
      <c r="J87" s="34">
        <v>2</v>
      </c>
      <c r="K87" s="34">
        <v>2</v>
      </c>
      <c r="L87" s="34">
        <v>2</v>
      </c>
      <c r="M87" s="34">
        <v>2</v>
      </c>
      <c r="N87" s="34">
        <v>2</v>
      </c>
      <c r="O87" s="34">
        <v>2</v>
      </c>
      <c r="P87" s="34">
        <v>2</v>
      </c>
      <c r="Q87" s="34">
        <v>2</v>
      </c>
      <c r="R87" s="34">
        <v>2</v>
      </c>
      <c r="S87" s="34">
        <v>2</v>
      </c>
      <c r="T87" s="34">
        <f t="shared" si="13"/>
        <v>0</v>
      </c>
      <c r="U87" s="34">
        <f t="shared" si="14"/>
        <v>0</v>
      </c>
      <c r="V87" s="34">
        <f t="shared" si="15"/>
        <v>0</v>
      </c>
    </row>
    <row r="88" spans="1:22">
      <c r="A88" s="34" t="s">
        <v>1013</v>
      </c>
      <c r="B88" s="34" t="s">
        <v>47</v>
      </c>
      <c r="C88" s="90" t="s">
        <v>5446</v>
      </c>
      <c r="D88" s="34">
        <v>2</v>
      </c>
      <c r="E88" s="34">
        <v>2</v>
      </c>
      <c r="F88" s="34">
        <v>2</v>
      </c>
      <c r="G88" s="34">
        <v>2</v>
      </c>
      <c r="H88" s="34">
        <v>2</v>
      </c>
      <c r="I88" s="34">
        <v>2</v>
      </c>
      <c r="J88" s="34">
        <v>2</v>
      </c>
      <c r="K88" s="34">
        <v>2</v>
      </c>
      <c r="L88" s="34">
        <v>2</v>
      </c>
      <c r="M88" s="34">
        <v>2</v>
      </c>
      <c r="N88" s="34">
        <v>2</v>
      </c>
      <c r="O88" s="34">
        <v>2</v>
      </c>
      <c r="P88" s="34">
        <v>2</v>
      </c>
      <c r="Q88" s="34">
        <v>2</v>
      </c>
      <c r="R88" s="34">
        <v>2</v>
      </c>
      <c r="S88" s="34">
        <v>2</v>
      </c>
      <c r="T88" s="34">
        <f t="shared" si="13"/>
        <v>0</v>
      </c>
      <c r="U88" s="34">
        <f t="shared" si="14"/>
        <v>0</v>
      </c>
      <c r="V88" s="34">
        <f t="shared" si="15"/>
        <v>0</v>
      </c>
    </row>
    <row r="89" spans="1:22">
      <c r="A89" s="34" t="s">
        <v>1110</v>
      </c>
      <c r="B89" s="34" t="s">
        <v>47</v>
      </c>
      <c r="C89" s="90" t="s">
        <v>5446</v>
      </c>
      <c r="D89" s="34">
        <v>2</v>
      </c>
      <c r="E89" s="34">
        <v>2</v>
      </c>
      <c r="F89" s="34">
        <v>2</v>
      </c>
      <c r="G89" s="34">
        <v>2</v>
      </c>
      <c r="H89" s="34">
        <v>2</v>
      </c>
      <c r="I89" s="34">
        <v>2</v>
      </c>
      <c r="J89" s="34">
        <v>2</v>
      </c>
      <c r="K89" s="34">
        <v>0</v>
      </c>
      <c r="L89" s="34">
        <v>2</v>
      </c>
      <c r="M89" s="34">
        <v>2</v>
      </c>
      <c r="N89" s="34">
        <v>2</v>
      </c>
      <c r="O89" s="34">
        <v>2</v>
      </c>
      <c r="P89" s="34">
        <v>2</v>
      </c>
      <c r="Q89" s="34">
        <v>2</v>
      </c>
      <c r="R89" s="34">
        <v>2</v>
      </c>
      <c r="S89" s="34">
        <v>2</v>
      </c>
      <c r="T89" s="34">
        <f t="shared" si="13"/>
        <v>0</v>
      </c>
      <c r="U89" s="34">
        <f t="shared" si="14"/>
        <v>0</v>
      </c>
      <c r="V89" s="34">
        <f t="shared" si="15"/>
        <v>0</v>
      </c>
    </row>
    <row r="90" spans="1:22">
      <c r="A90" s="34" t="s">
        <v>993</v>
      </c>
      <c r="B90" s="34" t="s">
        <v>47</v>
      </c>
      <c r="C90" s="90" t="s">
        <v>5446</v>
      </c>
      <c r="D90" s="34">
        <v>2</v>
      </c>
      <c r="E90" s="34">
        <v>2</v>
      </c>
      <c r="F90" s="34">
        <v>2</v>
      </c>
      <c r="G90" s="34">
        <v>2</v>
      </c>
      <c r="H90" s="34">
        <v>2</v>
      </c>
      <c r="I90" s="34">
        <v>2</v>
      </c>
      <c r="J90" s="34">
        <v>2</v>
      </c>
      <c r="K90" s="34">
        <v>2</v>
      </c>
      <c r="L90" s="34">
        <v>2</v>
      </c>
      <c r="M90" s="34">
        <v>2</v>
      </c>
      <c r="N90" s="34">
        <v>2</v>
      </c>
      <c r="O90" s="34">
        <v>2</v>
      </c>
      <c r="P90" s="34">
        <v>2</v>
      </c>
      <c r="Q90" s="34">
        <v>2</v>
      </c>
      <c r="R90" s="34">
        <v>2</v>
      </c>
      <c r="S90" s="34">
        <v>2</v>
      </c>
      <c r="T90" s="34">
        <f t="shared" si="13"/>
        <v>0</v>
      </c>
      <c r="U90" s="34">
        <f t="shared" si="14"/>
        <v>0</v>
      </c>
      <c r="V90" s="34">
        <f t="shared" si="15"/>
        <v>0</v>
      </c>
    </row>
    <row r="91" spans="1:22">
      <c r="A91" s="34" t="s">
        <v>1484</v>
      </c>
      <c r="B91" s="34" t="s">
        <v>47</v>
      </c>
      <c r="C91" s="90" t="s">
        <v>5446</v>
      </c>
      <c r="D91" s="34">
        <v>2</v>
      </c>
      <c r="E91" s="34">
        <v>2</v>
      </c>
      <c r="F91" s="34">
        <v>2</v>
      </c>
      <c r="G91" s="34">
        <v>2</v>
      </c>
      <c r="H91" s="34">
        <v>2</v>
      </c>
      <c r="I91" s="34">
        <v>2</v>
      </c>
      <c r="J91" s="34">
        <v>2</v>
      </c>
      <c r="K91" s="34">
        <v>2</v>
      </c>
      <c r="L91" s="34">
        <v>2</v>
      </c>
      <c r="M91" s="34">
        <v>2</v>
      </c>
      <c r="N91" s="34">
        <v>2</v>
      </c>
      <c r="O91" s="34">
        <v>2</v>
      </c>
      <c r="P91" s="34">
        <v>2</v>
      </c>
      <c r="Q91" s="34">
        <v>2</v>
      </c>
      <c r="R91" s="34" t="s">
        <v>5463</v>
      </c>
      <c r="S91" s="34">
        <v>2</v>
      </c>
      <c r="T91" s="34">
        <f t="shared" si="13"/>
        <v>0</v>
      </c>
      <c r="U91" s="34">
        <f t="shared" si="14"/>
        <v>0</v>
      </c>
      <c r="V91" s="34">
        <f t="shared" si="15"/>
        <v>0</v>
      </c>
    </row>
    <row r="92" spans="1:22">
      <c r="A92" s="34" t="s">
        <v>1502</v>
      </c>
      <c r="B92" s="34" t="s">
        <v>47</v>
      </c>
      <c r="C92" s="90" t="s">
        <v>5448</v>
      </c>
      <c r="D92" s="34">
        <v>3</v>
      </c>
      <c r="E92" s="34">
        <v>3</v>
      </c>
      <c r="F92" s="34">
        <v>4</v>
      </c>
      <c r="G92" s="34">
        <v>3</v>
      </c>
      <c r="H92" s="34">
        <v>3</v>
      </c>
      <c r="I92" s="34">
        <v>3</v>
      </c>
      <c r="J92" s="34">
        <v>3</v>
      </c>
      <c r="K92" s="34">
        <v>3</v>
      </c>
      <c r="L92" s="34">
        <v>3</v>
      </c>
      <c r="M92" s="34">
        <v>3</v>
      </c>
      <c r="N92" s="34">
        <v>3</v>
      </c>
      <c r="O92" s="34">
        <v>3</v>
      </c>
      <c r="P92" s="34">
        <v>3</v>
      </c>
      <c r="Q92" s="34">
        <v>3</v>
      </c>
      <c r="R92" s="34">
        <v>3</v>
      </c>
      <c r="S92" s="34">
        <v>3</v>
      </c>
      <c r="T92" s="34">
        <f>COUNTIF(D92:S92,"&gt;3")</f>
        <v>1</v>
      </c>
      <c r="U92" s="34">
        <f>COUNTIF(D92:S92,"&lt;3")  - COUNTIF(D92:S92,"=0")</f>
        <v>0</v>
      </c>
      <c r="V92" s="34">
        <f t="shared" si="15"/>
        <v>1</v>
      </c>
    </row>
    <row r="93" spans="1:22">
      <c r="A93" s="34" t="s">
        <v>1666</v>
      </c>
      <c r="B93" s="34" t="s">
        <v>47</v>
      </c>
      <c r="C93" s="90" t="s">
        <v>5446</v>
      </c>
      <c r="D93" s="34">
        <v>2</v>
      </c>
      <c r="E93" s="34">
        <v>2</v>
      </c>
      <c r="F93" s="34">
        <v>2</v>
      </c>
      <c r="G93" s="34">
        <v>2</v>
      </c>
      <c r="H93" s="34">
        <v>2</v>
      </c>
      <c r="I93" s="34">
        <v>2</v>
      </c>
      <c r="J93" s="34">
        <v>2</v>
      </c>
      <c r="K93" s="34">
        <v>2</v>
      </c>
      <c r="L93" s="34">
        <v>2</v>
      </c>
      <c r="M93" s="34">
        <v>2</v>
      </c>
      <c r="N93" s="34">
        <v>2</v>
      </c>
      <c r="O93" s="34">
        <v>2</v>
      </c>
      <c r="P93" s="34">
        <v>2</v>
      </c>
      <c r="Q93" s="34">
        <v>2</v>
      </c>
      <c r="R93" s="34">
        <v>2</v>
      </c>
      <c r="S93" s="34">
        <v>2</v>
      </c>
      <c r="T93" s="34">
        <f t="shared" ref="T93:T99" si="16">COUNTIF(D93:S93,"&gt;2")</f>
        <v>0</v>
      </c>
      <c r="U93" s="34">
        <f t="shared" ref="U93:U99" si="17">COUNTIF(D93:S93,"&lt;2")  - COUNTIF(D93:S93,"=0")</f>
        <v>0</v>
      </c>
      <c r="V93" s="34">
        <f t="shared" si="15"/>
        <v>0</v>
      </c>
    </row>
    <row r="94" spans="1:22">
      <c r="A94" s="34" t="s">
        <v>1313</v>
      </c>
      <c r="B94" s="34" t="s">
        <v>47</v>
      </c>
      <c r="C94" s="90" t="s">
        <v>5446</v>
      </c>
      <c r="D94" s="34">
        <v>0</v>
      </c>
      <c r="E94" s="34">
        <v>0</v>
      </c>
      <c r="F94" s="34">
        <v>2</v>
      </c>
      <c r="G94" s="34">
        <v>2</v>
      </c>
      <c r="H94" s="34">
        <v>2</v>
      </c>
      <c r="I94" s="34">
        <v>2</v>
      </c>
      <c r="J94" s="34">
        <v>2</v>
      </c>
      <c r="K94" s="34">
        <v>2</v>
      </c>
      <c r="L94" s="34">
        <v>3</v>
      </c>
      <c r="M94" s="34">
        <v>2</v>
      </c>
      <c r="N94" s="34">
        <v>2</v>
      </c>
      <c r="O94" s="34">
        <v>0</v>
      </c>
      <c r="P94" s="34">
        <v>0</v>
      </c>
      <c r="Q94" s="34">
        <v>0</v>
      </c>
      <c r="R94" s="34">
        <v>2</v>
      </c>
      <c r="S94" s="34">
        <v>3</v>
      </c>
      <c r="T94" s="34">
        <f t="shared" si="16"/>
        <v>2</v>
      </c>
      <c r="U94" s="34">
        <f t="shared" si="17"/>
        <v>0</v>
      </c>
      <c r="V94" s="34">
        <f t="shared" si="15"/>
        <v>2</v>
      </c>
    </row>
    <row r="95" spans="1:22">
      <c r="A95" s="34" t="s">
        <v>2770</v>
      </c>
      <c r="B95" s="34" t="s">
        <v>47</v>
      </c>
      <c r="C95" s="90" t="s">
        <v>5446</v>
      </c>
      <c r="D95" s="34" t="s">
        <v>10</v>
      </c>
      <c r="E95" s="34">
        <v>2</v>
      </c>
      <c r="F95" s="34">
        <v>2</v>
      </c>
      <c r="G95" s="34">
        <v>2</v>
      </c>
      <c r="H95" s="34">
        <v>2</v>
      </c>
      <c r="I95" s="34">
        <v>2</v>
      </c>
      <c r="J95" s="34">
        <v>2</v>
      </c>
      <c r="K95" s="34">
        <v>2</v>
      </c>
      <c r="L95" s="34">
        <v>0</v>
      </c>
      <c r="M95" s="34">
        <v>2</v>
      </c>
      <c r="N95" s="34">
        <v>2</v>
      </c>
      <c r="O95" s="34">
        <v>2</v>
      </c>
      <c r="P95" s="34">
        <v>2</v>
      </c>
      <c r="Q95" s="34">
        <v>2</v>
      </c>
      <c r="R95" s="34">
        <v>2</v>
      </c>
      <c r="S95" s="34">
        <v>0</v>
      </c>
      <c r="T95" s="34">
        <f t="shared" si="16"/>
        <v>0</v>
      </c>
      <c r="U95" s="34">
        <f t="shared" si="17"/>
        <v>0</v>
      </c>
      <c r="V95" s="34">
        <f t="shared" si="15"/>
        <v>0</v>
      </c>
    </row>
    <row r="96" spans="1:22">
      <c r="A96" s="34" t="s">
        <v>996</v>
      </c>
      <c r="B96" s="34" t="s">
        <v>47</v>
      </c>
      <c r="C96" s="90" t="s">
        <v>5446</v>
      </c>
      <c r="D96" s="34">
        <v>0</v>
      </c>
      <c r="E96" s="34">
        <v>2</v>
      </c>
      <c r="F96" s="34">
        <v>2</v>
      </c>
      <c r="G96" s="34">
        <v>2</v>
      </c>
      <c r="H96" s="34">
        <v>2</v>
      </c>
      <c r="I96" s="34">
        <v>2</v>
      </c>
      <c r="J96" s="34">
        <v>2</v>
      </c>
      <c r="K96" s="34">
        <v>0</v>
      </c>
      <c r="L96" s="34">
        <v>0</v>
      </c>
      <c r="M96" s="34">
        <v>2</v>
      </c>
      <c r="N96" s="34">
        <v>2</v>
      </c>
      <c r="O96" s="34">
        <v>0</v>
      </c>
      <c r="P96" s="34">
        <v>2</v>
      </c>
      <c r="Q96" s="34">
        <v>0</v>
      </c>
      <c r="R96" s="34">
        <v>2</v>
      </c>
      <c r="S96" s="34">
        <v>2</v>
      </c>
      <c r="T96" s="34">
        <f t="shared" si="16"/>
        <v>0</v>
      </c>
      <c r="U96" s="34">
        <f t="shared" si="17"/>
        <v>0</v>
      </c>
      <c r="V96" s="34">
        <f t="shared" si="15"/>
        <v>0</v>
      </c>
    </row>
    <row r="97" spans="1:22">
      <c r="A97" s="34" t="s">
        <v>176</v>
      </c>
      <c r="B97" s="34" t="s">
        <v>47</v>
      </c>
      <c r="C97" s="90" t="s">
        <v>5446</v>
      </c>
      <c r="D97" s="34">
        <v>2</v>
      </c>
      <c r="E97" s="34">
        <v>2</v>
      </c>
      <c r="F97" s="34">
        <v>2</v>
      </c>
      <c r="G97" s="34">
        <v>2</v>
      </c>
      <c r="H97" s="34">
        <v>2</v>
      </c>
      <c r="I97" s="34">
        <v>2</v>
      </c>
      <c r="J97" s="34">
        <v>2</v>
      </c>
      <c r="K97" s="34">
        <v>0</v>
      </c>
      <c r="L97" s="34">
        <v>3</v>
      </c>
      <c r="M97" s="34">
        <v>2</v>
      </c>
      <c r="N97" s="34">
        <v>0</v>
      </c>
      <c r="O97" s="34">
        <v>0</v>
      </c>
      <c r="P97" s="34">
        <v>2</v>
      </c>
      <c r="Q97" s="34">
        <v>3</v>
      </c>
      <c r="R97" s="34">
        <v>2</v>
      </c>
      <c r="S97" s="34">
        <v>2</v>
      </c>
      <c r="T97" s="34">
        <f t="shared" si="16"/>
        <v>2</v>
      </c>
      <c r="U97" s="34">
        <f t="shared" si="17"/>
        <v>0</v>
      </c>
      <c r="V97" s="34">
        <f t="shared" si="15"/>
        <v>2</v>
      </c>
    </row>
    <row r="98" spans="1:22">
      <c r="A98" s="34" t="s">
        <v>77</v>
      </c>
      <c r="B98" s="34" t="s">
        <v>47</v>
      </c>
      <c r="C98" s="90" t="s">
        <v>5446</v>
      </c>
      <c r="D98" s="34">
        <v>2</v>
      </c>
      <c r="E98" s="34">
        <v>2</v>
      </c>
      <c r="F98" s="34">
        <v>2</v>
      </c>
      <c r="G98" s="34">
        <v>2</v>
      </c>
      <c r="H98" s="34">
        <v>2</v>
      </c>
      <c r="I98" s="34">
        <v>2</v>
      </c>
      <c r="J98" s="34">
        <v>2</v>
      </c>
      <c r="K98" s="34">
        <v>2</v>
      </c>
      <c r="L98" s="34">
        <v>2</v>
      </c>
      <c r="M98" s="34">
        <v>2</v>
      </c>
      <c r="N98" s="34">
        <v>3</v>
      </c>
      <c r="O98" s="34">
        <v>2</v>
      </c>
      <c r="P98" s="34">
        <v>2</v>
      </c>
      <c r="Q98" s="34">
        <v>3</v>
      </c>
      <c r="R98" s="34">
        <v>2</v>
      </c>
      <c r="S98" s="34">
        <v>2</v>
      </c>
      <c r="T98" s="34">
        <f t="shared" si="16"/>
        <v>2</v>
      </c>
      <c r="U98" s="34">
        <f t="shared" si="17"/>
        <v>0</v>
      </c>
      <c r="V98" s="34">
        <f t="shared" si="15"/>
        <v>2</v>
      </c>
    </row>
    <row r="99" spans="1:22">
      <c r="A99" s="34" t="s">
        <v>2857</v>
      </c>
      <c r="B99" s="34" t="s">
        <v>47</v>
      </c>
      <c r="C99" s="90" t="s">
        <v>5446</v>
      </c>
      <c r="D99" s="34">
        <v>3</v>
      </c>
      <c r="E99" s="34">
        <v>2</v>
      </c>
      <c r="F99" s="34">
        <v>2</v>
      </c>
      <c r="G99" s="34">
        <v>2</v>
      </c>
      <c r="H99" s="34">
        <v>2</v>
      </c>
      <c r="I99" s="34">
        <v>2</v>
      </c>
      <c r="J99" s="34">
        <v>2</v>
      </c>
      <c r="K99" s="34">
        <v>2</v>
      </c>
      <c r="L99" s="34">
        <v>2</v>
      </c>
      <c r="M99" s="34">
        <v>2</v>
      </c>
      <c r="N99" s="34">
        <v>0</v>
      </c>
      <c r="O99" s="34">
        <v>0</v>
      </c>
      <c r="P99" s="34">
        <v>2</v>
      </c>
      <c r="Q99" s="34">
        <v>2</v>
      </c>
      <c r="R99" s="34">
        <v>0</v>
      </c>
      <c r="S99" s="34">
        <v>2</v>
      </c>
      <c r="T99" s="34">
        <f t="shared" si="16"/>
        <v>1</v>
      </c>
      <c r="U99" s="34">
        <f t="shared" si="17"/>
        <v>0</v>
      </c>
      <c r="V99" s="34">
        <f t="shared" si="15"/>
        <v>1</v>
      </c>
    </row>
    <row r="100" spans="1:22">
      <c r="A100" s="34" t="s">
        <v>1978</v>
      </c>
      <c r="B100" s="34" t="s">
        <v>47</v>
      </c>
      <c r="C100" s="90" t="s">
        <v>5448</v>
      </c>
      <c r="D100" s="34">
        <v>3</v>
      </c>
      <c r="E100" s="34" t="s">
        <v>5464</v>
      </c>
      <c r="F100" s="34" t="s">
        <v>5465</v>
      </c>
      <c r="G100" s="34">
        <v>3</v>
      </c>
      <c r="H100" s="34">
        <v>3</v>
      </c>
      <c r="I100" s="34">
        <v>4</v>
      </c>
      <c r="J100" s="34">
        <v>3</v>
      </c>
      <c r="K100" s="34">
        <v>3</v>
      </c>
      <c r="L100" s="34">
        <v>3</v>
      </c>
      <c r="M100" s="34">
        <v>3</v>
      </c>
      <c r="N100" s="34">
        <v>3</v>
      </c>
      <c r="O100" s="34">
        <v>4</v>
      </c>
      <c r="P100" s="34">
        <v>3</v>
      </c>
      <c r="Q100" s="34" t="s">
        <v>5466</v>
      </c>
      <c r="R100" s="34">
        <v>3</v>
      </c>
      <c r="S100" s="34" t="s">
        <v>5467</v>
      </c>
      <c r="T100" s="34">
        <f>COUNTIF(D100:S100,"&gt;3")</f>
        <v>2</v>
      </c>
      <c r="U100" s="34">
        <f>COUNTIF(D100:S100,"&lt;3")  - COUNTIF(D100:S100,"=0")</f>
        <v>0</v>
      </c>
      <c r="V100" s="34">
        <f t="shared" si="15"/>
        <v>2</v>
      </c>
    </row>
    <row r="101" spans="1:22">
      <c r="A101" s="34" t="s">
        <v>2268</v>
      </c>
      <c r="B101" s="34" t="s">
        <v>47</v>
      </c>
      <c r="C101" s="90" t="s">
        <v>5449</v>
      </c>
      <c r="D101" s="34">
        <v>5</v>
      </c>
      <c r="E101" s="34">
        <v>4</v>
      </c>
      <c r="F101" s="34">
        <v>4</v>
      </c>
      <c r="G101" s="34">
        <v>4</v>
      </c>
      <c r="H101" s="34">
        <v>4</v>
      </c>
      <c r="I101" s="34">
        <v>4</v>
      </c>
      <c r="J101" s="34">
        <v>4</v>
      </c>
      <c r="K101" s="34">
        <v>5</v>
      </c>
      <c r="L101" s="34">
        <v>4</v>
      </c>
      <c r="M101" s="34">
        <v>4</v>
      </c>
      <c r="N101" s="34">
        <v>4</v>
      </c>
      <c r="O101" s="34">
        <v>4</v>
      </c>
      <c r="P101" s="34">
        <v>4</v>
      </c>
      <c r="Q101" s="34">
        <v>4</v>
      </c>
      <c r="R101" s="34">
        <v>5</v>
      </c>
      <c r="S101" s="34">
        <v>4</v>
      </c>
      <c r="T101" s="34">
        <f>COUNTIF(D101:S101,"&gt;4")</f>
        <v>3</v>
      </c>
      <c r="U101" s="34">
        <f>COUNTIF(D101:S101,"&lt;4")  - COUNTIF(D101:S101,"=0")</f>
        <v>0</v>
      </c>
      <c r="V101" s="34">
        <f t="shared" si="15"/>
        <v>3</v>
      </c>
    </row>
    <row r="102" spans="1:22">
      <c r="A102" s="34" t="s">
        <v>2272</v>
      </c>
      <c r="B102" s="34" t="s">
        <v>47</v>
      </c>
      <c r="C102" s="90" t="s">
        <v>5449</v>
      </c>
      <c r="D102" s="34">
        <v>4</v>
      </c>
      <c r="E102" s="34">
        <v>4</v>
      </c>
      <c r="F102" s="34">
        <v>4</v>
      </c>
      <c r="G102" s="34">
        <v>4</v>
      </c>
      <c r="H102" s="34">
        <v>4</v>
      </c>
      <c r="I102" s="34">
        <v>4</v>
      </c>
      <c r="J102" s="34">
        <v>4</v>
      </c>
      <c r="K102" s="34">
        <v>5</v>
      </c>
      <c r="L102" s="34">
        <v>2</v>
      </c>
      <c r="M102" s="34">
        <v>3</v>
      </c>
      <c r="N102" s="34">
        <v>4</v>
      </c>
      <c r="O102" s="34">
        <v>4</v>
      </c>
      <c r="P102" s="34">
        <v>4</v>
      </c>
      <c r="Q102" s="34">
        <v>4</v>
      </c>
      <c r="R102" s="34">
        <v>4</v>
      </c>
      <c r="S102" s="34">
        <v>4</v>
      </c>
      <c r="T102" s="34">
        <f>COUNTIF(D102:S102,"&gt;4")</f>
        <v>1</v>
      </c>
      <c r="U102" s="34">
        <f>COUNTIF(D102:S102,"&lt;4")  - COUNTIF(D102:S102,"=0")</f>
        <v>2</v>
      </c>
      <c r="V102" s="34">
        <f t="shared" si="15"/>
        <v>3</v>
      </c>
    </row>
    <row r="103" spans="1:22">
      <c r="A103" s="34" t="s">
        <v>320</v>
      </c>
      <c r="B103" s="34" t="s">
        <v>47</v>
      </c>
      <c r="C103" s="90" t="s">
        <v>5446</v>
      </c>
      <c r="D103" s="34">
        <v>0</v>
      </c>
      <c r="E103" s="34">
        <v>2</v>
      </c>
      <c r="F103" s="34">
        <v>0</v>
      </c>
      <c r="G103" s="34">
        <v>2</v>
      </c>
      <c r="H103" s="34">
        <v>2</v>
      </c>
      <c r="I103" s="34">
        <v>2</v>
      </c>
      <c r="J103" s="34">
        <v>2</v>
      </c>
      <c r="K103" s="34">
        <v>2</v>
      </c>
      <c r="L103" s="34">
        <v>2</v>
      </c>
      <c r="M103" s="34">
        <v>2</v>
      </c>
      <c r="N103" s="34">
        <v>2</v>
      </c>
      <c r="O103" s="34">
        <v>2</v>
      </c>
      <c r="P103" s="34">
        <v>2</v>
      </c>
      <c r="Q103" s="34">
        <v>3</v>
      </c>
      <c r="R103" s="34">
        <v>0</v>
      </c>
      <c r="S103" s="34">
        <v>2</v>
      </c>
      <c r="T103" s="34">
        <f t="shared" ref="T103:T109" si="18">COUNTIF(D103:S103,"&gt;2")</f>
        <v>1</v>
      </c>
      <c r="U103" s="34">
        <f t="shared" ref="U103:U109" si="19">COUNTIF(D103:S103,"&lt;2")  - COUNTIF(D103:S103,"=0")</f>
        <v>0</v>
      </c>
      <c r="V103" s="34">
        <f t="shared" si="15"/>
        <v>1</v>
      </c>
    </row>
    <row r="104" spans="1:22">
      <c r="A104" s="34" t="s">
        <v>1533</v>
      </c>
      <c r="B104" s="34" t="s">
        <v>47</v>
      </c>
      <c r="C104" s="90" t="s">
        <v>5446</v>
      </c>
      <c r="D104" s="34">
        <v>2</v>
      </c>
      <c r="E104" s="34">
        <v>0</v>
      </c>
      <c r="F104" s="34">
        <v>3</v>
      </c>
      <c r="G104" s="34">
        <v>2</v>
      </c>
      <c r="H104" s="34">
        <v>2</v>
      </c>
      <c r="I104" s="34">
        <v>0</v>
      </c>
      <c r="J104" s="34">
        <v>2</v>
      </c>
      <c r="K104" s="34">
        <v>0</v>
      </c>
      <c r="L104" s="34">
        <v>0</v>
      </c>
      <c r="M104" s="34">
        <v>2</v>
      </c>
      <c r="N104" s="34">
        <v>2</v>
      </c>
      <c r="O104" s="34">
        <v>0</v>
      </c>
      <c r="P104" s="34">
        <v>2</v>
      </c>
      <c r="Q104" s="34">
        <v>3</v>
      </c>
      <c r="R104" s="34">
        <v>3</v>
      </c>
      <c r="S104" s="34">
        <v>2</v>
      </c>
      <c r="T104" s="34">
        <f t="shared" si="18"/>
        <v>3</v>
      </c>
      <c r="U104" s="34">
        <f t="shared" si="19"/>
        <v>0</v>
      </c>
      <c r="V104" s="34">
        <f t="shared" si="15"/>
        <v>3</v>
      </c>
    </row>
    <row r="105" spans="1:22">
      <c r="A105" s="34" t="s">
        <v>2665</v>
      </c>
      <c r="B105" s="34" t="s">
        <v>47</v>
      </c>
      <c r="C105" s="90" t="s">
        <v>5446</v>
      </c>
      <c r="D105" s="34">
        <v>0</v>
      </c>
      <c r="E105" s="34">
        <v>2</v>
      </c>
      <c r="F105" s="34">
        <v>0</v>
      </c>
      <c r="G105" s="34">
        <v>2</v>
      </c>
      <c r="H105" s="34">
        <v>2</v>
      </c>
      <c r="I105" s="34">
        <v>2</v>
      </c>
      <c r="J105" s="34">
        <v>2</v>
      </c>
      <c r="K105" s="34">
        <v>2</v>
      </c>
      <c r="L105" s="34">
        <v>2</v>
      </c>
      <c r="M105" s="34">
        <v>2</v>
      </c>
      <c r="N105" s="34">
        <v>2</v>
      </c>
      <c r="O105" s="34">
        <v>2</v>
      </c>
      <c r="P105" s="34">
        <v>0</v>
      </c>
      <c r="Q105" s="34">
        <v>2</v>
      </c>
      <c r="R105" s="34">
        <v>2</v>
      </c>
      <c r="S105" s="34">
        <v>2</v>
      </c>
      <c r="T105" s="34">
        <f t="shared" si="18"/>
        <v>0</v>
      </c>
      <c r="U105" s="34">
        <f t="shared" si="19"/>
        <v>0</v>
      </c>
      <c r="V105" s="34">
        <f t="shared" si="15"/>
        <v>0</v>
      </c>
    </row>
    <row r="106" spans="1:22">
      <c r="A106" s="34" t="s">
        <v>2670</v>
      </c>
      <c r="B106" s="34" t="s">
        <v>47</v>
      </c>
      <c r="C106" s="90" t="s">
        <v>5446</v>
      </c>
      <c r="D106" s="34">
        <v>4</v>
      </c>
      <c r="E106" s="34">
        <v>3</v>
      </c>
      <c r="F106" s="34">
        <v>2</v>
      </c>
      <c r="G106" s="34">
        <v>2</v>
      </c>
      <c r="H106" s="34">
        <v>2</v>
      </c>
      <c r="I106" s="34">
        <v>2</v>
      </c>
      <c r="J106" s="34">
        <v>2</v>
      </c>
      <c r="K106" s="34">
        <v>2</v>
      </c>
      <c r="L106" s="34">
        <v>2</v>
      </c>
      <c r="M106" s="34">
        <v>2</v>
      </c>
      <c r="N106" s="34">
        <v>2</v>
      </c>
      <c r="O106" s="34">
        <v>2</v>
      </c>
      <c r="P106" s="34">
        <v>2</v>
      </c>
      <c r="Q106" s="34">
        <v>2</v>
      </c>
      <c r="R106" s="34">
        <v>2</v>
      </c>
      <c r="S106" s="34">
        <v>2</v>
      </c>
      <c r="T106" s="34">
        <f t="shared" si="18"/>
        <v>2</v>
      </c>
      <c r="U106" s="34">
        <f t="shared" si="19"/>
        <v>0</v>
      </c>
      <c r="V106" s="34">
        <f t="shared" si="15"/>
        <v>2</v>
      </c>
    </row>
    <row r="107" spans="1:22">
      <c r="A107" s="34" t="s">
        <v>327</v>
      </c>
      <c r="B107" s="34" t="s">
        <v>47</v>
      </c>
      <c r="C107" s="90" t="s">
        <v>5446</v>
      </c>
      <c r="D107" s="34">
        <v>2</v>
      </c>
      <c r="E107" s="34">
        <v>2</v>
      </c>
      <c r="F107" s="34">
        <v>2</v>
      </c>
      <c r="G107" s="34">
        <v>2</v>
      </c>
      <c r="H107" s="34">
        <v>2</v>
      </c>
      <c r="I107" s="34">
        <v>2</v>
      </c>
      <c r="J107" s="34">
        <v>2</v>
      </c>
      <c r="K107" s="34">
        <v>3</v>
      </c>
      <c r="L107" s="34">
        <v>2</v>
      </c>
      <c r="M107" s="34">
        <v>2</v>
      </c>
      <c r="N107" s="34">
        <v>2</v>
      </c>
      <c r="O107" s="34">
        <v>2</v>
      </c>
      <c r="P107" s="34">
        <v>3</v>
      </c>
      <c r="Q107" s="34">
        <v>2</v>
      </c>
      <c r="R107" s="34">
        <v>2</v>
      </c>
      <c r="S107" s="34">
        <v>2</v>
      </c>
      <c r="T107" s="34">
        <f t="shared" si="18"/>
        <v>2</v>
      </c>
      <c r="U107" s="34">
        <f t="shared" si="19"/>
        <v>0</v>
      </c>
      <c r="V107" s="34">
        <f t="shared" si="15"/>
        <v>2</v>
      </c>
    </row>
    <row r="108" spans="1:22">
      <c r="A108" s="34" t="s">
        <v>760</v>
      </c>
      <c r="B108" s="34" t="s">
        <v>47</v>
      </c>
      <c r="C108" s="90" t="s">
        <v>5446</v>
      </c>
      <c r="D108" s="34">
        <v>0</v>
      </c>
      <c r="E108" s="34">
        <v>2</v>
      </c>
      <c r="F108" s="34">
        <v>2</v>
      </c>
      <c r="G108" s="34">
        <v>2</v>
      </c>
      <c r="H108" s="34">
        <v>2</v>
      </c>
      <c r="I108" s="34">
        <v>2</v>
      </c>
      <c r="J108" s="34">
        <v>2</v>
      </c>
      <c r="K108" s="34">
        <v>2</v>
      </c>
      <c r="L108" s="34">
        <v>2</v>
      </c>
      <c r="M108" s="34">
        <v>2</v>
      </c>
      <c r="N108" s="34">
        <v>2</v>
      </c>
      <c r="O108" s="34">
        <v>2</v>
      </c>
      <c r="P108" s="34">
        <v>2</v>
      </c>
      <c r="Q108" s="34">
        <v>0</v>
      </c>
      <c r="R108" s="34">
        <v>2</v>
      </c>
      <c r="S108" s="34">
        <v>2</v>
      </c>
      <c r="T108" s="34">
        <f t="shared" si="18"/>
        <v>0</v>
      </c>
      <c r="U108" s="34">
        <f t="shared" si="19"/>
        <v>0</v>
      </c>
      <c r="V108" s="34">
        <f t="shared" si="15"/>
        <v>0</v>
      </c>
    </row>
    <row r="109" spans="1:22">
      <c r="A109" s="34" t="s">
        <v>2729</v>
      </c>
      <c r="B109" s="34" t="s">
        <v>47</v>
      </c>
      <c r="C109" s="90" t="s">
        <v>5446</v>
      </c>
      <c r="D109" s="34">
        <v>2</v>
      </c>
      <c r="E109" s="34">
        <v>2</v>
      </c>
      <c r="F109" s="34">
        <v>2</v>
      </c>
      <c r="G109" s="34">
        <v>2</v>
      </c>
      <c r="H109" s="34">
        <v>2</v>
      </c>
      <c r="I109" s="34">
        <v>2</v>
      </c>
      <c r="J109" s="34">
        <v>0</v>
      </c>
      <c r="K109" s="34">
        <v>2</v>
      </c>
      <c r="L109" s="34">
        <v>2</v>
      </c>
      <c r="M109" s="34">
        <v>2</v>
      </c>
      <c r="N109" s="34">
        <v>2</v>
      </c>
      <c r="O109" s="34">
        <v>0</v>
      </c>
      <c r="P109" s="34">
        <v>2</v>
      </c>
      <c r="Q109" s="34">
        <v>2</v>
      </c>
      <c r="R109" s="34">
        <v>2</v>
      </c>
      <c r="S109" s="34">
        <v>0</v>
      </c>
      <c r="T109" s="34">
        <f t="shared" si="18"/>
        <v>0</v>
      </c>
      <c r="U109" s="34">
        <f t="shared" si="19"/>
        <v>0</v>
      </c>
      <c r="V109" s="34">
        <f t="shared" si="15"/>
        <v>0</v>
      </c>
    </row>
    <row r="110" spans="1:22">
      <c r="A110" s="34" t="s">
        <v>1329</v>
      </c>
      <c r="B110" s="34" t="s">
        <v>47</v>
      </c>
      <c r="C110" s="90" t="s">
        <v>5448</v>
      </c>
      <c r="D110" s="34">
        <v>3</v>
      </c>
      <c r="E110" s="34">
        <v>3</v>
      </c>
      <c r="F110" s="34">
        <v>3</v>
      </c>
      <c r="G110" s="34">
        <v>3</v>
      </c>
      <c r="H110" s="34">
        <v>3</v>
      </c>
      <c r="I110" s="34">
        <v>3</v>
      </c>
      <c r="J110" s="34">
        <v>3</v>
      </c>
      <c r="K110" s="34">
        <v>3</v>
      </c>
      <c r="L110" s="34">
        <v>3</v>
      </c>
      <c r="M110" s="34">
        <v>3</v>
      </c>
      <c r="N110" s="34">
        <v>3</v>
      </c>
      <c r="O110" s="34">
        <v>3</v>
      </c>
      <c r="P110" s="34" t="s">
        <v>5468</v>
      </c>
      <c r="Q110" s="34">
        <v>3</v>
      </c>
      <c r="R110" s="34">
        <v>3</v>
      </c>
      <c r="S110" s="34">
        <v>3</v>
      </c>
      <c r="T110" s="34">
        <f>COUNTIF(D110:S110,"&gt;3")</f>
        <v>0</v>
      </c>
      <c r="U110" s="34">
        <f>COUNTIF(D110:S110,"&lt;3")  - COUNTIF(D110:S110,"=0")</f>
        <v>0</v>
      </c>
      <c r="V110" s="34">
        <f t="shared" si="15"/>
        <v>0</v>
      </c>
    </row>
    <row r="111" spans="1:22">
      <c r="A111" s="34" t="s">
        <v>2718</v>
      </c>
      <c r="B111" s="34" t="s">
        <v>47</v>
      </c>
      <c r="C111" s="90" t="s">
        <v>5446</v>
      </c>
      <c r="D111" s="34">
        <v>2</v>
      </c>
      <c r="E111" s="34">
        <v>2</v>
      </c>
      <c r="F111" s="34">
        <v>2</v>
      </c>
      <c r="G111" s="34">
        <v>3</v>
      </c>
      <c r="H111" s="34">
        <v>2</v>
      </c>
      <c r="I111" s="34">
        <v>2</v>
      </c>
      <c r="J111" s="34">
        <v>2</v>
      </c>
      <c r="K111" s="34">
        <v>2</v>
      </c>
      <c r="L111" s="34">
        <v>2</v>
      </c>
      <c r="M111" s="34">
        <v>2</v>
      </c>
      <c r="N111" s="34">
        <v>3</v>
      </c>
      <c r="O111" s="34">
        <v>2</v>
      </c>
      <c r="P111" s="34">
        <v>2</v>
      </c>
      <c r="Q111" s="34">
        <v>2</v>
      </c>
      <c r="R111" s="34">
        <v>3</v>
      </c>
      <c r="S111" s="34" t="s">
        <v>5469</v>
      </c>
      <c r="T111" s="34">
        <f>COUNTIF(D111:S111,"&gt;2")</f>
        <v>3</v>
      </c>
      <c r="U111" s="34">
        <f>COUNTIF(D111:S111,"&lt;2")  - COUNTIF(D111:S111,"=0")</f>
        <v>0</v>
      </c>
      <c r="V111" s="34">
        <f t="shared" si="15"/>
        <v>3</v>
      </c>
    </row>
    <row r="112" spans="1:22">
      <c r="A112" s="34" t="s">
        <v>1368</v>
      </c>
      <c r="B112" s="34" t="s">
        <v>47</v>
      </c>
      <c r="C112" s="90" t="s">
        <v>5446</v>
      </c>
      <c r="D112" s="34">
        <v>3</v>
      </c>
      <c r="E112" s="34">
        <v>2</v>
      </c>
      <c r="F112" s="34">
        <v>3</v>
      </c>
      <c r="G112" s="34">
        <v>2</v>
      </c>
      <c r="H112" s="34" t="s">
        <v>5470</v>
      </c>
      <c r="I112" s="34">
        <v>2</v>
      </c>
      <c r="J112" s="34">
        <v>2</v>
      </c>
      <c r="K112" s="34">
        <v>2</v>
      </c>
      <c r="L112" s="34">
        <v>2</v>
      </c>
      <c r="M112" s="34">
        <v>2</v>
      </c>
      <c r="N112" s="34">
        <v>2</v>
      </c>
      <c r="O112" s="34">
        <v>2</v>
      </c>
      <c r="P112" s="34">
        <v>2</v>
      </c>
      <c r="Q112" s="34">
        <v>2</v>
      </c>
      <c r="R112" s="34">
        <v>2</v>
      </c>
      <c r="S112" s="34">
        <v>2</v>
      </c>
      <c r="T112" s="34">
        <f>COUNTIF(D112:S112,"&gt;2")</f>
        <v>2</v>
      </c>
      <c r="U112" s="34">
        <f>COUNTIF(D112:S112,"&lt;2")  - COUNTIF(D112:S112,"=0")</f>
        <v>0</v>
      </c>
      <c r="V112" s="34">
        <f t="shared" si="15"/>
        <v>2</v>
      </c>
    </row>
    <row r="113" spans="1:22">
      <c r="A113" s="34" t="s">
        <v>1326</v>
      </c>
      <c r="B113" s="34" t="s">
        <v>47</v>
      </c>
      <c r="C113" s="90" t="s">
        <v>5446</v>
      </c>
      <c r="D113" s="34">
        <v>3</v>
      </c>
      <c r="E113" s="34">
        <v>2</v>
      </c>
      <c r="F113" s="34">
        <v>2</v>
      </c>
      <c r="G113" s="34">
        <v>2</v>
      </c>
      <c r="H113" s="34">
        <v>2</v>
      </c>
      <c r="I113" s="34">
        <v>2</v>
      </c>
      <c r="J113" s="34" t="s">
        <v>5471</v>
      </c>
      <c r="K113" s="34">
        <v>2</v>
      </c>
      <c r="L113" s="34">
        <v>2</v>
      </c>
      <c r="M113" s="34">
        <v>2</v>
      </c>
      <c r="N113" s="34">
        <v>2</v>
      </c>
      <c r="O113" s="34">
        <v>2</v>
      </c>
      <c r="P113" s="34">
        <v>2</v>
      </c>
      <c r="Q113" s="34">
        <v>2</v>
      </c>
      <c r="R113" s="34">
        <v>2</v>
      </c>
      <c r="S113" s="34">
        <v>2</v>
      </c>
      <c r="T113" s="34">
        <f>COUNTIF(D113:S113,"&gt;2")</f>
        <v>1</v>
      </c>
      <c r="U113" s="34">
        <f>COUNTIF(D113:S113,"&lt;2")  - COUNTIF(D113:S113,"=0")</f>
        <v>0</v>
      </c>
      <c r="V113" s="34">
        <f t="shared" si="15"/>
        <v>1</v>
      </c>
    </row>
    <row r="114" spans="1:22">
      <c r="A114" s="34" t="s">
        <v>1070</v>
      </c>
      <c r="B114" s="34" t="s">
        <v>47</v>
      </c>
      <c r="C114" s="90" t="s">
        <v>5446</v>
      </c>
      <c r="D114" s="34">
        <v>2</v>
      </c>
      <c r="E114" s="34">
        <v>2</v>
      </c>
      <c r="F114" s="34">
        <v>2</v>
      </c>
      <c r="G114" s="34">
        <v>2</v>
      </c>
      <c r="H114" s="34">
        <v>2</v>
      </c>
      <c r="I114" s="34">
        <v>2</v>
      </c>
      <c r="J114" s="34">
        <v>2</v>
      </c>
      <c r="K114" s="34">
        <v>2</v>
      </c>
      <c r="L114" s="34">
        <v>2</v>
      </c>
      <c r="M114" s="34">
        <v>2</v>
      </c>
      <c r="N114" s="34">
        <v>2</v>
      </c>
      <c r="O114" s="34">
        <v>2</v>
      </c>
      <c r="P114" s="34">
        <v>2</v>
      </c>
      <c r="Q114" s="34">
        <v>2</v>
      </c>
      <c r="R114" s="34">
        <v>2</v>
      </c>
      <c r="S114" s="34">
        <v>2</v>
      </c>
      <c r="T114" s="34">
        <f>COUNTIF(D114:S114,"&gt;2")</f>
        <v>0</v>
      </c>
      <c r="U114" s="34">
        <f>COUNTIF(D114:S114,"&lt;2")  - COUNTIF(D114:S114,"=0")</f>
        <v>0</v>
      </c>
      <c r="V114" s="34">
        <f t="shared" si="15"/>
        <v>0</v>
      </c>
    </row>
    <row r="115" spans="1:22">
      <c r="A115" s="34" t="s">
        <v>999</v>
      </c>
      <c r="B115" s="34" t="s">
        <v>47</v>
      </c>
      <c r="C115" s="90" t="s">
        <v>5448</v>
      </c>
      <c r="D115" s="34">
        <v>3</v>
      </c>
      <c r="E115" s="34">
        <v>3</v>
      </c>
      <c r="F115" s="34">
        <v>3</v>
      </c>
      <c r="G115" s="34">
        <v>3</v>
      </c>
      <c r="H115" s="34">
        <v>3</v>
      </c>
      <c r="I115" s="34">
        <v>3</v>
      </c>
      <c r="J115" s="34">
        <v>3</v>
      </c>
      <c r="K115" s="34">
        <v>3</v>
      </c>
      <c r="L115" s="34">
        <v>4</v>
      </c>
      <c r="M115" s="34">
        <v>3</v>
      </c>
      <c r="N115" s="34">
        <v>3</v>
      </c>
      <c r="O115" s="34">
        <v>3</v>
      </c>
      <c r="P115" s="34">
        <v>3</v>
      </c>
      <c r="Q115" s="34">
        <v>3</v>
      </c>
      <c r="R115" s="34">
        <v>3</v>
      </c>
      <c r="S115" s="34">
        <v>3</v>
      </c>
      <c r="T115" s="34">
        <f>COUNTIF(D115:S115,"&gt;3")</f>
        <v>1</v>
      </c>
      <c r="U115" s="34">
        <f>COUNTIF(D115:S115,"&lt;3")  - COUNTIF(D115:S115,"=0")</f>
        <v>0</v>
      </c>
      <c r="V115" s="34">
        <f t="shared" si="15"/>
        <v>1</v>
      </c>
    </row>
    <row r="116" spans="1:22">
      <c r="A116" s="34" t="s">
        <v>1523</v>
      </c>
      <c r="B116" s="34" t="s">
        <v>47</v>
      </c>
      <c r="C116" s="90" t="s">
        <v>5446</v>
      </c>
      <c r="D116" s="34">
        <v>2</v>
      </c>
      <c r="E116" s="34">
        <v>2</v>
      </c>
      <c r="F116" s="34">
        <v>2</v>
      </c>
      <c r="G116" s="34">
        <v>2</v>
      </c>
      <c r="H116" s="34">
        <v>2</v>
      </c>
      <c r="I116" s="34">
        <v>2</v>
      </c>
      <c r="J116" s="34">
        <v>2</v>
      </c>
      <c r="K116" s="34">
        <v>2</v>
      </c>
      <c r="L116" s="34" t="s">
        <v>5472</v>
      </c>
      <c r="M116" s="34">
        <v>2</v>
      </c>
      <c r="N116" s="34">
        <v>2</v>
      </c>
      <c r="O116" s="34">
        <v>2</v>
      </c>
      <c r="P116" s="34">
        <v>2</v>
      </c>
      <c r="Q116" s="34">
        <v>2</v>
      </c>
      <c r="R116" s="34">
        <v>2</v>
      </c>
      <c r="S116" s="34">
        <v>2</v>
      </c>
      <c r="T116" s="34">
        <f>COUNTIF(D116:S116,"&gt;2")</f>
        <v>0</v>
      </c>
      <c r="U116" s="34">
        <f>COUNTIF(D116:S116,"&lt;2")  - COUNTIF(D116:S116,"=0")</f>
        <v>0</v>
      </c>
      <c r="V116" s="34">
        <f t="shared" si="15"/>
        <v>0</v>
      </c>
    </row>
    <row r="117" spans="1:22">
      <c r="A117" s="34" t="s">
        <v>1411</v>
      </c>
      <c r="B117" s="34" t="s">
        <v>47</v>
      </c>
      <c r="C117" s="90" t="s">
        <v>5448</v>
      </c>
      <c r="D117" s="34">
        <v>4</v>
      </c>
      <c r="E117" s="34">
        <v>3</v>
      </c>
      <c r="F117" s="34">
        <v>3</v>
      </c>
      <c r="G117" s="34">
        <v>3</v>
      </c>
      <c r="H117" s="34">
        <v>3</v>
      </c>
      <c r="I117" s="34">
        <v>3</v>
      </c>
      <c r="J117" s="34">
        <v>3</v>
      </c>
      <c r="K117" s="34">
        <v>3</v>
      </c>
      <c r="L117" s="34">
        <v>3</v>
      </c>
      <c r="M117" s="34">
        <v>3</v>
      </c>
      <c r="N117" s="34">
        <v>3</v>
      </c>
      <c r="O117" s="34">
        <v>3</v>
      </c>
      <c r="P117" s="34">
        <v>3</v>
      </c>
      <c r="Q117" s="34">
        <v>3</v>
      </c>
      <c r="R117" s="34">
        <v>3</v>
      </c>
      <c r="S117" s="34">
        <v>3</v>
      </c>
      <c r="T117" s="34">
        <f>COUNTIF(D117:S117,"&gt;3")</f>
        <v>1</v>
      </c>
      <c r="U117" s="34">
        <f>COUNTIF(D117:S117,"&lt;3")  - COUNTIF(D117:S117,"=0")</f>
        <v>0</v>
      </c>
      <c r="V117" s="34">
        <f t="shared" si="15"/>
        <v>1</v>
      </c>
    </row>
    <row r="118" spans="1:22">
      <c r="A118" s="34" t="s">
        <v>184</v>
      </c>
      <c r="B118" s="34" t="s">
        <v>47</v>
      </c>
      <c r="C118" s="90" t="s">
        <v>5446</v>
      </c>
      <c r="D118" s="34">
        <v>2</v>
      </c>
      <c r="E118" s="34">
        <v>2</v>
      </c>
      <c r="F118" s="34">
        <v>2</v>
      </c>
      <c r="G118" s="34">
        <v>2</v>
      </c>
      <c r="H118" s="34">
        <v>2</v>
      </c>
      <c r="I118" s="34">
        <v>2</v>
      </c>
      <c r="J118" s="34">
        <v>2</v>
      </c>
      <c r="K118" s="34">
        <v>2</v>
      </c>
      <c r="L118" s="34">
        <v>2</v>
      </c>
      <c r="M118" s="34">
        <v>2</v>
      </c>
      <c r="N118" s="34">
        <v>2</v>
      </c>
      <c r="O118" s="34">
        <v>2</v>
      </c>
      <c r="P118" s="34">
        <v>2</v>
      </c>
      <c r="Q118" s="34">
        <v>2</v>
      </c>
      <c r="R118" s="34">
        <v>2</v>
      </c>
      <c r="S118" s="34">
        <v>2</v>
      </c>
      <c r="T118" s="34">
        <f>COUNTIF(D118:S118,"&gt;2")</f>
        <v>0</v>
      </c>
      <c r="U118" s="34">
        <f>COUNTIF(D118:S118,"&lt;2")  - COUNTIF(D118:S118,"=0")</f>
        <v>0</v>
      </c>
      <c r="V118" s="34">
        <f t="shared" si="15"/>
        <v>0</v>
      </c>
    </row>
    <row r="119" spans="1:22">
      <c r="A119" s="34" t="s">
        <v>188</v>
      </c>
      <c r="B119" s="34" t="s">
        <v>47</v>
      </c>
      <c r="C119" s="90" t="s">
        <v>5446</v>
      </c>
      <c r="D119" s="34">
        <v>2</v>
      </c>
      <c r="E119" s="34">
        <v>2</v>
      </c>
      <c r="F119" s="34">
        <v>2</v>
      </c>
      <c r="G119" s="34">
        <v>2</v>
      </c>
      <c r="H119" s="34">
        <v>2</v>
      </c>
      <c r="I119" s="34">
        <v>2</v>
      </c>
      <c r="J119" s="34">
        <v>2</v>
      </c>
      <c r="K119" s="34">
        <v>2</v>
      </c>
      <c r="L119" s="34">
        <v>2</v>
      </c>
      <c r="M119" s="34">
        <v>2</v>
      </c>
      <c r="N119" s="34">
        <v>2</v>
      </c>
      <c r="O119" s="34">
        <v>2</v>
      </c>
      <c r="P119" s="34">
        <v>2</v>
      </c>
      <c r="Q119" s="34">
        <v>2</v>
      </c>
      <c r="R119" s="34">
        <v>2</v>
      </c>
      <c r="S119" s="34">
        <v>2</v>
      </c>
      <c r="T119" s="34">
        <f>COUNTIF(D119:S119,"&gt;2")</f>
        <v>0</v>
      </c>
      <c r="U119" s="34">
        <f>COUNTIF(D119:S119,"&lt;2")  - COUNTIF(D119:S119,"=0")</f>
        <v>0</v>
      </c>
      <c r="V119" s="34">
        <f t="shared" si="15"/>
        <v>0</v>
      </c>
    </row>
    <row r="120" spans="1:22">
      <c r="A120" s="34" t="s">
        <v>1992</v>
      </c>
      <c r="B120" s="34" t="s">
        <v>47</v>
      </c>
      <c r="C120" s="90" t="s">
        <v>5449</v>
      </c>
      <c r="D120" s="34">
        <v>3</v>
      </c>
      <c r="E120" s="34">
        <v>4</v>
      </c>
      <c r="F120" s="34">
        <v>5</v>
      </c>
      <c r="G120" s="34">
        <v>4</v>
      </c>
      <c r="H120" s="34">
        <v>3</v>
      </c>
      <c r="I120" s="34">
        <v>4</v>
      </c>
      <c r="J120" s="34">
        <v>3</v>
      </c>
      <c r="K120" s="34">
        <v>3</v>
      </c>
      <c r="L120" s="34">
        <v>5</v>
      </c>
      <c r="M120" s="34">
        <v>4</v>
      </c>
      <c r="N120" s="34">
        <v>4</v>
      </c>
      <c r="O120" s="34">
        <v>4</v>
      </c>
      <c r="P120" s="34">
        <v>4</v>
      </c>
      <c r="Q120" s="34">
        <v>3</v>
      </c>
      <c r="R120" s="34">
        <v>4</v>
      </c>
      <c r="S120" s="34">
        <v>5</v>
      </c>
      <c r="T120" s="34">
        <f>COUNTIF(D120:S120,"&gt;4")</f>
        <v>3</v>
      </c>
      <c r="U120" s="34">
        <f>COUNTIF(D120:S120,"&lt;4")  - COUNTIF(D120:S120,"=0")</f>
        <v>5</v>
      </c>
      <c r="V120" s="34">
        <f t="shared" si="15"/>
        <v>8</v>
      </c>
    </row>
    <row r="121" spans="1:22">
      <c r="A121" s="34" t="s">
        <v>1685</v>
      </c>
      <c r="B121" s="34" t="s">
        <v>47</v>
      </c>
      <c r="C121" s="90" t="s">
        <v>5446</v>
      </c>
      <c r="D121" s="34">
        <v>2</v>
      </c>
      <c r="E121" s="34">
        <v>3</v>
      </c>
      <c r="F121" s="34">
        <v>2</v>
      </c>
      <c r="G121" s="34">
        <v>2</v>
      </c>
      <c r="H121" s="34">
        <v>2</v>
      </c>
      <c r="I121" s="34">
        <v>2</v>
      </c>
      <c r="J121" s="34">
        <v>2</v>
      </c>
      <c r="K121" s="34">
        <v>2</v>
      </c>
      <c r="L121" s="34">
        <v>3</v>
      </c>
      <c r="M121" s="34">
        <v>2</v>
      </c>
      <c r="N121" s="34">
        <v>2</v>
      </c>
      <c r="O121" s="34">
        <v>2</v>
      </c>
      <c r="P121" s="34">
        <v>2</v>
      </c>
      <c r="Q121" s="34">
        <v>2</v>
      </c>
      <c r="R121" s="34">
        <v>2</v>
      </c>
      <c r="S121" s="34">
        <v>2</v>
      </c>
      <c r="T121" s="34">
        <f>COUNTIF(D121:S121,"&gt;2")</f>
        <v>2</v>
      </c>
      <c r="U121" s="34">
        <f>COUNTIF(D121:S121,"&lt;2")  - COUNTIF(D121:S121,"=0")</f>
        <v>0</v>
      </c>
      <c r="V121" s="34">
        <f t="shared" si="15"/>
        <v>2</v>
      </c>
    </row>
    <row r="122" spans="1:22">
      <c r="A122" s="34" t="s">
        <v>2704</v>
      </c>
      <c r="B122" s="34" t="s">
        <v>47</v>
      </c>
      <c r="C122" s="90" t="s">
        <v>5448</v>
      </c>
      <c r="D122" s="34">
        <v>4</v>
      </c>
      <c r="E122" s="34">
        <v>3</v>
      </c>
      <c r="F122" s="34">
        <v>3</v>
      </c>
      <c r="G122" s="34">
        <v>3</v>
      </c>
      <c r="H122" s="34" t="s">
        <v>5473</v>
      </c>
      <c r="I122" s="34">
        <v>4</v>
      </c>
      <c r="J122" s="34">
        <v>3</v>
      </c>
      <c r="K122" s="34" t="s">
        <v>5474</v>
      </c>
      <c r="L122" s="34">
        <v>4</v>
      </c>
      <c r="M122" s="34" t="s">
        <v>5475</v>
      </c>
      <c r="N122" s="34">
        <v>3</v>
      </c>
      <c r="O122" s="34">
        <v>3</v>
      </c>
      <c r="P122" s="34">
        <v>3</v>
      </c>
      <c r="Q122" s="34">
        <v>3</v>
      </c>
      <c r="R122" s="34">
        <v>3</v>
      </c>
      <c r="S122" s="34">
        <v>4</v>
      </c>
      <c r="T122" s="34">
        <f>COUNTIF(D122:S122,"&gt;3")</f>
        <v>4</v>
      </c>
      <c r="U122" s="34">
        <f>COUNTIF(D122:S122,"&lt;3")  - COUNTIF(D122:S122,"=0")</f>
        <v>0</v>
      </c>
      <c r="V122" s="34">
        <f t="shared" si="15"/>
        <v>4</v>
      </c>
    </row>
    <row r="123" spans="1:22">
      <c r="A123" s="34" t="s">
        <v>1344</v>
      </c>
      <c r="B123" s="34" t="s">
        <v>47</v>
      </c>
      <c r="C123" s="90" t="s">
        <v>5446</v>
      </c>
      <c r="D123" s="34">
        <v>2</v>
      </c>
      <c r="E123" s="34">
        <v>2</v>
      </c>
      <c r="F123" s="34">
        <v>2</v>
      </c>
      <c r="G123" s="34">
        <v>2</v>
      </c>
      <c r="H123" s="34">
        <v>2</v>
      </c>
      <c r="I123" s="34">
        <v>2</v>
      </c>
      <c r="J123" s="34">
        <v>2</v>
      </c>
      <c r="K123" s="34">
        <v>2</v>
      </c>
      <c r="L123" s="34">
        <v>2</v>
      </c>
      <c r="M123" s="34">
        <v>2</v>
      </c>
      <c r="N123" s="34">
        <v>2</v>
      </c>
      <c r="O123" s="34">
        <v>2</v>
      </c>
      <c r="P123" s="34">
        <v>2</v>
      </c>
      <c r="Q123" s="34">
        <v>2</v>
      </c>
      <c r="R123" s="34">
        <v>2</v>
      </c>
      <c r="S123" s="34">
        <v>2</v>
      </c>
      <c r="T123" s="34">
        <f>COUNTIF(D123:S123,"&gt;2")</f>
        <v>0</v>
      </c>
      <c r="U123" s="34">
        <f>COUNTIF(D123:S123,"&lt;2")  - COUNTIF(D123:S123,"=0")</f>
        <v>0</v>
      </c>
      <c r="V123" s="34">
        <f t="shared" si="15"/>
        <v>0</v>
      </c>
    </row>
    <row r="124" spans="1:22">
      <c r="A124" s="34" t="s">
        <v>1692</v>
      </c>
      <c r="B124" s="34" t="s">
        <v>47</v>
      </c>
      <c r="C124" s="90" t="s">
        <v>5446</v>
      </c>
      <c r="D124" s="34">
        <v>2</v>
      </c>
      <c r="E124" s="34">
        <v>2</v>
      </c>
      <c r="F124" s="34">
        <v>2</v>
      </c>
      <c r="G124" s="34">
        <v>2</v>
      </c>
      <c r="H124" s="34">
        <v>2</v>
      </c>
      <c r="I124" s="34">
        <v>2</v>
      </c>
      <c r="J124" s="34">
        <v>2</v>
      </c>
      <c r="K124" s="34">
        <v>2</v>
      </c>
      <c r="L124" s="34">
        <v>2</v>
      </c>
      <c r="M124" s="34">
        <v>2</v>
      </c>
      <c r="N124" s="34">
        <v>2</v>
      </c>
      <c r="O124" s="34">
        <v>2</v>
      </c>
      <c r="P124" s="34">
        <v>2</v>
      </c>
      <c r="Q124" s="34">
        <v>2</v>
      </c>
      <c r="R124" s="34">
        <v>2</v>
      </c>
      <c r="S124" s="34">
        <v>2</v>
      </c>
      <c r="T124" s="34">
        <f>COUNTIF(D124:S124,"&gt;2")</f>
        <v>0</v>
      </c>
      <c r="U124" s="34">
        <f>COUNTIF(D124:S124,"&lt;2")  - COUNTIF(D124:S124,"=0")</f>
        <v>0</v>
      </c>
      <c r="V124" s="34">
        <f t="shared" si="15"/>
        <v>0</v>
      </c>
    </row>
    <row r="125" spans="1:22">
      <c r="A125" s="34" t="s">
        <v>1086</v>
      </c>
      <c r="B125" s="34" t="s">
        <v>47</v>
      </c>
      <c r="C125" s="90" t="s">
        <v>5446</v>
      </c>
      <c r="D125" s="34">
        <v>2</v>
      </c>
      <c r="E125" s="34">
        <v>2</v>
      </c>
      <c r="F125" s="34">
        <v>2</v>
      </c>
      <c r="G125" s="34">
        <v>2</v>
      </c>
      <c r="H125" s="34">
        <v>2</v>
      </c>
      <c r="I125" s="34">
        <v>2</v>
      </c>
      <c r="J125" s="34">
        <v>2</v>
      </c>
      <c r="K125" s="34">
        <v>2</v>
      </c>
      <c r="L125" s="34">
        <v>2</v>
      </c>
      <c r="M125" s="34">
        <v>2</v>
      </c>
      <c r="N125" s="34">
        <v>2</v>
      </c>
      <c r="O125" s="34">
        <v>2</v>
      </c>
      <c r="P125" s="34">
        <v>2</v>
      </c>
      <c r="Q125" s="34" t="s">
        <v>10</v>
      </c>
      <c r="R125" s="34">
        <v>2</v>
      </c>
      <c r="S125" s="34">
        <v>2</v>
      </c>
      <c r="T125" s="34">
        <f>COUNTIF(D125:S125,"&gt;2")</f>
        <v>0</v>
      </c>
      <c r="U125" s="34">
        <f>COUNTIF(D125:S125,"&lt;2")  - COUNTIF(D125:S125,"=0")</f>
        <v>0</v>
      </c>
      <c r="V125" s="34">
        <f t="shared" si="15"/>
        <v>0</v>
      </c>
    </row>
    <row r="126" spans="1:22">
      <c r="A126" s="34" t="s">
        <v>1145</v>
      </c>
      <c r="B126" s="34" t="s">
        <v>47</v>
      </c>
      <c r="C126" s="90" t="s">
        <v>5446</v>
      </c>
      <c r="D126" s="34">
        <v>2</v>
      </c>
      <c r="E126" s="34">
        <v>2</v>
      </c>
      <c r="F126" s="34">
        <v>2</v>
      </c>
      <c r="G126" s="34">
        <v>2</v>
      </c>
      <c r="H126" s="34">
        <v>2</v>
      </c>
      <c r="I126" s="34">
        <v>2</v>
      </c>
      <c r="J126" s="34">
        <v>2</v>
      </c>
      <c r="K126" s="34">
        <v>2</v>
      </c>
      <c r="L126" s="34">
        <v>2</v>
      </c>
      <c r="M126" s="34">
        <v>2</v>
      </c>
      <c r="N126" s="34">
        <v>2</v>
      </c>
      <c r="O126" s="34">
        <v>2</v>
      </c>
      <c r="P126" s="34">
        <v>2</v>
      </c>
      <c r="Q126" s="34">
        <v>2</v>
      </c>
      <c r="R126" s="34">
        <v>2</v>
      </c>
      <c r="S126" s="34">
        <v>2</v>
      </c>
      <c r="T126" s="34">
        <f>COUNTIF(D126:S126,"&gt;2")</f>
        <v>0</v>
      </c>
      <c r="U126" s="34">
        <f>COUNTIF(D126:S126,"&lt;2")  - COUNTIF(D126:S126,"=0")</f>
        <v>0</v>
      </c>
      <c r="V126" s="34">
        <f t="shared" si="15"/>
        <v>0</v>
      </c>
    </row>
    <row r="127" spans="1:22">
      <c r="A127" s="34" t="s">
        <v>1158</v>
      </c>
      <c r="B127" s="34" t="s">
        <v>47</v>
      </c>
      <c r="C127" s="90" t="s">
        <v>5446</v>
      </c>
      <c r="D127" s="34">
        <v>2</v>
      </c>
      <c r="E127" s="34">
        <v>2</v>
      </c>
      <c r="F127" s="34">
        <v>2</v>
      </c>
      <c r="G127" s="34">
        <v>2</v>
      </c>
      <c r="H127" s="34">
        <v>2</v>
      </c>
      <c r="I127" s="34">
        <v>2</v>
      </c>
      <c r="J127" s="34">
        <v>2</v>
      </c>
      <c r="K127" s="34">
        <v>2</v>
      </c>
      <c r="L127" s="34">
        <v>3</v>
      </c>
      <c r="M127" s="34">
        <v>2</v>
      </c>
      <c r="N127" s="34">
        <v>2</v>
      </c>
      <c r="O127" s="34">
        <v>2</v>
      </c>
      <c r="P127" s="34">
        <v>2</v>
      </c>
      <c r="Q127" s="34">
        <v>2</v>
      </c>
      <c r="R127" s="34">
        <v>2</v>
      </c>
      <c r="S127" s="34">
        <v>2</v>
      </c>
      <c r="T127" s="34">
        <f>COUNTIF(D127:S127,"&gt;2")</f>
        <v>1</v>
      </c>
      <c r="U127" s="34">
        <f>COUNTIF(D127:S127,"&lt;2")  - COUNTIF(D127:S127,"=0")</f>
        <v>0</v>
      </c>
      <c r="V127" s="34">
        <f t="shared" si="15"/>
        <v>1</v>
      </c>
    </row>
    <row r="128" spans="1:22">
      <c r="A128" s="34" t="s">
        <v>2276</v>
      </c>
      <c r="B128" s="34" t="s">
        <v>47</v>
      </c>
      <c r="C128" s="90" t="s">
        <v>5448</v>
      </c>
      <c r="D128" s="34">
        <v>3</v>
      </c>
      <c r="E128" s="34">
        <v>3</v>
      </c>
      <c r="F128" s="34">
        <v>3</v>
      </c>
      <c r="G128" s="34">
        <v>3</v>
      </c>
      <c r="H128" s="34">
        <v>3</v>
      </c>
      <c r="I128" s="34">
        <v>3</v>
      </c>
      <c r="J128" s="34">
        <v>3</v>
      </c>
      <c r="K128" s="34">
        <v>3</v>
      </c>
      <c r="L128" s="34">
        <v>3</v>
      </c>
      <c r="M128" s="34">
        <v>3</v>
      </c>
      <c r="N128" s="34">
        <v>3</v>
      </c>
      <c r="O128" s="34">
        <v>3</v>
      </c>
      <c r="P128" s="34">
        <v>3</v>
      </c>
      <c r="Q128" s="34">
        <v>3</v>
      </c>
      <c r="R128" s="34">
        <v>3</v>
      </c>
      <c r="S128" s="34">
        <v>3</v>
      </c>
      <c r="T128" s="34">
        <f>COUNTIF(D128:S128,"&gt;3")</f>
        <v>0</v>
      </c>
      <c r="U128" s="34">
        <f>COUNTIF(D128:S128,"&lt;3")  - COUNTIF(D128:S128,"=0")</f>
        <v>0</v>
      </c>
      <c r="V128" s="34">
        <f t="shared" si="15"/>
        <v>0</v>
      </c>
    </row>
    <row r="129" spans="1:22">
      <c r="A129" s="34" t="s">
        <v>2203</v>
      </c>
      <c r="B129" s="34" t="s">
        <v>47</v>
      </c>
      <c r="C129" s="90" t="s">
        <v>5446</v>
      </c>
      <c r="D129" s="34">
        <v>2</v>
      </c>
      <c r="E129" s="34">
        <v>2</v>
      </c>
      <c r="F129" s="34" t="s">
        <v>5476</v>
      </c>
      <c r="G129" s="34">
        <v>2</v>
      </c>
      <c r="H129" s="34">
        <v>2</v>
      </c>
      <c r="I129" s="34">
        <v>2</v>
      </c>
      <c r="J129" s="34">
        <v>2</v>
      </c>
      <c r="K129" s="34">
        <v>2</v>
      </c>
      <c r="L129" s="34">
        <v>2</v>
      </c>
      <c r="M129" s="34">
        <v>2</v>
      </c>
      <c r="N129" s="34">
        <v>3</v>
      </c>
      <c r="O129" s="34">
        <v>2</v>
      </c>
      <c r="P129" s="34">
        <v>2</v>
      </c>
      <c r="Q129" s="34">
        <v>2</v>
      </c>
      <c r="R129" s="34" t="s">
        <v>5477</v>
      </c>
      <c r="S129" s="34">
        <v>2</v>
      </c>
      <c r="T129" s="34">
        <f>COUNTIF(D129:S129,"&gt;2")</f>
        <v>1</v>
      </c>
      <c r="U129" s="34">
        <f>COUNTIF(D129:S129,"&lt;2")  - COUNTIF(D129:S129,"=0")</f>
        <v>0</v>
      </c>
      <c r="V129" s="34">
        <f t="shared" si="15"/>
        <v>1</v>
      </c>
    </row>
    <row r="130" spans="1:22">
      <c r="A130" s="34" t="s">
        <v>289</v>
      </c>
      <c r="B130" s="34" t="s">
        <v>47</v>
      </c>
      <c r="C130" s="90" t="s">
        <v>5446</v>
      </c>
      <c r="D130" s="34">
        <v>2</v>
      </c>
      <c r="E130" s="34">
        <v>2</v>
      </c>
      <c r="F130" s="34">
        <v>2</v>
      </c>
      <c r="G130" s="34">
        <v>2</v>
      </c>
      <c r="H130" s="34">
        <v>2</v>
      </c>
      <c r="I130" s="34">
        <v>2</v>
      </c>
      <c r="J130" s="34">
        <v>2</v>
      </c>
      <c r="K130" s="34">
        <v>2</v>
      </c>
      <c r="L130" s="34">
        <v>2</v>
      </c>
      <c r="M130" s="34">
        <v>2</v>
      </c>
      <c r="N130" s="34">
        <v>2</v>
      </c>
      <c r="O130" s="34">
        <v>2</v>
      </c>
      <c r="P130" s="34">
        <v>2</v>
      </c>
      <c r="Q130" s="34">
        <v>2</v>
      </c>
      <c r="R130" s="34">
        <v>2</v>
      </c>
      <c r="S130" s="34">
        <v>2</v>
      </c>
      <c r="T130" s="34">
        <f>COUNTIF(D130:S130,"&gt;2")</f>
        <v>0</v>
      </c>
      <c r="U130" s="34">
        <f>COUNTIF(D130:S130,"&lt;2")  - COUNTIF(D130:S130,"=0")</f>
        <v>0</v>
      </c>
      <c r="V130" s="34">
        <f t="shared" si="15"/>
        <v>0</v>
      </c>
    </row>
    <row r="131" spans="1:22">
      <c r="A131" s="34" t="s">
        <v>1671</v>
      </c>
      <c r="B131" s="34" t="s">
        <v>47</v>
      </c>
      <c r="C131" s="90" t="s">
        <v>5446</v>
      </c>
      <c r="D131" s="34">
        <v>2</v>
      </c>
      <c r="E131" s="34">
        <v>2</v>
      </c>
      <c r="F131" s="34">
        <v>2</v>
      </c>
      <c r="G131" s="34">
        <v>2</v>
      </c>
      <c r="H131" s="34">
        <v>2</v>
      </c>
      <c r="I131" s="34">
        <v>2</v>
      </c>
      <c r="J131" s="34">
        <v>2</v>
      </c>
      <c r="K131" s="34">
        <v>2</v>
      </c>
      <c r="L131" s="34">
        <v>2</v>
      </c>
      <c r="M131" s="34">
        <v>2</v>
      </c>
      <c r="N131" s="34">
        <v>2</v>
      </c>
      <c r="O131" s="34">
        <v>2</v>
      </c>
      <c r="P131" s="34">
        <v>2</v>
      </c>
      <c r="Q131" s="34">
        <v>2</v>
      </c>
      <c r="R131" s="34">
        <v>2</v>
      </c>
      <c r="S131" s="34">
        <v>2</v>
      </c>
      <c r="T131" s="34">
        <f>COUNTIF(D131:S131,"&gt;2")</f>
        <v>0</v>
      </c>
      <c r="U131" s="34">
        <f>COUNTIF(D131:S131,"&lt;2")  - COUNTIF(D131:S131,"=0")</f>
        <v>0</v>
      </c>
      <c r="V131" s="34">
        <f t="shared" si="15"/>
        <v>0</v>
      </c>
    </row>
    <row r="132" spans="1:22">
      <c r="A132" s="34" t="s">
        <v>1615</v>
      </c>
      <c r="B132" s="34" t="s">
        <v>47</v>
      </c>
      <c r="C132" s="90" t="s">
        <v>5446</v>
      </c>
      <c r="D132" s="34">
        <v>2</v>
      </c>
      <c r="E132" s="34">
        <v>2</v>
      </c>
      <c r="F132" s="34">
        <v>2</v>
      </c>
      <c r="G132" s="34">
        <v>2</v>
      </c>
      <c r="H132" s="34">
        <v>2</v>
      </c>
      <c r="I132" s="34">
        <v>2</v>
      </c>
      <c r="J132" s="34">
        <v>2</v>
      </c>
      <c r="K132" s="34">
        <v>2</v>
      </c>
      <c r="L132" s="34">
        <v>2</v>
      </c>
      <c r="M132" s="34">
        <v>2</v>
      </c>
      <c r="N132" s="34">
        <v>2</v>
      </c>
      <c r="O132" s="34">
        <v>2</v>
      </c>
      <c r="P132" s="34">
        <v>2</v>
      </c>
      <c r="Q132" s="34">
        <v>2</v>
      </c>
      <c r="R132" s="34">
        <v>2</v>
      </c>
      <c r="S132" s="34">
        <v>2</v>
      </c>
      <c r="T132" s="34">
        <f>COUNTIF(D132:S132,"&gt;2")</f>
        <v>0</v>
      </c>
      <c r="U132" s="34">
        <f>COUNTIF(D132:S132,"&lt;2")  - COUNTIF(D132:S132,"=0")</f>
        <v>0</v>
      </c>
      <c r="V132" s="34">
        <f t="shared" si="15"/>
        <v>0</v>
      </c>
    </row>
    <row r="133" spans="1:22">
      <c r="A133" s="34" t="s">
        <v>1951</v>
      </c>
      <c r="B133" s="34" t="s">
        <v>47</v>
      </c>
      <c r="C133" s="90" t="s">
        <v>5449</v>
      </c>
      <c r="D133" s="34">
        <v>4</v>
      </c>
      <c r="E133" s="34">
        <v>4</v>
      </c>
      <c r="F133" s="34">
        <v>4</v>
      </c>
      <c r="G133" s="34">
        <v>4</v>
      </c>
      <c r="H133" s="34">
        <v>4</v>
      </c>
      <c r="I133" s="34">
        <v>4</v>
      </c>
      <c r="J133" s="34">
        <v>4</v>
      </c>
      <c r="K133" s="34">
        <v>4</v>
      </c>
      <c r="L133" s="34">
        <v>4</v>
      </c>
      <c r="M133" s="34">
        <v>4</v>
      </c>
      <c r="N133" s="34">
        <v>4</v>
      </c>
      <c r="O133" s="34">
        <v>4</v>
      </c>
      <c r="P133" s="34">
        <v>4</v>
      </c>
      <c r="Q133" s="34">
        <v>4</v>
      </c>
      <c r="R133" s="34">
        <v>4</v>
      </c>
      <c r="S133" s="34">
        <v>4</v>
      </c>
      <c r="T133" s="34">
        <f>COUNTIF(D133:S133,"&gt;4")</f>
        <v>0</v>
      </c>
      <c r="U133" s="34">
        <f>COUNTIF(D133:S133,"&lt;4")  - COUNTIF(D133:S133,"=0")</f>
        <v>0</v>
      </c>
      <c r="V133" s="34">
        <f t="shared" si="15"/>
        <v>0</v>
      </c>
    </row>
    <row r="134" spans="1:22">
      <c r="A134" s="34" t="s">
        <v>2780</v>
      </c>
      <c r="B134" s="34" t="s">
        <v>47</v>
      </c>
      <c r="C134" s="90" t="s">
        <v>5446</v>
      </c>
      <c r="D134" s="34">
        <v>1</v>
      </c>
      <c r="E134" s="34">
        <v>2</v>
      </c>
      <c r="F134" s="34">
        <v>2</v>
      </c>
      <c r="G134" s="34">
        <v>2</v>
      </c>
      <c r="H134" s="34">
        <v>0</v>
      </c>
      <c r="I134" s="34">
        <v>0</v>
      </c>
      <c r="J134" s="34">
        <v>0</v>
      </c>
      <c r="K134" s="34">
        <v>2</v>
      </c>
      <c r="L134" s="34">
        <v>0</v>
      </c>
      <c r="M134" s="34">
        <v>0</v>
      </c>
      <c r="N134" s="34">
        <v>2</v>
      </c>
      <c r="O134" s="34">
        <v>0</v>
      </c>
      <c r="P134" s="34">
        <v>2</v>
      </c>
      <c r="Q134" s="34">
        <v>2</v>
      </c>
      <c r="R134" s="34">
        <v>0</v>
      </c>
      <c r="S134" s="34">
        <v>0</v>
      </c>
      <c r="T134" s="34">
        <f>COUNTIF(D134:S134,"&gt;2")</f>
        <v>0</v>
      </c>
      <c r="U134" s="34">
        <f>COUNTIF(D134:S134,"&lt;2")  - COUNTIF(D134:S134,"=0")</f>
        <v>1</v>
      </c>
      <c r="V134" s="34">
        <f t="shared" si="15"/>
        <v>1</v>
      </c>
    </row>
    <row r="135" spans="1:22">
      <c r="A135" s="34" t="s">
        <v>2795</v>
      </c>
      <c r="B135" s="34" t="s">
        <v>47</v>
      </c>
      <c r="C135" s="90" t="s">
        <v>5446</v>
      </c>
      <c r="D135" s="34">
        <v>0</v>
      </c>
      <c r="E135" s="34">
        <v>0</v>
      </c>
      <c r="F135" s="34">
        <v>3</v>
      </c>
      <c r="G135" s="34">
        <v>0</v>
      </c>
      <c r="H135" s="34">
        <v>0</v>
      </c>
      <c r="I135" s="34">
        <v>0</v>
      </c>
      <c r="J135" s="34">
        <v>0</v>
      </c>
      <c r="K135" s="34">
        <v>0</v>
      </c>
      <c r="L135" s="34">
        <v>0</v>
      </c>
      <c r="M135" s="34">
        <v>2</v>
      </c>
      <c r="N135" s="34">
        <v>0</v>
      </c>
      <c r="O135" s="34">
        <v>0</v>
      </c>
      <c r="P135" s="34">
        <v>2</v>
      </c>
      <c r="Q135" s="34">
        <v>0</v>
      </c>
      <c r="R135" s="34">
        <v>2</v>
      </c>
      <c r="S135" s="34">
        <v>2</v>
      </c>
      <c r="T135" s="34">
        <f>COUNTIF(D135:S135,"&gt;2")</f>
        <v>1</v>
      </c>
      <c r="U135" s="34">
        <f>COUNTIF(D135:S135,"&lt;2")  - COUNTIF(D135:S135,"=0")</f>
        <v>0</v>
      </c>
      <c r="V135" s="34">
        <f t="shared" si="15"/>
        <v>1</v>
      </c>
    </row>
    <row r="136" spans="1:22">
      <c r="A136" s="34" t="s">
        <v>2815</v>
      </c>
      <c r="B136" s="34" t="s">
        <v>47</v>
      </c>
      <c r="C136" s="90" t="s">
        <v>5446</v>
      </c>
      <c r="D136" s="34">
        <v>0</v>
      </c>
      <c r="E136" s="34">
        <v>2</v>
      </c>
      <c r="F136" s="34">
        <v>3</v>
      </c>
      <c r="G136" s="34">
        <v>2</v>
      </c>
      <c r="H136" s="34">
        <v>0</v>
      </c>
      <c r="I136" s="34">
        <v>0</v>
      </c>
      <c r="J136" s="34">
        <v>0</v>
      </c>
      <c r="K136" s="34">
        <v>2</v>
      </c>
      <c r="L136" s="34">
        <v>0</v>
      </c>
      <c r="M136" s="34">
        <v>2</v>
      </c>
      <c r="N136" s="34">
        <v>2</v>
      </c>
      <c r="O136" s="34">
        <v>0</v>
      </c>
      <c r="P136" s="34">
        <v>2</v>
      </c>
      <c r="Q136" s="34">
        <v>0</v>
      </c>
      <c r="R136" s="34">
        <v>0</v>
      </c>
      <c r="S136" s="34">
        <v>0</v>
      </c>
      <c r="T136" s="34">
        <f>COUNTIF(D136:S136,"&gt;2")</f>
        <v>1</v>
      </c>
      <c r="U136" s="34">
        <f>COUNTIF(D136:S136,"&lt;2")  - COUNTIF(D136:S136,"=0")</f>
        <v>0</v>
      </c>
      <c r="V136" s="34">
        <f t="shared" si="15"/>
        <v>1</v>
      </c>
    </row>
    <row r="137" spans="1:22">
      <c r="A137" s="34" t="s">
        <v>2797</v>
      </c>
      <c r="B137" s="34" t="s">
        <v>47</v>
      </c>
      <c r="C137" s="90" t="s">
        <v>5446</v>
      </c>
      <c r="D137" s="34">
        <v>0</v>
      </c>
      <c r="E137" s="34">
        <v>0</v>
      </c>
      <c r="F137" s="34">
        <v>3</v>
      </c>
      <c r="G137" s="34">
        <v>0</v>
      </c>
      <c r="H137" s="34">
        <v>0</v>
      </c>
      <c r="I137" s="34">
        <v>0</v>
      </c>
      <c r="J137" s="34">
        <v>2</v>
      </c>
      <c r="K137" s="34">
        <v>2</v>
      </c>
      <c r="L137" s="34">
        <v>0</v>
      </c>
      <c r="M137" s="34">
        <v>2</v>
      </c>
      <c r="N137" s="34">
        <v>0</v>
      </c>
      <c r="O137" s="34">
        <v>0</v>
      </c>
      <c r="P137" s="34">
        <v>2</v>
      </c>
      <c r="Q137" s="34">
        <v>0</v>
      </c>
      <c r="R137" s="34">
        <v>2</v>
      </c>
      <c r="S137" s="34">
        <v>2</v>
      </c>
      <c r="T137" s="34">
        <f>COUNTIF(D137:S137,"&gt;2")</f>
        <v>1</v>
      </c>
      <c r="U137" s="34">
        <f>COUNTIF(D137:S137,"&lt;2")  - COUNTIF(D137:S137,"=0")</f>
        <v>0</v>
      </c>
      <c r="V137" s="34">
        <f t="shared" si="15"/>
        <v>1</v>
      </c>
    </row>
    <row r="138" spans="1:22">
      <c r="A138" s="34" t="s">
        <v>1420</v>
      </c>
      <c r="B138" s="34" t="s">
        <v>47</v>
      </c>
      <c r="C138" s="90" t="s">
        <v>5449</v>
      </c>
      <c r="D138" s="34">
        <v>4</v>
      </c>
      <c r="E138" s="34">
        <v>4</v>
      </c>
      <c r="F138" s="34">
        <v>4</v>
      </c>
      <c r="G138" s="34">
        <v>4</v>
      </c>
      <c r="H138" s="34">
        <v>4</v>
      </c>
      <c r="I138" s="34">
        <v>4</v>
      </c>
      <c r="J138" s="34">
        <v>4</v>
      </c>
      <c r="K138" s="34">
        <v>4</v>
      </c>
      <c r="L138" s="34">
        <v>4</v>
      </c>
      <c r="M138" s="34">
        <v>4</v>
      </c>
      <c r="N138" s="34">
        <v>4</v>
      </c>
      <c r="O138" s="34">
        <v>4</v>
      </c>
      <c r="P138" s="34">
        <v>4</v>
      </c>
      <c r="Q138" s="34">
        <v>4</v>
      </c>
      <c r="R138" s="34">
        <v>4</v>
      </c>
      <c r="S138" s="34">
        <v>4</v>
      </c>
      <c r="T138" s="34">
        <f>COUNTIF(D138:S138,"&gt;4")</f>
        <v>0</v>
      </c>
      <c r="U138" s="34">
        <f>COUNTIF(D138:S138,"&lt;4")  - COUNTIF(D138:S138,"=0")</f>
        <v>0</v>
      </c>
      <c r="V138" s="34">
        <f t="shared" si="15"/>
        <v>0</v>
      </c>
    </row>
    <row r="139" spans="1:22">
      <c r="A139" s="34" t="s">
        <v>1424</v>
      </c>
      <c r="B139" s="34" t="s">
        <v>47</v>
      </c>
      <c r="C139" s="90" t="s">
        <v>5478</v>
      </c>
      <c r="D139" s="34">
        <v>5</v>
      </c>
      <c r="E139" s="34">
        <v>5</v>
      </c>
      <c r="F139" s="34">
        <v>5</v>
      </c>
      <c r="G139" s="34">
        <v>5</v>
      </c>
      <c r="H139" s="34">
        <v>5</v>
      </c>
      <c r="I139" s="34">
        <v>5</v>
      </c>
      <c r="J139" s="34">
        <v>5</v>
      </c>
      <c r="K139" s="34">
        <v>5</v>
      </c>
      <c r="L139" s="34">
        <v>5</v>
      </c>
      <c r="M139" s="34">
        <v>5</v>
      </c>
      <c r="N139" s="34">
        <v>5</v>
      </c>
      <c r="O139" s="34">
        <v>5</v>
      </c>
      <c r="P139" s="34">
        <v>5</v>
      </c>
      <c r="Q139" s="34">
        <v>4</v>
      </c>
      <c r="R139" s="34">
        <v>5</v>
      </c>
      <c r="S139" s="34">
        <v>5</v>
      </c>
      <c r="T139" s="34">
        <f>COUNTIF(D139:S139,"&gt;5")</f>
        <v>0</v>
      </c>
      <c r="U139" s="34">
        <f>COUNTIF(D139:S139,"&lt;5")  - COUNTIF(D139:S139,"=0")</f>
        <v>1</v>
      </c>
      <c r="V139" s="34">
        <f t="shared" si="15"/>
        <v>1</v>
      </c>
    </row>
    <row r="140" spans="1:22">
      <c r="A140" s="34" t="s">
        <v>1429</v>
      </c>
      <c r="B140" s="34" t="s">
        <v>47</v>
      </c>
      <c r="C140" s="90" t="s">
        <v>5478</v>
      </c>
      <c r="D140" s="34">
        <v>5</v>
      </c>
      <c r="E140" s="34">
        <v>5</v>
      </c>
      <c r="F140" s="34">
        <v>5</v>
      </c>
      <c r="G140" s="34">
        <v>6</v>
      </c>
      <c r="H140" s="34">
        <v>5</v>
      </c>
      <c r="I140" s="34">
        <v>5</v>
      </c>
      <c r="J140" s="34">
        <v>5</v>
      </c>
      <c r="K140" s="34">
        <v>5</v>
      </c>
      <c r="L140" s="34">
        <v>5</v>
      </c>
      <c r="M140" s="34">
        <v>5</v>
      </c>
      <c r="N140" s="34">
        <v>5</v>
      </c>
      <c r="O140" s="34">
        <v>5</v>
      </c>
      <c r="P140" s="34">
        <v>5</v>
      </c>
      <c r="Q140" s="34">
        <v>5</v>
      </c>
      <c r="R140" s="34">
        <v>5</v>
      </c>
      <c r="S140" s="34">
        <v>5</v>
      </c>
      <c r="T140" s="34">
        <f>COUNTIF(D140:S140,"&gt;5")</f>
        <v>1</v>
      </c>
      <c r="U140" s="34">
        <f>COUNTIF(D140:S140,"&lt;5")  - COUNTIF(D140:S140,"=0")</f>
        <v>0</v>
      </c>
      <c r="V140" s="34">
        <f t="shared" si="15"/>
        <v>1</v>
      </c>
    </row>
    <row r="141" spans="1:22">
      <c r="A141" s="34" t="s">
        <v>1433</v>
      </c>
      <c r="B141" s="34" t="s">
        <v>47</v>
      </c>
      <c r="C141" s="90" t="s">
        <v>5478</v>
      </c>
      <c r="D141" s="34">
        <v>5</v>
      </c>
      <c r="E141" s="34">
        <v>5</v>
      </c>
      <c r="F141" s="34">
        <v>5</v>
      </c>
      <c r="G141" s="34">
        <v>5</v>
      </c>
      <c r="H141" s="34">
        <v>5</v>
      </c>
      <c r="I141" s="34">
        <v>5</v>
      </c>
      <c r="J141" s="34">
        <v>5</v>
      </c>
      <c r="K141" s="34">
        <v>5</v>
      </c>
      <c r="L141" s="34">
        <v>5</v>
      </c>
      <c r="M141" s="34">
        <v>5</v>
      </c>
      <c r="N141" s="34">
        <v>5</v>
      </c>
      <c r="O141" s="34">
        <v>5</v>
      </c>
      <c r="P141" s="34">
        <v>5</v>
      </c>
      <c r="Q141" s="34">
        <v>5</v>
      </c>
      <c r="R141" s="34">
        <v>4</v>
      </c>
      <c r="S141" s="34">
        <v>5</v>
      </c>
      <c r="T141" s="34">
        <f>COUNTIF(D141:S141,"&gt;5")</f>
        <v>0</v>
      </c>
      <c r="U141" s="34">
        <f>COUNTIF(D141:S141,"&lt;5")  - COUNTIF(D141:S141,"=0")</f>
        <v>1</v>
      </c>
      <c r="V141" s="34">
        <f t="shared" si="15"/>
        <v>1</v>
      </c>
    </row>
    <row r="142" spans="1:22">
      <c r="A142" s="34" t="s">
        <v>1436</v>
      </c>
      <c r="B142" s="34" t="s">
        <v>47</v>
      </c>
      <c r="C142" s="90" t="s">
        <v>5478</v>
      </c>
      <c r="D142" s="34">
        <v>5</v>
      </c>
      <c r="E142" s="34">
        <v>5</v>
      </c>
      <c r="F142" s="34">
        <v>5</v>
      </c>
      <c r="G142" s="34">
        <v>5</v>
      </c>
      <c r="H142" s="34">
        <v>5</v>
      </c>
      <c r="I142" s="34">
        <v>5</v>
      </c>
      <c r="J142" s="34">
        <v>5</v>
      </c>
      <c r="K142" s="34">
        <v>5</v>
      </c>
      <c r="L142" s="34">
        <v>5</v>
      </c>
      <c r="M142" s="34">
        <v>5</v>
      </c>
      <c r="N142" s="34">
        <v>5</v>
      </c>
      <c r="O142" s="34">
        <v>6</v>
      </c>
      <c r="P142" s="34">
        <v>6</v>
      </c>
      <c r="Q142" s="34">
        <v>5</v>
      </c>
      <c r="R142" s="34">
        <v>5</v>
      </c>
      <c r="S142" s="34">
        <v>5</v>
      </c>
      <c r="T142" s="34">
        <f>COUNTIF(D142:S142,"&gt;5")</f>
        <v>2</v>
      </c>
      <c r="U142" s="34">
        <f>COUNTIF(D142:S142,"&lt;5")  - COUNTIF(D142:S142,"=0")</f>
        <v>0</v>
      </c>
      <c r="V142" s="34">
        <f t="shared" si="15"/>
        <v>2</v>
      </c>
    </row>
    <row r="143" spans="1:22">
      <c r="A143" s="34" t="s">
        <v>1440</v>
      </c>
      <c r="B143" s="34" t="s">
        <v>47</v>
      </c>
      <c r="C143" s="90" t="s">
        <v>5478</v>
      </c>
      <c r="D143" s="34">
        <v>5</v>
      </c>
      <c r="E143" s="34">
        <v>6</v>
      </c>
      <c r="F143" s="34">
        <v>5</v>
      </c>
      <c r="G143" s="34" t="s">
        <v>5479</v>
      </c>
      <c r="H143" s="34">
        <v>6</v>
      </c>
      <c r="I143" s="34">
        <v>5</v>
      </c>
      <c r="J143" s="34">
        <v>5</v>
      </c>
      <c r="K143" s="34">
        <v>5</v>
      </c>
      <c r="L143" s="34">
        <v>5</v>
      </c>
      <c r="M143" s="34">
        <v>5</v>
      </c>
      <c r="N143" s="34">
        <v>5</v>
      </c>
      <c r="O143" s="34">
        <v>5</v>
      </c>
      <c r="P143" s="34">
        <v>5</v>
      </c>
      <c r="Q143" s="34">
        <v>5</v>
      </c>
      <c r="R143" s="34">
        <v>5</v>
      </c>
      <c r="S143" s="34">
        <v>5</v>
      </c>
      <c r="T143" s="34">
        <f>COUNTIF(D143:S143,"&gt;5")</f>
        <v>2</v>
      </c>
      <c r="U143" s="34">
        <f>COUNTIF(D143:S143,"&lt;5")  - COUNTIF(D143:S143,"=0")</f>
        <v>0</v>
      </c>
      <c r="V143" s="34">
        <f t="shared" si="15"/>
        <v>2</v>
      </c>
    </row>
    <row r="144" spans="1:22">
      <c r="A144" s="34" t="s">
        <v>2360</v>
      </c>
      <c r="B144" s="34" t="s">
        <v>47</v>
      </c>
      <c r="C144" s="90" t="s">
        <v>5448</v>
      </c>
      <c r="D144" s="34">
        <v>3</v>
      </c>
      <c r="E144" s="34">
        <v>3</v>
      </c>
      <c r="F144" s="34">
        <v>3</v>
      </c>
      <c r="G144" s="34">
        <v>3</v>
      </c>
      <c r="H144" s="34">
        <v>3</v>
      </c>
      <c r="I144" s="34">
        <v>3</v>
      </c>
      <c r="J144" s="34">
        <v>3</v>
      </c>
      <c r="K144" s="34">
        <v>3</v>
      </c>
      <c r="L144" s="34">
        <v>3</v>
      </c>
      <c r="M144" s="34">
        <v>3</v>
      </c>
      <c r="N144" s="34">
        <v>3</v>
      </c>
      <c r="O144" s="34">
        <v>3</v>
      </c>
      <c r="P144" s="34">
        <v>3</v>
      </c>
      <c r="Q144" s="34">
        <v>3</v>
      </c>
      <c r="R144" s="34">
        <v>3</v>
      </c>
      <c r="S144" s="34">
        <v>3</v>
      </c>
      <c r="T144" s="34">
        <f t="shared" ref="T144:T149" si="20">COUNTIF(D144:S144,"&gt;3")</f>
        <v>0</v>
      </c>
      <c r="U144" s="34">
        <f t="shared" ref="U144:U149" si="21">COUNTIF(D144:S144,"&lt;3")  - COUNTIF(D144:S144,"=0")</f>
        <v>0</v>
      </c>
      <c r="V144" s="34">
        <f t="shared" si="15"/>
        <v>0</v>
      </c>
    </row>
    <row r="145" spans="1:22">
      <c r="A145" s="34" t="s">
        <v>2362</v>
      </c>
      <c r="B145" s="34" t="s">
        <v>47</v>
      </c>
      <c r="C145" s="90" t="s">
        <v>5448</v>
      </c>
      <c r="D145" s="34">
        <v>3</v>
      </c>
      <c r="E145" s="34">
        <v>3</v>
      </c>
      <c r="F145" s="34">
        <v>3</v>
      </c>
      <c r="G145" s="34">
        <v>3</v>
      </c>
      <c r="H145" s="34">
        <v>3</v>
      </c>
      <c r="I145" s="34">
        <v>3</v>
      </c>
      <c r="J145" s="34">
        <v>3</v>
      </c>
      <c r="K145" s="34">
        <v>3</v>
      </c>
      <c r="L145" s="34">
        <v>3</v>
      </c>
      <c r="M145" s="34">
        <v>3</v>
      </c>
      <c r="N145" s="34">
        <v>3</v>
      </c>
      <c r="O145" s="34">
        <v>3</v>
      </c>
      <c r="P145" s="34">
        <v>3</v>
      </c>
      <c r="Q145" s="34">
        <v>3</v>
      </c>
      <c r="R145" s="34">
        <v>3</v>
      </c>
      <c r="S145" s="34">
        <v>3</v>
      </c>
      <c r="T145" s="34">
        <f t="shared" si="20"/>
        <v>0</v>
      </c>
      <c r="U145" s="34">
        <f t="shared" si="21"/>
        <v>0</v>
      </c>
      <c r="V145" s="34">
        <f t="shared" si="15"/>
        <v>0</v>
      </c>
    </row>
    <row r="146" spans="1:22">
      <c r="A146" s="34" t="s">
        <v>2355</v>
      </c>
      <c r="B146" s="34" t="s">
        <v>47</v>
      </c>
      <c r="C146" s="90" t="s">
        <v>5448</v>
      </c>
      <c r="D146" s="34">
        <v>3</v>
      </c>
      <c r="E146" s="34">
        <v>3</v>
      </c>
      <c r="F146" s="34">
        <v>3</v>
      </c>
      <c r="G146" s="34">
        <v>3</v>
      </c>
      <c r="H146" s="34">
        <v>3</v>
      </c>
      <c r="I146" s="34">
        <v>3</v>
      </c>
      <c r="J146" s="34">
        <v>3</v>
      </c>
      <c r="K146" s="34">
        <v>3</v>
      </c>
      <c r="L146" s="34">
        <v>3</v>
      </c>
      <c r="M146" s="34">
        <v>3</v>
      </c>
      <c r="N146" s="34">
        <v>3</v>
      </c>
      <c r="O146" s="34">
        <v>3</v>
      </c>
      <c r="P146" s="34">
        <v>3</v>
      </c>
      <c r="Q146" s="34">
        <v>3</v>
      </c>
      <c r="R146" s="34">
        <v>3</v>
      </c>
      <c r="S146" s="34">
        <v>3</v>
      </c>
      <c r="T146" s="34">
        <f t="shared" si="20"/>
        <v>0</v>
      </c>
      <c r="U146" s="34">
        <f t="shared" si="21"/>
        <v>0</v>
      </c>
      <c r="V146" s="34">
        <f t="shared" si="15"/>
        <v>0</v>
      </c>
    </row>
    <row r="147" spans="1:22">
      <c r="A147" s="34" t="s">
        <v>2366</v>
      </c>
      <c r="B147" s="34" t="s">
        <v>47</v>
      </c>
      <c r="C147" s="90" t="s">
        <v>5448</v>
      </c>
      <c r="D147" s="34">
        <v>3</v>
      </c>
      <c r="E147" s="34">
        <v>3</v>
      </c>
      <c r="F147" s="34">
        <v>3</v>
      </c>
      <c r="G147" s="34">
        <v>3</v>
      </c>
      <c r="H147" s="34">
        <v>3</v>
      </c>
      <c r="I147" s="34">
        <v>3</v>
      </c>
      <c r="J147" s="34">
        <v>3</v>
      </c>
      <c r="K147" s="34">
        <v>3</v>
      </c>
      <c r="L147" s="34">
        <v>3</v>
      </c>
      <c r="M147" s="34">
        <v>3</v>
      </c>
      <c r="N147" s="34">
        <v>3</v>
      </c>
      <c r="O147" s="34">
        <v>3</v>
      </c>
      <c r="P147" s="34">
        <v>3</v>
      </c>
      <c r="Q147" s="34">
        <v>3</v>
      </c>
      <c r="R147" s="34">
        <v>3</v>
      </c>
      <c r="S147" s="34">
        <v>3</v>
      </c>
      <c r="T147" s="34">
        <f t="shared" si="20"/>
        <v>0</v>
      </c>
      <c r="U147" s="34">
        <f t="shared" si="21"/>
        <v>0</v>
      </c>
      <c r="V147" s="34">
        <f t="shared" si="15"/>
        <v>0</v>
      </c>
    </row>
    <row r="148" spans="1:22">
      <c r="A148" s="34" t="s">
        <v>2364</v>
      </c>
      <c r="B148" s="34" t="s">
        <v>47</v>
      </c>
      <c r="C148" s="90" t="s">
        <v>5448</v>
      </c>
      <c r="D148" s="34">
        <v>3</v>
      </c>
      <c r="E148" s="34">
        <v>3</v>
      </c>
      <c r="F148" s="34">
        <v>3</v>
      </c>
      <c r="G148" s="34">
        <v>3</v>
      </c>
      <c r="H148" s="34">
        <v>3</v>
      </c>
      <c r="I148" s="34">
        <v>3</v>
      </c>
      <c r="J148" s="34">
        <v>3</v>
      </c>
      <c r="K148" s="34">
        <v>3</v>
      </c>
      <c r="L148" s="34">
        <v>3</v>
      </c>
      <c r="M148" s="34">
        <v>3</v>
      </c>
      <c r="N148" s="34">
        <v>3</v>
      </c>
      <c r="O148" s="34">
        <v>3</v>
      </c>
      <c r="P148" s="34">
        <v>3</v>
      </c>
      <c r="Q148" s="34">
        <v>3</v>
      </c>
      <c r="R148" s="34">
        <v>3</v>
      </c>
      <c r="S148" s="34">
        <v>3</v>
      </c>
      <c r="T148" s="34">
        <f t="shared" si="20"/>
        <v>0</v>
      </c>
      <c r="U148" s="34">
        <f t="shared" si="21"/>
        <v>0</v>
      </c>
      <c r="V148" s="34">
        <f t="shared" si="15"/>
        <v>0</v>
      </c>
    </row>
    <row r="149" spans="1:22">
      <c r="A149" s="34" t="s">
        <v>2368</v>
      </c>
      <c r="B149" s="34" t="s">
        <v>47</v>
      </c>
      <c r="C149" s="90" t="s">
        <v>5448</v>
      </c>
      <c r="D149" s="34">
        <v>3</v>
      </c>
      <c r="E149" s="34">
        <v>3</v>
      </c>
      <c r="F149" s="34">
        <v>3</v>
      </c>
      <c r="G149" s="34">
        <v>3</v>
      </c>
      <c r="H149" s="34">
        <v>3</v>
      </c>
      <c r="I149" s="34">
        <v>3</v>
      </c>
      <c r="J149" s="34">
        <v>3</v>
      </c>
      <c r="K149" s="34">
        <v>3</v>
      </c>
      <c r="L149" s="34">
        <v>3</v>
      </c>
      <c r="M149" s="34">
        <v>3</v>
      </c>
      <c r="N149" s="34">
        <v>3</v>
      </c>
      <c r="O149" s="34">
        <v>3</v>
      </c>
      <c r="P149" s="34">
        <v>3</v>
      </c>
      <c r="Q149" s="34">
        <v>3</v>
      </c>
      <c r="R149" s="34">
        <v>3</v>
      </c>
      <c r="S149" s="34">
        <v>3</v>
      </c>
      <c r="T149" s="34">
        <f t="shared" si="20"/>
        <v>0</v>
      </c>
      <c r="U149" s="34">
        <f t="shared" si="21"/>
        <v>0</v>
      </c>
      <c r="V149" s="34">
        <f t="shared" si="15"/>
        <v>0</v>
      </c>
    </row>
    <row r="150" spans="1:22">
      <c r="A150" s="34" t="s">
        <v>2370</v>
      </c>
      <c r="B150" s="34" t="s">
        <v>47</v>
      </c>
      <c r="C150" s="90" t="s">
        <v>5446</v>
      </c>
      <c r="D150" s="34">
        <v>2</v>
      </c>
      <c r="E150" s="34">
        <v>2</v>
      </c>
      <c r="F150" s="34">
        <v>2</v>
      </c>
      <c r="G150" s="34">
        <v>2</v>
      </c>
      <c r="H150" s="34">
        <v>2</v>
      </c>
      <c r="I150" s="34">
        <v>2</v>
      </c>
      <c r="J150" s="34">
        <v>2</v>
      </c>
      <c r="K150" s="34">
        <v>2</v>
      </c>
      <c r="L150" s="34">
        <v>2</v>
      </c>
      <c r="M150" s="34">
        <v>2</v>
      </c>
      <c r="N150" s="34">
        <v>2</v>
      </c>
      <c r="O150" s="34">
        <v>2</v>
      </c>
      <c r="P150" s="34">
        <v>2</v>
      </c>
      <c r="Q150" s="34">
        <v>2</v>
      </c>
      <c r="R150" s="34">
        <v>2</v>
      </c>
      <c r="S150" s="34">
        <v>2</v>
      </c>
      <c r="T150" s="34">
        <f>COUNTIF(D150:S150,"&gt;2")</f>
        <v>0</v>
      </c>
      <c r="U150" s="34">
        <f>COUNTIF(D150:S150,"&lt;2")  - COUNTIF(D150:S150,"=0")</f>
        <v>0</v>
      </c>
      <c r="V150" s="34">
        <f t="shared" ref="V150:V213" si="22">SUM(T150:U150)</f>
        <v>0</v>
      </c>
    </row>
    <row r="151" spans="1:22">
      <c r="A151" s="34" t="s">
        <v>1714</v>
      </c>
      <c r="B151" s="34" t="s">
        <v>47</v>
      </c>
      <c r="C151" s="90" t="s">
        <v>5448</v>
      </c>
      <c r="D151" s="34">
        <v>3</v>
      </c>
      <c r="E151" s="34">
        <v>3</v>
      </c>
      <c r="F151" s="34" t="s">
        <v>5480</v>
      </c>
      <c r="G151" s="34" t="s">
        <v>5481</v>
      </c>
      <c r="H151" s="34">
        <v>3</v>
      </c>
      <c r="I151" s="34">
        <v>3</v>
      </c>
      <c r="J151" s="34">
        <v>4</v>
      </c>
      <c r="K151" s="34">
        <v>3</v>
      </c>
      <c r="L151" s="34">
        <v>3</v>
      </c>
      <c r="M151" s="34">
        <v>3</v>
      </c>
      <c r="N151" s="34">
        <v>3</v>
      </c>
      <c r="O151" s="34" t="s">
        <v>5482</v>
      </c>
      <c r="P151" s="34">
        <v>3</v>
      </c>
      <c r="Q151" s="34">
        <v>3</v>
      </c>
      <c r="R151" s="34">
        <v>3</v>
      </c>
      <c r="S151" s="34">
        <v>3</v>
      </c>
      <c r="T151" s="34">
        <f>COUNTIF(D151:S151,"&gt;3")</f>
        <v>1</v>
      </c>
      <c r="U151" s="34">
        <f>COUNTIF(D151:S151,"&lt;3")  - COUNTIF(D151:S151,"=0")</f>
        <v>0</v>
      </c>
      <c r="V151" s="34">
        <f t="shared" si="22"/>
        <v>1</v>
      </c>
    </row>
    <row r="152" spans="1:22">
      <c r="A152" s="34" t="s">
        <v>1735</v>
      </c>
      <c r="B152" s="34" t="s">
        <v>47</v>
      </c>
      <c r="C152" s="90" t="s">
        <v>5446</v>
      </c>
      <c r="D152" s="34">
        <v>2</v>
      </c>
      <c r="E152" s="34">
        <v>2</v>
      </c>
      <c r="F152" s="34">
        <v>2</v>
      </c>
      <c r="G152" s="34">
        <v>2</v>
      </c>
      <c r="H152" s="34">
        <v>2</v>
      </c>
      <c r="I152" s="34">
        <v>2</v>
      </c>
      <c r="J152" s="34">
        <v>2</v>
      </c>
      <c r="K152" s="34">
        <v>3</v>
      </c>
      <c r="L152" s="34">
        <v>2</v>
      </c>
      <c r="M152" s="34">
        <v>2</v>
      </c>
      <c r="N152" s="34">
        <v>2</v>
      </c>
      <c r="O152" s="34">
        <v>2</v>
      </c>
      <c r="P152" s="34">
        <v>2</v>
      </c>
      <c r="Q152" s="34">
        <v>2</v>
      </c>
      <c r="R152" s="34">
        <v>2</v>
      </c>
      <c r="S152" s="34">
        <v>2</v>
      </c>
      <c r="T152" s="34">
        <f>COUNTIF(D152:S152,"&gt;2")</f>
        <v>1</v>
      </c>
      <c r="U152" s="34">
        <f>COUNTIF(D152:S152,"&lt;2")  - COUNTIF(D152:S152,"=0")</f>
        <v>0</v>
      </c>
      <c r="V152" s="34">
        <f t="shared" si="22"/>
        <v>1</v>
      </c>
    </row>
    <row r="153" spans="1:22">
      <c r="A153" s="34" t="s">
        <v>1739</v>
      </c>
      <c r="B153" s="34" t="s">
        <v>47</v>
      </c>
      <c r="C153" s="90" t="s">
        <v>5446</v>
      </c>
      <c r="D153" s="34">
        <v>2</v>
      </c>
      <c r="E153" s="34">
        <v>2</v>
      </c>
      <c r="F153" s="34">
        <v>2</v>
      </c>
      <c r="G153" s="34">
        <v>2</v>
      </c>
      <c r="H153" s="34">
        <v>2</v>
      </c>
      <c r="I153" s="34">
        <v>2</v>
      </c>
      <c r="J153" s="34">
        <v>2</v>
      </c>
      <c r="K153" s="34">
        <v>3</v>
      </c>
      <c r="L153" s="34">
        <v>2</v>
      </c>
      <c r="M153" s="34">
        <v>2</v>
      </c>
      <c r="N153" s="34">
        <v>2</v>
      </c>
      <c r="O153" s="34">
        <v>0</v>
      </c>
      <c r="P153" s="34">
        <v>2</v>
      </c>
      <c r="Q153" s="34">
        <v>2</v>
      </c>
      <c r="R153" s="34">
        <v>2</v>
      </c>
      <c r="S153" s="34">
        <v>4</v>
      </c>
      <c r="T153" s="34">
        <f>COUNTIF(D153:S153,"&gt;2")</f>
        <v>2</v>
      </c>
      <c r="U153" s="34">
        <f>COUNTIF(D153:S153,"&lt;2")  - COUNTIF(D153:S153,"=0")</f>
        <v>0</v>
      </c>
      <c r="V153" s="34">
        <f t="shared" si="22"/>
        <v>2</v>
      </c>
    </row>
    <row r="154" spans="1:22">
      <c r="A154" s="34" t="s">
        <v>1724</v>
      </c>
      <c r="B154" s="34" t="s">
        <v>47</v>
      </c>
      <c r="C154" s="90" t="s">
        <v>5446</v>
      </c>
      <c r="D154" s="34">
        <v>2</v>
      </c>
      <c r="E154" s="34">
        <v>2</v>
      </c>
      <c r="F154" s="34">
        <v>2</v>
      </c>
      <c r="G154" s="34">
        <v>2</v>
      </c>
      <c r="H154" s="34">
        <v>2</v>
      </c>
      <c r="I154" s="34">
        <v>2</v>
      </c>
      <c r="J154" s="34">
        <v>2</v>
      </c>
      <c r="K154" s="34">
        <v>2</v>
      </c>
      <c r="L154" s="34">
        <v>2</v>
      </c>
      <c r="M154" s="34">
        <v>2</v>
      </c>
      <c r="N154" s="34">
        <v>2</v>
      </c>
      <c r="O154" s="34">
        <v>2</v>
      </c>
      <c r="P154" s="34">
        <v>2</v>
      </c>
      <c r="Q154" s="34">
        <v>2</v>
      </c>
      <c r="R154" s="34">
        <v>2</v>
      </c>
      <c r="S154" s="34">
        <v>2</v>
      </c>
      <c r="T154" s="34">
        <f>COUNTIF(D154:S154,"&gt;2")</f>
        <v>0</v>
      </c>
      <c r="U154" s="34">
        <f>COUNTIF(D154:S154,"&lt;2")  - COUNTIF(D154:S154,"=0")</f>
        <v>0</v>
      </c>
      <c r="V154" s="34">
        <f t="shared" si="22"/>
        <v>0</v>
      </c>
    </row>
    <row r="155" spans="1:22">
      <c r="A155" s="34" t="s">
        <v>1996</v>
      </c>
      <c r="B155" s="34" t="s">
        <v>47</v>
      </c>
      <c r="C155" s="90" t="s">
        <v>5449</v>
      </c>
      <c r="D155" s="34">
        <v>3</v>
      </c>
      <c r="E155" s="34">
        <v>4</v>
      </c>
      <c r="F155" s="34">
        <v>4</v>
      </c>
      <c r="G155" s="34">
        <v>4</v>
      </c>
      <c r="H155" s="34">
        <v>4</v>
      </c>
      <c r="I155" s="34">
        <v>3</v>
      </c>
      <c r="J155" s="34">
        <v>4</v>
      </c>
      <c r="K155" s="34">
        <v>3</v>
      </c>
      <c r="L155" s="34">
        <v>4</v>
      </c>
      <c r="M155" s="34">
        <v>3</v>
      </c>
      <c r="N155" s="34">
        <v>4</v>
      </c>
      <c r="O155" s="34">
        <v>4</v>
      </c>
      <c r="P155" s="34">
        <v>4</v>
      </c>
      <c r="Q155" s="34">
        <v>3</v>
      </c>
      <c r="R155" s="34">
        <v>4</v>
      </c>
      <c r="S155" s="34">
        <v>3</v>
      </c>
      <c r="T155" s="34">
        <f>COUNTIF(D155:S155,"&gt;4")</f>
        <v>0</v>
      </c>
      <c r="U155" s="34">
        <f>COUNTIF(D155:S155,"&lt;4")  - COUNTIF(D155:S155,"=0")</f>
        <v>6</v>
      </c>
      <c r="V155" s="34">
        <f t="shared" si="22"/>
        <v>6</v>
      </c>
    </row>
    <row r="156" spans="1:22">
      <c r="A156" s="34" t="s">
        <v>1616</v>
      </c>
      <c r="B156" s="34" t="s">
        <v>47</v>
      </c>
      <c r="C156" s="90" t="s">
        <v>5446</v>
      </c>
      <c r="D156" s="34">
        <v>2</v>
      </c>
      <c r="E156" s="34">
        <v>2</v>
      </c>
      <c r="F156" s="34">
        <v>2</v>
      </c>
      <c r="G156" s="34">
        <v>2</v>
      </c>
      <c r="H156" s="34">
        <v>2</v>
      </c>
      <c r="I156" s="34">
        <v>2</v>
      </c>
      <c r="J156" s="34">
        <v>2</v>
      </c>
      <c r="K156" s="34">
        <v>2</v>
      </c>
      <c r="L156" s="34">
        <v>2</v>
      </c>
      <c r="M156" s="34">
        <v>2</v>
      </c>
      <c r="N156" s="34">
        <v>2</v>
      </c>
      <c r="O156" s="34">
        <v>2</v>
      </c>
      <c r="P156" s="34">
        <v>2</v>
      </c>
      <c r="Q156" s="34">
        <v>2</v>
      </c>
      <c r="R156" s="34">
        <v>2</v>
      </c>
      <c r="S156" s="34">
        <v>2</v>
      </c>
      <c r="T156" s="34">
        <f>COUNTIF(D156:S156,"&gt;2")</f>
        <v>0</v>
      </c>
      <c r="U156" s="34">
        <f>COUNTIF(D156:S156,"&lt;2")  - COUNTIF(D156:S156,"=0")</f>
        <v>0</v>
      </c>
      <c r="V156" s="34">
        <f t="shared" si="22"/>
        <v>0</v>
      </c>
    </row>
    <row r="157" spans="1:22">
      <c r="A157" s="34" t="s">
        <v>2323</v>
      </c>
      <c r="B157" s="34" t="s">
        <v>47</v>
      </c>
      <c r="C157" s="90" t="s">
        <v>5448</v>
      </c>
      <c r="D157" s="34">
        <v>3</v>
      </c>
      <c r="E157" s="34">
        <v>3</v>
      </c>
      <c r="F157" s="34">
        <v>3</v>
      </c>
      <c r="G157" s="34">
        <v>3</v>
      </c>
      <c r="H157" s="34">
        <v>3</v>
      </c>
      <c r="I157" s="34">
        <v>3</v>
      </c>
      <c r="J157" s="34">
        <v>3</v>
      </c>
      <c r="K157" s="34">
        <v>3</v>
      </c>
      <c r="L157" s="34">
        <v>3</v>
      </c>
      <c r="M157" s="34">
        <v>3</v>
      </c>
      <c r="N157" s="34">
        <v>3</v>
      </c>
      <c r="O157" s="34">
        <v>3</v>
      </c>
      <c r="P157" s="34">
        <v>3</v>
      </c>
      <c r="Q157" s="34">
        <v>3</v>
      </c>
      <c r="R157" s="34">
        <v>3</v>
      </c>
      <c r="S157" s="34">
        <v>3</v>
      </c>
      <c r="T157" s="34">
        <f>COUNTIF(D157:S157,"&gt;3")</f>
        <v>0</v>
      </c>
      <c r="U157" s="34">
        <f>COUNTIF(D157:S157,"&lt;3")  - COUNTIF(D157:S157,"=0")</f>
        <v>0</v>
      </c>
      <c r="V157" s="34">
        <f t="shared" si="22"/>
        <v>0</v>
      </c>
    </row>
    <row r="158" spans="1:22">
      <c r="A158" s="34" t="s">
        <v>576</v>
      </c>
      <c r="B158" s="34" t="s">
        <v>47</v>
      </c>
      <c r="C158" s="90" t="s">
        <v>5446</v>
      </c>
      <c r="D158" s="34">
        <v>0</v>
      </c>
      <c r="E158" s="34">
        <v>2</v>
      </c>
      <c r="F158" s="34">
        <v>3</v>
      </c>
      <c r="G158" s="34">
        <v>2</v>
      </c>
      <c r="H158" s="34">
        <v>0</v>
      </c>
      <c r="I158" s="34">
        <v>2</v>
      </c>
      <c r="J158" s="34">
        <v>2</v>
      </c>
      <c r="K158" s="34">
        <v>2</v>
      </c>
      <c r="L158" s="34">
        <v>2</v>
      </c>
      <c r="M158" s="34">
        <v>2</v>
      </c>
      <c r="N158" s="34">
        <v>2</v>
      </c>
      <c r="O158" s="34">
        <v>0</v>
      </c>
      <c r="P158" s="34">
        <v>2</v>
      </c>
      <c r="Q158" s="34">
        <v>2</v>
      </c>
      <c r="R158" s="34">
        <v>2</v>
      </c>
      <c r="S158" s="34">
        <v>0</v>
      </c>
      <c r="T158" s="34">
        <f t="shared" ref="T158:T172" si="23">COUNTIF(D158:S158,"&gt;2")</f>
        <v>1</v>
      </c>
      <c r="U158" s="34">
        <f t="shared" ref="U158:U172" si="24">COUNTIF(D158:S158,"&lt;2")  - COUNTIF(D158:S158,"=0")</f>
        <v>0</v>
      </c>
      <c r="V158" s="34">
        <f t="shared" si="22"/>
        <v>1</v>
      </c>
    </row>
    <row r="159" spans="1:22">
      <c r="A159" s="34" t="s">
        <v>827</v>
      </c>
      <c r="B159" s="34" t="s">
        <v>47</v>
      </c>
      <c r="C159" s="90" t="s">
        <v>5446</v>
      </c>
      <c r="D159" s="34">
        <v>2</v>
      </c>
      <c r="E159" s="34">
        <v>2</v>
      </c>
      <c r="F159" s="34">
        <v>2</v>
      </c>
      <c r="G159" s="34">
        <v>2</v>
      </c>
      <c r="H159" s="34">
        <v>2</v>
      </c>
      <c r="I159" s="34">
        <v>2</v>
      </c>
      <c r="J159" s="34">
        <v>2</v>
      </c>
      <c r="K159" s="34">
        <v>2</v>
      </c>
      <c r="L159" s="34">
        <v>2</v>
      </c>
      <c r="M159" s="34">
        <v>2</v>
      </c>
      <c r="N159" s="34">
        <v>2</v>
      </c>
      <c r="O159" s="34">
        <v>2</v>
      </c>
      <c r="P159" s="34">
        <v>2</v>
      </c>
      <c r="Q159" s="34">
        <v>2</v>
      </c>
      <c r="R159" s="34">
        <v>2</v>
      </c>
      <c r="S159" s="34">
        <v>2</v>
      </c>
      <c r="T159" s="34">
        <f t="shared" si="23"/>
        <v>0</v>
      </c>
      <c r="U159" s="34">
        <f t="shared" si="24"/>
        <v>0</v>
      </c>
      <c r="V159" s="34">
        <f t="shared" si="22"/>
        <v>0</v>
      </c>
    </row>
    <row r="160" spans="1:22">
      <c r="A160" s="34" t="s">
        <v>1839</v>
      </c>
      <c r="B160" s="34" t="s">
        <v>47</v>
      </c>
      <c r="C160" s="90" t="s">
        <v>5446</v>
      </c>
      <c r="D160" s="34">
        <v>2</v>
      </c>
      <c r="E160" s="34">
        <v>2</v>
      </c>
      <c r="F160" s="34">
        <v>2</v>
      </c>
      <c r="G160" s="34">
        <v>2</v>
      </c>
      <c r="H160" s="34">
        <v>2</v>
      </c>
      <c r="I160" s="34">
        <v>2</v>
      </c>
      <c r="J160" s="34">
        <v>2</v>
      </c>
      <c r="K160" s="34">
        <v>2</v>
      </c>
      <c r="L160" s="34">
        <v>2</v>
      </c>
      <c r="M160" s="34">
        <v>2</v>
      </c>
      <c r="N160" s="34">
        <v>2</v>
      </c>
      <c r="O160" s="34">
        <v>2</v>
      </c>
      <c r="P160" s="34">
        <v>2</v>
      </c>
      <c r="Q160" s="34">
        <v>2</v>
      </c>
      <c r="R160" s="34">
        <v>2</v>
      </c>
      <c r="S160" s="34">
        <v>2</v>
      </c>
      <c r="T160" s="34">
        <f t="shared" si="23"/>
        <v>0</v>
      </c>
      <c r="U160" s="34">
        <f t="shared" si="24"/>
        <v>0</v>
      </c>
      <c r="V160" s="34">
        <f t="shared" si="22"/>
        <v>0</v>
      </c>
    </row>
    <row r="161" spans="1:22">
      <c r="A161" s="34" t="s">
        <v>1856</v>
      </c>
      <c r="B161" s="34" t="s">
        <v>47</v>
      </c>
      <c r="C161" s="90" t="s">
        <v>5446</v>
      </c>
      <c r="D161" s="34">
        <v>2</v>
      </c>
      <c r="E161" s="34">
        <v>2</v>
      </c>
      <c r="F161" s="34">
        <v>2</v>
      </c>
      <c r="G161" s="34">
        <v>2</v>
      </c>
      <c r="H161" s="34">
        <v>2</v>
      </c>
      <c r="I161" s="34">
        <v>2</v>
      </c>
      <c r="J161" s="34">
        <v>2</v>
      </c>
      <c r="K161" s="34">
        <v>2</v>
      </c>
      <c r="L161" s="34">
        <v>2</v>
      </c>
      <c r="M161" s="34">
        <v>2</v>
      </c>
      <c r="N161" s="34">
        <v>2</v>
      </c>
      <c r="O161" s="34">
        <v>2</v>
      </c>
      <c r="P161" s="34">
        <v>2</v>
      </c>
      <c r="Q161" s="34">
        <v>2</v>
      </c>
      <c r="R161" s="34">
        <v>2</v>
      </c>
      <c r="S161" s="34">
        <v>2</v>
      </c>
      <c r="T161" s="34">
        <f t="shared" si="23"/>
        <v>0</v>
      </c>
      <c r="U161" s="34">
        <f t="shared" si="24"/>
        <v>0</v>
      </c>
      <c r="V161" s="34">
        <f t="shared" si="22"/>
        <v>0</v>
      </c>
    </row>
    <row r="162" spans="1:22">
      <c r="A162" s="34" t="s">
        <v>1850</v>
      </c>
      <c r="B162" s="34" t="s">
        <v>47</v>
      </c>
      <c r="C162" s="90" t="s">
        <v>5446</v>
      </c>
      <c r="D162" s="34">
        <v>2</v>
      </c>
      <c r="E162" s="34">
        <v>2</v>
      </c>
      <c r="F162" s="34">
        <v>2</v>
      </c>
      <c r="G162" s="34">
        <v>2</v>
      </c>
      <c r="H162" s="34">
        <v>2</v>
      </c>
      <c r="I162" s="34">
        <v>2</v>
      </c>
      <c r="J162" s="34">
        <v>2</v>
      </c>
      <c r="K162" s="34">
        <v>2</v>
      </c>
      <c r="L162" s="34">
        <v>2</v>
      </c>
      <c r="M162" s="34">
        <v>2</v>
      </c>
      <c r="N162" s="34">
        <v>2</v>
      </c>
      <c r="O162" s="34">
        <v>2</v>
      </c>
      <c r="P162" s="34">
        <v>2</v>
      </c>
      <c r="Q162" s="34">
        <v>2</v>
      </c>
      <c r="R162" s="34">
        <v>2</v>
      </c>
      <c r="S162" s="34">
        <v>2</v>
      </c>
      <c r="T162" s="34">
        <f t="shared" si="23"/>
        <v>0</v>
      </c>
      <c r="U162" s="34">
        <f t="shared" si="24"/>
        <v>0</v>
      </c>
      <c r="V162" s="34">
        <f t="shared" si="22"/>
        <v>0</v>
      </c>
    </row>
    <row r="163" spans="1:22">
      <c r="A163" s="34" t="s">
        <v>1863</v>
      </c>
      <c r="B163" s="34" t="s">
        <v>47</v>
      </c>
      <c r="C163" s="90" t="s">
        <v>5446</v>
      </c>
      <c r="D163" s="34">
        <v>2</v>
      </c>
      <c r="E163" s="34">
        <v>2</v>
      </c>
      <c r="F163" s="34">
        <v>2</v>
      </c>
      <c r="G163" s="34">
        <v>2</v>
      </c>
      <c r="H163" s="34">
        <v>2</v>
      </c>
      <c r="I163" s="34">
        <v>0</v>
      </c>
      <c r="J163" s="34">
        <v>2</v>
      </c>
      <c r="K163" s="34">
        <v>2</v>
      </c>
      <c r="L163" s="34">
        <v>2</v>
      </c>
      <c r="M163" s="34">
        <v>2</v>
      </c>
      <c r="N163" s="34">
        <v>2</v>
      </c>
      <c r="O163" s="34">
        <v>2</v>
      </c>
      <c r="P163" s="34">
        <v>2</v>
      </c>
      <c r="Q163" s="34">
        <v>2</v>
      </c>
      <c r="R163" s="34">
        <v>2</v>
      </c>
      <c r="S163" s="34">
        <v>2</v>
      </c>
      <c r="T163" s="34">
        <f t="shared" si="23"/>
        <v>0</v>
      </c>
      <c r="U163" s="34">
        <f t="shared" si="24"/>
        <v>0</v>
      </c>
      <c r="V163" s="34">
        <f t="shared" si="22"/>
        <v>0</v>
      </c>
    </row>
    <row r="164" spans="1:22">
      <c r="A164" s="34" t="s">
        <v>1846</v>
      </c>
      <c r="B164" s="34" t="s">
        <v>47</v>
      </c>
      <c r="C164" s="90" t="s">
        <v>5446</v>
      </c>
      <c r="D164" s="34">
        <v>2</v>
      </c>
      <c r="E164" s="34">
        <v>2</v>
      </c>
      <c r="F164" s="34">
        <v>2</v>
      </c>
      <c r="G164" s="34">
        <v>2</v>
      </c>
      <c r="H164" s="34">
        <v>2</v>
      </c>
      <c r="I164" s="34">
        <v>2</v>
      </c>
      <c r="J164" s="34">
        <v>2</v>
      </c>
      <c r="K164" s="34">
        <v>2</v>
      </c>
      <c r="L164" s="34">
        <v>2</v>
      </c>
      <c r="M164" s="34">
        <v>2</v>
      </c>
      <c r="N164" s="34">
        <v>2</v>
      </c>
      <c r="O164" s="34">
        <v>2</v>
      </c>
      <c r="P164" s="34">
        <v>2</v>
      </c>
      <c r="Q164" s="34">
        <v>2</v>
      </c>
      <c r="R164" s="34">
        <v>2</v>
      </c>
      <c r="S164" s="34">
        <v>2</v>
      </c>
      <c r="T164" s="34">
        <f t="shared" si="23"/>
        <v>0</v>
      </c>
      <c r="U164" s="34">
        <f t="shared" si="24"/>
        <v>0</v>
      </c>
      <c r="V164" s="34">
        <f t="shared" si="22"/>
        <v>0</v>
      </c>
    </row>
    <row r="165" spans="1:22">
      <c r="A165" s="34" t="s">
        <v>1836</v>
      </c>
      <c r="B165" s="34" t="s">
        <v>47</v>
      </c>
      <c r="C165" s="90" t="s">
        <v>5446</v>
      </c>
      <c r="D165" s="34">
        <v>2</v>
      </c>
      <c r="E165" s="34">
        <v>2</v>
      </c>
      <c r="F165" s="34">
        <v>2</v>
      </c>
      <c r="G165" s="34">
        <v>2</v>
      </c>
      <c r="H165" s="34">
        <v>2</v>
      </c>
      <c r="I165" s="34">
        <v>2</v>
      </c>
      <c r="J165" s="34">
        <v>2</v>
      </c>
      <c r="K165" s="34">
        <v>2</v>
      </c>
      <c r="L165" s="34">
        <v>2</v>
      </c>
      <c r="M165" s="34">
        <v>2</v>
      </c>
      <c r="N165" s="34">
        <v>2</v>
      </c>
      <c r="O165" s="34">
        <v>2</v>
      </c>
      <c r="P165" s="34">
        <v>2</v>
      </c>
      <c r="Q165" s="34">
        <v>2</v>
      </c>
      <c r="R165" s="34">
        <v>2</v>
      </c>
      <c r="S165" s="34">
        <v>2</v>
      </c>
      <c r="T165" s="34">
        <f t="shared" si="23"/>
        <v>0</v>
      </c>
      <c r="U165" s="34">
        <f t="shared" si="24"/>
        <v>0</v>
      </c>
      <c r="V165" s="34">
        <f t="shared" si="22"/>
        <v>0</v>
      </c>
    </row>
    <row r="166" spans="1:22">
      <c r="A166" s="34" t="s">
        <v>1880</v>
      </c>
      <c r="B166" s="34" t="s">
        <v>47</v>
      </c>
      <c r="C166" s="90" t="s">
        <v>5446</v>
      </c>
      <c r="D166" s="34">
        <v>2</v>
      </c>
      <c r="E166" s="34">
        <v>2</v>
      </c>
      <c r="F166" s="34">
        <v>2</v>
      </c>
      <c r="G166" s="34">
        <v>2</v>
      </c>
      <c r="H166" s="34">
        <v>2</v>
      </c>
      <c r="I166" s="34">
        <v>2</v>
      </c>
      <c r="J166" s="34">
        <v>2</v>
      </c>
      <c r="K166" s="34">
        <v>2</v>
      </c>
      <c r="L166" s="34">
        <v>2</v>
      </c>
      <c r="M166" s="34">
        <v>2</v>
      </c>
      <c r="N166" s="34">
        <v>2</v>
      </c>
      <c r="O166" s="34">
        <v>2</v>
      </c>
      <c r="P166" s="34">
        <v>2</v>
      </c>
      <c r="Q166" s="34">
        <v>2</v>
      </c>
      <c r="R166" s="34">
        <v>2</v>
      </c>
      <c r="S166" s="34">
        <v>2</v>
      </c>
      <c r="T166" s="34">
        <f t="shared" si="23"/>
        <v>0</v>
      </c>
      <c r="U166" s="34">
        <f t="shared" si="24"/>
        <v>0</v>
      </c>
      <c r="V166" s="34">
        <f t="shared" si="22"/>
        <v>0</v>
      </c>
    </row>
    <row r="167" spans="1:22">
      <c r="A167" s="34" t="s">
        <v>1854</v>
      </c>
      <c r="B167" s="34" t="s">
        <v>47</v>
      </c>
      <c r="C167" s="90" t="s">
        <v>5446</v>
      </c>
      <c r="D167" s="34">
        <v>2</v>
      </c>
      <c r="E167" s="34">
        <v>2</v>
      </c>
      <c r="F167" s="34">
        <v>2</v>
      </c>
      <c r="G167" s="34">
        <v>3</v>
      </c>
      <c r="H167" s="34">
        <v>2</v>
      </c>
      <c r="I167" s="34">
        <v>2</v>
      </c>
      <c r="J167" s="34">
        <v>2</v>
      </c>
      <c r="K167" s="34">
        <v>2</v>
      </c>
      <c r="L167" s="34">
        <v>2</v>
      </c>
      <c r="M167" s="34">
        <v>2</v>
      </c>
      <c r="N167" s="34">
        <v>2</v>
      </c>
      <c r="O167" s="34">
        <v>2</v>
      </c>
      <c r="P167" s="34">
        <v>2</v>
      </c>
      <c r="Q167" s="34">
        <v>2</v>
      </c>
      <c r="R167" s="34">
        <v>2</v>
      </c>
      <c r="S167" s="34">
        <v>2</v>
      </c>
      <c r="T167" s="34">
        <f t="shared" si="23"/>
        <v>1</v>
      </c>
      <c r="U167" s="34">
        <f t="shared" si="24"/>
        <v>0</v>
      </c>
      <c r="V167" s="34">
        <f t="shared" si="22"/>
        <v>1</v>
      </c>
    </row>
    <row r="168" spans="1:22">
      <c r="A168" s="34" t="s">
        <v>1896</v>
      </c>
      <c r="B168" s="34" t="s">
        <v>47</v>
      </c>
      <c r="C168" s="90" t="s">
        <v>5446</v>
      </c>
      <c r="D168" s="34">
        <v>2</v>
      </c>
      <c r="E168" s="34">
        <v>2</v>
      </c>
      <c r="F168" s="34">
        <v>2</v>
      </c>
      <c r="G168" s="34">
        <v>2</v>
      </c>
      <c r="H168" s="34">
        <v>2</v>
      </c>
      <c r="I168" s="34">
        <v>2</v>
      </c>
      <c r="J168" s="34">
        <v>2</v>
      </c>
      <c r="K168" s="34">
        <v>2</v>
      </c>
      <c r="L168" s="34">
        <v>2</v>
      </c>
      <c r="M168" s="34">
        <v>2</v>
      </c>
      <c r="N168" s="34">
        <v>2</v>
      </c>
      <c r="O168" s="34">
        <v>2</v>
      </c>
      <c r="P168" s="34">
        <v>2</v>
      </c>
      <c r="Q168" s="34">
        <v>2</v>
      </c>
      <c r="R168" s="34">
        <v>2</v>
      </c>
      <c r="S168" s="34">
        <v>2</v>
      </c>
      <c r="T168" s="34">
        <f t="shared" si="23"/>
        <v>0</v>
      </c>
      <c r="U168" s="34">
        <f t="shared" si="24"/>
        <v>0</v>
      </c>
      <c r="V168" s="34">
        <f t="shared" si="22"/>
        <v>0</v>
      </c>
    </row>
    <row r="169" spans="1:22">
      <c r="A169" s="34" t="s">
        <v>1848</v>
      </c>
      <c r="B169" s="34" t="s">
        <v>47</v>
      </c>
      <c r="C169" s="90" t="s">
        <v>5446</v>
      </c>
      <c r="D169" s="34">
        <v>0</v>
      </c>
      <c r="E169" s="34">
        <v>2</v>
      </c>
      <c r="F169" s="34">
        <v>2</v>
      </c>
      <c r="G169" s="34">
        <v>2</v>
      </c>
      <c r="H169" s="34">
        <v>2</v>
      </c>
      <c r="I169" s="34">
        <v>2</v>
      </c>
      <c r="J169" s="34">
        <v>2</v>
      </c>
      <c r="K169" s="34">
        <v>2</v>
      </c>
      <c r="L169" s="34">
        <v>2</v>
      </c>
      <c r="M169" s="34">
        <v>2</v>
      </c>
      <c r="N169" s="34">
        <v>2</v>
      </c>
      <c r="O169" s="34">
        <v>2</v>
      </c>
      <c r="P169" s="34">
        <v>2</v>
      </c>
      <c r="Q169" s="34">
        <v>2</v>
      </c>
      <c r="R169" s="34">
        <v>2</v>
      </c>
      <c r="S169" s="34">
        <v>2</v>
      </c>
      <c r="T169" s="34">
        <f t="shared" si="23"/>
        <v>0</v>
      </c>
      <c r="U169" s="34">
        <f t="shared" si="24"/>
        <v>0</v>
      </c>
      <c r="V169" s="34">
        <f t="shared" si="22"/>
        <v>0</v>
      </c>
    </row>
    <row r="170" spans="1:22">
      <c r="A170" s="34" t="s">
        <v>1841</v>
      </c>
      <c r="B170" s="34" t="s">
        <v>47</v>
      </c>
      <c r="C170" s="90" t="s">
        <v>5446</v>
      </c>
      <c r="D170" s="34">
        <v>2</v>
      </c>
      <c r="E170" s="34">
        <v>2</v>
      </c>
      <c r="F170" s="34">
        <v>2</v>
      </c>
      <c r="G170" s="34">
        <v>2</v>
      </c>
      <c r="H170" s="34">
        <v>2</v>
      </c>
      <c r="I170" s="34">
        <v>2</v>
      </c>
      <c r="J170" s="34">
        <v>2</v>
      </c>
      <c r="K170" s="34">
        <v>2</v>
      </c>
      <c r="L170" s="34">
        <v>2</v>
      </c>
      <c r="M170" s="34">
        <v>2</v>
      </c>
      <c r="N170" s="34">
        <v>2</v>
      </c>
      <c r="O170" s="34">
        <v>2</v>
      </c>
      <c r="P170" s="34">
        <v>2</v>
      </c>
      <c r="Q170" s="34">
        <v>2</v>
      </c>
      <c r="R170" s="34">
        <v>2</v>
      </c>
      <c r="S170" s="34">
        <v>0</v>
      </c>
      <c r="T170" s="34">
        <f t="shared" si="23"/>
        <v>0</v>
      </c>
      <c r="U170" s="34">
        <f t="shared" si="24"/>
        <v>0</v>
      </c>
      <c r="V170" s="34">
        <f t="shared" si="22"/>
        <v>0</v>
      </c>
    </row>
    <row r="171" spans="1:22">
      <c r="A171" s="34" t="s">
        <v>1882</v>
      </c>
      <c r="B171" s="34" t="s">
        <v>47</v>
      </c>
      <c r="C171" s="90" t="s">
        <v>5446</v>
      </c>
      <c r="D171" s="34">
        <v>2</v>
      </c>
      <c r="E171" s="34">
        <v>2</v>
      </c>
      <c r="F171" s="34">
        <v>2</v>
      </c>
      <c r="G171" s="34">
        <v>2</v>
      </c>
      <c r="H171" s="34">
        <v>2</v>
      </c>
      <c r="I171" s="34">
        <v>2</v>
      </c>
      <c r="J171" s="34">
        <v>2</v>
      </c>
      <c r="K171" s="34">
        <v>2</v>
      </c>
      <c r="L171" s="34">
        <v>2</v>
      </c>
      <c r="M171" s="34">
        <v>2</v>
      </c>
      <c r="N171" s="34">
        <v>2</v>
      </c>
      <c r="O171" s="34">
        <v>2</v>
      </c>
      <c r="P171" s="34">
        <v>2</v>
      </c>
      <c r="Q171" s="34">
        <v>2</v>
      </c>
      <c r="R171" s="34">
        <v>2</v>
      </c>
      <c r="S171" s="34">
        <v>2</v>
      </c>
      <c r="T171" s="34">
        <f t="shared" si="23"/>
        <v>0</v>
      </c>
      <c r="U171" s="34">
        <f t="shared" si="24"/>
        <v>0</v>
      </c>
      <c r="V171" s="34">
        <f t="shared" si="22"/>
        <v>0</v>
      </c>
    </row>
    <row r="172" spans="1:22">
      <c r="A172" s="34" t="s">
        <v>1865</v>
      </c>
      <c r="B172" s="34" t="s">
        <v>47</v>
      </c>
      <c r="C172" s="90" t="s">
        <v>5446</v>
      </c>
      <c r="D172" s="34">
        <v>2</v>
      </c>
      <c r="E172" s="34">
        <v>2</v>
      </c>
      <c r="F172" s="34">
        <v>2</v>
      </c>
      <c r="G172" s="34">
        <v>2</v>
      </c>
      <c r="H172" s="34">
        <v>2</v>
      </c>
      <c r="I172" s="34">
        <v>2</v>
      </c>
      <c r="J172" s="34">
        <v>2</v>
      </c>
      <c r="K172" s="34">
        <v>2</v>
      </c>
      <c r="L172" s="34">
        <v>2</v>
      </c>
      <c r="M172" s="34">
        <v>2</v>
      </c>
      <c r="N172" s="34">
        <v>2</v>
      </c>
      <c r="O172" s="34">
        <v>2</v>
      </c>
      <c r="P172" s="34">
        <v>2</v>
      </c>
      <c r="Q172" s="34">
        <v>2</v>
      </c>
      <c r="R172" s="34">
        <v>2</v>
      </c>
      <c r="S172" s="34">
        <v>2</v>
      </c>
      <c r="T172" s="34">
        <f t="shared" si="23"/>
        <v>0</v>
      </c>
      <c r="U172" s="34">
        <f t="shared" si="24"/>
        <v>0</v>
      </c>
      <c r="V172" s="34">
        <f t="shared" si="22"/>
        <v>0</v>
      </c>
    </row>
    <row r="173" spans="1:22">
      <c r="A173" s="34" t="s">
        <v>1694</v>
      </c>
      <c r="B173" s="34" t="s">
        <v>47</v>
      </c>
      <c r="C173" s="90" t="s">
        <v>5449</v>
      </c>
      <c r="D173" s="34">
        <v>4</v>
      </c>
      <c r="E173" s="34">
        <v>4</v>
      </c>
      <c r="F173" s="34">
        <v>4</v>
      </c>
      <c r="G173" s="34">
        <v>4</v>
      </c>
      <c r="H173" s="34">
        <v>4</v>
      </c>
      <c r="I173" s="34">
        <v>4</v>
      </c>
      <c r="J173" s="34">
        <v>4</v>
      </c>
      <c r="K173" s="34">
        <v>5</v>
      </c>
      <c r="L173" s="34">
        <v>4</v>
      </c>
      <c r="M173" s="34">
        <v>4</v>
      </c>
      <c r="N173" s="34">
        <v>4</v>
      </c>
      <c r="O173" s="34">
        <v>4</v>
      </c>
      <c r="P173" s="34">
        <v>4</v>
      </c>
      <c r="Q173" s="34">
        <v>4</v>
      </c>
      <c r="R173" s="34">
        <v>4</v>
      </c>
      <c r="S173" s="34">
        <v>4</v>
      </c>
      <c r="T173" s="34">
        <f>COUNTIF(D173:S173,"&gt;4")</f>
        <v>1</v>
      </c>
      <c r="U173" s="34">
        <f>COUNTIF(D173:S173,"&lt;4")  - COUNTIF(D173:S173,"=0")</f>
        <v>0</v>
      </c>
      <c r="V173" s="34">
        <f t="shared" si="22"/>
        <v>1</v>
      </c>
    </row>
    <row r="174" spans="1:22">
      <c r="A174" s="34" t="s">
        <v>1696</v>
      </c>
      <c r="B174" s="34" t="s">
        <v>47</v>
      </c>
      <c r="C174" s="90" t="s">
        <v>5446</v>
      </c>
      <c r="D174" s="34">
        <v>2</v>
      </c>
      <c r="E174" s="34">
        <v>2</v>
      </c>
      <c r="F174" s="34">
        <v>2</v>
      </c>
      <c r="G174" s="34">
        <v>2</v>
      </c>
      <c r="H174" s="34">
        <v>2</v>
      </c>
      <c r="I174" s="34">
        <v>2</v>
      </c>
      <c r="J174" s="34">
        <v>2</v>
      </c>
      <c r="K174" s="34">
        <v>2</v>
      </c>
      <c r="L174" s="34">
        <v>2</v>
      </c>
      <c r="M174" s="34">
        <v>2</v>
      </c>
      <c r="N174" s="34">
        <v>2</v>
      </c>
      <c r="O174" s="34">
        <v>2</v>
      </c>
      <c r="P174" s="34">
        <v>2</v>
      </c>
      <c r="Q174" s="34">
        <v>2</v>
      </c>
      <c r="R174" s="34">
        <v>2</v>
      </c>
      <c r="S174" s="34">
        <v>2</v>
      </c>
      <c r="T174" s="34">
        <f t="shared" ref="T174:T180" si="25">COUNTIF(D174:S174,"&gt;2")</f>
        <v>0</v>
      </c>
      <c r="U174" s="34">
        <f t="shared" ref="U174:U180" si="26">COUNTIF(D174:S174,"&lt;2")  - COUNTIF(D174:S174,"=0")</f>
        <v>0</v>
      </c>
      <c r="V174" s="34">
        <f t="shared" si="22"/>
        <v>0</v>
      </c>
    </row>
    <row r="175" spans="1:22">
      <c r="A175" s="34" t="s">
        <v>1698</v>
      </c>
      <c r="B175" s="34" t="s">
        <v>47</v>
      </c>
      <c r="C175" s="90" t="s">
        <v>5446</v>
      </c>
      <c r="D175" s="34">
        <v>2</v>
      </c>
      <c r="E175" s="34">
        <v>2</v>
      </c>
      <c r="F175" s="34">
        <v>2</v>
      </c>
      <c r="G175" s="34">
        <v>2</v>
      </c>
      <c r="H175" s="34">
        <v>2</v>
      </c>
      <c r="I175" s="34">
        <v>2</v>
      </c>
      <c r="J175" s="34">
        <v>2</v>
      </c>
      <c r="K175" s="34">
        <v>2</v>
      </c>
      <c r="L175" s="34">
        <v>2</v>
      </c>
      <c r="M175" s="34">
        <v>2</v>
      </c>
      <c r="N175" s="34">
        <v>2</v>
      </c>
      <c r="O175" s="34">
        <v>2</v>
      </c>
      <c r="P175" s="34">
        <v>2</v>
      </c>
      <c r="Q175" s="34">
        <v>2</v>
      </c>
      <c r="R175" s="34">
        <v>2</v>
      </c>
      <c r="S175" s="34">
        <v>2</v>
      </c>
      <c r="T175" s="34">
        <f t="shared" si="25"/>
        <v>0</v>
      </c>
      <c r="U175" s="34">
        <f t="shared" si="26"/>
        <v>0</v>
      </c>
      <c r="V175" s="34">
        <f t="shared" si="22"/>
        <v>0</v>
      </c>
    </row>
    <row r="176" spans="1:22">
      <c r="A176" s="34" t="s">
        <v>1564</v>
      </c>
      <c r="B176" s="34" t="s">
        <v>47</v>
      </c>
      <c r="C176" s="90" t="s">
        <v>5446</v>
      </c>
      <c r="D176" s="34">
        <v>2</v>
      </c>
      <c r="E176" s="34">
        <v>2</v>
      </c>
      <c r="F176" s="34">
        <v>2</v>
      </c>
      <c r="G176" s="34">
        <v>2</v>
      </c>
      <c r="H176" s="34">
        <v>2</v>
      </c>
      <c r="I176" s="34">
        <v>2</v>
      </c>
      <c r="J176" s="34">
        <v>2</v>
      </c>
      <c r="K176" s="34">
        <v>2</v>
      </c>
      <c r="L176" s="34">
        <v>2</v>
      </c>
      <c r="M176" s="34">
        <v>2</v>
      </c>
      <c r="N176" s="34">
        <v>2</v>
      </c>
      <c r="O176" s="34">
        <v>2</v>
      </c>
      <c r="P176" s="34">
        <v>2</v>
      </c>
      <c r="Q176" s="34">
        <v>2</v>
      </c>
      <c r="R176" s="34">
        <v>2</v>
      </c>
      <c r="S176" s="34">
        <v>2</v>
      </c>
      <c r="T176" s="34">
        <f t="shared" si="25"/>
        <v>0</v>
      </c>
      <c r="U176" s="34">
        <f t="shared" si="26"/>
        <v>0</v>
      </c>
      <c r="V176" s="34">
        <f t="shared" si="22"/>
        <v>0</v>
      </c>
    </row>
    <row r="177" spans="1:22">
      <c r="A177" s="34" t="s">
        <v>1571</v>
      </c>
      <c r="B177" s="34" t="s">
        <v>47</v>
      </c>
      <c r="C177" s="90" t="s">
        <v>5446</v>
      </c>
      <c r="D177" s="34">
        <v>3</v>
      </c>
      <c r="E177" s="34">
        <v>2</v>
      </c>
      <c r="F177" s="34">
        <v>2</v>
      </c>
      <c r="G177" s="34">
        <v>2</v>
      </c>
      <c r="H177" s="34">
        <v>2</v>
      </c>
      <c r="I177" s="34">
        <v>2</v>
      </c>
      <c r="J177" s="34">
        <v>2</v>
      </c>
      <c r="K177" s="34">
        <v>2</v>
      </c>
      <c r="L177" s="34">
        <v>2</v>
      </c>
      <c r="M177" s="34">
        <v>0</v>
      </c>
      <c r="N177" s="34">
        <v>2</v>
      </c>
      <c r="O177" s="34">
        <v>2</v>
      </c>
      <c r="P177" s="34">
        <v>0</v>
      </c>
      <c r="Q177" s="34">
        <v>2</v>
      </c>
      <c r="R177" s="34">
        <v>2</v>
      </c>
      <c r="S177" s="34">
        <v>2</v>
      </c>
      <c r="T177" s="34">
        <f t="shared" si="25"/>
        <v>1</v>
      </c>
      <c r="U177" s="34">
        <f t="shared" si="26"/>
        <v>0</v>
      </c>
      <c r="V177" s="34">
        <f t="shared" si="22"/>
        <v>1</v>
      </c>
    </row>
    <row r="178" spans="1:22">
      <c r="A178" s="34" t="s">
        <v>1567</v>
      </c>
      <c r="B178" s="34" t="s">
        <v>47</v>
      </c>
      <c r="C178" s="90" t="s">
        <v>5446</v>
      </c>
      <c r="D178" s="34">
        <v>2</v>
      </c>
      <c r="E178" s="34">
        <v>2</v>
      </c>
      <c r="F178" s="34">
        <v>2</v>
      </c>
      <c r="G178" s="34">
        <v>2</v>
      </c>
      <c r="H178" s="34">
        <v>2</v>
      </c>
      <c r="I178" s="34">
        <v>2</v>
      </c>
      <c r="J178" s="34">
        <v>2</v>
      </c>
      <c r="K178" s="34">
        <v>2</v>
      </c>
      <c r="L178" s="34">
        <v>2</v>
      </c>
      <c r="M178" s="34">
        <v>2</v>
      </c>
      <c r="N178" s="34">
        <v>2</v>
      </c>
      <c r="O178" s="34">
        <v>2</v>
      </c>
      <c r="P178" s="34">
        <v>2</v>
      </c>
      <c r="Q178" s="34">
        <v>2</v>
      </c>
      <c r="R178" s="34">
        <v>2</v>
      </c>
      <c r="S178" s="34">
        <v>2</v>
      </c>
      <c r="T178" s="34">
        <f t="shared" si="25"/>
        <v>0</v>
      </c>
      <c r="U178" s="34">
        <f t="shared" si="26"/>
        <v>0</v>
      </c>
      <c r="V178" s="34">
        <f t="shared" si="22"/>
        <v>0</v>
      </c>
    </row>
    <row r="179" spans="1:22">
      <c r="A179" s="34" t="s">
        <v>2249</v>
      </c>
      <c r="B179" s="34" t="s">
        <v>47</v>
      </c>
      <c r="C179" s="90" t="s">
        <v>5446</v>
      </c>
      <c r="D179" s="34">
        <v>3</v>
      </c>
      <c r="E179" s="34">
        <v>2</v>
      </c>
      <c r="F179" s="34">
        <v>2</v>
      </c>
      <c r="G179" s="34">
        <v>2</v>
      </c>
      <c r="H179" s="34">
        <v>2</v>
      </c>
      <c r="I179" s="34">
        <v>2</v>
      </c>
      <c r="J179" s="34" t="s">
        <v>5483</v>
      </c>
      <c r="K179" s="34" t="s">
        <v>5484</v>
      </c>
      <c r="L179" s="34">
        <v>2</v>
      </c>
      <c r="M179" s="34">
        <v>2</v>
      </c>
      <c r="N179" s="34">
        <v>2</v>
      </c>
      <c r="O179" s="34">
        <v>2</v>
      </c>
      <c r="P179" s="34">
        <v>2</v>
      </c>
      <c r="Q179" s="34">
        <v>2</v>
      </c>
      <c r="R179" s="34">
        <v>2</v>
      </c>
      <c r="S179" s="34">
        <v>2</v>
      </c>
      <c r="T179" s="34">
        <f t="shared" si="25"/>
        <v>1</v>
      </c>
      <c r="U179" s="34">
        <f t="shared" si="26"/>
        <v>0</v>
      </c>
      <c r="V179" s="34">
        <f t="shared" si="22"/>
        <v>1</v>
      </c>
    </row>
    <row r="180" spans="1:22">
      <c r="A180" s="34" t="s">
        <v>1569</v>
      </c>
      <c r="B180" s="34" t="s">
        <v>47</v>
      </c>
      <c r="C180" s="90" t="s">
        <v>5446</v>
      </c>
      <c r="D180" s="34">
        <v>2</v>
      </c>
      <c r="E180" s="34">
        <v>2</v>
      </c>
      <c r="F180" s="34">
        <v>2</v>
      </c>
      <c r="G180" s="34">
        <v>2</v>
      </c>
      <c r="H180" s="34">
        <v>2</v>
      </c>
      <c r="I180" s="34">
        <v>2</v>
      </c>
      <c r="J180" s="34">
        <v>2</v>
      </c>
      <c r="K180" s="34">
        <v>2</v>
      </c>
      <c r="L180" s="34">
        <v>0</v>
      </c>
      <c r="M180" s="34">
        <v>2</v>
      </c>
      <c r="N180" s="34">
        <v>2</v>
      </c>
      <c r="O180" s="34">
        <v>2</v>
      </c>
      <c r="P180" s="34">
        <v>2</v>
      </c>
      <c r="Q180" s="34">
        <v>2</v>
      </c>
      <c r="R180" s="34">
        <v>0</v>
      </c>
      <c r="S180" s="34">
        <v>2</v>
      </c>
      <c r="T180" s="34">
        <f t="shared" si="25"/>
        <v>0</v>
      </c>
      <c r="U180" s="34">
        <f t="shared" si="26"/>
        <v>0</v>
      </c>
      <c r="V180" s="34">
        <f t="shared" si="22"/>
        <v>0</v>
      </c>
    </row>
    <row r="181" spans="1:22">
      <c r="A181" s="34" t="s">
        <v>1573</v>
      </c>
      <c r="B181" s="34" t="s">
        <v>47</v>
      </c>
      <c r="C181" s="90" t="s">
        <v>5448</v>
      </c>
      <c r="D181" s="34">
        <v>3</v>
      </c>
      <c r="E181" s="34">
        <v>3</v>
      </c>
      <c r="F181" s="34">
        <v>2</v>
      </c>
      <c r="G181" s="34">
        <v>3</v>
      </c>
      <c r="H181" s="34">
        <v>3</v>
      </c>
      <c r="I181" s="34">
        <v>3</v>
      </c>
      <c r="J181" s="34">
        <v>3</v>
      </c>
      <c r="K181" s="34">
        <v>3</v>
      </c>
      <c r="L181" s="34">
        <v>3</v>
      </c>
      <c r="M181" s="34">
        <v>3</v>
      </c>
      <c r="N181" s="34">
        <v>3</v>
      </c>
      <c r="O181" s="34">
        <v>3</v>
      </c>
      <c r="P181" s="34">
        <v>3</v>
      </c>
      <c r="Q181" s="34">
        <v>3</v>
      </c>
      <c r="R181" s="34">
        <v>3</v>
      </c>
      <c r="S181" s="34">
        <v>3</v>
      </c>
      <c r="T181" s="34">
        <f>COUNTIF(D181:S181,"&gt;3")</f>
        <v>0</v>
      </c>
      <c r="U181" s="34">
        <f>COUNTIF(D181:S181,"&lt;3")  - COUNTIF(D181:S181,"=0")</f>
        <v>1</v>
      </c>
      <c r="V181" s="34">
        <f t="shared" si="22"/>
        <v>1</v>
      </c>
    </row>
    <row r="182" spans="1:22">
      <c r="A182" s="34" t="s">
        <v>2251</v>
      </c>
      <c r="B182" s="34" t="s">
        <v>47</v>
      </c>
      <c r="C182" s="90" t="s">
        <v>5446</v>
      </c>
      <c r="D182" s="34">
        <v>3</v>
      </c>
      <c r="E182" s="34">
        <v>2</v>
      </c>
      <c r="F182" s="34">
        <v>2</v>
      </c>
      <c r="G182" s="34">
        <v>2</v>
      </c>
      <c r="H182" s="34">
        <v>2</v>
      </c>
      <c r="I182" s="34">
        <v>2</v>
      </c>
      <c r="J182" s="34">
        <v>2</v>
      </c>
      <c r="K182" s="34">
        <v>4</v>
      </c>
      <c r="L182" s="34">
        <v>2</v>
      </c>
      <c r="M182" s="34">
        <v>2</v>
      </c>
      <c r="N182" s="34">
        <v>2</v>
      </c>
      <c r="O182" s="34">
        <v>2</v>
      </c>
      <c r="P182" s="34">
        <v>2</v>
      </c>
      <c r="Q182" s="34">
        <v>2</v>
      </c>
      <c r="R182" s="34">
        <v>2</v>
      </c>
      <c r="S182" s="34">
        <v>2</v>
      </c>
      <c r="T182" s="34">
        <f t="shared" ref="T182:T200" si="27">COUNTIF(D182:S182,"&gt;2")</f>
        <v>2</v>
      </c>
      <c r="U182" s="34">
        <f t="shared" ref="U182:U200" si="28">COUNTIF(D182:S182,"&lt;2")  - COUNTIF(D182:S182,"=0")</f>
        <v>0</v>
      </c>
      <c r="V182" s="34">
        <f t="shared" si="22"/>
        <v>2</v>
      </c>
    </row>
    <row r="183" spans="1:22">
      <c r="A183" s="34" t="s">
        <v>2253</v>
      </c>
      <c r="B183" s="34" t="s">
        <v>47</v>
      </c>
      <c r="C183" s="90" t="s">
        <v>5446</v>
      </c>
      <c r="D183" s="34">
        <v>3</v>
      </c>
      <c r="E183" s="34">
        <v>2</v>
      </c>
      <c r="F183" s="34">
        <v>2</v>
      </c>
      <c r="G183" s="34">
        <v>2</v>
      </c>
      <c r="H183" s="34">
        <v>2</v>
      </c>
      <c r="I183" s="34">
        <v>2</v>
      </c>
      <c r="J183" s="34" t="s">
        <v>5485</v>
      </c>
      <c r="K183" s="34" t="s">
        <v>5484</v>
      </c>
      <c r="L183" s="34">
        <v>2</v>
      </c>
      <c r="M183" s="34">
        <v>2</v>
      </c>
      <c r="N183" s="34">
        <v>2</v>
      </c>
      <c r="O183" s="34">
        <v>2</v>
      </c>
      <c r="P183" s="34">
        <v>2</v>
      </c>
      <c r="Q183" s="34">
        <v>2</v>
      </c>
      <c r="R183" s="34">
        <v>2</v>
      </c>
      <c r="S183" s="34">
        <v>2</v>
      </c>
      <c r="T183" s="34">
        <f t="shared" si="27"/>
        <v>1</v>
      </c>
      <c r="U183" s="34">
        <f t="shared" si="28"/>
        <v>0</v>
      </c>
      <c r="V183" s="34">
        <f t="shared" si="22"/>
        <v>1</v>
      </c>
    </row>
    <row r="184" spans="1:22">
      <c r="A184" s="34" t="s">
        <v>1575</v>
      </c>
      <c r="B184" s="34" t="s">
        <v>47</v>
      </c>
      <c r="C184" s="90" t="s">
        <v>5446</v>
      </c>
      <c r="D184" s="34">
        <v>2</v>
      </c>
      <c r="E184" s="34">
        <v>2</v>
      </c>
      <c r="F184" s="34">
        <v>2</v>
      </c>
      <c r="G184" s="34">
        <v>2</v>
      </c>
      <c r="H184" s="34">
        <v>2</v>
      </c>
      <c r="I184" s="34">
        <v>2</v>
      </c>
      <c r="J184" s="34">
        <v>2</v>
      </c>
      <c r="K184" s="34">
        <v>2</v>
      </c>
      <c r="L184" s="34">
        <v>2</v>
      </c>
      <c r="M184" s="34">
        <v>2</v>
      </c>
      <c r="N184" s="34">
        <v>2</v>
      </c>
      <c r="O184" s="34">
        <v>2</v>
      </c>
      <c r="P184" s="34">
        <v>2</v>
      </c>
      <c r="Q184" s="34">
        <v>2</v>
      </c>
      <c r="R184" s="34">
        <v>2</v>
      </c>
      <c r="S184" s="34">
        <v>2</v>
      </c>
      <c r="T184" s="34">
        <f t="shared" si="27"/>
        <v>0</v>
      </c>
      <c r="U184" s="34">
        <f t="shared" si="28"/>
        <v>0</v>
      </c>
      <c r="V184" s="34">
        <f t="shared" si="22"/>
        <v>0</v>
      </c>
    </row>
    <row r="185" spans="1:22">
      <c r="A185" s="34" t="s">
        <v>1577</v>
      </c>
      <c r="B185" s="34" t="s">
        <v>47</v>
      </c>
      <c r="C185" s="90" t="s">
        <v>5446</v>
      </c>
      <c r="D185" s="34">
        <v>3</v>
      </c>
      <c r="E185" s="34">
        <v>2</v>
      </c>
      <c r="F185" s="34">
        <v>2</v>
      </c>
      <c r="G185" s="34">
        <v>2</v>
      </c>
      <c r="H185" s="34">
        <v>2</v>
      </c>
      <c r="I185" s="34">
        <v>2</v>
      </c>
      <c r="J185" s="34">
        <v>2</v>
      </c>
      <c r="K185" s="34">
        <v>2</v>
      </c>
      <c r="L185" s="34">
        <v>2</v>
      </c>
      <c r="M185" s="34">
        <v>2</v>
      </c>
      <c r="N185" s="34">
        <v>2</v>
      </c>
      <c r="O185" s="34">
        <v>2</v>
      </c>
      <c r="P185" s="34">
        <v>2</v>
      </c>
      <c r="Q185" s="34">
        <v>2</v>
      </c>
      <c r="R185" s="34">
        <v>2</v>
      </c>
      <c r="S185" s="34">
        <v>2</v>
      </c>
      <c r="T185" s="34">
        <f t="shared" si="27"/>
        <v>1</v>
      </c>
      <c r="U185" s="34">
        <f t="shared" si="28"/>
        <v>0</v>
      </c>
      <c r="V185" s="34">
        <f t="shared" si="22"/>
        <v>1</v>
      </c>
    </row>
    <row r="186" spans="1:22">
      <c r="A186" s="34" t="s">
        <v>1768</v>
      </c>
      <c r="B186" s="34" t="s">
        <v>47</v>
      </c>
      <c r="C186" s="90" t="s">
        <v>5446</v>
      </c>
      <c r="D186" s="34">
        <v>2</v>
      </c>
      <c r="E186" s="34">
        <v>2</v>
      </c>
      <c r="F186" s="34">
        <v>2</v>
      </c>
      <c r="G186" s="34">
        <v>2</v>
      </c>
      <c r="H186" s="34">
        <v>2</v>
      </c>
      <c r="I186" s="34">
        <v>2</v>
      </c>
      <c r="J186" s="34">
        <v>2</v>
      </c>
      <c r="K186" s="34">
        <v>2</v>
      </c>
      <c r="L186" s="34">
        <v>2</v>
      </c>
      <c r="M186" s="34">
        <v>2</v>
      </c>
      <c r="N186" s="34">
        <v>2</v>
      </c>
      <c r="O186" s="34">
        <v>2</v>
      </c>
      <c r="P186" s="34">
        <v>2</v>
      </c>
      <c r="Q186" s="34">
        <v>2</v>
      </c>
      <c r="R186" s="34">
        <v>2</v>
      </c>
      <c r="S186" s="34">
        <v>2</v>
      </c>
      <c r="T186" s="34">
        <f t="shared" si="27"/>
        <v>0</v>
      </c>
      <c r="U186" s="34">
        <f t="shared" si="28"/>
        <v>0</v>
      </c>
      <c r="V186" s="34">
        <f t="shared" si="22"/>
        <v>0</v>
      </c>
    </row>
    <row r="187" spans="1:22">
      <c r="A187" s="34" t="s">
        <v>2342</v>
      </c>
      <c r="B187" s="34" t="s">
        <v>47</v>
      </c>
      <c r="C187" s="90" t="s">
        <v>5446</v>
      </c>
      <c r="D187" s="34">
        <v>2</v>
      </c>
      <c r="E187" s="34">
        <v>2</v>
      </c>
      <c r="F187" s="34">
        <v>2</v>
      </c>
      <c r="G187" s="34">
        <v>2</v>
      </c>
      <c r="H187" s="34">
        <v>2</v>
      </c>
      <c r="I187" s="34">
        <v>2</v>
      </c>
      <c r="J187" s="34">
        <v>2</v>
      </c>
      <c r="K187" s="34">
        <v>2</v>
      </c>
      <c r="L187" s="34">
        <v>2</v>
      </c>
      <c r="M187" s="34">
        <v>2</v>
      </c>
      <c r="N187" s="34">
        <v>2</v>
      </c>
      <c r="O187" s="34">
        <v>2</v>
      </c>
      <c r="P187" s="34">
        <v>2</v>
      </c>
      <c r="Q187" s="34">
        <v>2</v>
      </c>
      <c r="R187" s="34">
        <v>2</v>
      </c>
      <c r="S187" s="34">
        <v>2</v>
      </c>
      <c r="T187" s="34">
        <f t="shared" si="27"/>
        <v>0</v>
      </c>
      <c r="U187" s="34">
        <f t="shared" si="28"/>
        <v>0</v>
      </c>
      <c r="V187" s="34">
        <f t="shared" si="22"/>
        <v>0</v>
      </c>
    </row>
    <row r="188" spans="1:22">
      <c r="A188" s="34" t="s">
        <v>1456</v>
      </c>
      <c r="B188" s="34" t="s">
        <v>47</v>
      </c>
      <c r="C188" s="90" t="s">
        <v>5446</v>
      </c>
      <c r="D188" s="34">
        <v>2</v>
      </c>
      <c r="E188" s="34">
        <v>2</v>
      </c>
      <c r="F188" s="34">
        <v>2</v>
      </c>
      <c r="G188" s="34">
        <v>2</v>
      </c>
      <c r="H188" s="34">
        <v>2</v>
      </c>
      <c r="I188" s="34">
        <v>2</v>
      </c>
      <c r="J188" s="34">
        <v>2</v>
      </c>
      <c r="K188" s="34">
        <v>2</v>
      </c>
      <c r="L188" s="34">
        <v>2</v>
      </c>
      <c r="M188" s="34">
        <v>2</v>
      </c>
      <c r="N188" s="34">
        <v>0</v>
      </c>
      <c r="O188" s="34">
        <v>2</v>
      </c>
      <c r="P188" s="34">
        <v>2</v>
      </c>
      <c r="Q188" s="34">
        <v>2</v>
      </c>
      <c r="R188" s="34">
        <v>2</v>
      </c>
      <c r="S188" s="34">
        <v>2</v>
      </c>
      <c r="T188" s="34">
        <f t="shared" si="27"/>
        <v>0</v>
      </c>
      <c r="U188" s="34">
        <f t="shared" si="28"/>
        <v>0</v>
      </c>
      <c r="V188" s="34">
        <f t="shared" si="22"/>
        <v>0</v>
      </c>
    </row>
    <row r="189" spans="1:22">
      <c r="A189" s="34" t="s">
        <v>1852</v>
      </c>
      <c r="B189" s="34" t="s">
        <v>47</v>
      </c>
      <c r="C189" s="90" t="s">
        <v>5446</v>
      </c>
      <c r="D189" s="34">
        <v>2</v>
      </c>
      <c r="E189" s="34">
        <v>2</v>
      </c>
      <c r="F189" s="34">
        <v>2</v>
      </c>
      <c r="G189" s="34">
        <v>2</v>
      </c>
      <c r="H189" s="34">
        <v>2</v>
      </c>
      <c r="I189" s="34">
        <v>2</v>
      </c>
      <c r="J189" s="34">
        <v>2</v>
      </c>
      <c r="K189" s="34">
        <v>2</v>
      </c>
      <c r="L189" s="34">
        <v>2</v>
      </c>
      <c r="M189" s="34">
        <v>2</v>
      </c>
      <c r="N189" s="34">
        <v>2</v>
      </c>
      <c r="O189" s="34">
        <v>2</v>
      </c>
      <c r="P189" s="34">
        <v>2</v>
      </c>
      <c r="Q189" s="34">
        <v>2</v>
      </c>
      <c r="R189" s="34">
        <v>2</v>
      </c>
      <c r="S189" s="34">
        <v>2</v>
      </c>
      <c r="T189" s="34">
        <f t="shared" si="27"/>
        <v>0</v>
      </c>
      <c r="U189" s="34">
        <f t="shared" si="28"/>
        <v>0</v>
      </c>
      <c r="V189" s="34">
        <f t="shared" si="22"/>
        <v>0</v>
      </c>
    </row>
    <row r="190" spans="1:22">
      <c r="A190" s="34" t="s">
        <v>1892</v>
      </c>
      <c r="B190" s="34" t="s">
        <v>47</v>
      </c>
      <c r="C190" s="90" t="s">
        <v>5446</v>
      </c>
      <c r="D190" s="34">
        <v>2</v>
      </c>
      <c r="E190" s="34">
        <v>2</v>
      </c>
      <c r="F190" s="34">
        <v>2</v>
      </c>
      <c r="G190" s="34">
        <v>2</v>
      </c>
      <c r="H190" s="34">
        <v>2</v>
      </c>
      <c r="I190" s="34">
        <v>2</v>
      </c>
      <c r="J190" s="34">
        <v>2</v>
      </c>
      <c r="K190" s="34">
        <v>2</v>
      </c>
      <c r="L190" s="34">
        <v>2</v>
      </c>
      <c r="M190" s="34">
        <v>2</v>
      </c>
      <c r="N190" s="34">
        <v>2</v>
      </c>
      <c r="O190" s="34">
        <v>2</v>
      </c>
      <c r="P190" s="34">
        <v>2</v>
      </c>
      <c r="Q190" s="34">
        <v>2</v>
      </c>
      <c r="R190" s="34">
        <v>2</v>
      </c>
      <c r="S190" s="34">
        <v>2</v>
      </c>
      <c r="T190" s="34">
        <f t="shared" si="27"/>
        <v>0</v>
      </c>
      <c r="U190" s="34">
        <f t="shared" si="28"/>
        <v>0</v>
      </c>
      <c r="V190" s="34">
        <f t="shared" si="22"/>
        <v>0</v>
      </c>
    </row>
    <row r="191" spans="1:22">
      <c r="A191" s="34" t="s">
        <v>1873</v>
      </c>
      <c r="B191" s="34" t="s">
        <v>47</v>
      </c>
      <c r="C191" s="90" t="s">
        <v>5446</v>
      </c>
      <c r="D191" s="34">
        <v>2</v>
      </c>
      <c r="E191" s="34">
        <v>2</v>
      </c>
      <c r="F191" s="34">
        <v>2</v>
      </c>
      <c r="G191" s="34">
        <v>2</v>
      </c>
      <c r="H191" s="34">
        <v>2</v>
      </c>
      <c r="I191" s="34">
        <v>2</v>
      </c>
      <c r="J191" s="34">
        <v>2</v>
      </c>
      <c r="K191" s="34">
        <v>2</v>
      </c>
      <c r="L191" s="34">
        <v>2</v>
      </c>
      <c r="M191" s="34">
        <v>2</v>
      </c>
      <c r="N191" s="34">
        <v>2</v>
      </c>
      <c r="O191" s="34">
        <v>2</v>
      </c>
      <c r="P191" s="34">
        <v>2</v>
      </c>
      <c r="Q191" s="34">
        <v>2</v>
      </c>
      <c r="R191" s="34">
        <v>2</v>
      </c>
      <c r="S191" s="34">
        <v>2</v>
      </c>
      <c r="T191" s="34">
        <f t="shared" si="27"/>
        <v>0</v>
      </c>
      <c r="U191" s="34">
        <f t="shared" si="28"/>
        <v>0</v>
      </c>
      <c r="V191" s="34">
        <f t="shared" si="22"/>
        <v>0</v>
      </c>
    </row>
    <row r="192" spans="1:22">
      <c r="A192" s="34" t="s">
        <v>1884</v>
      </c>
      <c r="B192" s="34" t="s">
        <v>47</v>
      </c>
      <c r="C192" s="90" t="s">
        <v>5446</v>
      </c>
      <c r="D192" s="34">
        <v>2</v>
      </c>
      <c r="E192" s="34">
        <v>2</v>
      </c>
      <c r="F192" s="34">
        <v>2</v>
      </c>
      <c r="G192" s="34">
        <v>2</v>
      </c>
      <c r="H192" s="34">
        <v>2</v>
      </c>
      <c r="I192" s="34">
        <v>2</v>
      </c>
      <c r="J192" s="34">
        <v>2</v>
      </c>
      <c r="K192" s="34">
        <v>2</v>
      </c>
      <c r="L192" s="34">
        <v>2</v>
      </c>
      <c r="M192" s="34">
        <v>2</v>
      </c>
      <c r="N192" s="34">
        <v>2</v>
      </c>
      <c r="O192" s="34">
        <v>2</v>
      </c>
      <c r="P192" s="34">
        <v>2</v>
      </c>
      <c r="Q192" s="34">
        <v>2</v>
      </c>
      <c r="R192" s="34">
        <v>2</v>
      </c>
      <c r="S192" s="34">
        <v>2</v>
      </c>
      <c r="T192" s="34">
        <f t="shared" si="27"/>
        <v>0</v>
      </c>
      <c r="U192" s="34">
        <f t="shared" si="28"/>
        <v>0</v>
      </c>
      <c r="V192" s="34">
        <f t="shared" si="22"/>
        <v>0</v>
      </c>
    </row>
    <row r="193" spans="1:22">
      <c r="A193" s="34" t="s">
        <v>1843</v>
      </c>
      <c r="B193" s="34" t="s">
        <v>47</v>
      </c>
      <c r="C193" s="90" t="s">
        <v>5446</v>
      </c>
      <c r="D193" s="34">
        <v>2</v>
      </c>
      <c r="E193" s="34">
        <v>2</v>
      </c>
      <c r="F193" s="34">
        <v>2</v>
      </c>
      <c r="G193" s="34">
        <v>2</v>
      </c>
      <c r="H193" s="34">
        <v>2</v>
      </c>
      <c r="I193" s="34">
        <v>2</v>
      </c>
      <c r="J193" s="34">
        <v>2</v>
      </c>
      <c r="K193" s="34">
        <v>2</v>
      </c>
      <c r="L193" s="34">
        <v>2</v>
      </c>
      <c r="M193" s="34">
        <v>2</v>
      </c>
      <c r="N193" s="34">
        <v>2</v>
      </c>
      <c r="O193" s="34">
        <v>2</v>
      </c>
      <c r="P193" s="34">
        <v>2</v>
      </c>
      <c r="Q193" s="34">
        <v>2</v>
      </c>
      <c r="R193" s="34">
        <v>2</v>
      </c>
      <c r="S193" s="34">
        <v>2</v>
      </c>
      <c r="T193" s="34">
        <f t="shared" si="27"/>
        <v>0</v>
      </c>
      <c r="U193" s="34">
        <f t="shared" si="28"/>
        <v>0</v>
      </c>
      <c r="V193" s="34">
        <f t="shared" si="22"/>
        <v>0</v>
      </c>
    </row>
    <row r="194" spans="1:22">
      <c r="A194" s="34" t="s">
        <v>1867</v>
      </c>
      <c r="B194" s="34" t="s">
        <v>47</v>
      </c>
      <c r="C194" s="90" t="s">
        <v>5446</v>
      </c>
      <c r="D194" s="34">
        <v>2</v>
      </c>
      <c r="E194" s="34">
        <v>2</v>
      </c>
      <c r="F194" s="34">
        <v>2</v>
      </c>
      <c r="G194" s="34">
        <v>2</v>
      </c>
      <c r="H194" s="34">
        <v>2</v>
      </c>
      <c r="I194" s="34">
        <v>2</v>
      </c>
      <c r="J194" s="34">
        <v>2</v>
      </c>
      <c r="K194" s="34">
        <v>2</v>
      </c>
      <c r="L194" s="34">
        <v>2</v>
      </c>
      <c r="M194" s="34">
        <v>2</v>
      </c>
      <c r="N194" s="34">
        <v>2</v>
      </c>
      <c r="O194" s="34">
        <v>2</v>
      </c>
      <c r="P194" s="34">
        <v>2</v>
      </c>
      <c r="Q194" s="34">
        <v>2</v>
      </c>
      <c r="R194" s="34">
        <v>2</v>
      </c>
      <c r="S194" s="34">
        <v>2</v>
      </c>
      <c r="T194" s="34">
        <f t="shared" si="27"/>
        <v>0</v>
      </c>
      <c r="U194" s="34">
        <f t="shared" si="28"/>
        <v>0</v>
      </c>
      <c r="V194" s="34">
        <f t="shared" si="22"/>
        <v>0</v>
      </c>
    </row>
    <row r="195" spans="1:22">
      <c r="A195" s="34" t="s">
        <v>1888</v>
      </c>
      <c r="B195" s="34" t="s">
        <v>47</v>
      </c>
      <c r="C195" s="90" t="s">
        <v>5446</v>
      </c>
      <c r="D195" s="34">
        <v>2</v>
      </c>
      <c r="E195" s="34">
        <v>2</v>
      </c>
      <c r="F195" s="34">
        <v>2</v>
      </c>
      <c r="G195" s="34">
        <v>2</v>
      </c>
      <c r="H195" s="34">
        <v>2</v>
      </c>
      <c r="I195" s="34">
        <v>2</v>
      </c>
      <c r="J195" s="34">
        <v>2</v>
      </c>
      <c r="K195" s="34">
        <v>2</v>
      </c>
      <c r="L195" s="34">
        <v>2</v>
      </c>
      <c r="M195" s="34">
        <v>2</v>
      </c>
      <c r="N195" s="34">
        <v>2</v>
      </c>
      <c r="O195" s="34">
        <v>2</v>
      </c>
      <c r="P195" s="34">
        <v>2</v>
      </c>
      <c r="Q195" s="34">
        <v>2</v>
      </c>
      <c r="R195" s="34">
        <v>2</v>
      </c>
      <c r="S195" s="34">
        <v>2</v>
      </c>
      <c r="T195" s="34">
        <f t="shared" si="27"/>
        <v>0</v>
      </c>
      <c r="U195" s="34">
        <f t="shared" si="28"/>
        <v>0</v>
      </c>
      <c r="V195" s="34">
        <f t="shared" si="22"/>
        <v>0</v>
      </c>
    </row>
    <row r="196" spans="1:22">
      <c r="A196" s="34" t="s">
        <v>1894</v>
      </c>
      <c r="B196" s="34" t="s">
        <v>47</v>
      </c>
      <c r="C196" s="90" t="s">
        <v>5446</v>
      </c>
      <c r="D196" s="34">
        <v>2</v>
      </c>
      <c r="E196" s="34">
        <v>2</v>
      </c>
      <c r="F196" s="34">
        <v>2</v>
      </c>
      <c r="G196" s="34">
        <v>2</v>
      </c>
      <c r="H196" s="34">
        <v>2</v>
      </c>
      <c r="I196" s="34">
        <v>2</v>
      </c>
      <c r="J196" s="34">
        <v>2</v>
      </c>
      <c r="K196" s="34">
        <v>2</v>
      </c>
      <c r="L196" s="34">
        <v>2</v>
      </c>
      <c r="M196" s="34">
        <v>2</v>
      </c>
      <c r="N196" s="34">
        <v>2</v>
      </c>
      <c r="O196" s="34">
        <v>2</v>
      </c>
      <c r="P196" s="34">
        <v>2</v>
      </c>
      <c r="Q196" s="34">
        <v>2</v>
      </c>
      <c r="R196" s="34">
        <v>2</v>
      </c>
      <c r="S196" s="34">
        <v>2</v>
      </c>
      <c r="T196" s="34">
        <f t="shared" si="27"/>
        <v>0</v>
      </c>
      <c r="U196" s="34">
        <f t="shared" si="28"/>
        <v>0</v>
      </c>
      <c r="V196" s="34">
        <f t="shared" si="22"/>
        <v>0</v>
      </c>
    </row>
    <row r="197" spans="1:22">
      <c r="A197" s="34" t="s">
        <v>1858</v>
      </c>
      <c r="B197" s="34" t="s">
        <v>47</v>
      </c>
      <c r="C197" s="90" t="s">
        <v>5446</v>
      </c>
      <c r="D197" s="34">
        <v>2</v>
      </c>
      <c r="E197" s="34">
        <v>2</v>
      </c>
      <c r="F197" s="34">
        <v>2</v>
      </c>
      <c r="G197" s="34">
        <v>2</v>
      </c>
      <c r="H197" s="34">
        <v>2</v>
      </c>
      <c r="I197" s="34">
        <v>2</v>
      </c>
      <c r="J197" s="34">
        <v>2</v>
      </c>
      <c r="K197" s="34">
        <v>2</v>
      </c>
      <c r="L197" s="34">
        <v>2</v>
      </c>
      <c r="M197" s="34">
        <v>2</v>
      </c>
      <c r="N197" s="34">
        <v>2</v>
      </c>
      <c r="O197" s="34">
        <v>3</v>
      </c>
      <c r="P197" s="34">
        <v>2</v>
      </c>
      <c r="Q197" s="34">
        <v>2</v>
      </c>
      <c r="R197" s="34">
        <v>2</v>
      </c>
      <c r="S197" s="34">
        <v>2</v>
      </c>
      <c r="T197" s="34">
        <f t="shared" si="27"/>
        <v>1</v>
      </c>
      <c r="U197" s="34">
        <f t="shared" si="28"/>
        <v>0</v>
      </c>
      <c r="V197" s="34">
        <f t="shared" si="22"/>
        <v>1</v>
      </c>
    </row>
    <row r="198" spans="1:22">
      <c r="A198" s="34" t="s">
        <v>1861</v>
      </c>
      <c r="B198" s="34" t="s">
        <v>47</v>
      </c>
      <c r="C198" s="90" t="s">
        <v>5446</v>
      </c>
      <c r="D198" s="34">
        <v>2</v>
      </c>
      <c r="E198" s="34">
        <v>2</v>
      </c>
      <c r="F198" s="34">
        <v>2</v>
      </c>
      <c r="G198" s="34">
        <v>2</v>
      </c>
      <c r="H198" s="34">
        <v>2</v>
      </c>
      <c r="I198" s="34">
        <v>2</v>
      </c>
      <c r="J198" s="34">
        <v>2</v>
      </c>
      <c r="K198" s="34">
        <v>2</v>
      </c>
      <c r="L198" s="34">
        <v>2</v>
      </c>
      <c r="M198" s="34">
        <v>2</v>
      </c>
      <c r="N198" s="34">
        <v>2</v>
      </c>
      <c r="O198" s="34">
        <v>2</v>
      </c>
      <c r="P198" s="34">
        <v>2</v>
      </c>
      <c r="Q198" s="34">
        <v>2</v>
      </c>
      <c r="R198" s="34">
        <v>2</v>
      </c>
      <c r="S198" s="34">
        <v>2</v>
      </c>
      <c r="T198" s="34">
        <f t="shared" si="27"/>
        <v>0</v>
      </c>
      <c r="U198" s="34">
        <f t="shared" si="28"/>
        <v>0</v>
      </c>
      <c r="V198" s="34">
        <f t="shared" si="22"/>
        <v>0</v>
      </c>
    </row>
    <row r="199" spans="1:22">
      <c r="A199" s="34" t="s">
        <v>1901</v>
      </c>
      <c r="B199" s="34" t="s">
        <v>47</v>
      </c>
      <c r="C199" s="90" t="s">
        <v>5446</v>
      </c>
      <c r="D199" s="34">
        <v>2</v>
      </c>
      <c r="E199" s="34">
        <v>2</v>
      </c>
      <c r="F199" s="34">
        <v>2</v>
      </c>
      <c r="G199" s="34">
        <v>2</v>
      </c>
      <c r="H199" s="34">
        <v>2</v>
      </c>
      <c r="I199" s="34">
        <v>2</v>
      </c>
      <c r="J199" s="34">
        <v>2</v>
      </c>
      <c r="K199" s="34">
        <v>2</v>
      </c>
      <c r="L199" s="34">
        <v>2</v>
      </c>
      <c r="M199" s="34">
        <v>2</v>
      </c>
      <c r="N199" s="34">
        <v>2</v>
      </c>
      <c r="O199" s="34">
        <v>2</v>
      </c>
      <c r="P199" s="34">
        <v>2</v>
      </c>
      <c r="Q199" s="34">
        <v>2</v>
      </c>
      <c r="R199" s="34">
        <v>2</v>
      </c>
      <c r="S199" s="34">
        <v>2</v>
      </c>
      <c r="T199" s="34">
        <f t="shared" si="27"/>
        <v>0</v>
      </c>
      <c r="U199" s="34">
        <f t="shared" si="28"/>
        <v>0</v>
      </c>
      <c r="V199" s="34">
        <f t="shared" si="22"/>
        <v>0</v>
      </c>
    </row>
    <row r="200" spans="1:22">
      <c r="A200" s="34" t="s">
        <v>2923</v>
      </c>
      <c r="B200" s="34" t="s">
        <v>47</v>
      </c>
      <c r="C200" s="90" t="s">
        <v>5446</v>
      </c>
      <c r="D200" s="34">
        <v>2</v>
      </c>
      <c r="E200" s="34">
        <v>2</v>
      </c>
      <c r="F200" s="34">
        <v>2</v>
      </c>
      <c r="G200" s="34">
        <v>2</v>
      </c>
      <c r="H200" s="34">
        <v>2</v>
      </c>
      <c r="I200" s="34">
        <v>2</v>
      </c>
      <c r="J200" s="34">
        <v>2</v>
      </c>
      <c r="K200" s="34">
        <v>2</v>
      </c>
      <c r="L200" s="34">
        <v>2</v>
      </c>
      <c r="M200" s="34">
        <v>2</v>
      </c>
      <c r="N200" s="34">
        <v>2</v>
      </c>
      <c r="O200" s="34">
        <v>2</v>
      </c>
      <c r="P200" s="34">
        <v>2</v>
      </c>
      <c r="Q200" s="34">
        <v>2</v>
      </c>
      <c r="R200" s="34">
        <v>2</v>
      </c>
      <c r="S200" s="34">
        <v>2</v>
      </c>
      <c r="T200" s="34">
        <f t="shared" si="27"/>
        <v>0</v>
      </c>
      <c r="U200" s="34">
        <f t="shared" si="28"/>
        <v>0</v>
      </c>
      <c r="V200" s="34">
        <f t="shared" si="22"/>
        <v>0</v>
      </c>
    </row>
    <row r="201" spans="1:22">
      <c r="A201" s="34" t="s">
        <v>1449</v>
      </c>
      <c r="B201" s="34" t="s">
        <v>47</v>
      </c>
      <c r="C201" s="90" t="s">
        <v>5486</v>
      </c>
      <c r="D201" s="34">
        <v>3</v>
      </c>
      <c r="E201" s="34">
        <v>3</v>
      </c>
      <c r="F201" s="34">
        <v>3</v>
      </c>
      <c r="G201" s="34">
        <v>3</v>
      </c>
      <c r="H201" s="34">
        <v>3</v>
      </c>
      <c r="I201" s="34">
        <v>3</v>
      </c>
      <c r="J201" s="34">
        <v>3</v>
      </c>
      <c r="K201" s="34">
        <v>3</v>
      </c>
      <c r="L201" s="34">
        <v>3</v>
      </c>
      <c r="M201" s="34">
        <v>3</v>
      </c>
      <c r="N201" s="34">
        <v>3</v>
      </c>
      <c r="O201" s="34">
        <v>3</v>
      </c>
      <c r="P201" s="34">
        <v>3</v>
      </c>
      <c r="Q201" s="34">
        <v>3</v>
      </c>
      <c r="R201" s="34">
        <v>3</v>
      </c>
      <c r="S201" s="34">
        <v>3</v>
      </c>
      <c r="T201" s="34">
        <f>COUNTIF(D201:S201,"&gt;3")</f>
        <v>0</v>
      </c>
      <c r="U201" s="34">
        <f>COUNTIF(D201:S201,"&lt;3")  - COUNTIF(D201:S201,"=0")</f>
        <v>0</v>
      </c>
      <c r="V201" s="34">
        <f t="shared" si="22"/>
        <v>0</v>
      </c>
    </row>
    <row r="202" spans="1:22">
      <c r="A202" s="34" t="s">
        <v>1443</v>
      </c>
      <c r="B202" s="34" t="s">
        <v>47</v>
      </c>
      <c r="C202" s="90" t="s">
        <v>5449</v>
      </c>
      <c r="D202" s="34">
        <v>4</v>
      </c>
      <c r="E202" s="34">
        <v>4</v>
      </c>
      <c r="F202" s="34">
        <v>4</v>
      </c>
      <c r="G202" s="34">
        <v>4</v>
      </c>
      <c r="H202" s="34">
        <v>4</v>
      </c>
      <c r="I202" s="34">
        <v>4</v>
      </c>
      <c r="J202" s="34">
        <v>4</v>
      </c>
      <c r="K202" s="34">
        <v>4</v>
      </c>
      <c r="L202" s="34">
        <v>4</v>
      </c>
      <c r="M202" s="34">
        <v>4</v>
      </c>
      <c r="N202" s="34">
        <v>4</v>
      </c>
      <c r="O202" s="34">
        <v>4</v>
      </c>
      <c r="P202" s="34">
        <v>4</v>
      </c>
      <c r="Q202" s="34">
        <v>4</v>
      </c>
      <c r="R202" s="34">
        <v>4</v>
      </c>
      <c r="S202" s="34">
        <v>4</v>
      </c>
      <c r="T202" s="34">
        <f>COUNTIF(D202:S202,"&gt;4")</f>
        <v>0</v>
      </c>
      <c r="U202" s="34">
        <f>COUNTIF(D202:S202,"&lt;4")  - COUNTIF(D202:S202,"=0")</f>
        <v>0</v>
      </c>
      <c r="V202" s="34">
        <f t="shared" si="22"/>
        <v>0</v>
      </c>
    </row>
    <row r="203" spans="1:22">
      <c r="A203" s="34" t="s">
        <v>1447</v>
      </c>
      <c r="B203" s="34" t="s">
        <v>47</v>
      </c>
      <c r="C203" s="90" t="s">
        <v>5449</v>
      </c>
      <c r="D203" s="34">
        <v>4</v>
      </c>
      <c r="E203" s="34">
        <v>4</v>
      </c>
      <c r="F203" s="34">
        <v>4</v>
      </c>
      <c r="G203" s="34">
        <v>4</v>
      </c>
      <c r="H203" s="34">
        <v>4</v>
      </c>
      <c r="I203" s="34">
        <v>4</v>
      </c>
      <c r="J203" s="34">
        <v>4</v>
      </c>
      <c r="K203" s="34">
        <v>4</v>
      </c>
      <c r="L203" s="34">
        <v>4</v>
      </c>
      <c r="M203" s="34">
        <v>4</v>
      </c>
      <c r="N203" s="34">
        <v>4</v>
      </c>
      <c r="O203" s="34">
        <v>4</v>
      </c>
      <c r="P203" s="34">
        <v>4</v>
      </c>
      <c r="Q203" s="34">
        <v>4</v>
      </c>
      <c r="R203" s="34">
        <v>4</v>
      </c>
      <c r="S203" s="34">
        <v>4</v>
      </c>
      <c r="T203" s="34">
        <f>COUNTIF(D203:S203,"&gt;4")</f>
        <v>0</v>
      </c>
      <c r="U203" s="34">
        <f>COUNTIF(D203:S203,"&lt;4")  - COUNTIF(D203:S203,"=0")</f>
        <v>0</v>
      </c>
      <c r="V203" s="34">
        <f t="shared" si="22"/>
        <v>0</v>
      </c>
    </row>
    <row r="204" spans="1:22">
      <c r="A204" s="34" t="s">
        <v>1452</v>
      </c>
      <c r="B204" s="34" t="s">
        <v>47</v>
      </c>
      <c r="C204" s="90" t="s">
        <v>5448</v>
      </c>
      <c r="D204" s="34">
        <v>3</v>
      </c>
      <c r="E204" s="34">
        <v>3</v>
      </c>
      <c r="F204" s="34">
        <v>3</v>
      </c>
      <c r="G204" s="34">
        <v>3</v>
      </c>
      <c r="H204" s="34">
        <v>3</v>
      </c>
      <c r="I204" s="34">
        <v>3</v>
      </c>
      <c r="J204" s="34">
        <v>3</v>
      </c>
      <c r="K204" s="34">
        <v>3</v>
      </c>
      <c r="L204" s="34">
        <v>3</v>
      </c>
      <c r="M204" s="34">
        <v>3</v>
      </c>
      <c r="N204" s="34">
        <v>3</v>
      </c>
      <c r="O204" s="34">
        <v>3</v>
      </c>
      <c r="P204" s="34">
        <v>3</v>
      </c>
      <c r="Q204" s="34">
        <v>3</v>
      </c>
      <c r="R204" s="34">
        <v>3</v>
      </c>
      <c r="S204" s="34">
        <v>3</v>
      </c>
      <c r="T204" s="34">
        <f>COUNTIF(D204:S204,"&gt;3")</f>
        <v>0</v>
      </c>
      <c r="U204" s="34">
        <f>COUNTIF(D204:S204,"&lt;3")  - COUNTIF(D204:S204,"=0")</f>
        <v>0</v>
      </c>
      <c r="V204" s="34">
        <f t="shared" si="22"/>
        <v>0</v>
      </c>
    </row>
    <row r="205" spans="1:22">
      <c r="A205" s="34" t="s">
        <v>251</v>
      </c>
      <c r="B205" s="34" t="s">
        <v>47</v>
      </c>
      <c r="C205" s="90" t="s">
        <v>5446</v>
      </c>
      <c r="D205" s="34">
        <v>2</v>
      </c>
      <c r="E205" s="34">
        <v>2</v>
      </c>
      <c r="F205" s="34">
        <v>2</v>
      </c>
      <c r="G205" s="34">
        <v>2</v>
      </c>
      <c r="H205" s="34">
        <v>2</v>
      </c>
      <c r="I205" s="34">
        <v>2</v>
      </c>
      <c r="J205" s="34">
        <v>2</v>
      </c>
      <c r="K205" s="34">
        <v>2</v>
      </c>
      <c r="L205" s="34">
        <v>2</v>
      </c>
      <c r="M205" s="34">
        <v>2</v>
      </c>
      <c r="N205" s="34">
        <v>2</v>
      </c>
      <c r="O205" s="34">
        <v>2</v>
      </c>
      <c r="P205" s="34">
        <v>2</v>
      </c>
      <c r="Q205" s="34">
        <v>2</v>
      </c>
      <c r="R205" s="34">
        <v>2</v>
      </c>
      <c r="S205" s="34">
        <v>2</v>
      </c>
      <c r="T205" s="34">
        <f>COUNTIF(D205:S205,"&gt;2")</f>
        <v>0</v>
      </c>
      <c r="U205" s="34">
        <f>COUNTIF(D205:S205,"&lt;2")  - COUNTIF(D205:S205,"=0")</f>
        <v>0</v>
      </c>
      <c r="V205" s="34">
        <f t="shared" si="22"/>
        <v>0</v>
      </c>
    </row>
    <row r="206" spans="1:22">
      <c r="A206" s="34" t="s">
        <v>402</v>
      </c>
      <c r="B206" s="34" t="s">
        <v>47</v>
      </c>
      <c r="C206" s="90" t="s">
        <v>5446</v>
      </c>
      <c r="D206" s="34">
        <v>2</v>
      </c>
      <c r="E206" s="34">
        <v>2</v>
      </c>
      <c r="F206" s="34">
        <v>2</v>
      </c>
      <c r="G206" s="34">
        <v>2</v>
      </c>
      <c r="H206" s="34">
        <v>2</v>
      </c>
      <c r="I206" s="34">
        <v>2</v>
      </c>
      <c r="J206" s="34">
        <v>2</v>
      </c>
      <c r="K206" s="34">
        <v>2</v>
      </c>
      <c r="L206" s="34">
        <v>2</v>
      </c>
      <c r="M206" s="34">
        <v>2</v>
      </c>
      <c r="N206" s="34">
        <v>2</v>
      </c>
      <c r="O206" s="34">
        <v>2</v>
      </c>
      <c r="P206" s="34">
        <v>2</v>
      </c>
      <c r="Q206" s="34">
        <v>2</v>
      </c>
      <c r="R206" s="34">
        <v>2</v>
      </c>
      <c r="S206" s="34">
        <v>2</v>
      </c>
      <c r="T206" s="34">
        <f>COUNTIF(D206:S206,"&gt;2")</f>
        <v>0</v>
      </c>
      <c r="U206" s="34">
        <f>COUNTIF(D206:S206,"&lt;2")  - COUNTIF(D206:S206,"=0")</f>
        <v>0</v>
      </c>
      <c r="V206" s="34">
        <f t="shared" si="22"/>
        <v>0</v>
      </c>
    </row>
    <row r="207" spans="1:22">
      <c r="A207" s="34" t="s">
        <v>322</v>
      </c>
      <c r="B207" s="34" t="s">
        <v>47</v>
      </c>
      <c r="C207" s="90" t="s">
        <v>5446</v>
      </c>
      <c r="D207" s="34">
        <v>2</v>
      </c>
      <c r="E207" s="34">
        <v>2</v>
      </c>
      <c r="F207" s="34">
        <v>2</v>
      </c>
      <c r="G207" s="34">
        <v>2</v>
      </c>
      <c r="H207" s="34">
        <v>2</v>
      </c>
      <c r="I207" s="34">
        <v>2</v>
      </c>
      <c r="J207" s="34">
        <v>2</v>
      </c>
      <c r="K207" s="34">
        <v>2</v>
      </c>
      <c r="L207" s="34">
        <v>2</v>
      </c>
      <c r="M207" s="34">
        <v>2</v>
      </c>
      <c r="N207" s="34">
        <v>2</v>
      </c>
      <c r="O207" s="34">
        <v>2</v>
      </c>
      <c r="P207" s="34">
        <v>2</v>
      </c>
      <c r="Q207" s="34">
        <v>2</v>
      </c>
      <c r="R207" s="34">
        <v>2</v>
      </c>
      <c r="S207" s="34">
        <v>2</v>
      </c>
      <c r="T207" s="34">
        <f>COUNTIF(D207:S207,"&gt;2")</f>
        <v>0</v>
      </c>
      <c r="U207" s="34">
        <f>COUNTIF(D207:S207,"&lt;2")  - COUNTIF(D207:S207,"=0")</f>
        <v>0</v>
      </c>
      <c r="V207" s="34">
        <f t="shared" si="22"/>
        <v>0</v>
      </c>
    </row>
    <row r="208" spans="1:22">
      <c r="A208" s="34" t="s">
        <v>325</v>
      </c>
      <c r="B208" s="34" t="s">
        <v>47</v>
      </c>
      <c r="C208" s="90" t="s">
        <v>5446</v>
      </c>
      <c r="D208" s="34">
        <v>2</v>
      </c>
      <c r="E208" s="34">
        <v>2</v>
      </c>
      <c r="F208" s="34">
        <v>2</v>
      </c>
      <c r="G208" s="34">
        <v>2</v>
      </c>
      <c r="H208" s="34">
        <v>2</v>
      </c>
      <c r="I208" s="34">
        <v>2</v>
      </c>
      <c r="J208" s="34">
        <v>2</v>
      </c>
      <c r="K208" s="34">
        <v>2</v>
      </c>
      <c r="L208" s="34">
        <v>2</v>
      </c>
      <c r="M208" s="34">
        <v>2</v>
      </c>
      <c r="N208" s="34">
        <v>2</v>
      </c>
      <c r="O208" s="34">
        <v>2</v>
      </c>
      <c r="P208" s="34">
        <v>0</v>
      </c>
      <c r="Q208" s="34">
        <v>2</v>
      </c>
      <c r="R208" s="34">
        <v>2</v>
      </c>
      <c r="S208" s="34">
        <v>2</v>
      </c>
      <c r="T208" s="34">
        <f>COUNTIF(D208:S208,"&gt;2")</f>
        <v>0</v>
      </c>
      <c r="U208" s="34">
        <f>COUNTIF(D208:S208,"&lt;2")  - COUNTIF(D208:S208,"=0")</f>
        <v>0</v>
      </c>
      <c r="V208" s="34">
        <f t="shared" si="22"/>
        <v>0</v>
      </c>
    </row>
    <row r="209" spans="1:22">
      <c r="A209" s="34" t="s">
        <v>224</v>
      </c>
      <c r="B209" s="34" t="s">
        <v>47</v>
      </c>
      <c r="C209" s="90" t="s">
        <v>5446</v>
      </c>
      <c r="D209" s="34">
        <v>2</v>
      </c>
      <c r="E209" s="34">
        <v>2</v>
      </c>
      <c r="F209" s="34">
        <v>2</v>
      </c>
      <c r="G209" s="34">
        <v>2</v>
      </c>
      <c r="H209" s="34">
        <v>2</v>
      </c>
      <c r="I209" s="34">
        <v>2</v>
      </c>
      <c r="J209" s="34">
        <v>2</v>
      </c>
      <c r="K209" s="34">
        <v>2</v>
      </c>
      <c r="L209" s="34">
        <v>2</v>
      </c>
      <c r="M209" s="34">
        <v>2</v>
      </c>
      <c r="N209" s="34">
        <v>2</v>
      </c>
      <c r="O209" s="34">
        <v>2</v>
      </c>
      <c r="P209" s="34">
        <v>2</v>
      </c>
      <c r="Q209" s="34">
        <v>2</v>
      </c>
      <c r="R209" s="34">
        <v>2</v>
      </c>
      <c r="S209" s="34">
        <v>2</v>
      </c>
      <c r="T209" s="34">
        <f>COUNTIF(D209:S209,"&gt;2")</f>
        <v>0</v>
      </c>
      <c r="U209" s="34">
        <f>COUNTIF(D209:S209,"&lt;2")  - COUNTIF(D209:S209,"=0")</f>
        <v>0</v>
      </c>
      <c r="V209" s="34">
        <f t="shared" si="22"/>
        <v>0</v>
      </c>
    </row>
    <row r="210" spans="1:22">
      <c r="A210" s="34" t="s">
        <v>1776</v>
      </c>
      <c r="B210" s="34" t="s">
        <v>47</v>
      </c>
      <c r="C210" s="90" t="s">
        <v>5449</v>
      </c>
      <c r="D210" s="34">
        <v>4</v>
      </c>
      <c r="E210" s="34">
        <v>4</v>
      </c>
      <c r="F210" s="34">
        <v>4</v>
      </c>
      <c r="G210" s="34">
        <v>4</v>
      </c>
      <c r="H210" s="34">
        <v>4</v>
      </c>
      <c r="I210" s="34">
        <v>4</v>
      </c>
      <c r="J210" s="34">
        <v>4</v>
      </c>
      <c r="K210" s="34">
        <v>4</v>
      </c>
      <c r="L210" s="34">
        <v>4</v>
      </c>
      <c r="M210" s="34">
        <v>4</v>
      </c>
      <c r="N210" s="34">
        <v>4</v>
      </c>
      <c r="O210" s="34">
        <v>4</v>
      </c>
      <c r="P210" s="34">
        <v>4</v>
      </c>
      <c r="Q210" s="34">
        <v>3</v>
      </c>
      <c r="R210" s="34">
        <v>4</v>
      </c>
      <c r="S210" s="34">
        <v>4</v>
      </c>
      <c r="T210" s="34">
        <f>COUNTIF(D210:S210,"&gt;4")</f>
        <v>0</v>
      </c>
      <c r="U210" s="34">
        <f>COUNTIF(D210:S210,"&lt;4")  - COUNTIF(D210:S210,"=0")</f>
        <v>1</v>
      </c>
      <c r="V210" s="34">
        <f t="shared" si="22"/>
        <v>1</v>
      </c>
    </row>
    <row r="211" spans="1:22">
      <c r="A211" s="34" t="s">
        <v>1779</v>
      </c>
      <c r="B211" s="34" t="s">
        <v>47</v>
      </c>
      <c r="C211" s="90" t="s">
        <v>5449</v>
      </c>
      <c r="D211" s="34">
        <v>4</v>
      </c>
      <c r="E211" s="34">
        <v>4</v>
      </c>
      <c r="F211" s="34">
        <v>4</v>
      </c>
      <c r="G211" s="34">
        <v>4</v>
      </c>
      <c r="H211" s="34">
        <v>4</v>
      </c>
      <c r="I211" s="34">
        <v>4</v>
      </c>
      <c r="J211" s="34">
        <v>4</v>
      </c>
      <c r="K211" s="34">
        <v>4</v>
      </c>
      <c r="L211" s="34">
        <v>4</v>
      </c>
      <c r="M211" s="34">
        <v>4</v>
      </c>
      <c r="N211" s="34">
        <v>4</v>
      </c>
      <c r="O211" s="34">
        <v>4</v>
      </c>
      <c r="P211" s="34">
        <v>4</v>
      </c>
      <c r="Q211" s="34">
        <v>4</v>
      </c>
      <c r="R211" s="34">
        <v>4</v>
      </c>
      <c r="S211" s="34">
        <v>4</v>
      </c>
      <c r="T211" s="34">
        <f>COUNTIF(D211:S211,"&gt;4")</f>
        <v>0</v>
      </c>
      <c r="U211" s="34">
        <f>COUNTIF(D211:S211,"&lt;4")  - COUNTIF(D211:S211,"=0")</f>
        <v>0</v>
      </c>
      <c r="V211" s="34">
        <f t="shared" si="22"/>
        <v>0</v>
      </c>
    </row>
    <row r="212" spans="1:22">
      <c r="A212" s="34" t="s">
        <v>1338</v>
      </c>
      <c r="B212" s="34" t="s">
        <v>47</v>
      </c>
      <c r="C212" s="90" t="s">
        <v>5446</v>
      </c>
      <c r="D212" s="34">
        <v>2</v>
      </c>
      <c r="E212" s="34">
        <v>2</v>
      </c>
      <c r="F212" s="34">
        <v>2</v>
      </c>
      <c r="G212" s="34">
        <v>2</v>
      </c>
      <c r="H212" s="34">
        <v>2</v>
      </c>
      <c r="I212" s="34">
        <v>2</v>
      </c>
      <c r="J212" s="34">
        <v>2</v>
      </c>
      <c r="K212" s="34">
        <v>2</v>
      </c>
      <c r="L212" s="34">
        <v>2</v>
      </c>
      <c r="M212" s="34">
        <v>2</v>
      </c>
      <c r="N212" s="34">
        <v>2</v>
      </c>
      <c r="O212" s="34">
        <v>2</v>
      </c>
      <c r="P212" s="34">
        <v>2</v>
      </c>
      <c r="Q212" s="34">
        <v>2</v>
      </c>
      <c r="R212" s="34">
        <v>2</v>
      </c>
      <c r="S212" s="34">
        <v>2</v>
      </c>
      <c r="T212" s="34">
        <f>COUNTIF(D212:S212,"&gt;2")</f>
        <v>0</v>
      </c>
      <c r="U212" s="34">
        <f>COUNTIF(D212:S212,"&lt;2")  - COUNTIF(D212:S212,"=0")</f>
        <v>0</v>
      </c>
      <c r="V212" s="34">
        <f t="shared" si="22"/>
        <v>0</v>
      </c>
    </row>
    <row r="213" spans="1:22">
      <c r="A213" s="34" t="s">
        <v>1771</v>
      </c>
      <c r="B213" s="34" t="s">
        <v>47</v>
      </c>
      <c r="C213" s="90" t="s">
        <v>5449</v>
      </c>
      <c r="D213" s="34">
        <v>4</v>
      </c>
      <c r="E213" s="34">
        <v>4</v>
      </c>
      <c r="F213" s="34">
        <v>4</v>
      </c>
      <c r="G213" s="34">
        <v>4</v>
      </c>
      <c r="H213" s="34">
        <v>4</v>
      </c>
      <c r="I213" s="34">
        <v>4</v>
      </c>
      <c r="J213" s="34">
        <v>4</v>
      </c>
      <c r="K213" s="34">
        <v>4</v>
      </c>
      <c r="L213" s="34">
        <v>4</v>
      </c>
      <c r="M213" s="34">
        <v>4</v>
      </c>
      <c r="N213" s="34">
        <v>4</v>
      </c>
      <c r="O213" s="34">
        <v>4</v>
      </c>
      <c r="P213" s="34">
        <v>3</v>
      </c>
      <c r="Q213" s="34">
        <v>4</v>
      </c>
      <c r="R213" s="34">
        <v>4</v>
      </c>
      <c r="S213" s="34">
        <v>3</v>
      </c>
      <c r="T213" s="34">
        <f>COUNTIF(D213:S213,"&gt;4")</f>
        <v>0</v>
      </c>
      <c r="U213" s="34">
        <f>COUNTIF(D213:S213,"&lt;4")  - COUNTIF(D213:S213,"=0")</f>
        <v>2</v>
      </c>
      <c r="V213" s="34">
        <f t="shared" si="22"/>
        <v>2</v>
      </c>
    </row>
    <row r="214" spans="1:22">
      <c r="A214" s="34" t="s">
        <v>1319</v>
      </c>
      <c r="B214" s="34" t="s">
        <v>47</v>
      </c>
      <c r="C214" s="90" t="s">
        <v>5446</v>
      </c>
      <c r="D214" s="34">
        <v>2</v>
      </c>
      <c r="E214" s="34">
        <v>2</v>
      </c>
      <c r="F214" s="34">
        <v>2</v>
      </c>
      <c r="G214" s="34">
        <v>2</v>
      </c>
      <c r="H214" s="34">
        <v>2</v>
      </c>
      <c r="I214" s="34">
        <v>2</v>
      </c>
      <c r="J214" s="34">
        <v>2</v>
      </c>
      <c r="K214" s="34">
        <v>2</v>
      </c>
      <c r="L214" s="34">
        <v>2</v>
      </c>
      <c r="M214" s="34">
        <v>3</v>
      </c>
      <c r="N214" s="34">
        <v>2</v>
      </c>
      <c r="O214" s="34">
        <v>2</v>
      </c>
      <c r="P214" s="34">
        <v>2</v>
      </c>
      <c r="Q214" s="34">
        <v>2</v>
      </c>
      <c r="R214" s="34">
        <v>2</v>
      </c>
      <c r="S214" s="34">
        <v>2</v>
      </c>
      <c r="T214" s="34">
        <f t="shared" ref="T214:T236" si="29">COUNTIF(D214:S214,"&gt;2")</f>
        <v>1</v>
      </c>
      <c r="U214" s="34">
        <f t="shared" ref="U214:U236" si="30">COUNTIF(D214:S214,"&lt;2")  - COUNTIF(D214:S214,"=0")</f>
        <v>0</v>
      </c>
      <c r="V214" s="34">
        <f t="shared" ref="V214:V277" si="31">SUM(T214:U214)</f>
        <v>1</v>
      </c>
    </row>
    <row r="215" spans="1:22">
      <c r="A215" s="34" t="s">
        <v>1359</v>
      </c>
      <c r="B215" s="34" t="s">
        <v>47</v>
      </c>
      <c r="C215" s="90" t="s">
        <v>5446</v>
      </c>
      <c r="D215" s="34">
        <v>2</v>
      </c>
      <c r="E215" s="34">
        <v>2</v>
      </c>
      <c r="F215" s="34">
        <v>2</v>
      </c>
      <c r="G215" s="34">
        <v>2</v>
      </c>
      <c r="H215" s="34">
        <v>2</v>
      </c>
      <c r="I215" s="34">
        <v>2</v>
      </c>
      <c r="J215" s="34">
        <v>2</v>
      </c>
      <c r="K215" s="34">
        <v>2</v>
      </c>
      <c r="L215" s="34">
        <v>2</v>
      </c>
      <c r="M215" s="34">
        <v>2</v>
      </c>
      <c r="N215" s="34">
        <v>2</v>
      </c>
      <c r="O215" s="34">
        <v>2</v>
      </c>
      <c r="P215" s="34">
        <v>2</v>
      </c>
      <c r="Q215" s="34">
        <v>2</v>
      </c>
      <c r="R215" s="34">
        <v>2</v>
      </c>
      <c r="S215" s="34">
        <v>2</v>
      </c>
      <c r="T215" s="34">
        <f t="shared" si="29"/>
        <v>0</v>
      </c>
      <c r="U215" s="34">
        <f t="shared" si="30"/>
        <v>0</v>
      </c>
      <c r="V215" s="34">
        <f t="shared" si="31"/>
        <v>0</v>
      </c>
    </row>
    <row r="216" spans="1:22">
      <c r="A216" s="34" t="s">
        <v>1373</v>
      </c>
      <c r="B216" s="34" t="s">
        <v>47</v>
      </c>
      <c r="C216" s="90" t="s">
        <v>5446</v>
      </c>
      <c r="D216" s="34">
        <v>2</v>
      </c>
      <c r="E216" s="34">
        <v>2</v>
      </c>
      <c r="F216" s="34">
        <v>2</v>
      </c>
      <c r="G216" s="34">
        <v>2</v>
      </c>
      <c r="H216" s="34">
        <v>2</v>
      </c>
      <c r="I216" s="34">
        <v>2</v>
      </c>
      <c r="J216" s="34">
        <v>2</v>
      </c>
      <c r="K216" s="34">
        <v>2</v>
      </c>
      <c r="L216" s="34">
        <v>2</v>
      </c>
      <c r="M216" s="34">
        <v>2</v>
      </c>
      <c r="N216" s="34">
        <v>2</v>
      </c>
      <c r="O216" s="34">
        <v>2</v>
      </c>
      <c r="P216" s="34">
        <v>2</v>
      </c>
      <c r="Q216" s="34">
        <v>2</v>
      </c>
      <c r="R216" s="34">
        <v>2</v>
      </c>
      <c r="S216" s="34">
        <v>2</v>
      </c>
      <c r="T216" s="34">
        <f t="shared" si="29"/>
        <v>0</v>
      </c>
      <c r="U216" s="34">
        <f t="shared" si="30"/>
        <v>0</v>
      </c>
      <c r="V216" s="34">
        <f t="shared" si="31"/>
        <v>0</v>
      </c>
    </row>
    <row r="217" spans="1:22">
      <c r="A217" s="34" t="s">
        <v>1380</v>
      </c>
      <c r="B217" s="34" t="s">
        <v>47</v>
      </c>
      <c r="C217" s="90" t="s">
        <v>5446</v>
      </c>
      <c r="D217" s="34">
        <v>2</v>
      </c>
      <c r="E217" s="34">
        <v>2</v>
      </c>
      <c r="F217" s="34">
        <v>2</v>
      </c>
      <c r="G217" s="34">
        <v>2</v>
      </c>
      <c r="H217" s="34">
        <v>2</v>
      </c>
      <c r="I217" s="34">
        <v>2</v>
      </c>
      <c r="J217" s="34">
        <v>2</v>
      </c>
      <c r="K217" s="34">
        <v>2</v>
      </c>
      <c r="L217" s="34">
        <v>2</v>
      </c>
      <c r="M217" s="34">
        <v>2</v>
      </c>
      <c r="N217" s="34">
        <v>3</v>
      </c>
      <c r="O217" s="34">
        <v>2</v>
      </c>
      <c r="P217" s="34">
        <v>2</v>
      </c>
      <c r="Q217" s="34">
        <v>2</v>
      </c>
      <c r="R217" s="34">
        <v>2</v>
      </c>
      <c r="S217" s="34">
        <v>2</v>
      </c>
      <c r="T217" s="34">
        <f t="shared" si="29"/>
        <v>1</v>
      </c>
      <c r="U217" s="34">
        <f t="shared" si="30"/>
        <v>0</v>
      </c>
      <c r="V217" s="34">
        <f t="shared" si="31"/>
        <v>1</v>
      </c>
    </row>
    <row r="218" spans="1:22">
      <c r="A218" s="34" t="s">
        <v>1382</v>
      </c>
      <c r="B218" s="34" t="s">
        <v>47</v>
      </c>
      <c r="C218" s="90" t="s">
        <v>5446</v>
      </c>
      <c r="D218" s="34">
        <v>2</v>
      </c>
      <c r="E218" s="34">
        <v>2</v>
      </c>
      <c r="F218" s="34">
        <v>2</v>
      </c>
      <c r="G218" s="34">
        <v>2</v>
      </c>
      <c r="H218" s="34">
        <v>2</v>
      </c>
      <c r="I218" s="34">
        <v>2</v>
      </c>
      <c r="J218" s="34">
        <v>2</v>
      </c>
      <c r="K218" s="34">
        <v>2</v>
      </c>
      <c r="L218" s="34">
        <v>2</v>
      </c>
      <c r="M218" s="34">
        <v>2</v>
      </c>
      <c r="N218" s="34" t="s">
        <v>5487</v>
      </c>
      <c r="O218" s="34">
        <v>2</v>
      </c>
      <c r="P218" s="34">
        <v>2</v>
      </c>
      <c r="Q218" s="34">
        <v>2</v>
      </c>
      <c r="R218" s="34">
        <v>2</v>
      </c>
      <c r="S218" s="34">
        <v>2</v>
      </c>
      <c r="T218" s="34">
        <f t="shared" si="29"/>
        <v>0</v>
      </c>
      <c r="U218" s="34">
        <f t="shared" si="30"/>
        <v>0</v>
      </c>
      <c r="V218" s="34">
        <f t="shared" si="31"/>
        <v>0</v>
      </c>
    </row>
    <row r="219" spans="1:22">
      <c r="A219" s="34" t="s">
        <v>1361</v>
      </c>
      <c r="B219" s="34" t="s">
        <v>47</v>
      </c>
      <c r="C219" s="90" t="s">
        <v>5446</v>
      </c>
      <c r="D219" s="34">
        <v>2</v>
      </c>
      <c r="E219" s="34">
        <v>2</v>
      </c>
      <c r="F219" s="34">
        <v>2</v>
      </c>
      <c r="G219" s="34">
        <v>2</v>
      </c>
      <c r="H219" s="34">
        <v>2</v>
      </c>
      <c r="I219" s="34">
        <v>2</v>
      </c>
      <c r="J219" s="34">
        <v>2</v>
      </c>
      <c r="K219" s="34">
        <v>2</v>
      </c>
      <c r="L219" s="34">
        <v>2</v>
      </c>
      <c r="M219" s="34" t="s">
        <v>5488</v>
      </c>
      <c r="N219" s="34">
        <v>2</v>
      </c>
      <c r="O219" s="34">
        <v>2</v>
      </c>
      <c r="P219" s="34">
        <v>2</v>
      </c>
      <c r="Q219" s="34">
        <v>2</v>
      </c>
      <c r="R219" s="34">
        <v>2</v>
      </c>
      <c r="S219" s="34">
        <v>2</v>
      </c>
      <c r="T219" s="34">
        <f t="shared" si="29"/>
        <v>0</v>
      </c>
      <c r="U219" s="34">
        <f t="shared" si="30"/>
        <v>0</v>
      </c>
      <c r="V219" s="34">
        <f t="shared" si="31"/>
        <v>0</v>
      </c>
    </row>
    <row r="220" spans="1:22">
      <c r="A220" s="34" t="s">
        <v>1396</v>
      </c>
      <c r="B220" s="34" t="s">
        <v>47</v>
      </c>
      <c r="C220" s="90" t="s">
        <v>5446</v>
      </c>
      <c r="D220" s="34">
        <v>2</v>
      </c>
      <c r="E220" s="34">
        <v>2</v>
      </c>
      <c r="F220" s="34">
        <v>2</v>
      </c>
      <c r="G220" s="34">
        <v>2</v>
      </c>
      <c r="H220" s="34">
        <v>2</v>
      </c>
      <c r="I220" s="34">
        <v>2</v>
      </c>
      <c r="J220" s="34">
        <v>2</v>
      </c>
      <c r="K220" s="34">
        <v>2</v>
      </c>
      <c r="L220" s="34">
        <v>2</v>
      </c>
      <c r="M220" s="34">
        <v>2</v>
      </c>
      <c r="N220" s="34">
        <v>2</v>
      </c>
      <c r="O220" s="34" t="s">
        <v>5489</v>
      </c>
      <c r="P220" s="34">
        <v>2</v>
      </c>
      <c r="Q220" s="34">
        <v>2</v>
      </c>
      <c r="R220" s="34">
        <v>2</v>
      </c>
      <c r="S220" s="34">
        <v>2</v>
      </c>
      <c r="T220" s="34">
        <f t="shared" si="29"/>
        <v>0</v>
      </c>
      <c r="U220" s="34">
        <f t="shared" si="30"/>
        <v>0</v>
      </c>
      <c r="V220" s="34">
        <f t="shared" si="31"/>
        <v>0</v>
      </c>
    </row>
    <row r="221" spans="1:22">
      <c r="A221" s="34" t="s">
        <v>1351</v>
      </c>
      <c r="B221" s="34" t="s">
        <v>47</v>
      </c>
      <c r="C221" s="90" t="s">
        <v>5446</v>
      </c>
      <c r="D221" s="34" t="s">
        <v>10</v>
      </c>
      <c r="E221" s="34">
        <v>2</v>
      </c>
      <c r="F221" s="34">
        <v>2</v>
      </c>
      <c r="G221" s="34">
        <v>2</v>
      </c>
      <c r="H221" s="34">
        <v>2</v>
      </c>
      <c r="I221" s="34">
        <v>2</v>
      </c>
      <c r="J221" s="34">
        <v>2</v>
      </c>
      <c r="K221" s="34">
        <v>2</v>
      </c>
      <c r="L221" s="34">
        <v>2</v>
      </c>
      <c r="M221" s="34">
        <v>2</v>
      </c>
      <c r="N221" s="34">
        <v>2</v>
      </c>
      <c r="O221" s="34">
        <v>2</v>
      </c>
      <c r="P221" s="34">
        <v>2</v>
      </c>
      <c r="Q221" s="34">
        <v>2</v>
      </c>
      <c r="R221" s="34">
        <v>2</v>
      </c>
      <c r="S221" s="34">
        <v>2</v>
      </c>
      <c r="T221" s="34">
        <f t="shared" si="29"/>
        <v>0</v>
      </c>
      <c r="U221" s="34">
        <f t="shared" si="30"/>
        <v>0</v>
      </c>
      <c r="V221" s="34">
        <f t="shared" si="31"/>
        <v>0</v>
      </c>
    </row>
    <row r="222" spans="1:22">
      <c r="A222" s="34" t="s">
        <v>1375</v>
      </c>
      <c r="B222" s="34" t="s">
        <v>47</v>
      </c>
      <c r="C222" s="90" t="s">
        <v>5446</v>
      </c>
      <c r="D222" s="34">
        <v>2</v>
      </c>
      <c r="E222" s="34">
        <v>2</v>
      </c>
      <c r="F222" s="34">
        <v>2</v>
      </c>
      <c r="G222" s="34" t="s">
        <v>5490</v>
      </c>
      <c r="H222" s="34">
        <v>2</v>
      </c>
      <c r="I222" s="34">
        <v>2</v>
      </c>
      <c r="J222" s="34">
        <v>2</v>
      </c>
      <c r="K222" s="34">
        <v>2</v>
      </c>
      <c r="L222" s="34">
        <v>2</v>
      </c>
      <c r="M222" s="34">
        <v>2</v>
      </c>
      <c r="N222" s="34">
        <v>2</v>
      </c>
      <c r="O222" s="34">
        <v>2</v>
      </c>
      <c r="P222" s="34">
        <v>2</v>
      </c>
      <c r="Q222" s="34">
        <v>2</v>
      </c>
      <c r="R222" s="34">
        <v>2</v>
      </c>
      <c r="S222" s="34">
        <v>2</v>
      </c>
      <c r="T222" s="34">
        <f t="shared" si="29"/>
        <v>0</v>
      </c>
      <c r="U222" s="34">
        <f t="shared" si="30"/>
        <v>0</v>
      </c>
      <c r="V222" s="34">
        <f t="shared" si="31"/>
        <v>0</v>
      </c>
    </row>
    <row r="223" spans="1:22">
      <c r="A223" s="34" t="s">
        <v>1363</v>
      </c>
      <c r="B223" s="34" t="s">
        <v>47</v>
      </c>
      <c r="C223" s="90" t="s">
        <v>5446</v>
      </c>
      <c r="D223" s="34">
        <v>2</v>
      </c>
      <c r="E223" s="34">
        <v>2</v>
      </c>
      <c r="F223" s="34">
        <v>2</v>
      </c>
      <c r="G223" s="34">
        <v>2</v>
      </c>
      <c r="H223" s="34">
        <v>2</v>
      </c>
      <c r="I223" s="34">
        <v>2</v>
      </c>
      <c r="J223" s="34">
        <v>2</v>
      </c>
      <c r="K223" s="34">
        <v>2</v>
      </c>
      <c r="L223" s="34">
        <v>2</v>
      </c>
      <c r="M223" s="34">
        <v>2</v>
      </c>
      <c r="N223" s="34">
        <v>2</v>
      </c>
      <c r="O223" s="34">
        <v>2</v>
      </c>
      <c r="P223" s="34">
        <v>2</v>
      </c>
      <c r="Q223" s="34">
        <v>2</v>
      </c>
      <c r="R223" s="34">
        <v>2</v>
      </c>
      <c r="S223" s="34">
        <v>2</v>
      </c>
      <c r="T223" s="34">
        <f t="shared" si="29"/>
        <v>0</v>
      </c>
      <c r="U223" s="34">
        <f t="shared" si="30"/>
        <v>0</v>
      </c>
      <c r="V223" s="34">
        <f t="shared" si="31"/>
        <v>0</v>
      </c>
    </row>
    <row r="224" spans="1:22">
      <c r="A224" s="34" t="s">
        <v>1366</v>
      </c>
      <c r="B224" s="34" t="s">
        <v>47</v>
      </c>
      <c r="C224" s="90" t="s">
        <v>5446</v>
      </c>
      <c r="D224" s="34">
        <v>2</v>
      </c>
      <c r="E224" s="34">
        <v>2</v>
      </c>
      <c r="F224" s="34">
        <v>2</v>
      </c>
      <c r="G224" s="34">
        <v>2</v>
      </c>
      <c r="H224" s="34">
        <v>2</v>
      </c>
      <c r="I224" s="34">
        <v>2</v>
      </c>
      <c r="J224" s="34">
        <v>2</v>
      </c>
      <c r="K224" s="34">
        <v>2</v>
      </c>
      <c r="L224" s="34">
        <v>2</v>
      </c>
      <c r="M224" s="34">
        <v>2</v>
      </c>
      <c r="N224" s="34">
        <v>3</v>
      </c>
      <c r="O224" s="34">
        <v>2</v>
      </c>
      <c r="P224" s="34">
        <v>2</v>
      </c>
      <c r="Q224" s="34">
        <v>2</v>
      </c>
      <c r="R224" s="34">
        <v>2</v>
      </c>
      <c r="S224" s="34">
        <v>2</v>
      </c>
      <c r="T224" s="34">
        <f t="shared" si="29"/>
        <v>1</v>
      </c>
      <c r="U224" s="34">
        <f t="shared" si="30"/>
        <v>0</v>
      </c>
      <c r="V224" s="34">
        <f t="shared" si="31"/>
        <v>1</v>
      </c>
    </row>
    <row r="225" spans="1:22">
      <c r="A225" s="34" t="s">
        <v>1390</v>
      </c>
      <c r="B225" s="34" t="s">
        <v>47</v>
      </c>
      <c r="C225" s="90" t="s">
        <v>5446</v>
      </c>
      <c r="D225" s="34">
        <v>2</v>
      </c>
      <c r="E225" s="34">
        <v>2</v>
      </c>
      <c r="F225" s="34">
        <v>2</v>
      </c>
      <c r="G225" s="34">
        <v>2</v>
      </c>
      <c r="H225" s="34">
        <v>2</v>
      </c>
      <c r="I225" s="34">
        <v>2</v>
      </c>
      <c r="J225" s="34">
        <v>2</v>
      </c>
      <c r="K225" s="34">
        <v>2</v>
      </c>
      <c r="L225" s="34">
        <v>2</v>
      </c>
      <c r="M225" s="34">
        <v>2</v>
      </c>
      <c r="N225" s="34">
        <v>2</v>
      </c>
      <c r="O225" s="34">
        <v>2</v>
      </c>
      <c r="P225" s="34">
        <v>2</v>
      </c>
      <c r="Q225" s="34">
        <v>2</v>
      </c>
      <c r="R225" s="34">
        <v>2</v>
      </c>
      <c r="S225" s="34">
        <v>2</v>
      </c>
      <c r="T225" s="34">
        <f t="shared" si="29"/>
        <v>0</v>
      </c>
      <c r="U225" s="34">
        <f t="shared" si="30"/>
        <v>0</v>
      </c>
      <c r="V225" s="34">
        <f t="shared" si="31"/>
        <v>0</v>
      </c>
    </row>
    <row r="226" spans="1:22">
      <c r="A226" s="34" t="s">
        <v>1353</v>
      </c>
      <c r="B226" s="34" t="s">
        <v>47</v>
      </c>
      <c r="C226" s="90" t="s">
        <v>5446</v>
      </c>
      <c r="D226" s="34">
        <v>2</v>
      </c>
      <c r="E226" s="34">
        <v>2</v>
      </c>
      <c r="F226" s="34">
        <v>2</v>
      </c>
      <c r="G226" s="34">
        <v>2</v>
      </c>
      <c r="H226" s="34">
        <v>2</v>
      </c>
      <c r="I226" s="34">
        <v>2</v>
      </c>
      <c r="J226" s="34">
        <v>2</v>
      </c>
      <c r="K226" s="34">
        <v>2</v>
      </c>
      <c r="L226" s="34">
        <v>2</v>
      </c>
      <c r="M226" s="34">
        <v>2</v>
      </c>
      <c r="N226" s="34">
        <v>2</v>
      </c>
      <c r="O226" s="34">
        <v>2</v>
      </c>
      <c r="P226" s="34">
        <v>2</v>
      </c>
      <c r="Q226" s="34">
        <v>2</v>
      </c>
      <c r="R226" s="34">
        <v>2</v>
      </c>
      <c r="S226" s="34">
        <v>2</v>
      </c>
      <c r="T226" s="34">
        <f t="shared" si="29"/>
        <v>0</v>
      </c>
      <c r="U226" s="34">
        <f t="shared" si="30"/>
        <v>0</v>
      </c>
      <c r="V226" s="34">
        <f t="shared" si="31"/>
        <v>0</v>
      </c>
    </row>
    <row r="227" spans="1:22">
      <c r="A227" s="34" t="s">
        <v>1347</v>
      </c>
      <c r="B227" s="34" t="s">
        <v>47</v>
      </c>
      <c r="C227" s="90" t="s">
        <v>5446</v>
      </c>
      <c r="D227" s="34">
        <v>2</v>
      </c>
      <c r="E227" s="34">
        <v>2</v>
      </c>
      <c r="F227" s="34">
        <v>2</v>
      </c>
      <c r="G227" s="34">
        <v>2</v>
      </c>
      <c r="H227" s="34">
        <v>2</v>
      </c>
      <c r="I227" s="34">
        <v>2</v>
      </c>
      <c r="J227" s="34">
        <v>2</v>
      </c>
      <c r="K227" s="34">
        <v>2</v>
      </c>
      <c r="L227" s="34">
        <v>2</v>
      </c>
      <c r="M227" s="34">
        <v>2</v>
      </c>
      <c r="N227" s="34">
        <v>2</v>
      </c>
      <c r="O227" s="34">
        <v>2</v>
      </c>
      <c r="P227" s="34">
        <v>2</v>
      </c>
      <c r="Q227" s="34">
        <v>2</v>
      </c>
      <c r="R227" s="34">
        <v>2</v>
      </c>
      <c r="S227" s="34">
        <v>2</v>
      </c>
      <c r="T227" s="34">
        <f t="shared" si="29"/>
        <v>0</v>
      </c>
      <c r="U227" s="34">
        <f t="shared" si="30"/>
        <v>0</v>
      </c>
      <c r="V227" s="34">
        <f t="shared" si="31"/>
        <v>0</v>
      </c>
    </row>
    <row r="228" spans="1:22">
      <c r="A228" s="34" t="s">
        <v>1378</v>
      </c>
      <c r="B228" s="34" t="s">
        <v>47</v>
      </c>
      <c r="C228" s="90" t="s">
        <v>5446</v>
      </c>
      <c r="D228" s="34">
        <v>2</v>
      </c>
      <c r="E228" s="34">
        <v>2</v>
      </c>
      <c r="F228" s="34">
        <v>2</v>
      </c>
      <c r="G228" s="34">
        <v>2</v>
      </c>
      <c r="H228" s="34">
        <v>2</v>
      </c>
      <c r="I228" s="34">
        <v>2</v>
      </c>
      <c r="J228" s="34">
        <v>2</v>
      </c>
      <c r="K228" s="34">
        <v>2</v>
      </c>
      <c r="L228" s="34">
        <v>2</v>
      </c>
      <c r="M228" s="34">
        <v>2</v>
      </c>
      <c r="N228" s="34">
        <v>2</v>
      </c>
      <c r="O228" s="34">
        <v>2</v>
      </c>
      <c r="P228" s="34">
        <v>2</v>
      </c>
      <c r="Q228" s="34">
        <v>2</v>
      </c>
      <c r="R228" s="34">
        <v>2</v>
      </c>
      <c r="S228" s="34">
        <v>2</v>
      </c>
      <c r="T228" s="34">
        <f t="shared" si="29"/>
        <v>0</v>
      </c>
      <c r="U228" s="34">
        <f t="shared" si="30"/>
        <v>0</v>
      </c>
      <c r="V228" s="34">
        <f t="shared" si="31"/>
        <v>0</v>
      </c>
    </row>
    <row r="229" spans="1:22">
      <c r="A229" s="34" t="s">
        <v>1332</v>
      </c>
      <c r="B229" s="34" t="s">
        <v>47</v>
      </c>
      <c r="C229" s="90" t="s">
        <v>5446</v>
      </c>
      <c r="D229" s="34">
        <v>2</v>
      </c>
      <c r="E229" s="34">
        <v>2</v>
      </c>
      <c r="F229" s="34">
        <v>2</v>
      </c>
      <c r="G229" s="34">
        <v>2</v>
      </c>
      <c r="H229" s="34">
        <v>2</v>
      </c>
      <c r="I229" s="34">
        <v>2</v>
      </c>
      <c r="J229" s="34">
        <v>2</v>
      </c>
      <c r="K229" s="34">
        <v>2</v>
      </c>
      <c r="L229" s="34">
        <v>2</v>
      </c>
      <c r="M229" s="34">
        <v>2</v>
      </c>
      <c r="N229" s="34">
        <v>2</v>
      </c>
      <c r="O229" s="34">
        <v>2</v>
      </c>
      <c r="P229" s="34">
        <v>2</v>
      </c>
      <c r="Q229" s="34">
        <v>2</v>
      </c>
      <c r="R229" s="34" t="s">
        <v>5491</v>
      </c>
      <c r="S229" s="34">
        <v>2</v>
      </c>
      <c r="T229" s="34">
        <f t="shared" si="29"/>
        <v>0</v>
      </c>
      <c r="U229" s="34">
        <f t="shared" si="30"/>
        <v>0</v>
      </c>
      <c r="V229" s="34">
        <f t="shared" si="31"/>
        <v>0</v>
      </c>
    </row>
    <row r="230" spans="1:22">
      <c r="A230" s="34" t="s">
        <v>1394</v>
      </c>
      <c r="B230" s="34" t="s">
        <v>47</v>
      </c>
      <c r="C230" s="90" t="s">
        <v>5446</v>
      </c>
      <c r="D230" s="34">
        <v>2</v>
      </c>
      <c r="E230" s="34">
        <v>2</v>
      </c>
      <c r="F230" s="34" t="s">
        <v>5492</v>
      </c>
      <c r="G230" s="34">
        <v>2</v>
      </c>
      <c r="H230" s="34">
        <v>2</v>
      </c>
      <c r="I230" s="34">
        <v>2</v>
      </c>
      <c r="J230" s="34">
        <v>2</v>
      </c>
      <c r="K230" s="34">
        <v>2</v>
      </c>
      <c r="L230" s="34">
        <v>2</v>
      </c>
      <c r="M230" s="34">
        <v>2</v>
      </c>
      <c r="N230" s="34">
        <v>2</v>
      </c>
      <c r="O230" s="34">
        <v>2</v>
      </c>
      <c r="P230" s="34">
        <v>2</v>
      </c>
      <c r="Q230" s="34">
        <v>2</v>
      </c>
      <c r="R230" s="34">
        <v>2</v>
      </c>
      <c r="S230" s="34">
        <v>2</v>
      </c>
      <c r="T230" s="34">
        <f t="shared" si="29"/>
        <v>0</v>
      </c>
      <c r="U230" s="34">
        <f t="shared" si="30"/>
        <v>0</v>
      </c>
      <c r="V230" s="34">
        <f t="shared" si="31"/>
        <v>0</v>
      </c>
    </row>
    <row r="231" spans="1:22">
      <c r="A231" s="34" t="s">
        <v>1336</v>
      </c>
      <c r="B231" s="34" t="s">
        <v>47</v>
      </c>
      <c r="C231" s="90" t="s">
        <v>5446</v>
      </c>
      <c r="D231" s="34">
        <v>2</v>
      </c>
      <c r="E231" s="34">
        <v>2</v>
      </c>
      <c r="F231" s="34">
        <v>2</v>
      </c>
      <c r="G231" s="34">
        <v>2</v>
      </c>
      <c r="H231" s="34">
        <v>2</v>
      </c>
      <c r="I231" s="34">
        <v>2</v>
      </c>
      <c r="J231" s="34">
        <v>2</v>
      </c>
      <c r="K231" s="34">
        <v>2</v>
      </c>
      <c r="L231" s="34">
        <v>2</v>
      </c>
      <c r="M231" s="34">
        <v>2</v>
      </c>
      <c r="N231" s="34">
        <v>2</v>
      </c>
      <c r="O231" s="34">
        <v>2</v>
      </c>
      <c r="P231" s="34">
        <v>2</v>
      </c>
      <c r="Q231" s="34">
        <v>2</v>
      </c>
      <c r="R231" s="34">
        <v>2</v>
      </c>
      <c r="S231" s="34">
        <v>2</v>
      </c>
      <c r="T231" s="34">
        <f t="shared" si="29"/>
        <v>0</v>
      </c>
      <c r="U231" s="34">
        <f t="shared" si="30"/>
        <v>0</v>
      </c>
      <c r="V231" s="34">
        <f t="shared" si="31"/>
        <v>0</v>
      </c>
    </row>
    <row r="232" spans="1:22">
      <c r="A232" s="34" t="s">
        <v>1398</v>
      </c>
      <c r="B232" s="34" t="s">
        <v>47</v>
      </c>
      <c r="C232" s="90" t="s">
        <v>5446</v>
      </c>
      <c r="D232" s="34">
        <v>2</v>
      </c>
      <c r="E232" s="34">
        <v>2</v>
      </c>
      <c r="F232" s="34">
        <v>2</v>
      </c>
      <c r="G232" s="34">
        <v>2</v>
      </c>
      <c r="H232" s="34">
        <v>2</v>
      </c>
      <c r="I232" s="34">
        <v>2</v>
      </c>
      <c r="J232" s="34">
        <v>2</v>
      </c>
      <c r="K232" s="34">
        <v>2</v>
      </c>
      <c r="L232" s="34">
        <v>2</v>
      </c>
      <c r="M232" s="34">
        <v>2</v>
      </c>
      <c r="N232" s="34">
        <v>2</v>
      </c>
      <c r="O232" s="34">
        <v>2</v>
      </c>
      <c r="P232" s="34">
        <v>2</v>
      </c>
      <c r="Q232" s="34">
        <v>2</v>
      </c>
      <c r="R232" s="34">
        <v>2</v>
      </c>
      <c r="S232" s="34">
        <v>2</v>
      </c>
      <c r="T232" s="34">
        <f t="shared" si="29"/>
        <v>0</v>
      </c>
      <c r="U232" s="34">
        <f t="shared" si="30"/>
        <v>0</v>
      </c>
      <c r="V232" s="34">
        <f t="shared" si="31"/>
        <v>0</v>
      </c>
    </row>
    <row r="233" spans="1:22">
      <c r="A233" s="34" t="s">
        <v>1341</v>
      </c>
      <c r="B233" s="34" t="s">
        <v>47</v>
      </c>
      <c r="C233" s="90" t="s">
        <v>5446</v>
      </c>
      <c r="D233" s="34">
        <v>2</v>
      </c>
      <c r="E233" s="34">
        <v>2</v>
      </c>
      <c r="F233" s="34">
        <v>2</v>
      </c>
      <c r="G233" s="34">
        <v>2</v>
      </c>
      <c r="H233" s="34">
        <v>2</v>
      </c>
      <c r="I233" s="34">
        <v>2</v>
      </c>
      <c r="J233" s="34">
        <v>2</v>
      </c>
      <c r="K233" s="34">
        <v>2</v>
      </c>
      <c r="L233" s="34">
        <v>2</v>
      </c>
      <c r="M233" s="34">
        <v>2</v>
      </c>
      <c r="N233" s="34">
        <v>2</v>
      </c>
      <c r="O233" s="34">
        <v>3</v>
      </c>
      <c r="P233" s="34">
        <v>2</v>
      </c>
      <c r="Q233" s="34">
        <v>2</v>
      </c>
      <c r="R233" s="34">
        <v>2</v>
      </c>
      <c r="S233" s="34">
        <v>0</v>
      </c>
      <c r="T233" s="34">
        <f t="shared" si="29"/>
        <v>1</v>
      </c>
      <c r="U233" s="34">
        <f t="shared" si="30"/>
        <v>0</v>
      </c>
      <c r="V233" s="34">
        <f t="shared" si="31"/>
        <v>1</v>
      </c>
    </row>
    <row r="234" spans="1:22">
      <c r="A234" s="34" t="s">
        <v>1349</v>
      </c>
      <c r="B234" s="34" t="s">
        <v>47</v>
      </c>
      <c r="C234" s="90" t="s">
        <v>5446</v>
      </c>
      <c r="D234" s="34">
        <v>2</v>
      </c>
      <c r="E234" s="34">
        <v>2</v>
      </c>
      <c r="F234" s="34">
        <v>2</v>
      </c>
      <c r="G234" s="34">
        <v>2</v>
      </c>
      <c r="H234" s="34">
        <v>2</v>
      </c>
      <c r="I234" s="34">
        <v>2</v>
      </c>
      <c r="J234" s="34">
        <v>2</v>
      </c>
      <c r="K234" s="34">
        <v>2</v>
      </c>
      <c r="L234" s="34">
        <v>0</v>
      </c>
      <c r="M234" s="34">
        <v>3</v>
      </c>
      <c r="N234" s="34">
        <v>2</v>
      </c>
      <c r="O234" s="34">
        <v>2</v>
      </c>
      <c r="P234" s="34">
        <v>2</v>
      </c>
      <c r="Q234" s="34">
        <v>2</v>
      </c>
      <c r="R234" s="34">
        <v>2</v>
      </c>
      <c r="S234" s="34">
        <v>2</v>
      </c>
      <c r="T234" s="34">
        <f t="shared" si="29"/>
        <v>1</v>
      </c>
      <c r="U234" s="34">
        <f t="shared" si="30"/>
        <v>0</v>
      </c>
      <c r="V234" s="34">
        <f t="shared" si="31"/>
        <v>1</v>
      </c>
    </row>
    <row r="235" spans="1:22">
      <c r="A235" s="34" t="s">
        <v>1384</v>
      </c>
      <c r="B235" s="34" t="s">
        <v>47</v>
      </c>
      <c r="C235" s="90" t="s">
        <v>5446</v>
      </c>
      <c r="D235" s="34">
        <v>2</v>
      </c>
      <c r="E235" s="34">
        <v>2</v>
      </c>
      <c r="F235" s="34">
        <v>2</v>
      </c>
      <c r="G235" s="34">
        <v>2</v>
      </c>
      <c r="H235" s="34">
        <v>2</v>
      </c>
      <c r="I235" s="34">
        <v>2</v>
      </c>
      <c r="J235" s="34">
        <v>2</v>
      </c>
      <c r="K235" s="34">
        <v>2</v>
      </c>
      <c r="L235" s="34">
        <v>2</v>
      </c>
      <c r="M235" s="34">
        <v>2</v>
      </c>
      <c r="N235" s="34">
        <v>2</v>
      </c>
      <c r="O235" s="34">
        <v>2</v>
      </c>
      <c r="P235" s="34">
        <v>2</v>
      </c>
      <c r="Q235" s="34">
        <v>2</v>
      </c>
      <c r="R235" s="34">
        <v>2</v>
      </c>
      <c r="S235" s="34">
        <v>2</v>
      </c>
      <c r="T235" s="34">
        <f t="shared" si="29"/>
        <v>0</v>
      </c>
      <c r="U235" s="34">
        <f t="shared" si="30"/>
        <v>0</v>
      </c>
      <c r="V235" s="34">
        <f t="shared" si="31"/>
        <v>0</v>
      </c>
    </row>
    <row r="236" spans="1:22">
      <c r="A236" s="34" t="s">
        <v>1388</v>
      </c>
      <c r="B236" s="34" t="s">
        <v>47</v>
      </c>
      <c r="C236" s="90" t="s">
        <v>5446</v>
      </c>
      <c r="D236" s="34">
        <v>2</v>
      </c>
      <c r="E236" s="34">
        <v>2</v>
      </c>
      <c r="F236" s="34">
        <v>2</v>
      </c>
      <c r="G236" s="34">
        <v>2</v>
      </c>
      <c r="H236" s="34">
        <v>2</v>
      </c>
      <c r="I236" s="34">
        <v>2</v>
      </c>
      <c r="J236" s="34">
        <v>2</v>
      </c>
      <c r="K236" s="34">
        <v>2</v>
      </c>
      <c r="L236" s="34">
        <v>2</v>
      </c>
      <c r="M236" s="34">
        <v>2</v>
      </c>
      <c r="N236" s="34">
        <v>2</v>
      </c>
      <c r="O236" s="34">
        <v>2</v>
      </c>
      <c r="P236" s="34">
        <v>2</v>
      </c>
      <c r="Q236" s="34">
        <v>2</v>
      </c>
      <c r="R236" s="34">
        <v>2</v>
      </c>
      <c r="S236" s="34">
        <v>2</v>
      </c>
      <c r="T236" s="34">
        <f t="shared" si="29"/>
        <v>0</v>
      </c>
      <c r="U236" s="34">
        <f t="shared" si="30"/>
        <v>0</v>
      </c>
      <c r="V236" s="34">
        <f t="shared" si="31"/>
        <v>0</v>
      </c>
    </row>
    <row r="237" spans="1:22">
      <c r="A237" s="34" t="s">
        <v>1454</v>
      </c>
      <c r="B237" s="34" t="s">
        <v>47</v>
      </c>
      <c r="C237" s="90" t="s">
        <v>5448</v>
      </c>
      <c r="D237" s="34">
        <v>3</v>
      </c>
      <c r="E237" s="34">
        <v>3</v>
      </c>
      <c r="F237" s="34">
        <v>3</v>
      </c>
      <c r="G237" s="34">
        <v>3</v>
      </c>
      <c r="H237" s="34">
        <v>3</v>
      </c>
      <c r="I237" s="34">
        <v>3</v>
      </c>
      <c r="J237" s="34">
        <v>3</v>
      </c>
      <c r="K237" s="34">
        <v>3</v>
      </c>
      <c r="L237" s="34">
        <v>3</v>
      </c>
      <c r="M237" s="34">
        <v>3</v>
      </c>
      <c r="N237" s="34">
        <v>3</v>
      </c>
      <c r="O237" s="34">
        <v>3</v>
      </c>
      <c r="P237" s="34">
        <v>3</v>
      </c>
      <c r="Q237" s="34">
        <v>3</v>
      </c>
      <c r="R237" s="34">
        <v>3</v>
      </c>
      <c r="S237" s="34">
        <v>3</v>
      </c>
      <c r="T237" s="34">
        <f>COUNTIF(D237:S237,"&gt;3")</f>
        <v>0</v>
      </c>
      <c r="U237" s="34">
        <f>COUNTIF(D237:S237,"&lt;3")  - COUNTIF(D237:S237,"=0")</f>
        <v>0</v>
      </c>
      <c r="V237" s="34">
        <f t="shared" si="31"/>
        <v>0</v>
      </c>
    </row>
    <row r="238" spans="1:22">
      <c r="A238" s="34" t="s">
        <v>982</v>
      </c>
      <c r="B238" s="34" t="s">
        <v>47</v>
      </c>
      <c r="C238" s="90" t="s">
        <v>5446</v>
      </c>
      <c r="D238" s="34">
        <v>2</v>
      </c>
      <c r="E238" s="34">
        <v>2</v>
      </c>
      <c r="F238" s="34">
        <v>2</v>
      </c>
      <c r="G238" s="34">
        <v>2</v>
      </c>
      <c r="H238" s="34">
        <v>2</v>
      </c>
      <c r="I238" s="34">
        <v>2</v>
      </c>
      <c r="J238" s="34">
        <v>2</v>
      </c>
      <c r="K238" s="34">
        <v>2</v>
      </c>
      <c r="L238" s="34">
        <v>2</v>
      </c>
      <c r="M238" s="34">
        <v>2</v>
      </c>
      <c r="N238" s="34">
        <v>2</v>
      </c>
      <c r="O238" s="34">
        <v>2</v>
      </c>
      <c r="P238" s="34">
        <v>2</v>
      </c>
      <c r="Q238" s="34">
        <v>2</v>
      </c>
      <c r="R238" s="34">
        <v>2</v>
      </c>
      <c r="S238" s="34">
        <v>2</v>
      </c>
      <c r="T238" s="34">
        <f t="shared" ref="T238:T272" si="32">COUNTIF(D238:S238,"&gt;2")</f>
        <v>0</v>
      </c>
      <c r="U238" s="34">
        <f t="shared" ref="U238:U272" si="33">COUNTIF(D238:S238,"&lt;2")  - COUNTIF(D238:S238,"=0")</f>
        <v>0</v>
      </c>
      <c r="V238" s="34">
        <f t="shared" si="31"/>
        <v>0</v>
      </c>
    </row>
    <row r="239" spans="1:22">
      <c r="A239" s="34" t="s">
        <v>359</v>
      </c>
      <c r="B239" s="34" t="s">
        <v>47</v>
      </c>
      <c r="C239" s="90" t="s">
        <v>5446</v>
      </c>
      <c r="D239" s="34">
        <v>2</v>
      </c>
      <c r="E239" s="34">
        <v>2</v>
      </c>
      <c r="F239" s="34">
        <v>2</v>
      </c>
      <c r="G239" s="34">
        <v>2</v>
      </c>
      <c r="H239" s="34">
        <v>2</v>
      </c>
      <c r="I239" s="34">
        <v>2</v>
      </c>
      <c r="J239" s="34">
        <v>2</v>
      </c>
      <c r="K239" s="34">
        <v>2</v>
      </c>
      <c r="L239" s="34">
        <v>2</v>
      </c>
      <c r="M239" s="34">
        <v>2</v>
      </c>
      <c r="N239" s="34">
        <v>2</v>
      </c>
      <c r="O239" s="34">
        <v>2</v>
      </c>
      <c r="P239" s="34">
        <v>2</v>
      </c>
      <c r="Q239" s="34">
        <v>2</v>
      </c>
      <c r="R239" s="34">
        <v>2</v>
      </c>
      <c r="S239" s="34">
        <v>2</v>
      </c>
      <c r="T239" s="34">
        <f t="shared" si="32"/>
        <v>0</v>
      </c>
      <c r="U239" s="34">
        <f t="shared" si="33"/>
        <v>0</v>
      </c>
      <c r="V239" s="34">
        <f t="shared" si="31"/>
        <v>0</v>
      </c>
    </row>
    <row r="240" spans="1:22">
      <c r="A240" s="34" t="s">
        <v>1150</v>
      </c>
      <c r="B240" s="34" t="s">
        <v>47</v>
      </c>
      <c r="C240" s="90" t="s">
        <v>5446</v>
      </c>
      <c r="D240" s="34">
        <v>2</v>
      </c>
      <c r="E240" s="34">
        <v>2</v>
      </c>
      <c r="F240" s="34">
        <v>2</v>
      </c>
      <c r="G240" s="34">
        <v>2</v>
      </c>
      <c r="H240" s="34">
        <v>2</v>
      </c>
      <c r="I240" s="34">
        <v>2</v>
      </c>
      <c r="J240" s="34">
        <v>2</v>
      </c>
      <c r="K240" s="34">
        <v>2</v>
      </c>
      <c r="L240" s="34">
        <v>2</v>
      </c>
      <c r="M240" s="34">
        <v>2</v>
      </c>
      <c r="N240" s="34">
        <v>2</v>
      </c>
      <c r="O240" s="34">
        <v>2</v>
      </c>
      <c r="P240" s="34">
        <v>2</v>
      </c>
      <c r="Q240" s="34">
        <v>2</v>
      </c>
      <c r="R240" s="34">
        <v>2</v>
      </c>
      <c r="S240" s="34">
        <v>2</v>
      </c>
      <c r="T240" s="34">
        <f t="shared" si="32"/>
        <v>0</v>
      </c>
      <c r="U240" s="34">
        <f t="shared" si="33"/>
        <v>0</v>
      </c>
      <c r="V240" s="34">
        <f t="shared" si="31"/>
        <v>0</v>
      </c>
    </row>
    <row r="241" spans="1:22">
      <c r="A241" s="34" t="s">
        <v>1147</v>
      </c>
      <c r="B241" s="34" t="s">
        <v>47</v>
      </c>
      <c r="C241" s="90" t="s">
        <v>5446</v>
      </c>
      <c r="D241" s="34">
        <v>2</v>
      </c>
      <c r="E241" s="34">
        <v>2</v>
      </c>
      <c r="F241" s="34">
        <v>2</v>
      </c>
      <c r="G241" s="34">
        <v>2</v>
      </c>
      <c r="H241" s="34">
        <v>2</v>
      </c>
      <c r="I241" s="34">
        <v>2</v>
      </c>
      <c r="J241" s="34">
        <v>2</v>
      </c>
      <c r="K241" s="34">
        <v>2</v>
      </c>
      <c r="L241" s="34">
        <v>2</v>
      </c>
      <c r="M241" s="34">
        <v>2</v>
      </c>
      <c r="N241" s="34">
        <v>2</v>
      </c>
      <c r="O241" s="34">
        <v>2</v>
      </c>
      <c r="P241" s="34">
        <v>2</v>
      </c>
      <c r="Q241" s="34">
        <v>3</v>
      </c>
      <c r="R241" s="34">
        <v>2</v>
      </c>
      <c r="S241" s="34">
        <v>2</v>
      </c>
      <c r="T241" s="34">
        <f t="shared" si="32"/>
        <v>1</v>
      </c>
      <c r="U241" s="34">
        <f t="shared" si="33"/>
        <v>0</v>
      </c>
      <c r="V241" s="34">
        <f t="shared" si="31"/>
        <v>1</v>
      </c>
    </row>
    <row r="242" spans="1:22">
      <c r="A242" s="34" t="s">
        <v>1586</v>
      </c>
      <c r="B242" s="34" t="s">
        <v>47</v>
      </c>
      <c r="C242" s="90" t="s">
        <v>5446</v>
      </c>
      <c r="D242" s="34">
        <v>2</v>
      </c>
      <c r="E242" s="34">
        <v>2</v>
      </c>
      <c r="F242" s="34">
        <v>2</v>
      </c>
      <c r="G242" s="34">
        <v>2</v>
      </c>
      <c r="H242" s="34">
        <v>2</v>
      </c>
      <c r="I242" s="34">
        <v>2</v>
      </c>
      <c r="J242" s="34">
        <v>2</v>
      </c>
      <c r="K242" s="34">
        <v>2</v>
      </c>
      <c r="L242" s="34">
        <v>2</v>
      </c>
      <c r="M242" s="34">
        <v>2</v>
      </c>
      <c r="N242" s="34">
        <v>2</v>
      </c>
      <c r="O242" s="34">
        <v>2</v>
      </c>
      <c r="P242" s="34">
        <v>2</v>
      </c>
      <c r="Q242" s="34">
        <v>2</v>
      </c>
      <c r="R242" s="34">
        <v>2</v>
      </c>
      <c r="S242" s="34">
        <v>2</v>
      </c>
      <c r="T242" s="34">
        <f t="shared" si="32"/>
        <v>0</v>
      </c>
      <c r="U242" s="34">
        <f t="shared" si="33"/>
        <v>0</v>
      </c>
      <c r="V242" s="34">
        <f t="shared" si="31"/>
        <v>0</v>
      </c>
    </row>
    <row r="243" spans="1:22">
      <c r="A243" s="34" t="s">
        <v>1591</v>
      </c>
      <c r="B243" s="34" t="s">
        <v>47</v>
      </c>
      <c r="C243" s="90" t="s">
        <v>5446</v>
      </c>
      <c r="D243" s="34">
        <v>0</v>
      </c>
      <c r="E243" s="34">
        <v>0</v>
      </c>
      <c r="F243" s="34">
        <v>0</v>
      </c>
      <c r="G243" s="34">
        <v>0</v>
      </c>
      <c r="H243" s="34">
        <v>0</v>
      </c>
      <c r="I243" s="34">
        <v>0</v>
      </c>
      <c r="J243" s="34">
        <v>0</v>
      </c>
      <c r="K243" s="34">
        <v>0</v>
      </c>
      <c r="L243" s="34">
        <v>0</v>
      </c>
      <c r="M243" s="34">
        <v>0</v>
      </c>
      <c r="N243" s="34">
        <v>0</v>
      </c>
      <c r="O243" s="34">
        <v>0</v>
      </c>
      <c r="P243" s="34">
        <v>0</v>
      </c>
      <c r="Q243" s="34">
        <v>0</v>
      </c>
      <c r="R243" s="34">
        <v>0</v>
      </c>
      <c r="S243" s="34" t="s">
        <v>5493</v>
      </c>
      <c r="T243" s="34">
        <f t="shared" si="32"/>
        <v>0</v>
      </c>
      <c r="U243" s="34">
        <f t="shared" si="33"/>
        <v>0</v>
      </c>
      <c r="V243" s="34">
        <f t="shared" si="31"/>
        <v>0</v>
      </c>
    </row>
    <row r="244" spans="1:22">
      <c r="A244" s="34" t="s">
        <v>1179</v>
      </c>
      <c r="B244" s="34" t="s">
        <v>47</v>
      </c>
      <c r="C244" s="90" t="s">
        <v>5446</v>
      </c>
      <c r="D244" s="34">
        <v>2</v>
      </c>
      <c r="E244" s="34">
        <v>2</v>
      </c>
      <c r="F244" s="34">
        <v>2</v>
      </c>
      <c r="G244" s="34">
        <v>2</v>
      </c>
      <c r="H244" s="34">
        <v>2</v>
      </c>
      <c r="I244" s="34">
        <v>2</v>
      </c>
      <c r="J244" s="34">
        <v>2</v>
      </c>
      <c r="K244" s="34">
        <v>2</v>
      </c>
      <c r="L244" s="34">
        <v>2</v>
      </c>
      <c r="M244" s="34">
        <v>2</v>
      </c>
      <c r="N244" s="34">
        <v>2</v>
      </c>
      <c r="O244" s="34">
        <v>2</v>
      </c>
      <c r="P244" s="34">
        <v>2</v>
      </c>
      <c r="Q244" s="34">
        <v>2</v>
      </c>
      <c r="R244" s="34">
        <v>2</v>
      </c>
      <c r="S244" s="34">
        <v>2</v>
      </c>
      <c r="T244" s="34">
        <f t="shared" si="32"/>
        <v>0</v>
      </c>
      <c r="U244" s="34">
        <f t="shared" si="33"/>
        <v>0</v>
      </c>
      <c r="V244" s="34">
        <f t="shared" si="31"/>
        <v>0</v>
      </c>
    </row>
    <row r="245" spans="1:22">
      <c r="A245" s="34" t="s">
        <v>1177</v>
      </c>
      <c r="B245" s="34" t="s">
        <v>47</v>
      </c>
      <c r="C245" s="90" t="s">
        <v>5446</v>
      </c>
      <c r="D245" s="34">
        <v>2</v>
      </c>
      <c r="E245" s="34">
        <v>2</v>
      </c>
      <c r="F245" s="34">
        <v>2</v>
      </c>
      <c r="G245" s="34">
        <v>2</v>
      </c>
      <c r="H245" s="34">
        <v>2</v>
      </c>
      <c r="I245" s="34">
        <v>2</v>
      </c>
      <c r="J245" s="34">
        <v>2</v>
      </c>
      <c r="K245" s="34">
        <v>2</v>
      </c>
      <c r="L245" s="34">
        <v>2</v>
      </c>
      <c r="M245" s="34">
        <v>2</v>
      </c>
      <c r="N245" s="34">
        <v>2</v>
      </c>
      <c r="O245" s="34">
        <v>2</v>
      </c>
      <c r="P245" s="34">
        <v>2</v>
      </c>
      <c r="Q245" s="34">
        <v>2</v>
      </c>
      <c r="R245" s="34">
        <v>2</v>
      </c>
      <c r="S245" s="34">
        <v>2</v>
      </c>
      <c r="T245" s="34">
        <f t="shared" si="32"/>
        <v>0</v>
      </c>
      <c r="U245" s="34">
        <f t="shared" si="33"/>
        <v>0</v>
      </c>
      <c r="V245" s="34">
        <f t="shared" si="31"/>
        <v>0</v>
      </c>
    </row>
    <row r="246" spans="1:22">
      <c r="A246" s="34" t="s">
        <v>1152</v>
      </c>
      <c r="B246" s="34" t="s">
        <v>47</v>
      </c>
      <c r="C246" s="90" t="s">
        <v>5446</v>
      </c>
      <c r="D246" s="34">
        <v>2</v>
      </c>
      <c r="E246" s="34">
        <v>2</v>
      </c>
      <c r="F246" s="34">
        <v>2</v>
      </c>
      <c r="G246" s="34">
        <v>2</v>
      </c>
      <c r="H246" s="34">
        <v>2</v>
      </c>
      <c r="I246" s="34">
        <v>2</v>
      </c>
      <c r="J246" s="34">
        <v>2</v>
      </c>
      <c r="K246" s="34">
        <v>2</v>
      </c>
      <c r="L246" s="34">
        <v>2</v>
      </c>
      <c r="M246" s="34">
        <v>2</v>
      </c>
      <c r="N246" s="34">
        <v>2</v>
      </c>
      <c r="O246" s="34">
        <v>2</v>
      </c>
      <c r="P246" s="34">
        <v>2</v>
      </c>
      <c r="Q246" s="34">
        <v>2</v>
      </c>
      <c r="R246" s="34">
        <v>2</v>
      </c>
      <c r="S246" s="34">
        <v>2</v>
      </c>
      <c r="T246" s="34">
        <f t="shared" si="32"/>
        <v>0</v>
      </c>
      <c r="U246" s="34">
        <f t="shared" si="33"/>
        <v>0</v>
      </c>
      <c r="V246" s="34">
        <f t="shared" si="31"/>
        <v>0</v>
      </c>
    </row>
    <row r="247" spans="1:22">
      <c r="A247" s="34" t="s">
        <v>2915</v>
      </c>
      <c r="B247" s="34" t="s">
        <v>47</v>
      </c>
      <c r="C247" s="90" t="s">
        <v>5446</v>
      </c>
      <c r="D247" s="34">
        <v>2</v>
      </c>
      <c r="E247" s="34">
        <v>2</v>
      </c>
      <c r="F247" s="34">
        <v>2</v>
      </c>
      <c r="G247" s="34">
        <v>2</v>
      </c>
      <c r="H247" s="34">
        <v>2</v>
      </c>
      <c r="I247" s="34">
        <v>2</v>
      </c>
      <c r="J247" s="34">
        <v>2</v>
      </c>
      <c r="K247" s="34">
        <v>2</v>
      </c>
      <c r="L247" s="34">
        <v>2</v>
      </c>
      <c r="M247" s="34">
        <v>2</v>
      </c>
      <c r="N247" s="34">
        <v>2</v>
      </c>
      <c r="O247" s="34">
        <v>2</v>
      </c>
      <c r="P247" s="34">
        <v>2</v>
      </c>
      <c r="Q247" s="34">
        <v>2</v>
      </c>
      <c r="R247" s="34">
        <v>2</v>
      </c>
      <c r="S247" s="34">
        <v>2</v>
      </c>
      <c r="T247" s="34">
        <f t="shared" si="32"/>
        <v>0</v>
      </c>
      <c r="U247" s="34">
        <f t="shared" si="33"/>
        <v>0</v>
      </c>
      <c r="V247" s="34">
        <f t="shared" si="31"/>
        <v>0</v>
      </c>
    </row>
    <row r="248" spans="1:22">
      <c r="A248" s="34" t="s">
        <v>2917</v>
      </c>
      <c r="B248" s="34" t="s">
        <v>47</v>
      </c>
      <c r="C248" s="90" t="s">
        <v>5446</v>
      </c>
      <c r="D248" s="34">
        <v>2</v>
      </c>
      <c r="E248" s="34">
        <v>2</v>
      </c>
      <c r="F248" s="34">
        <v>2</v>
      </c>
      <c r="G248" s="34">
        <v>2</v>
      </c>
      <c r="H248" s="34">
        <v>2</v>
      </c>
      <c r="I248" s="34">
        <v>2</v>
      </c>
      <c r="J248" s="34">
        <v>2</v>
      </c>
      <c r="K248" s="34">
        <v>2</v>
      </c>
      <c r="L248" s="34">
        <v>2</v>
      </c>
      <c r="M248" s="34">
        <v>2</v>
      </c>
      <c r="N248" s="34">
        <v>2</v>
      </c>
      <c r="O248" s="34">
        <v>2</v>
      </c>
      <c r="P248" s="34">
        <v>2</v>
      </c>
      <c r="Q248" s="34">
        <v>2</v>
      </c>
      <c r="R248" s="34">
        <v>2</v>
      </c>
      <c r="S248" s="34">
        <v>2</v>
      </c>
      <c r="T248" s="34">
        <f t="shared" si="32"/>
        <v>0</v>
      </c>
      <c r="U248" s="34">
        <f t="shared" si="33"/>
        <v>0</v>
      </c>
      <c r="V248" s="34">
        <f t="shared" si="31"/>
        <v>0</v>
      </c>
    </row>
    <row r="249" spans="1:22">
      <c r="A249" s="34" t="s">
        <v>2919</v>
      </c>
      <c r="B249" s="34" t="s">
        <v>47</v>
      </c>
      <c r="C249" s="90" t="s">
        <v>5446</v>
      </c>
      <c r="D249" s="34">
        <v>2</v>
      </c>
      <c r="E249" s="34">
        <v>2</v>
      </c>
      <c r="F249" s="34">
        <v>2</v>
      </c>
      <c r="G249" s="34">
        <v>2</v>
      </c>
      <c r="H249" s="34">
        <v>2</v>
      </c>
      <c r="I249" s="34">
        <v>2</v>
      </c>
      <c r="J249" s="34">
        <v>2</v>
      </c>
      <c r="K249" s="34">
        <v>2</v>
      </c>
      <c r="L249" s="34">
        <v>2</v>
      </c>
      <c r="M249" s="34">
        <v>2</v>
      </c>
      <c r="N249" s="34">
        <v>2</v>
      </c>
      <c r="O249" s="34">
        <v>0</v>
      </c>
      <c r="P249" s="34">
        <v>2</v>
      </c>
      <c r="Q249" s="34">
        <v>2</v>
      </c>
      <c r="R249" s="34">
        <v>2</v>
      </c>
      <c r="S249" s="34">
        <v>2</v>
      </c>
      <c r="T249" s="34">
        <f t="shared" si="32"/>
        <v>0</v>
      </c>
      <c r="U249" s="34">
        <f t="shared" si="33"/>
        <v>0</v>
      </c>
      <c r="V249" s="34">
        <f t="shared" si="31"/>
        <v>0</v>
      </c>
    </row>
    <row r="250" spans="1:22">
      <c r="A250" s="34" t="s">
        <v>2921</v>
      </c>
      <c r="B250" s="34" t="s">
        <v>47</v>
      </c>
      <c r="C250" s="90" t="s">
        <v>5446</v>
      </c>
      <c r="D250" s="34">
        <v>2</v>
      </c>
      <c r="E250" s="34">
        <v>0</v>
      </c>
      <c r="F250" s="34">
        <v>2</v>
      </c>
      <c r="G250" s="34">
        <v>2</v>
      </c>
      <c r="H250" s="34">
        <v>2</v>
      </c>
      <c r="I250" s="34">
        <v>2</v>
      </c>
      <c r="J250" s="34">
        <v>2</v>
      </c>
      <c r="K250" s="34">
        <v>2</v>
      </c>
      <c r="L250" s="34">
        <v>2</v>
      </c>
      <c r="M250" s="34">
        <v>2</v>
      </c>
      <c r="N250" s="34">
        <v>2</v>
      </c>
      <c r="O250" s="34">
        <v>2</v>
      </c>
      <c r="P250" s="34">
        <v>2</v>
      </c>
      <c r="Q250" s="34">
        <v>2</v>
      </c>
      <c r="R250" s="34">
        <v>2</v>
      </c>
      <c r="S250" s="34">
        <v>2</v>
      </c>
      <c r="T250" s="34">
        <f t="shared" si="32"/>
        <v>0</v>
      </c>
      <c r="U250" s="34">
        <f t="shared" si="33"/>
        <v>0</v>
      </c>
      <c r="V250" s="34">
        <f t="shared" si="31"/>
        <v>0</v>
      </c>
    </row>
    <row r="251" spans="1:22">
      <c r="A251" s="34" t="s">
        <v>2279</v>
      </c>
      <c r="B251" s="34" t="s">
        <v>47</v>
      </c>
      <c r="C251" s="90" t="s">
        <v>5446</v>
      </c>
      <c r="D251" s="34">
        <v>2</v>
      </c>
      <c r="E251" s="34">
        <v>2</v>
      </c>
      <c r="F251" s="34">
        <v>2</v>
      </c>
      <c r="G251" s="34">
        <v>2</v>
      </c>
      <c r="H251" s="34">
        <v>2</v>
      </c>
      <c r="I251" s="34">
        <v>2</v>
      </c>
      <c r="J251" s="34">
        <v>2</v>
      </c>
      <c r="K251" s="34">
        <v>2</v>
      </c>
      <c r="L251" s="34">
        <v>2</v>
      </c>
      <c r="M251" s="34">
        <v>2</v>
      </c>
      <c r="N251" s="34">
        <v>2</v>
      </c>
      <c r="O251" s="34">
        <v>2</v>
      </c>
      <c r="P251" s="34">
        <v>2</v>
      </c>
      <c r="Q251" s="34">
        <v>2</v>
      </c>
      <c r="R251" s="34">
        <v>2</v>
      </c>
      <c r="S251" s="34">
        <v>2</v>
      </c>
      <c r="T251" s="34">
        <f t="shared" si="32"/>
        <v>0</v>
      </c>
      <c r="U251" s="34">
        <f t="shared" si="33"/>
        <v>0</v>
      </c>
      <c r="V251" s="34">
        <f t="shared" si="31"/>
        <v>0</v>
      </c>
    </row>
    <row r="252" spans="1:22">
      <c r="A252" s="34" t="s">
        <v>690</v>
      </c>
      <c r="B252" s="34" t="s">
        <v>47</v>
      </c>
      <c r="C252" s="90" t="s">
        <v>5446</v>
      </c>
      <c r="D252" s="34">
        <v>2</v>
      </c>
      <c r="E252" s="34">
        <v>2</v>
      </c>
      <c r="F252" s="34">
        <v>2</v>
      </c>
      <c r="G252" s="34">
        <v>2</v>
      </c>
      <c r="H252" s="34">
        <v>2</v>
      </c>
      <c r="I252" s="34">
        <v>2</v>
      </c>
      <c r="J252" s="34">
        <v>2</v>
      </c>
      <c r="K252" s="34">
        <v>2</v>
      </c>
      <c r="L252" s="34">
        <v>2</v>
      </c>
      <c r="M252" s="34">
        <v>2</v>
      </c>
      <c r="N252" s="34">
        <v>2</v>
      </c>
      <c r="O252" s="34">
        <v>2</v>
      </c>
      <c r="P252" s="34">
        <v>2</v>
      </c>
      <c r="Q252" s="34">
        <v>2</v>
      </c>
      <c r="R252" s="34">
        <v>2</v>
      </c>
      <c r="S252" s="34">
        <v>2</v>
      </c>
      <c r="T252" s="34">
        <f t="shared" si="32"/>
        <v>0</v>
      </c>
      <c r="U252" s="34">
        <f t="shared" si="33"/>
        <v>0</v>
      </c>
      <c r="V252" s="34">
        <f t="shared" si="31"/>
        <v>0</v>
      </c>
    </row>
    <row r="253" spans="1:22">
      <c r="A253" s="34" t="s">
        <v>966</v>
      </c>
      <c r="B253" s="34" t="s">
        <v>47</v>
      </c>
      <c r="C253" s="90" t="s">
        <v>5446</v>
      </c>
      <c r="D253" s="34">
        <v>2</v>
      </c>
      <c r="E253" s="34">
        <v>2</v>
      </c>
      <c r="F253" s="34">
        <v>2</v>
      </c>
      <c r="G253" s="34">
        <v>2</v>
      </c>
      <c r="H253" s="34">
        <v>2</v>
      </c>
      <c r="I253" s="34">
        <v>2</v>
      </c>
      <c r="J253" s="34">
        <v>2</v>
      </c>
      <c r="K253" s="34">
        <v>2</v>
      </c>
      <c r="L253" s="34">
        <v>2</v>
      </c>
      <c r="M253" s="34">
        <v>2</v>
      </c>
      <c r="N253" s="34">
        <v>2</v>
      </c>
      <c r="O253" s="34">
        <v>2</v>
      </c>
      <c r="P253" s="34">
        <v>2</v>
      </c>
      <c r="Q253" s="34">
        <v>2</v>
      </c>
      <c r="R253" s="34">
        <v>2</v>
      </c>
      <c r="S253" s="34">
        <v>2</v>
      </c>
      <c r="T253" s="34">
        <f t="shared" si="32"/>
        <v>0</v>
      </c>
      <c r="U253" s="34">
        <f t="shared" si="33"/>
        <v>0</v>
      </c>
      <c r="V253" s="34">
        <f t="shared" si="31"/>
        <v>0</v>
      </c>
    </row>
    <row r="254" spans="1:22">
      <c r="A254" s="34" t="s">
        <v>693</v>
      </c>
      <c r="B254" s="34" t="s">
        <v>47</v>
      </c>
      <c r="C254" s="90" t="s">
        <v>5446</v>
      </c>
      <c r="D254" s="34">
        <v>2</v>
      </c>
      <c r="E254" s="34">
        <v>2</v>
      </c>
      <c r="F254" s="34">
        <v>2</v>
      </c>
      <c r="G254" s="34">
        <v>2</v>
      </c>
      <c r="H254" s="34">
        <v>2</v>
      </c>
      <c r="I254" s="34">
        <v>2</v>
      </c>
      <c r="J254" s="34">
        <v>2</v>
      </c>
      <c r="K254" s="34">
        <v>2</v>
      </c>
      <c r="L254" s="34">
        <v>2</v>
      </c>
      <c r="M254" s="34">
        <v>2</v>
      </c>
      <c r="N254" s="34">
        <v>2</v>
      </c>
      <c r="O254" s="34">
        <v>2</v>
      </c>
      <c r="P254" s="34">
        <v>2</v>
      </c>
      <c r="Q254" s="34">
        <v>2</v>
      </c>
      <c r="R254" s="34">
        <v>2</v>
      </c>
      <c r="S254" s="34">
        <v>2</v>
      </c>
      <c r="T254" s="34">
        <f t="shared" si="32"/>
        <v>0</v>
      </c>
      <c r="U254" s="34">
        <f t="shared" si="33"/>
        <v>0</v>
      </c>
      <c r="V254" s="34">
        <f t="shared" si="31"/>
        <v>0</v>
      </c>
    </row>
    <row r="255" spans="1:22">
      <c r="A255" s="34" t="s">
        <v>698</v>
      </c>
      <c r="B255" s="34" t="s">
        <v>47</v>
      </c>
      <c r="C255" s="90" t="s">
        <v>5446</v>
      </c>
      <c r="D255" s="34">
        <v>2</v>
      </c>
      <c r="E255" s="34">
        <v>2</v>
      </c>
      <c r="F255" s="34">
        <v>2</v>
      </c>
      <c r="G255" s="34">
        <v>2</v>
      </c>
      <c r="H255" s="34">
        <v>2</v>
      </c>
      <c r="I255" s="34">
        <v>2</v>
      </c>
      <c r="J255" s="34">
        <v>2</v>
      </c>
      <c r="K255" s="34">
        <v>2</v>
      </c>
      <c r="L255" s="34">
        <v>2</v>
      </c>
      <c r="M255" s="34">
        <v>2</v>
      </c>
      <c r="N255" s="34">
        <v>2</v>
      </c>
      <c r="O255" s="34">
        <v>2</v>
      </c>
      <c r="P255" s="34">
        <v>2</v>
      </c>
      <c r="Q255" s="34">
        <v>2</v>
      </c>
      <c r="R255" s="34">
        <v>2</v>
      </c>
      <c r="S255" s="34">
        <v>2</v>
      </c>
      <c r="T255" s="34">
        <f t="shared" si="32"/>
        <v>0</v>
      </c>
      <c r="U255" s="34">
        <f t="shared" si="33"/>
        <v>0</v>
      </c>
      <c r="V255" s="34">
        <f t="shared" si="31"/>
        <v>0</v>
      </c>
    </row>
    <row r="256" spans="1:22">
      <c r="A256" s="34" t="s">
        <v>754</v>
      </c>
      <c r="B256" s="34" t="s">
        <v>47</v>
      </c>
      <c r="C256" s="90" t="s">
        <v>5446</v>
      </c>
      <c r="D256" s="34">
        <v>2</v>
      </c>
      <c r="E256" s="34">
        <v>2</v>
      </c>
      <c r="F256" s="34">
        <v>2</v>
      </c>
      <c r="G256" s="34">
        <v>2</v>
      </c>
      <c r="H256" s="34">
        <v>2</v>
      </c>
      <c r="I256" s="34">
        <v>2</v>
      </c>
      <c r="J256" s="34">
        <v>2</v>
      </c>
      <c r="K256" s="34">
        <v>2</v>
      </c>
      <c r="L256" s="34">
        <v>2</v>
      </c>
      <c r="M256" s="34">
        <v>2</v>
      </c>
      <c r="N256" s="34">
        <v>2</v>
      </c>
      <c r="O256" s="34">
        <v>2</v>
      </c>
      <c r="P256" s="34">
        <v>2</v>
      </c>
      <c r="Q256" s="34">
        <v>2</v>
      </c>
      <c r="R256" s="34">
        <v>2</v>
      </c>
      <c r="S256" s="34">
        <v>2</v>
      </c>
      <c r="T256" s="34">
        <f t="shared" si="32"/>
        <v>0</v>
      </c>
      <c r="U256" s="34">
        <f t="shared" si="33"/>
        <v>0</v>
      </c>
      <c r="V256" s="34">
        <f t="shared" si="31"/>
        <v>0</v>
      </c>
    </row>
    <row r="257" spans="1:22">
      <c r="A257" s="34" t="s">
        <v>751</v>
      </c>
      <c r="B257" s="34" t="s">
        <v>47</v>
      </c>
      <c r="C257" s="90" t="s">
        <v>5446</v>
      </c>
      <c r="D257" s="34">
        <v>2</v>
      </c>
      <c r="E257" s="34">
        <v>2</v>
      </c>
      <c r="F257" s="34">
        <v>2</v>
      </c>
      <c r="G257" s="34">
        <v>2</v>
      </c>
      <c r="H257" s="34">
        <v>2</v>
      </c>
      <c r="I257" s="34">
        <v>2</v>
      </c>
      <c r="J257" s="34">
        <v>2</v>
      </c>
      <c r="K257" s="34">
        <v>2</v>
      </c>
      <c r="L257" s="34">
        <v>2</v>
      </c>
      <c r="M257" s="34">
        <v>2</v>
      </c>
      <c r="N257" s="34">
        <v>2</v>
      </c>
      <c r="O257" s="34">
        <v>2</v>
      </c>
      <c r="P257" s="34">
        <v>2</v>
      </c>
      <c r="Q257" s="34">
        <v>2</v>
      </c>
      <c r="R257" s="34">
        <v>2</v>
      </c>
      <c r="S257" s="34">
        <v>2</v>
      </c>
      <c r="T257" s="34">
        <f t="shared" si="32"/>
        <v>0</v>
      </c>
      <c r="U257" s="34">
        <f t="shared" si="33"/>
        <v>0</v>
      </c>
      <c r="V257" s="34">
        <f t="shared" si="31"/>
        <v>0</v>
      </c>
    </row>
    <row r="258" spans="1:22">
      <c r="A258" s="34" t="s">
        <v>745</v>
      </c>
      <c r="B258" s="34" t="s">
        <v>47</v>
      </c>
      <c r="C258" s="90" t="s">
        <v>5446</v>
      </c>
      <c r="D258" s="34">
        <v>2</v>
      </c>
      <c r="E258" s="34">
        <v>2</v>
      </c>
      <c r="F258" s="34">
        <v>2</v>
      </c>
      <c r="G258" s="34">
        <v>2</v>
      </c>
      <c r="H258" s="34">
        <v>2</v>
      </c>
      <c r="I258" s="34">
        <v>2</v>
      </c>
      <c r="J258" s="34">
        <v>2</v>
      </c>
      <c r="K258" s="34">
        <v>2</v>
      </c>
      <c r="L258" s="34">
        <v>2</v>
      </c>
      <c r="M258" s="34">
        <v>2</v>
      </c>
      <c r="N258" s="34">
        <v>2</v>
      </c>
      <c r="O258" s="34">
        <v>2</v>
      </c>
      <c r="P258" s="34">
        <v>2</v>
      </c>
      <c r="Q258" s="34">
        <v>2</v>
      </c>
      <c r="R258" s="34">
        <v>2</v>
      </c>
      <c r="S258" s="34">
        <v>2</v>
      </c>
      <c r="T258" s="34">
        <f t="shared" si="32"/>
        <v>0</v>
      </c>
      <c r="U258" s="34">
        <f t="shared" si="33"/>
        <v>0</v>
      </c>
      <c r="V258" s="34">
        <f t="shared" si="31"/>
        <v>0</v>
      </c>
    </row>
    <row r="259" spans="1:22">
      <c r="A259" s="34" t="s">
        <v>718</v>
      </c>
      <c r="B259" s="34" t="s">
        <v>47</v>
      </c>
      <c r="C259" s="90" t="s">
        <v>5446</v>
      </c>
      <c r="D259" s="34">
        <v>2</v>
      </c>
      <c r="E259" s="34">
        <v>2</v>
      </c>
      <c r="F259" s="34">
        <v>2</v>
      </c>
      <c r="G259" s="34">
        <v>2</v>
      </c>
      <c r="H259" s="34">
        <v>2</v>
      </c>
      <c r="I259" s="34">
        <v>2</v>
      </c>
      <c r="J259" s="34">
        <v>2</v>
      </c>
      <c r="K259" s="34">
        <v>3</v>
      </c>
      <c r="L259" s="34">
        <v>2</v>
      </c>
      <c r="M259" s="34">
        <v>2</v>
      </c>
      <c r="N259" s="34">
        <v>2</v>
      </c>
      <c r="O259" s="34">
        <v>2</v>
      </c>
      <c r="P259" s="34">
        <v>2</v>
      </c>
      <c r="Q259" s="34">
        <v>2</v>
      </c>
      <c r="R259" s="34">
        <v>2</v>
      </c>
      <c r="S259" s="34">
        <v>2</v>
      </c>
      <c r="T259" s="34">
        <f t="shared" si="32"/>
        <v>1</v>
      </c>
      <c r="U259" s="34">
        <f t="shared" si="33"/>
        <v>0</v>
      </c>
      <c r="V259" s="34">
        <f t="shared" si="31"/>
        <v>1</v>
      </c>
    </row>
    <row r="260" spans="1:22">
      <c r="A260" s="34" t="s">
        <v>95</v>
      </c>
      <c r="B260" s="34" t="s">
        <v>47</v>
      </c>
      <c r="C260" s="90" t="s">
        <v>5446</v>
      </c>
      <c r="D260" s="34">
        <v>2</v>
      </c>
      <c r="E260" s="34">
        <v>2</v>
      </c>
      <c r="F260" s="34">
        <v>2</v>
      </c>
      <c r="G260" s="34">
        <v>2</v>
      </c>
      <c r="H260" s="34">
        <v>2</v>
      </c>
      <c r="I260" s="34">
        <v>2</v>
      </c>
      <c r="J260" s="34">
        <v>2</v>
      </c>
      <c r="K260" s="34">
        <v>2</v>
      </c>
      <c r="L260" s="34">
        <v>2</v>
      </c>
      <c r="M260" s="34">
        <v>2</v>
      </c>
      <c r="N260" s="34">
        <v>2</v>
      </c>
      <c r="O260" s="34">
        <v>2</v>
      </c>
      <c r="P260" s="34">
        <v>2</v>
      </c>
      <c r="Q260" s="34">
        <v>2</v>
      </c>
      <c r="R260" s="34">
        <v>2</v>
      </c>
      <c r="S260" s="34">
        <v>2</v>
      </c>
      <c r="T260" s="34">
        <f t="shared" si="32"/>
        <v>0</v>
      </c>
      <c r="U260" s="34">
        <f t="shared" si="33"/>
        <v>0</v>
      </c>
      <c r="V260" s="34">
        <f t="shared" si="31"/>
        <v>0</v>
      </c>
    </row>
    <row r="261" spans="1:22">
      <c r="A261" s="34" t="s">
        <v>899</v>
      </c>
      <c r="B261" s="34" t="s">
        <v>47</v>
      </c>
      <c r="C261" s="90" t="s">
        <v>5446</v>
      </c>
      <c r="D261" s="34">
        <v>2</v>
      </c>
      <c r="E261" s="34">
        <v>2</v>
      </c>
      <c r="F261" s="34">
        <v>2</v>
      </c>
      <c r="G261" s="34">
        <v>2</v>
      </c>
      <c r="H261" s="34">
        <v>2</v>
      </c>
      <c r="I261" s="34">
        <v>2</v>
      </c>
      <c r="J261" s="34">
        <v>2</v>
      </c>
      <c r="K261" s="34">
        <v>2</v>
      </c>
      <c r="L261" s="34">
        <v>2</v>
      </c>
      <c r="M261" s="34">
        <v>2</v>
      </c>
      <c r="N261" s="34">
        <v>2</v>
      </c>
      <c r="O261" s="34">
        <v>2</v>
      </c>
      <c r="P261" s="34">
        <v>2</v>
      </c>
      <c r="Q261" s="34">
        <v>2</v>
      </c>
      <c r="R261" s="34">
        <v>2</v>
      </c>
      <c r="S261" s="34">
        <v>0</v>
      </c>
      <c r="T261" s="34">
        <f t="shared" si="32"/>
        <v>0</v>
      </c>
      <c r="U261" s="34">
        <f t="shared" si="33"/>
        <v>0</v>
      </c>
      <c r="V261" s="34">
        <f t="shared" si="31"/>
        <v>0</v>
      </c>
    </row>
    <row r="262" spans="1:22">
      <c r="A262" s="34" t="s">
        <v>889</v>
      </c>
      <c r="B262" s="34" t="s">
        <v>47</v>
      </c>
      <c r="C262" s="90" t="s">
        <v>5446</v>
      </c>
      <c r="D262" s="34">
        <v>0</v>
      </c>
      <c r="E262" s="34">
        <v>2</v>
      </c>
      <c r="F262" s="34">
        <v>2</v>
      </c>
      <c r="G262" s="34">
        <v>2</v>
      </c>
      <c r="H262" s="34">
        <v>2</v>
      </c>
      <c r="I262" s="34">
        <v>2</v>
      </c>
      <c r="J262" s="34">
        <v>2</v>
      </c>
      <c r="K262" s="34">
        <v>2</v>
      </c>
      <c r="L262" s="34">
        <v>2</v>
      </c>
      <c r="M262" s="34">
        <v>2</v>
      </c>
      <c r="N262" s="34">
        <v>2</v>
      </c>
      <c r="O262" s="34">
        <v>2</v>
      </c>
      <c r="P262" s="34">
        <v>2</v>
      </c>
      <c r="Q262" s="34">
        <v>2</v>
      </c>
      <c r="R262" s="34">
        <v>2</v>
      </c>
      <c r="S262" s="34">
        <v>2</v>
      </c>
      <c r="T262" s="34">
        <f t="shared" si="32"/>
        <v>0</v>
      </c>
      <c r="U262" s="34">
        <f t="shared" si="33"/>
        <v>0</v>
      </c>
      <c r="V262" s="34">
        <f t="shared" si="31"/>
        <v>0</v>
      </c>
    </row>
    <row r="263" spans="1:22">
      <c r="A263" s="34" t="s">
        <v>870</v>
      </c>
      <c r="B263" s="34" t="s">
        <v>47</v>
      </c>
      <c r="C263" s="90" t="s">
        <v>5446</v>
      </c>
      <c r="D263" s="34">
        <v>2</v>
      </c>
      <c r="E263" s="34">
        <v>2</v>
      </c>
      <c r="F263" s="34">
        <v>2</v>
      </c>
      <c r="G263" s="34">
        <v>2</v>
      </c>
      <c r="H263" s="34">
        <v>2</v>
      </c>
      <c r="I263" s="34">
        <v>2</v>
      </c>
      <c r="J263" s="34">
        <v>2</v>
      </c>
      <c r="K263" s="34">
        <v>2</v>
      </c>
      <c r="L263" s="34">
        <v>2</v>
      </c>
      <c r="M263" s="34">
        <v>2</v>
      </c>
      <c r="N263" s="34">
        <v>2</v>
      </c>
      <c r="O263" s="34">
        <v>2</v>
      </c>
      <c r="P263" s="34">
        <v>2</v>
      </c>
      <c r="Q263" s="34">
        <v>2</v>
      </c>
      <c r="R263" s="34">
        <v>2</v>
      </c>
      <c r="S263" s="34">
        <v>2</v>
      </c>
      <c r="T263" s="34">
        <f t="shared" si="32"/>
        <v>0</v>
      </c>
      <c r="U263" s="34">
        <f t="shared" si="33"/>
        <v>0</v>
      </c>
      <c r="V263" s="34">
        <f t="shared" si="31"/>
        <v>0</v>
      </c>
    </row>
    <row r="264" spans="1:22">
      <c r="A264" s="34" t="s">
        <v>195</v>
      </c>
      <c r="B264" s="34" t="s">
        <v>47</v>
      </c>
      <c r="C264" s="90" t="s">
        <v>5446</v>
      </c>
      <c r="D264" s="34">
        <v>2</v>
      </c>
      <c r="E264" s="34">
        <v>2</v>
      </c>
      <c r="F264" s="34">
        <v>2</v>
      </c>
      <c r="G264" s="34">
        <v>2</v>
      </c>
      <c r="H264" s="34">
        <v>2</v>
      </c>
      <c r="I264" s="34">
        <v>2</v>
      </c>
      <c r="J264" s="34">
        <v>2</v>
      </c>
      <c r="K264" s="34">
        <v>2</v>
      </c>
      <c r="L264" s="34">
        <v>2</v>
      </c>
      <c r="M264" s="34">
        <v>2</v>
      </c>
      <c r="N264" s="34">
        <v>2</v>
      </c>
      <c r="O264" s="34">
        <v>2</v>
      </c>
      <c r="P264" s="34">
        <v>2</v>
      </c>
      <c r="Q264" s="34">
        <v>2</v>
      </c>
      <c r="R264" s="34">
        <v>2</v>
      </c>
      <c r="S264" s="34">
        <v>2</v>
      </c>
      <c r="T264" s="34">
        <f t="shared" si="32"/>
        <v>0</v>
      </c>
      <c r="U264" s="34">
        <f t="shared" si="33"/>
        <v>0</v>
      </c>
      <c r="V264" s="34">
        <f t="shared" si="31"/>
        <v>0</v>
      </c>
    </row>
    <row r="265" spans="1:22">
      <c r="A265" s="34" t="s">
        <v>198</v>
      </c>
      <c r="B265" s="34" t="s">
        <v>47</v>
      </c>
      <c r="C265" s="90" t="s">
        <v>5446</v>
      </c>
      <c r="D265" s="34">
        <v>2</v>
      </c>
      <c r="E265" s="34">
        <v>2</v>
      </c>
      <c r="F265" s="34">
        <v>2</v>
      </c>
      <c r="G265" s="34">
        <v>2</v>
      </c>
      <c r="H265" s="34">
        <v>2</v>
      </c>
      <c r="I265" s="34">
        <v>2</v>
      </c>
      <c r="J265" s="34">
        <v>2</v>
      </c>
      <c r="K265" s="34">
        <v>2</v>
      </c>
      <c r="L265" s="34">
        <v>2</v>
      </c>
      <c r="M265" s="34">
        <v>2</v>
      </c>
      <c r="N265" s="34">
        <v>2</v>
      </c>
      <c r="O265" s="34">
        <v>2</v>
      </c>
      <c r="P265" s="34">
        <v>2</v>
      </c>
      <c r="Q265" s="34">
        <v>2</v>
      </c>
      <c r="R265" s="34">
        <v>2</v>
      </c>
      <c r="S265" s="34">
        <v>2</v>
      </c>
      <c r="T265" s="34">
        <f t="shared" si="32"/>
        <v>0</v>
      </c>
      <c r="U265" s="34">
        <f t="shared" si="33"/>
        <v>0</v>
      </c>
      <c r="V265" s="34">
        <f t="shared" si="31"/>
        <v>0</v>
      </c>
    </row>
    <row r="266" spans="1:22">
      <c r="A266" s="34" t="s">
        <v>757</v>
      </c>
      <c r="B266" s="34" t="s">
        <v>47</v>
      </c>
      <c r="C266" s="90" t="s">
        <v>5446</v>
      </c>
      <c r="D266" s="34">
        <v>2</v>
      </c>
      <c r="E266" s="34">
        <v>2</v>
      </c>
      <c r="F266" s="34">
        <v>2</v>
      </c>
      <c r="G266" s="34">
        <v>2</v>
      </c>
      <c r="H266" s="34">
        <v>2</v>
      </c>
      <c r="I266" s="34">
        <v>2</v>
      </c>
      <c r="J266" s="34">
        <v>2</v>
      </c>
      <c r="K266" s="34">
        <v>2</v>
      </c>
      <c r="L266" s="34">
        <v>2</v>
      </c>
      <c r="M266" s="34">
        <v>2</v>
      </c>
      <c r="N266" s="34">
        <v>2</v>
      </c>
      <c r="O266" s="34">
        <v>2</v>
      </c>
      <c r="P266" s="34">
        <v>2</v>
      </c>
      <c r="Q266" s="34">
        <v>2</v>
      </c>
      <c r="R266" s="34">
        <v>2</v>
      </c>
      <c r="S266" s="34">
        <v>2</v>
      </c>
      <c r="T266" s="34">
        <f t="shared" si="32"/>
        <v>0</v>
      </c>
      <c r="U266" s="34">
        <f t="shared" si="33"/>
        <v>0</v>
      </c>
      <c r="V266" s="34">
        <f t="shared" si="31"/>
        <v>0</v>
      </c>
    </row>
    <row r="267" spans="1:22">
      <c r="A267" s="34" t="s">
        <v>904</v>
      </c>
      <c r="B267" s="34" t="s">
        <v>47</v>
      </c>
      <c r="C267" s="90" t="s">
        <v>5446</v>
      </c>
      <c r="D267" s="34">
        <v>2</v>
      </c>
      <c r="E267" s="34">
        <v>2</v>
      </c>
      <c r="F267" s="34">
        <v>2</v>
      </c>
      <c r="G267" s="34">
        <v>2</v>
      </c>
      <c r="H267" s="34">
        <v>2</v>
      </c>
      <c r="I267" s="34">
        <v>2</v>
      </c>
      <c r="J267" s="34">
        <v>2</v>
      </c>
      <c r="K267" s="34">
        <v>2</v>
      </c>
      <c r="L267" s="34">
        <v>2</v>
      </c>
      <c r="M267" s="34">
        <v>2</v>
      </c>
      <c r="N267" s="34">
        <v>2</v>
      </c>
      <c r="O267" s="34">
        <v>2</v>
      </c>
      <c r="P267" s="34">
        <v>2</v>
      </c>
      <c r="Q267" s="34">
        <v>2</v>
      </c>
      <c r="R267" s="34">
        <v>2</v>
      </c>
      <c r="S267" s="34">
        <v>0</v>
      </c>
      <c r="T267" s="34">
        <f t="shared" si="32"/>
        <v>0</v>
      </c>
      <c r="U267" s="34">
        <f t="shared" si="33"/>
        <v>0</v>
      </c>
      <c r="V267" s="34">
        <f t="shared" si="31"/>
        <v>0</v>
      </c>
    </row>
    <row r="268" spans="1:22">
      <c r="A268" s="34" t="s">
        <v>901</v>
      </c>
      <c r="B268" s="34" t="s">
        <v>47</v>
      </c>
      <c r="C268" s="90" t="s">
        <v>5446</v>
      </c>
      <c r="D268" s="34">
        <v>2</v>
      </c>
      <c r="E268" s="34">
        <v>2</v>
      </c>
      <c r="F268" s="34">
        <v>2</v>
      </c>
      <c r="G268" s="34">
        <v>2</v>
      </c>
      <c r="H268" s="34">
        <v>2</v>
      </c>
      <c r="I268" s="34">
        <v>2</v>
      </c>
      <c r="J268" s="34">
        <v>2</v>
      </c>
      <c r="K268" s="34">
        <v>2</v>
      </c>
      <c r="L268" s="34">
        <v>2</v>
      </c>
      <c r="M268" s="34">
        <v>2</v>
      </c>
      <c r="N268" s="34">
        <v>2</v>
      </c>
      <c r="O268" s="34">
        <v>2</v>
      </c>
      <c r="P268" s="34">
        <v>2</v>
      </c>
      <c r="Q268" s="34">
        <v>2</v>
      </c>
      <c r="R268" s="34">
        <v>2</v>
      </c>
      <c r="S268" s="34">
        <v>0</v>
      </c>
      <c r="T268" s="34">
        <f t="shared" si="32"/>
        <v>0</v>
      </c>
      <c r="U268" s="34">
        <f t="shared" si="33"/>
        <v>0</v>
      </c>
      <c r="V268" s="34">
        <f t="shared" si="31"/>
        <v>0</v>
      </c>
    </row>
    <row r="269" spans="1:22">
      <c r="A269" s="34" t="s">
        <v>85</v>
      </c>
      <c r="B269" s="34" t="s">
        <v>47</v>
      </c>
      <c r="C269" s="90" t="s">
        <v>5446</v>
      </c>
      <c r="D269" s="34">
        <v>2</v>
      </c>
      <c r="E269" s="34">
        <v>2</v>
      </c>
      <c r="F269" s="34">
        <v>2</v>
      </c>
      <c r="G269" s="34">
        <v>2</v>
      </c>
      <c r="H269" s="34">
        <v>2</v>
      </c>
      <c r="I269" s="34">
        <v>2</v>
      </c>
      <c r="J269" s="34">
        <v>2</v>
      </c>
      <c r="K269" s="34">
        <v>2</v>
      </c>
      <c r="L269" s="34">
        <v>2</v>
      </c>
      <c r="M269" s="34">
        <v>0</v>
      </c>
      <c r="N269" s="34">
        <v>2</v>
      </c>
      <c r="O269" s="34">
        <v>2</v>
      </c>
      <c r="P269" s="34">
        <v>0</v>
      </c>
      <c r="Q269" s="34">
        <v>2</v>
      </c>
      <c r="R269" s="34">
        <v>2</v>
      </c>
      <c r="S269" s="34">
        <v>2</v>
      </c>
      <c r="T269" s="34">
        <f t="shared" si="32"/>
        <v>0</v>
      </c>
      <c r="U269" s="34">
        <f t="shared" si="33"/>
        <v>0</v>
      </c>
      <c r="V269" s="34">
        <f t="shared" si="31"/>
        <v>0</v>
      </c>
    </row>
    <row r="270" spans="1:22">
      <c r="A270" s="34" t="s">
        <v>696</v>
      </c>
      <c r="B270" s="34" t="s">
        <v>47</v>
      </c>
      <c r="C270" s="90" t="s">
        <v>5446</v>
      </c>
      <c r="D270" s="34">
        <v>2</v>
      </c>
      <c r="E270" s="34">
        <v>2</v>
      </c>
      <c r="F270" s="34">
        <v>2</v>
      </c>
      <c r="G270" s="34">
        <v>2</v>
      </c>
      <c r="H270" s="34">
        <v>2</v>
      </c>
      <c r="I270" s="34">
        <v>2</v>
      </c>
      <c r="J270" s="34">
        <v>2</v>
      </c>
      <c r="K270" s="34">
        <v>2</v>
      </c>
      <c r="L270" s="34">
        <v>2</v>
      </c>
      <c r="M270" s="34">
        <v>2</v>
      </c>
      <c r="N270" s="34">
        <v>2</v>
      </c>
      <c r="O270" s="34">
        <v>2</v>
      </c>
      <c r="P270" s="34">
        <v>2</v>
      </c>
      <c r="Q270" s="34">
        <v>2</v>
      </c>
      <c r="R270" s="34">
        <v>2</v>
      </c>
      <c r="S270" s="34">
        <v>2</v>
      </c>
      <c r="T270" s="34">
        <f t="shared" si="32"/>
        <v>0</v>
      </c>
      <c r="U270" s="34">
        <f t="shared" si="33"/>
        <v>0</v>
      </c>
      <c r="V270" s="34">
        <f t="shared" si="31"/>
        <v>0</v>
      </c>
    </row>
    <row r="271" spans="1:22">
      <c r="A271" s="34" t="s">
        <v>71</v>
      </c>
      <c r="B271" s="34" t="s">
        <v>47</v>
      </c>
      <c r="C271" s="90" t="s">
        <v>5446</v>
      </c>
      <c r="D271" s="34">
        <v>0</v>
      </c>
      <c r="E271" s="34">
        <v>2</v>
      </c>
      <c r="F271" s="34">
        <v>2</v>
      </c>
      <c r="G271" s="34">
        <v>2</v>
      </c>
      <c r="H271" s="34">
        <v>2</v>
      </c>
      <c r="I271" s="34">
        <v>2</v>
      </c>
      <c r="J271" s="34">
        <v>2</v>
      </c>
      <c r="K271" s="34">
        <v>2</v>
      </c>
      <c r="L271" s="34">
        <v>2</v>
      </c>
      <c r="M271" s="34">
        <v>2</v>
      </c>
      <c r="N271" s="34">
        <v>2</v>
      </c>
      <c r="O271" s="34">
        <v>2</v>
      </c>
      <c r="P271" s="34">
        <v>2</v>
      </c>
      <c r="Q271" s="34">
        <v>2</v>
      </c>
      <c r="R271" s="34">
        <v>2</v>
      </c>
      <c r="S271" s="34">
        <v>2</v>
      </c>
      <c r="T271" s="34">
        <f t="shared" si="32"/>
        <v>0</v>
      </c>
      <c r="U271" s="34">
        <f t="shared" si="33"/>
        <v>0</v>
      </c>
      <c r="V271" s="34">
        <f t="shared" si="31"/>
        <v>0</v>
      </c>
    </row>
    <row r="272" spans="1:22">
      <c r="A272" s="34" t="s">
        <v>2131</v>
      </c>
      <c r="B272" s="34" t="s">
        <v>47</v>
      </c>
      <c r="C272" s="90" t="s">
        <v>5446</v>
      </c>
      <c r="D272" s="34">
        <v>2</v>
      </c>
      <c r="E272" s="34">
        <v>2</v>
      </c>
      <c r="F272" s="34">
        <v>2</v>
      </c>
      <c r="G272" s="34">
        <v>2</v>
      </c>
      <c r="H272" s="34">
        <v>2</v>
      </c>
      <c r="I272" s="34">
        <v>2</v>
      </c>
      <c r="J272" s="34">
        <v>2</v>
      </c>
      <c r="K272" s="34">
        <v>2</v>
      </c>
      <c r="L272" s="34">
        <v>2</v>
      </c>
      <c r="M272" s="34">
        <v>2</v>
      </c>
      <c r="N272" s="34">
        <v>2</v>
      </c>
      <c r="O272" s="34">
        <v>2</v>
      </c>
      <c r="P272" s="34">
        <v>2</v>
      </c>
      <c r="Q272" s="34">
        <v>2</v>
      </c>
      <c r="R272" s="34">
        <v>2</v>
      </c>
      <c r="S272" s="34">
        <v>2</v>
      </c>
      <c r="T272" s="34">
        <f t="shared" si="32"/>
        <v>0</v>
      </c>
      <c r="U272" s="34">
        <f t="shared" si="33"/>
        <v>0</v>
      </c>
      <c r="V272" s="34">
        <f t="shared" si="31"/>
        <v>0</v>
      </c>
    </row>
    <row r="273" spans="1:22">
      <c r="A273" s="34" t="s">
        <v>1323</v>
      </c>
      <c r="B273" s="34" t="s">
        <v>47</v>
      </c>
      <c r="C273" s="90" t="s">
        <v>5448</v>
      </c>
      <c r="D273" s="34">
        <v>3</v>
      </c>
      <c r="E273" s="34">
        <v>3</v>
      </c>
      <c r="F273" s="34">
        <v>3</v>
      </c>
      <c r="G273" s="34">
        <v>3</v>
      </c>
      <c r="H273" s="34">
        <v>3</v>
      </c>
      <c r="I273" s="34">
        <v>3</v>
      </c>
      <c r="J273" s="34">
        <v>3</v>
      </c>
      <c r="K273" s="34">
        <v>3</v>
      </c>
      <c r="L273" s="34">
        <v>4</v>
      </c>
      <c r="M273" s="34">
        <v>3</v>
      </c>
      <c r="N273" s="34">
        <v>3</v>
      </c>
      <c r="O273" s="34">
        <v>3</v>
      </c>
      <c r="P273" s="34">
        <v>3</v>
      </c>
      <c r="Q273" s="34">
        <v>3</v>
      </c>
      <c r="R273" s="34">
        <v>3</v>
      </c>
      <c r="S273" s="34">
        <v>3</v>
      </c>
      <c r="T273" s="34">
        <f>COUNTIF(D273:S273,"&gt;3")</f>
        <v>1</v>
      </c>
      <c r="U273" s="34">
        <f>COUNTIF(D273:S273,"&lt;3")  - COUNTIF(D273:S273,"=0")</f>
        <v>0</v>
      </c>
      <c r="V273" s="34">
        <f t="shared" si="31"/>
        <v>1</v>
      </c>
    </row>
    <row r="274" spans="1:22">
      <c r="A274" s="34" t="s">
        <v>2227</v>
      </c>
      <c r="B274" s="34" t="s">
        <v>47</v>
      </c>
      <c r="C274" s="90" t="s">
        <v>5446</v>
      </c>
      <c r="D274" s="34">
        <v>3</v>
      </c>
      <c r="E274" s="34">
        <v>2</v>
      </c>
      <c r="F274" s="34">
        <v>2</v>
      </c>
      <c r="G274" s="34">
        <v>2</v>
      </c>
      <c r="H274" s="34">
        <v>2</v>
      </c>
      <c r="I274" s="34">
        <v>2</v>
      </c>
      <c r="J274" s="34">
        <v>2</v>
      </c>
      <c r="K274" s="34">
        <v>2</v>
      </c>
      <c r="L274" s="34">
        <v>2</v>
      </c>
      <c r="M274" s="34" t="s">
        <v>5494</v>
      </c>
      <c r="N274" s="34">
        <v>2</v>
      </c>
      <c r="O274" s="34">
        <v>2</v>
      </c>
      <c r="P274" s="34">
        <v>2</v>
      </c>
      <c r="Q274" s="34">
        <v>2</v>
      </c>
      <c r="R274" s="34">
        <v>2</v>
      </c>
      <c r="S274" s="34" t="s">
        <v>5495</v>
      </c>
      <c r="T274" s="34">
        <f>COUNTIF(D274:S274,"&gt;2")</f>
        <v>1</v>
      </c>
      <c r="U274" s="34">
        <f>COUNTIF(D274:S274,"&lt;2")  - COUNTIF(D274:S274,"=0")</f>
        <v>0</v>
      </c>
      <c r="V274" s="34">
        <f t="shared" si="31"/>
        <v>1</v>
      </c>
    </row>
    <row r="275" spans="1:22">
      <c r="A275" s="34" t="s">
        <v>1621</v>
      </c>
      <c r="B275" s="34" t="s">
        <v>47</v>
      </c>
      <c r="C275" s="90" t="s">
        <v>5448</v>
      </c>
      <c r="D275" s="34">
        <v>4</v>
      </c>
      <c r="E275" s="34">
        <v>3</v>
      </c>
      <c r="F275" s="34">
        <v>3</v>
      </c>
      <c r="G275" s="34">
        <v>3</v>
      </c>
      <c r="H275" s="34">
        <v>3</v>
      </c>
      <c r="I275" s="34">
        <v>3</v>
      </c>
      <c r="J275" s="34" t="s">
        <v>5496</v>
      </c>
      <c r="K275" s="34">
        <v>3</v>
      </c>
      <c r="L275" s="34" t="s">
        <v>5497</v>
      </c>
      <c r="M275" s="34">
        <v>3</v>
      </c>
      <c r="N275" s="34">
        <v>3</v>
      </c>
      <c r="O275" s="34">
        <v>3</v>
      </c>
      <c r="P275" s="34">
        <v>3</v>
      </c>
      <c r="Q275" s="34">
        <v>3</v>
      </c>
      <c r="R275" s="34">
        <v>3</v>
      </c>
      <c r="S275" s="34">
        <v>3</v>
      </c>
      <c r="T275" s="34">
        <f>COUNTIF(D275:S275,"&gt;3")</f>
        <v>1</v>
      </c>
      <c r="U275" s="34">
        <f>COUNTIF(D275:S275,"&lt;3")  - COUNTIF(D275:S275,"=0")</f>
        <v>0</v>
      </c>
      <c r="V275" s="34">
        <f t="shared" si="31"/>
        <v>1</v>
      </c>
    </row>
    <row r="276" spans="1:22">
      <c r="A276" s="34" t="s">
        <v>1794</v>
      </c>
      <c r="B276" s="34" t="s">
        <v>47</v>
      </c>
      <c r="C276" s="90" t="s">
        <v>5449</v>
      </c>
      <c r="D276" s="34">
        <v>4</v>
      </c>
      <c r="E276" s="34">
        <v>4</v>
      </c>
      <c r="F276" s="34">
        <v>3</v>
      </c>
      <c r="G276" s="34">
        <v>4</v>
      </c>
      <c r="H276" s="34">
        <v>4</v>
      </c>
      <c r="I276" s="34">
        <v>5</v>
      </c>
      <c r="J276" s="34">
        <v>3</v>
      </c>
      <c r="K276" s="34">
        <v>4</v>
      </c>
      <c r="L276" s="34">
        <v>4</v>
      </c>
      <c r="M276" s="34">
        <v>3</v>
      </c>
      <c r="N276" s="34">
        <v>4</v>
      </c>
      <c r="O276" s="34">
        <v>4</v>
      </c>
      <c r="P276" s="34">
        <v>4</v>
      </c>
      <c r="Q276" s="34">
        <v>4</v>
      </c>
      <c r="R276" s="34">
        <v>4</v>
      </c>
      <c r="S276" s="34">
        <v>4</v>
      </c>
      <c r="T276" s="34">
        <f>COUNTIF(D276:S276,"&gt;4")</f>
        <v>1</v>
      </c>
      <c r="U276" s="34">
        <f>COUNTIF(D276:S276,"&lt;4")  - COUNTIF(D276:S276,"=0")</f>
        <v>3</v>
      </c>
      <c r="V276" s="34">
        <f t="shared" si="31"/>
        <v>4</v>
      </c>
    </row>
    <row r="277" spans="1:22">
      <c r="A277" s="34" t="s">
        <v>1798</v>
      </c>
      <c r="B277" s="34" t="s">
        <v>47</v>
      </c>
      <c r="C277" s="90" t="s">
        <v>5449</v>
      </c>
      <c r="D277" s="34">
        <v>3</v>
      </c>
      <c r="E277" s="34">
        <v>4</v>
      </c>
      <c r="F277" s="34">
        <v>4</v>
      </c>
      <c r="G277" s="34">
        <v>4</v>
      </c>
      <c r="H277" s="34">
        <v>4</v>
      </c>
      <c r="I277" s="34">
        <v>3</v>
      </c>
      <c r="J277" s="34">
        <v>5</v>
      </c>
      <c r="K277" s="34">
        <v>4</v>
      </c>
      <c r="L277" s="34">
        <v>3</v>
      </c>
      <c r="M277" s="34">
        <v>4</v>
      </c>
      <c r="N277" s="34">
        <v>4</v>
      </c>
      <c r="O277" s="34">
        <v>4</v>
      </c>
      <c r="P277" s="34">
        <v>5</v>
      </c>
      <c r="Q277" s="34">
        <v>4</v>
      </c>
      <c r="R277" s="34">
        <v>5</v>
      </c>
      <c r="S277" s="34">
        <v>4</v>
      </c>
      <c r="T277" s="34">
        <f>COUNTIF(D277:S277,"&gt;4")</f>
        <v>3</v>
      </c>
      <c r="U277" s="34">
        <f>COUNTIF(D277:S277,"&lt;4")  - COUNTIF(D277:S277,"=0")</f>
        <v>3</v>
      </c>
      <c r="V277" s="34">
        <f t="shared" si="31"/>
        <v>6</v>
      </c>
    </row>
    <row r="278" spans="1:22">
      <c r="A278" s="34" t="s">
        <v>786</v>
      </c>
      <c r="B278" s="34" t="s">
        <v>47</v>
      </c>
      <c r="C278" s="90" t="s">
        <v>5446</v>
      </c>
      <c r="D278" s="34">
        <v>2</v>
      </c>
      <c r="E278" s="34">
        <v>2</v>
      </c>
      <c r="F278" s="34">
        <v>2</v>
      </c>
      <c r="G278" s="34">
        <v>2</v>
      </c>
      <c r="H278" s="34">
        <v>2</v>
      </c>
      <c r="I278" s="34">
        <v>2</v>
      </c>
      <c r="J278" s="34">
        <v>2</v>
      </c>
      <c r="K278" s="34">
        <v>0</v>
      </c>
      <c r="L278" s="34">
        <v>2</v>
      </c>
      <c r="M278" s="34">
        <v>2</v>
      </c>
      <c r="N278" s="34">
        <v>2</v>
      </c>
      <c r="O278" s="34">
        <v>2</v>
      </c>
      <c r="P278" s="34">
        <v>2</v>
      </c>
      <c r="Q278" s="34">
        <v>0</v>
      </c>
      <c r="R278" s="34">
        <v>2</v>
      </c>
      <c r="S278" s="34">
        <v>2</v>
      </c>
      <c r="T278" s="34">
        <f t="shared" ref="T278:T285" si="34">COUNTIF(D278:S278,"&gt;2")</f>
        <v>0</v>
      </c>
      <c r="U278" s="34">
        <f t="shared" ref="U278:U285" si="35">COUNTIF(D278:S278,"&lt;2")  - COUNTIF(D278:S278,"=0")</f>
        <v>0</v>
      </c>
      <c r="V278" s="34">
        <f t="shared" ref="V278:V341" si="36">SUM(T278:U278)</f>
        <v>0</v>
      </c>
    </row>
    <row r="279" spans="1:22">
      <c r="A279" s="34" t="s">
        <v>2010</v>
      </c>
      <c r="B279" s="34" t="s">
        <v>47</v>
      </c>
      <c r="C279" s="90" t="s">
        <v>5446</v>
      </c>
      <c r="D279" s="34">
        <v>3</v>
      </c>
      <c r="E279" s="34">
        <v>2</v>
      </c>
      <c r="F279" s="34">
        <v>2</v>
      </c>
      <c r="G279" s="34">
        <v>2</v>
      </c>
      <c r="H279" s="34">
        <v>2</v>
      </c>
      <c r="I279" s="34">
        <v>3</v>
      </c>
      <c r="J279" s="34">
        <v>3</v>
      </c>
      <c r="K279" s="34">
        <v>2</v>
      </c>
      <c r="L279" s="34">
        <v>3</v>
      </c>
      <c r="M279" s="34">
        <v>2</v>
      </c>
      <c r="N279" s="34">
        <v>3</v>
      </c>
      <c r="O279" s="34">
        <v>3</v>
      </c>
      <c r="P279" s="34">
        <v>3</v>
      </c>
      <c r="Q279" s="34">
        <v>2</v>
      </c>
      <c r="R279" s="34">
        <v>2</v>
      </c>
      <c r="S279" s="34">
        <v>2</v>
      </c>
      <c r="T279" s="34">
        <f t="shared" si="34"/>
        <v>7</v>
      </c>
      <c r="U279" s="34">
        <f t="shared" si="35"/>
        <v>0</v>
      </c>
      <c r="V279" s="34">
        <f t="shared" si="36"/>
        <v>7</v>
      </c>
    </row>
    <row r="280" spans="1:22">
      <c r="A280" s="34" t="s">
        <v>1898</v>
      </c>
      <c r="B280" s="34" t="s">
        <v>47</v>
      </c>
      <c r="C280" s="90" t="s">
        <v>5446</v>
      </c>
      <c r="D280" s="34">
        <v>2</v>
      </c>
      <c r="E280" s="34">
        <v>2</v>
      </c>
      <c r="F280" s="34">
        <v>2</v>
      </c>
      <c r="G280" s="34">
        <v>2</v>
      </c>
      <c r="H280" s="34">
        <v>2</v>
      </c>
      <c r="I280" s="34">
        <v>2</v>
      </c>
      <c r="J280" s="34">
        <v>2</v>
      </c>
      <c r="K280" s="34">
        <v>2</v>
      </c>
      <c r="L280" s="34">
        <v>2</v>
      </c>
      <c r="M280" s="34">
        <v>2</v>
      </c>
      <c r="N280" s="34">
        <v>2</v>
      </c>
      <c r="O280" s="34">
        <v>2</v>
      </c>
      <c r="P280" s="34">
        <v>2</v>
      </c>
      <c r="Q280" s="34">
        <v>2</v>
      </c>
      <c r="R280" s="34">
        <v>2</v>
      </c>
      <c r="S280" s="34">
        <v>2</v>
      </c>
      <c r="T280" s="34">
        <f t="shared" si="34"/>
        <v>0</v>
      </c>
      <c r="U280" s="34">
        <f t="shared" si="35"/>
        <v>0</v>
      </c>
      <c r="V280" s="34">
        <f t="shared" si="36"/>
        <v>0</v>
      </c>
    </row>
    <row r="281" spans="1:22">
      <c r="A281" s="34" t="s">
        <v>1875</v>
      </c>
      <c r="B281" s="34" t="s">
        <v>47</v>
      </c>
      <c r="C281" s="90" t="s">
        <v>5446</v>
      </c>
      <c r="D281" s="34">
        <v>2</v>
      </c>
      <c r="E281" s="34">
        <v>2</v>
      </c>
      <c r="F281" s="34">
        <v>2</v>
      </c>
      <c r="G281" s="34">
        <v>2</v>
      </c>
      <c r="H281" s="34">
        <v>2</v>
      </c>
      <c r="I281" s="34">
        <v>2</v>
      </c>
      <c r="J281" s="34">
        <v>2</v>
      </c>
      <c r="K281" s="34">
        <v>0</v>
      </c>
      <c r="L281" s="34">
        <v>2</v>
      </c>
      <c r="M281" s="34">
        <v>2</v>
      </c>
      <c r="N281" s="34">
        <v>2</v>
      </c>
      <c r="O281" s="34">
        <v>2</v>
      </c>
      <c r="P281" s="34">
        <v>2</v>
      </c>
      <c r="Q281" s="34">
        <v>2</v>
      </c>
      <c r="R281" s="34">
        <v>2</v>
      </c>
      <c r="S281" s="34">
        <v>2</v>
      </c>
      <c r="T281" s="34">
        <f t="shared" si="34"/>
        <v>0</v>
      </c>
      <c r="U281" s="34">
        <f t="shared" si="35"/>
        <v>0</v>
      </c>
      <c r="V281" s="34">
        <f t="shared" si="36"/>
        <v>0</v>
      </c>
    </row>
    <row r="282" spans="1:22">
      <c r="A282" s="34" t="s">
        <v>1878</v>
      </c>
      <c r="B282" s="34" t="s">
        <v>47</v>
      </c>
      <c r="C282" s="90" t="s">
        <v>5446</v>
      </c>
      <c r="D282" s="34">
        <v>2</v>
      </c>
      <c r="E282" s="34">
        <v>2</v>
      </c>
      <c r="F282" s="34">
        <v>2</v>
      </c>
      <c r="G282" s="34">
        <v>2</v>
      </c>
      <c r="H282" s="34">
        <v>2</v>
      </c>
      <c r="I282" s="34">
        <v>2</v>
      </c>
      <c r="J282" s="34">
        <v>2</v>
      </c>
      <c r="K282" s="34">
        <v>2</v>
      </c>
      <c r="L282" s="34">
        <v>2</v>
      </c>
      <c r="M282" s="34">
        <v>2</v>
      </c>
      <c r="N282" s="34">
        <v>2</v>
      </c>
      <c r="O282" s="34">
        <v>2</v>
      </c>
      <c r="P282" s="34">
        <v>2</v>
      </c>
      <c r="Q282" s="34">
        <v>2</v>
      </c>
      <c r="R282" s="34">
        <v>2</v>
      </c>
      <c r="S282" s="34">
        <v>2</v>
      </c>
      <c r="T282" s="34">
        <f t="shared" si="34"/>
        <v>0</v>
      </c>
      <c r="U282" s="34">
        <f t="shared" si="35"/>
        <v>0</v>
      </c>
      <c r="V282" s="34">
        <f t="shared" si="36"/>
        <v>0</v>
      </c>
    </row>
    <row r="283" spans="1:22">
      <c r="A283" s="34" t="s">
        <v>1869</v>
      </c>
      <c r="B283" s="34" t="s">
        <v>47</v>
      </c>
      <c r="C283" s="90" t="s">
        <v>5446</v>
      </c>
      <c r="D283" s="34">
        <v>2</v>
      </c>
      <c r="E283" s="34">
        <v>2</v>
      </c>
      <c r="F283" s="34">
        <v>2</v>
      </c>
      <c r="G283" s="34">
        <v>2</v>
      </c>
      <c r="H283" s="34">
        <v>2</v>
      </c>
      <c r="I283" s="34">
        <v>2</v>
      </c>
      <c r="J283" s="34">
        <v>2</v>
      </c>
      <c r="K283" s="34">
        <v>2</v>
      </c>
      <c r="L283" s="34">
        <v>2</v>
      </c>
      <c r="M283" s="34">
        <v>2</v>
      </c>
      <c r="N283" s="34">
        <v>2</v>
      </c>
      <c r="O283" s="34">
        <v>2</v>
      </c>
      <c r="P283" s="34">
        <v>2</v>
      </c>
      <c r="Q283" s="34">
        <v>2</v>
      </c>
      <c r="R283" s="34">
        <v>2</v>
      </c>
      <c r="S283" s="34">
        <v>2</v>
      </c>
      <c r="T283" s="34">
        <f t="shared" si="34"/>
        <v>0</v>
      </c>
      <c r="U283" s="34">
        <f t="shared" si="35"/>
        <v>0</v>
      </c>
      <c r="V283" s="34">
        <f t="shared" si="36"/>
        <v>0</v>
      </c>
    </row>
    <row r="284" spans="1:22">
      <c r="A284" s="34" t="s">
        <v>1890</v>
      </c>
      <c r="B284" s="34" t="s">
        <v>47</v>
      </c>
      <c r="C284" s="90" t="s">
        <v>5446</v>
      </c>
      <c r="D284" s="34">
        <v>2</v>
      </c>
      <c r="E284" s="34">
        <v>2</v>
      </c>
      <c r="F284" s="34">
        <v>2</v>
      </c>
      <c r="G284" s="34">
        <v>2</v>
      </c>
      <c r="H284" s="34">
        <v>2</v>
      </c>
      <c r="I284" s="34">
        <v>2</v>
      </c>
      <c r="J284" s="34">
        <v>2</v>
      </c>
      <c r="K284" s="34">
        <v>2</v>
      </c>
      <c r="L284" s="34">
        <v>2</v>
      </c>
      <c r="M284" s="34">
        <v>2</v>
      </c>
      <c r="N284" s="34">
        <v>2</v>
      </c>
      <c r="O284" s="34">
        <v>2</v>
      </c>
      <c r="P284" s="34">
        <v>2</v>
      </c>
      <c r="Q284" s="34">
        <v>2</v>
      </c>
      <c r="R284" s="34">
        <v>2</v>
      </c>
      <c r="S284" s="34">
        <v>2</v>
      </c>
      <c r="T284" s="34">
        <f t="shared" si="34"/>
        <v>0</v>
      </c>
      <c r="U284" s="34">
        <f t="shared" si="35"/>
        <v>0</v>
      </c>
      <c r="V284" s="34">
        <f t="shared" si="36"/>
        <v>0</v>
      </c>
    </row>
    <row r="285" spans="1:22">
      <c r="A285" s="34" t="s">
        <v>1903</v>
      </c>
      <c r="B285" s="34" t="s">
        <v>47</v>
      </c>
      <c r="C285" s="90" t="s">
        <v>5446</v>
      </c>
      <c r="D285" s="34">
        <v>2</v>
      </c>
      <c r="E285" s="34">
        <v>2</v>
      </c>
      <c r="F285" s="34">
        <v>2</v>
      </c>
      <c r="G285" s="34">
        <v>2</v>
      </c>
      <c r="H285" s="34">
        <v>2</v>
      </c>
      <c r="I285" s="34">
        <v>2</v>
      </c>
      <c r="J285" s="34">
        <v>2</v>
      </c>
      <c r="K285" s="34">
        <v>2</v>
      </c>
      <c r="L285" s="34">
        <v>2</v>
      </c>
      <c r="M285" s="34">
        <v>2</v>
      </c>
      <c r="N285" s="34">
        <v>2</v>
      </c>
      <c r="O285" s="34">
        <v>2</v>
      </c>
      <c r="P285" s="34">
        <v>2</v>
      </c>
      <c r="Q285" s="34">
        <v>2</v>
      </c>
      <c r="R285" s="34">
        <v>2</v>
      </c>
      <c r="S285" s="34">
        <v>2</v>
      </c>
      <c r="T285" s="34">
        <f t="shared" si="34"/>
        <v>0</v>
      </c>
      <c r="U285" s="34">
        <f t="shared" si="35"/>
        <v>0</v>
      </c>
      <c r="V285" s="34">
        <f t="shared" si="36"/>
        <v>0</v>
      </c>
    </row>
    <row r="286" spans="1:22">
      <c r="A286" s="34" t="s">
        <v>972</v>
      </c>
      <c r="B286" s="34" t="s">
        <v>47</v>
      </c>
      <c r="C286" s="90" t="s">
        <v>5448</v>
      </c>
      <c r="D286" s="34">
        <v>3</v>
      </c>
      <c r="E286" s="34">
        <v>3</v>
      </c>
      <c r="F286" s="34">
        <v>3</v>
      </c>
      <c r="G286" s="34">
        <v>3</v>
      </c>
      <c r="H286" s="34">
        <v>3</v>
      </c>
      <c r="I286" s="34">
        <v>3</v>
      </c>
      <c r="J286" s="34">
        <v>3</v>
      </c>
      <c r="K286" s="34">
        <v>3</v>
      </c>
      <c r="L286" s="34">
        <v>3</v>
      </c>
      <c r="M286" s="34">
        <v>3</v>
      </c>
      <c r="N286" s="34">
        <v>3</v>
      </c>
      <c r="O286" s="34">
        <v>3</v>
      </c>
      <c r="P286" s="34">
        <v>3</v>
      </c>
      <c r="Q286" s="34">
        <v>3</v>
      </c>
      <c r="R286" s="34">
        <v>3</v>
      </c>
      <c r="S286" s="34">
        <v>3</v>
      </c>
      <c r="T286" s="34">
        <f>COUNTIF(D286:S286,"&gt;3")</f>
        <v>0</v>
      </c>
      <c r="U286" s="34">
        <f>COUNTIF(D286:S286,"&lt;3")  - COUNTIF(D286:S286,"=0")</f>
        <v>0</v>
      </c>
      <c r="V286" s="34">
        <f t="shared" si="36"/>
        <v>0</v>
      </c>
    </row>
    <row r="287" spans="1:22">
      <c r="A287" s="34" t="s">
        <v>88</v>
      </c>
      <c r="B287" s="34" t="s">
        <v>47</v>
      </c>
      <c r="C287" s="90" t="s">
        <v>5446</v>
      </c>
      <c r="D287" s="34">
        <v>2</v>
      </c>
      <c r="E287" s="34">
        <v>2</v>
      </c>
      <c r="F287" s="34">
        <v>2</v>
      </c>
      <c r="G287" s="34">
        <v>2</v>
      </c>
      <c r="H287" s="34">
        <v>2</v>
      </c>
      <c r="I287" s="34">
        <v>2</v>
      </c>
      <c r="J287" s="34">
        <v>2</v>
      </c>
      <c r="K287" s="34">
        <v>2</v>
      </c>
      <c r="L287" s="34">
        <v>2</v>
      </c>
      <c r="M287" s="34">
        <v>0</v>
      </c>
      <c r="N287" s="34">
        <v>2</v>
      </c>
      <c r="O287" s="34">
        <v>2</v>
      </c>
      <c r="P287" s="34">
        <v>0</v>
      </c>
      <c r="Q287" s="34">
        <v>2</v>
      </c>
      <c r="R287" s="34">
        <v>2</v>
      </c>
      <c r="S287" s="34">
        <v>2</v>
      </c>
      <c r="T287" s="34">
        <f t="shared" ref="T287:T295" si="37">COUNTIF(D287:S287,"&gt;2")</f>
        <v>0</v>
      </c>
      <c r="U287" s="34">
        <f t="shared" ref="U287:U295" si="38">COUNTIF(D287:S287,"&lt;2")  - COUNTIF(D287:S287,"=0")</f>
        <v>0</v>
      </c>
      <c r="V287" s="34">
        <f t="shared" si="36"/>
        <v>0</v>
      </c>
    </row>
    <row r="288" spans="1:22">
      <c r="A288" s="34" t="s">
        <v>700</v>
      </c>
      <c r="B288" s="34" t="s">
        <v>47</v>
      </c>
      <c r="C288" s="90" t="s">
        <v>5446</v>
      </c>
      <c r="D288" s="34">
        <v>2</v>
      </c>
      <c r="E288" s="34">
        <v>2</v>
      </c>
      <c r="F288" s="34">
        <v>2</v>
      </c>
      <c r="G288" s="34">
        <v>2</v>
      </c>
      <c r="H288" s="34">
        <v>2</v>
      </c>
      <c r="I288" s="34">
        <v>2</v>
      </c>
      <c r="J288" s="34">
        <v>2</v>
      </c>
      <c r="K288" s="34">
        <v>2</v>
      </c>
      <c r="L288" s="34">
        <v>2</v>
      </c>
      <c r="M288" s="34">
        <v>2</v>
      </c>
      <c r="N288" s="34">
        <v>2</v>
      </c>
      <c r="O288" s="34">
        <v>2</v>
      </c>
      <c r="P288" s="34">
        <v>2</v>
      </c>
      <c r="Q288" s="34">
        <v>2</v>
      </c>
      <c r="R288" s="34">
        <v>2</v>
      </c>
      <c r="S288" s="34">
        <v>2</v>
      </c>
      <c r="T288" s="34">
        <f t="shared" si="37"/>
        <v>0</v>
      </c>
      <c r="U288" s="34">
        <f t="shared" si="38"/>
        <v>0</v>
      </c>
      <c r="V288" s="34">
        <f t="shared" si="36"/>
        <v>0</v>
      </c>
    </row>
    <row r="289" spans="1:22">
      <c r="A289" s="34" t="s">
        <v>2282</v>
      </c>
      <c r="B289" s="34" t="s">
        <v>47</v>
      </c>
      <c r="C289" s="90" t="s">
        <v>5446</v>
      </c>
      <c r="D289" s="34">
        <v>2</v>
      </c>
      <c r="E289" s="34">
        <v>2</v>
      </c>
      <c r="F289" s="34">
        <v>2</v>
      </c>
      <c r="G289" s="34">
        <v>2</v>
      </c>
      <c r="H289" s="34">
        <v>2</v>
      </c>
      <c r="I289" s="34">
        <v>2</v>
      </c>
      <c r="J289" s="34">
        <v>2</v>
      </c>
      <c r="K289" s="34">
        <v>3</v>
      </c>
      <c r="L289" s="34">
        <v>2</v>
      </c>
      <c r="M289" s="34">
        <v>2</v>
      </c>
      <c r="N289" s="34">
        <v>2</v>
      </c>
      <c r="O289" s="34">
        <v>2</v>
      </c>
      <c r="P289" s="34">
        <v>2</v>
      </c>
      <c r="Q289" s="34">
        <v>2</v>
      </c>
      <c r="R289" s="34">
        <v>2</v>
      </c>
      <c r="S289" s="34">
        <v>2</v>
      </c>
      <c r="T289" s="34">
        <f t="shared" si="37"/>
        <v>1</v>
      </c>
      <c r="U289" s="34">
        <f t="shared" si="38"/>
        <v>0</v>
      </c>
      <c r="V289" s="34">
        <f t="shared" si="36"/>
        <v>1</v>
      </c>
    </row>
    <row r="290" spans="1:22">
      <c r="A290" s="34" t="s">
        <v>81</v>
      </c>
      <c r="B290" s="34" t="s">
        <v>47</v>
      </c>
      <c r="C290" s="90" t="s">
        <v>5446</v>
      </c>
      <c r="D290" s="34">
        <v>2</v>
      </c>
      <c r="E290" s="34">
        <v>2</v>
      </c>
      <c r="F290" s="34">
        <v>2</v>
      </c>
      <c r="G290" s="34">
        <v>2</v>
      </c>
      <c r="H290" s="34">
        <v>2</v>
      </c>
      <c r="I290" s="34">
        <v>2</v>
      </c>
      <c r="J290" s="34">
        <v>2</v>
      </c>
      <c r="K290" s="34">
        <v>2</v>
      </c>
      <c r="L290" s="34">
        <v>2</v>
      </c>
      <c r="M290" s="34">
        <v>2</v>
      </c>
      <c r="N290" s="34">
        <v>2</v>
      </c>
      <c r="O290" s="34">
        <v>2</v>
      </c>
      <c r="P290" s="34">
        <v>2</v>
      </c>
      <c r="Q290" s="34">
        <v>2</v>
      </c>
      <c r="R290" s="34">
        <v>2</v>
      </c>
      <c r="S290" s="34">
        <v>2</v>
      </c>
      <c r="T290" s="34">
        <f t="shared" si="37"/>
        <v>0</v>
      </c>
      <c r="U290" s="34">
        <f t="shared" si="38"/>
        <v>0</v>
      </c>
      <c r="V290" s="34">
        <f t="shared" si="36"/>
        <v>0</v>
      </c>
    </row>
    <row r="291" spans="1:22">
      <c r="A291" s="34" t="s">
        <v>1468</v>
      </c>
      <c r="B291" s="34" t="s">
        <v>47</v>
      </c>
      <c r="C291" s="90" t="s">
        <v>5446</v>
      </c>
      <c r="D291" s="34">
        <v>3</v>
      </c>
      <c r="E291" s="34">
        <v>2</v>
      </c>
      <c r="F291" s="34">
        <v>2</v>
      </c>
      <c r="G291" s="34">
        <v>2</v>
      </c>
      <c r="H291" s="34">
        <v>2</v>
      </c>
      <c r="I291" s="34">
        <v>2</v>
      </c>
      <c r="J291" s="34">
        <v>2</v>
      </c>
      <c r="K291" s="34">
        <v>2</v>
      </c>
      <c r="L291" s="34">
        <v>2</v>
      </c>
      <c r="M291" s="34">
        <v>2</v>
      </c>
      <c r="N291" s="34">
        <v>2</v>
      </c>
      <c r="O291" s="34">
        <v>3</v>
      </c>
      <c r="P291" s="34">
        <v>2</v>
      </c>
      <c r="Q291" s="34">
        <v>2</v>
      </c>
      <c r="R291" s="34">
        <v>2</v>
      </c>
      <c r="S291" s="34">
        <v>2</v>
      </c>
      <c r="T291" s="34">
        <f t="shared" si="37"/>
        <v>2</v>
      </c>
      <c r="U291" s="34">
        <f t="shared" si="38"/>
        <v>0</v>
      </c>
      <c r="V291" s="34">
        <f t="shared" si="36"/>
        <v>2</v>
      </c>
    </row>
    <row r="292" spans="1:22">
      <c r="A292" s="34" t="s">
        <v>91</v>
      </c>
      <c r="B292" s="34" t="s">
        <v>47</v>
      </c>
      <c r="C292" s="90" t="s">
        <v>5446</v>
      </c>
      <c r="D292" s="34">
        <v>2</v>
      </c>
      <c r="E292" s="34">
        <v>2</v>
      </c>
      <c r="F292" s="34">
        <v>2</v>
      </c>
      <c r="G292" s="34">
        <v>2</v>
      </c>
      <c r="H292" s="34">
        <v>2</v>
      </c>
      <c r="I292" s="34">
        <v>2</v>
      </c>
      <c r="J292" s="34">
        <v>2</v>
      </c>
      <c r="K292" s="34">
        <v>2</v>
      </c>
      <c r="L292" s="34">
        <v>2</v>
      </c>
      <c r="M292" s="34">
        <v>2</v>
      </c>
      <c r="N292" s="34">
        <v>2</v>
      </c>
      <c r="O292" s="34">
        <v>2</v>
      </c>
      <c r="P292" s="34">
        <v>2</v>
      </c>
      <c r="Q292" s="34">
        <v>2</v>
      </c>
      <c r="R292" s="34">
        <v>2</v>
      </c>
      <c r="S292" s="34">
        <v>2</v>
      </c>
      <c r="T292" s="34">
        <f t="shared" si="37"/>
        <v>0</v>
      </c>
      <c r="U292" s="34">
        <f t="shared" si="38"/>
        <v>0</v>
      </c>
      <c r="V292" s="34">
        <f t="shared" si="36"/>
        <v>0</v>
      </c>
    </row>
    <row r="293" spans="1:22">
      <c r="A293" s="34" t="s">
        <v>1002</v>
      </c>
      <c r="B293" s="34" t="s">
        <v>47</v>
      </c>
      <c r="C293" s="90" t="s">
        <v>5446</v>
      </c>
      <c r="D293" s="34">
        <v>0</v>
      </c>
      <c r="E293" s="34">
        <v>2</v>
      </c>
      <c r="F293" s="34">
        <v>2</v>
      </c>
      <c r="G293" s="34">
        <v>2</v>
      </c>
      <c r="H293" s="34">
        <v>2</v>
      </c>
      <c r="I293" s="34">
        <v>2</v>
      </c>
      <c r="J293" s="34">
        <v>2</v>
      </c>
      <c r="K293" s="34">
        <v>2</v>
      </c>
      <c r="L293" s="34">
        <v>2</v>
      </c>
      <c r="M293" s="34">
        <v>2</v>
      </c>
      <c r="N293" s="34">
        <v>2</v>
      </c>
      <c r="O293" s="34">
        <v>2</v>
      </c>
      <c r="P293" s="34">
        <v>2</v>
      </c>
      <c r="Q293" s="34">
        <v>2</v>
      </c>
      <c r="R293" s="34">
        <v>2</v>
      </c>
      <c r="S293" s="34">
        <v>2</v>
      </c>
      <c r="T293" s="34">
        <f t="shared" si="37"/>
        <v>0</v>
      </c>
      <c r="U293" s="34">
        <f t="shared" si="38"/>
        <v>0</v>
      </c>
      <c r="V293" s="34">
        <f t="shared" si="36"/>
        <v>0</v>
      </c>
    </row>
    <row r="294" spans="1:22">
      <c r="A294" s="34" t="s">
        <v>715</v>
      </c>
      <c r="B294" s="34" t="s">
        <v>47</v>
      </c>
      <c r="C294" s="90" t="s">
        <v>5446</v>
      </c>
      <c r="D294" s="34">
        <v>2</v>
      </c>
      <c r="E294" s="34">
        <v>2</v>
      </c>
      <c r="F294" s="34">
        <v>2</v>
      </c>
      <c r="G294" s="34">
        <v>2</v>
      </c>
      <c r="H294" s="34">
        <v>2</v>
      </c>
      <c r="I294" s="34">
        <v>2</v>
      </c>
      <c r="J294" s="34">
        <v>2</v>
      </c>
      <c r="K294" s="34">
        <v>2</v>
      </c>
      <c r="L294" s="34">
        <v>2</v>
      </c>
      <c r="M294" s="34">
        <v>0</v>
      </c>
      <c r="N294" s="34">
        <v>2</v>
      </c>
      <c r="O294" s="34">
        <v>2</v>
      </c>
      <c r="P294" s="34">
        <v>0</v>
      </c>
      <c r="Q294" s="34">
        <v>2</v>
      </c>
      <c r="R294" s="34">
        <v>2</v>
      </c>
      <c r="S294" s="34">
        <v>2</v>
      </c>
      <c r="T294" s="34">
        <f t="shared" si="37"/>
        <v>0</v>
      </c>
      <c r="U294" s="34">
        <f t="shared" si="38"/>
        <v>0</v>
      </c>
      <c r="V294" s="34">
        <f t="shared" si="36"/>
        <v>0</v>
      </c>
    </row>
    <row r="295" spans="1:22">
      <c r="A295" s="34" t="s">
        <v>1472</v>
      </c>
      <c r="B295" s="34" t="s">
        <v>47</v>
      </c>
      <c r="C295" s="90" t="s">
        <v>5446</v>
      </c>
      <c r="D295" s="34">
        <v>2</v>
      </c>
      <c r="E295" s="34">
        <v>2</v>
      </c>
      <c r="F295" s="34">
        <v>2</v>
      </c>
      <c r="G295" s="34">
        <v>2</v>
      </c>
      <c r="H295" s="34">
        <v>2</v>
      </c>
      <c r="I295" s="34">
        <v>2</v>
      </c>
      <c r="J295" s="34">
        <v>2</v>
      </c>
      <c r="K295" s="34">
        <v>2</v>
      </c>
      <c r="L295" s="34">
        <v>2</v>
      </c>
      <c r="M295" s="34">
        <v>2</v>
      </c>
      <c r="N295" s="34">
        <v>2</v>
      </c>
      <c r="O295" s="34">
        <v>2</v>
      </c>
      <c r="P295" s="34">
        <v>2</v>
      </c>
      <c r="Q295" s="34">
        <v>2</v>
      </c>
      <c r="R295" s="34">
        <v>2</v>
      </c>
      <c r="S295" s="34">
        <v>2</v>
      </c>
      <c r="T295" s="34">
        <f t="shared" si="37"/>
        <v>0</v>
      </c>
      <c r="U295" s="34">
        <f t="shared" si="38"/>
        <v>0</v>
      </c>
      <c r="V295" s="34">
        <f t="shared" si="36"/>
        <v>0</v>
      </c>
    </row>
    <row r="296" spans="1:22">
      <c r="A296" s="34" t="s">
        <v>1024</v>
      </c>
      <c r="B296" s="34" t="s">
        <v>47</v>
      </c>
      <c r="C296" s="90" t="s">
        <v>5448</v>
      </c>
      <c r="D296" s="34">
        <v>3</v>
      </c>
      <c r="E296" s="34">
        <v>3</v>
      </c>
      <c r="F296" s="34">
        <v>3</v>
      </c>
      <c r="G296" s="34">
        <v>3</v>
      </c>
      <c r="H296" s="34">
        <v>3</v>
      </c>
      <c r="I296" s="34">
        <v>3</v>
      </c>
      <c r="J296" s="34">
        <v>3</v>
      </c>
      <c r="K296" s="34">
        <v>3</v>
      </c>
      <c r="L296" s="34">
        <v>3</v>
      </c>
      <c r="M296" s="34">
        <v>3</v>
      </c>
      <c r="N296" s="34">
        <v>3</v>
      </c>
      <c r="O296" s="34">
        <v>3</v>
      </c>
      <c r="P296" s="34">
        <v>3</v>
      </c>
      <c r="Q296" s="34">
        <v>3</v>
      </c>
      <c r="R296" s="34">
        <v>3</v>
      </c>
      <c r="S296" s="34">
        <v>3</v>
      </c>
      <c r="T296" s="34">
        <f>COUNTIF(D296:S296,"&gt;3")</f>
        <v>0</v>
      </c>
      <c r="U296" s="34">
        <f>COUNTIF(D296:S296,"&lt;3")  - COUNTIF(D296:S296,"=0")</f>
        <v>0</v>
      </c>
      <c r="V296" s="34">
        <f t="shared" si="36"/>
        <v>0</v>
      </c>
    </row>
    <row r="297" spans="1:22">
      <c r="A297" s="34" t="s">
        <v>45</v>
      </c>
      <c r="B297" s="34" t="s">
        <v>47</v>
      </c>
      <c r="C297" s="90" t="s">
        <v>5446</v>
      </c>
      <c r="D297" s="34">
        <v>2</v>
      </c>
      <c r="E297" s="34">
        <v>2</v>
      </c>
      <c r="F297" s="34">
        <v>2</v>
      </c>
      <c r="G297" s="34">
        <v>2</v>
      </c>
      <c r="H297" s="34">
        <v>2</v>
      </c>
      <c r="I297" s="34">
        <v>2</v>
      </c>
      <c r="J297" s="34">
        <v>2</v>
      </c>
      <c r="K297" s="34">
        <v>2</v>
      </c>
      <c r="L297" s="34">
        <v>2</v>
      </c>
      <c r="M297" s="34">
        <v>2</v>
      </c>
      <c r="N297" s="34">
        <v>2</v>
      </c>
      <c r="O297" s="34">
        <v>2</v>
      </c>
      <c r="P297" s="34">
        <v>2</v>
      </c>
      <c r="Q297" s="34">
        <v>2</v>
      </c>
      <c r="R297" s="34">
        <v>2</v>
      </c>
      <c r="S297" s="34">
        <v>2</v>
      </c>
      <c r="T297" s="34">
        <f t="shared" ref="T297:T306" si="39">COUNTIF(D297:S297,"&gt;2")</f>
        <v>0</v>
      </c>
      <c r="U297" s="34">
        <f t="shared" ref="U297:U306" si="40">COUNTIF(D297:S297,"&lt;2")  - COUNTIF(D297:S297,"=0")</f>
        <v>0</v>
      </c>
      <c r="V297" s="34">
        <f t="shared" si="36"/>
        <v>0</v>
      </c>
    </row>
    <row r="298" spans="1:22">
      <c r="A298" s="34" t="s">
        <v>554</v>
      </c>
      <c r="B298" s="34" t="s">
        <v>47</v>
      </c>
      <c r="C298" s="90" t="s">
        <v>5446</v>
      </c>
      <c r="D298" s="34">
        <v>2</v>
      </c>
      <c r="E298" s="34">
        <v>2</v>
      </c>
      <c r="F298" s="34">
        <v>2</v>
      </c>
      <c r="G298" s="34">
        <v>2</v>
      </c>
      <c r="H298" s="34">
        <v>2</v>
      </c>
      <c r="I298" s="34">
        <v>2</v>
      </c>
      <c r="J298" s="34">
        <v>2</v>
      </c>
      <c r="K298" s="34">
        <v>2</v>
      </c>
      <c r="L298" s="34">
        <v>2</v>
      </c>
      <c r="M298" s="34">
        <v>2</v>
      </c>
      <c r="N298" s="34">
        <v>2</v>
      </c>
      <c r="O298" s="34">
        <v>2</v>
      </c>
      <c r="P298" s="34">
        <v>2</v>
      </c>
      <c r="Q298" s="34">
        <v>2</v>
      </c>
      <c r="R298" s="34">
        <v>2</v>
      </c>
      <c r="S298" s="34">
        <v>2</v>
      </c>
      <c r="T298" s="34">
        <f t="shared" si="39"/>
        <v>0</v>
      </c>
      <c r="U298" s="34">
        <f t="shared" si="40"/>
        <v>0</v>
      </c>
      <c r="V298" s="34">
        <f t="shared" si="36"/>
        <v>0</v>
      </c>
    </row>
    <row r="299" spans="1:22">
      <c r="A299" s="34" t="s">
        <v>59</v>
      </c>
      <c r="B299" s="34" t="s">
        <v>47</v>
      </c>
      <c r="C299" s="90" t="s">
        <v>5446</v>
      </c>
      <c r="D299" s="34">
        <v>2</v>
      </c>
      <c r="E299" s="34">
        <v>2</v>
      </c>
      <c r="F299" s="34">
        <v>2</v>
      </c>
      <c r="G299" s="34">
        <v>2</v>
      </c>
      <c r="H299" s="34">
        <v>2</v>
      </c>
      <c r="I299" s="34">
        <v>2</v>
      </c>
      <c r="J299" s="34">
        <v>2</v>
      </c>
      <c r="K299" s="34">
        <v>2</v>
      </c>
      <c r="L299" s="34">
        <v>2</v>
      </c>
      <c r="M299" s="34">
        <v>2</v>
      </c>
      <c r="N299" s="34">
        <v>2</v>
      </c>
      <c r="O299" s="34">
        <v>2</v>
      </c>
      <c r="P299" s="34">
        <v>2</v>
      </c>
      <c r="Q299" s="34">
        <v>2</v>
      </c>
      <c r="R299" s="34">
        <v>2</v>
      </c>
      <c r="S299" s="34">
        <v>2</v>
      </c>
      <c r="T299" s="34">
        <f t="shared" si="39"/>
        <v>0</v>
      </c>
      <c r="U299" s="34">
        <f t="shared" si="40"/>
        <v>0</v>
      </c>
      <c r="V299" s="34">
        <f t="shared" si="36"/>
        <v>0</v>
      </c>
    </row>
    <row r="300" spans="1:22">
      <c r="A300" s="34" t="s">
        <v>399</v>
      </c>
      <c r="B300" s="34" t="s">
        <v>47</v>
      </c>
      <c r="C300" s="90" t="s">
        <v>5446</v>
      </c>
      <c r="D300" s="34">
        <v>2</v>
      </c>
      <c r="E300" s="34">
        <v>2</v>
      </c>
      <c r="F300" s="34">
        <v>2</v>
      </c>
      <c r="G300" s="34">
        <v>2</v>
      </c>
      <c r="H300" s="34">
        <v>2</v>
      </c>
      <c r="I300" s="34">
        <v>2</v>
      </c>
      <c r="J300" s="34">
        <v>2</v>
      </c>
      <c r="K300" s="34">
        <v>2</v>
      </c>
      <c r="L300" s="34">
        <v>2</v>
      </c>
      <c r="M300" s="34">
        <v>2</v>
      </c>
      <c r="N300" s="34">
        <v>2</v>
      </c>
      <c r="O300" s="34">
        <v>2</v>
      </c>
      <c r="P300" s="34">
        <v>2</v>
      </c>
      <c r="Q300" s="34">
        <v>2</v>
      </c>
      <c r="R300" s="34">
        <v>2</v>
      </c>
      <c r="S300" s="34">
        <v>2</v>
      </c>
      <c r="T300" s="34">
        <f t="shared" si="39"/>
        <v>0</v>
      </c>
      <c r="U300" s="34">
        <f t="shared" si="40"/>
        <v>0</v>
      </c>
      <c r="V300" s="34">
        <f t="shared" si="36"/>
        <v>0</v>
      </c>
    </row>
    <row r="301" spans="1:22">
      <c r="A301" s="34" t="s">
        <v>49</v>
      </c>
      <c r="B301" s="34" t="s">
        <v>47</v>
      </c>
      <c r="C301" s="90" t="s">
        <v>5446</v>
      </c>
      <c r="D301" s="34">
        <v>2</v>
      </c>
      <c r="E301" s="34">
        <v>2</v>
      </c>
      <c r="F301" s="34">
        <v>2</v>
      </c>
      <c r="G301" s="34">
        <v>0</v>
      </c>
      <c r="H301" s="34">
        <v>2</v>
      </c>
      <c r="I301" s="34">
        <v>2</v>
      </c>
      <c r="J301" s="34">
        <v>2</v>
      </c>
      <c r="K301" s="34">
        <v>2</v>
      </c>
      <c r="L301" s="34">
        <v>2</v>
      </c>
      <c r="M301" s="34">
        <v>2</v>
      </c>
      <c r="N301" s="34">
        <v>2</v>
      </c>
      <c r="O301" s="34">
        <v>2</v>
      </c>
      <c r="P301" s="34">
        <v>2</v>
      </c>
      <c r="Q301" s="34">
        <v>2</v>
      </c>
      <c r="R301" s="34">
        <v>2</v>
      </c>
      <c r="S301" s="34">
        <v>2</v>
      </c>
      <c r="T301" s="34">
        <f t="shared" si="39"/>
        <v>0</v>
      </c>
      <c r="U301" s="34">
        <f t="shared" si="40"/>
        <v>0</v>
      </c>
      <c r="V301" s="34">
        <f t="shared" si="36"/>
        <v>0</v>
      </c>
    </row>
    <row r="302" spans="1:22">
      <c r="A302" s="34" t="s">
        <v>67</v>
      </c>
      <c r="B302" s="34" t="s">
        <v>47</v>
      </c>
      <c r="C302" s="90" t="s">
        <v>5446</v>
      </c>
      <c r="D302" s="34">
        <v>2</v>
      </c>
      <c r="E302" s="34">
        <v>2</v>
      </c>
      <c r="F302" s="34">
        <v>2</v>
      </c>
      <c r="G302" s="34">
        <v>2</v>
      </c>
      <c r="H302" s="34">
        <v>2</v>
      </c>
      <c r="I302" s="34">
        <v>2</v>
      </c>
      <c r="J302" s="34">
        <v>2</v>
      </c>
      <c r="K302" s="34">
        <v>2</v>
      </c>
      <c r="L302" s="34">
        <v>2</v>
      </c>
      <c r="M302" s="34">
        <v>2</v>
      </c>
      <c r="N302" s="34">
        <v>2</v>
      </c>
      <c r="O302" s="34">
        <v>2</v>
      </c>
      <c r="P302" s="34">
        <v>2</v>
      </c>
      <c r="Q302" s="34">
        <v>2</v>
      </c>
      <c r="R302" s="34">
        <v>2</v>
      </c>
      <c r="S302" s="34">
        <v>2</v>
      </c>
      <c r="T302" s="34">
        <f t="shared" si="39"/>
        <v>0</v>
      </c>
      <c r="U302" s="34">
        <f t="shared" si="40"/>
        <v>0</v>
      </c>
      <c r="V302" s="34">
        <f t="shared" si="36"/>
        <v>0</v>
      </c>
    </row>
    <row r="303" spans="1:22">
      <c r="A303" s="34" t="s">
        <v>56</v>
      </c>
      <c r="B303" s="34" t="s">
        <v>47</v>
      </c>
      <c r="C303" s="90" t="s">
        <v>5446</v>
      </c>
      <c r="D303" s="34">
        <v>2</v>
      </c>
      <c r="E303" s="34">
        <v>2</v>
      </c>
      <c r="F303" s="34">
        <v>2</v>
      </c>
      <c r="G303" s="34">
        <v>2</v>
      </c>
      <c r="H303" s="34">
        <v>2</v>
      </c>
      <c r="I303" s="34">
        <v>2</v>
      </c>
      <c r="J303" s="34">
        <v>2</v>
      </c>
      <c r="K303" s="34">
        <v>2</v>
      </c>
      <c r="L303" s="34">
        <v>2</v>
      </c>
      <c r="M303" s="34">
        <v>2</v>
      </c>
      <c r="N303" s="34">
        <v>2</v>
      </c>
      <c r="O303" s="34">
        <v>2</v>
      </c>
      <c r="P303" s="34">
        <v>2</v>
      </c>
      <c r="Q303" s="34">
        <v>2</v>
      </c>
      <c r="R303" s="34">
        <v>2</v>
      </c>
      <c r="S303" s="34">
        <v>2</v>
      </c>
      <c r="T303" s="34">
        <f t="shared" si="39"/>
        <v>0</v>
      </c>
      <c r="U303" s="34">
        <f t="shared" si="40"/>
        <v>0</v>
      </c>
      <c r="V303" s="34">
        <f t="shared" si="36"/>
        <v>0</v>
      </c>
    </row>
    <row r="304" spans="1:22">
      <c r="A304" s="34" t="s">
        <v>951</v>
      </c>
      <c r="B304" s="34" t="s">
        <v>47</v>
      </c>
      <c r="C304" s="90" t="s">
        <v>5446</v>
      </c>
      <c r="D304" s="34">
        <v>2</v>
      </c>
      <c r="E304" s="34">
        <v>2</v>
      </c>
      <c r="F304" s="34">
        <v>2</v>
      </c>
      <c r="G304" s="34">
        <v>2</v>
      </c>
      <c r="H304" s="34">
        <v>2</v>
      </c>
      <c r="I304" s="34">
        <v>2</v>
      </c>
      <c r="J304" s="34">
        <v>2</v>
      </c>
      <c r="K304" s="34">
        <v>2</v>
      </c>
      <c r="L304" s="34">
        <v>2</v>
      </c>
      <c r="M304" s="34">
        <v>2</v>
      </c>
      <c r="N304" s="34">
        <v>2</v>
      </c>
      <c r="O304" s="34">
        <v>2</v>
      </c>
      <c r="P304" s="34">
        <v>2</v>
      </c>
      <c r="Q304" s="34">
        <v>2</v>
      </c>
      <c r="R304" s="34">
        <v>2</v>
      </c>
      <c r="S304" s="34">
        <v>2</v>
      </c>
      <c r="T304" s="34">
        <f t="shared" si="39"/>
        <v>0</v>
      </c>
      <c r="U304" s="34">
        <f t="shared" si="40"/>
        <v>0</v>
      </c>
      <c r="V304" s="34">
        <f t="shared" si="36"/>
        <v>0</v>
      </c>
    </row>
    <row r="305" spans="1:22">
      <c r="A305" s="34" t="s">
        <v>511</v>
      </c>
      <c r="B305" s="34" t="s">
        <v>47</v>
      </c>
      <c r="C305" s="90" t="s">
        <v>5446</v>
      </c>
      <c r="D305" s="34">
        <v>2</v>
      </c>
      <c r="E305" s="34">
        <v>2</v>
      </c>
      <c r="F305" s="34">
        <v>2</v>
      </c>
      <c r="G305" s="34">
        <v>2</v>
      </c>
      <c r="H305" s="34">
        <v>2</v>
      </c>
      <c r="I305" s="34">
        <v>2</v>
      </c>
      <c r="J305" s="34">
        <v>2</v>
      </c>
      <c r="K305" s="34">
        <v>2</v>
      </c>
      <c r="L305" s="34">
        <v>2</v>
      </c>
      <c r="M305" s="34">
        <v>2</v>
      </c>
      <c r="N305" s="34">
        <v>2</v>
      </c>
      <c r="O305" s="34">
        <v>2</v>
      </c>
      <c r="P305" s="34">
        <v>2</v>
      </c>
      <c r="Q305" s="34">
        <v>2</v>
      </c>
      <c r="R305" s="34">
        <v>2</v>
      </c>
      <c r="S305" s="34">
        <v>2</v>
      </c>
      <c r="T305" s="34">
        <f t="shared" si="39"/>
        <v>0</v>
      </c>
      <c r="U305" s="34">
        <f t="shared" si="40"/>
        <v>0</v>
      </c>
      <c r="V305" s="34">
        <f t="shared" si="36"/>
        <v>0</v>
      </c>
    </row>
    <row r="306" spans="1:22">
      <c r="A306" s="34" t="s">
        <v>589</v>
      </c>
      <c r="B306" s="34" t="s">
        <v>47</v>
      </c>
      <c r="C306" s="90" t="s">
        <v>5446</v>
      </c>
      <c r="D306" s="34">
        <v>2</v>
      </c>
      <c r="E306" s="34">
        <v>2</v>
      </c>
      <c r="F306" s="34">
        <v>2</v>
      </c>
      <c r="G306" s="34">
        <v>2</v>
      </c>
      <c r="H306" s="34">
        <v>2</v>
      </c>
      <c r="I306" s="34">
        <v>2</v>
      </c>
      <c r="J306" s="34">
        <v>2</v>
      </c>
      <c r="K306" s="34">
        <v>2</v>
      </c>
      <c r="L306" s="34">
        <v>2</v>
      </c>
      <c r="M306" s="34">
        <v>2</v>
      </c>
      <c r="N306" s="34">
        <v>2</v>
      </c>
      <c r="O306" s="34">
        <v>2</v>
      </c>
      <c r="P306" s="34">
        <v>2</v>
      </c>
      <c r="Q306" s="34">
        <v>2</v>
      </c>
      <c r="R306" s="34">
        <v>2</v>
      </c>
      <c r="S306" s="34">
        <v>2</v>
      </c>
      <c r="T306" s="34">
        <f t="shared" si="39"/>
        <v>0</v>
      </c>
      <c r="U306" s="34">
        <f t="shared" si="40"/>
        <v>0</v>
      </c>
      <c r="V306" s="34">
        <f t="shared" si="36"/>
        <v>0</v>
      </c>
    </row>
    <row r="307" spans="1:22">
      <c r="A307" s="34" t="s">
        <v>2905</v>
      </c>
      <c r="B307" s="34" t="s">
        <v>47</v>
      </c>
      <c r="C307" s="90" t="s">
        <v>5448</v>
      </c>
      <c r="D307" s="34">
        <v>3</v>
      </c>
      <c r="E307" s="34">
        <v>3</v>
      </c>
      <c r="F307" s="34">
        <v>3</v>
      </c>
      <c r="G307" s="34">
        <v>3</v>
      </c>
      <c r="H307" s="34">
        <v>3</v>
      </c>
      <c r="I307" s="34">
        <v>3</v>
      </c>
      <c r="J307" s="34">
        <v>3</v>
      </c>
      <c r="K307" s="34">
        <v>3</v>
      </c>
      <c r="L307" s="34">
        <v>3</v>
      </c>
      <c r="M307" s="34">
        <v>3</v>
      </c>
      <c r="N307" s="34">
        <v>3</v>
      </c>
      <c r="O307" s="34">
        <v>3</v>
      </c>
      <c r="P307" s="34">
        <v>3</v>
      </c>
      <c r="Q307" s="34">
        <v>3</v>
      </c>
      <c r="R307" s="34">
        <v>3</v>
      </c>
      <c r="S307" s="34">
        <v>3</v>
      </c>
      <c r="T307" s="34">
        <f>COUNTIF(D307:S307,"&gt;3")</f>
        <v>0</v>
      </c>
      <c r="U307" s="34">
        <f>COUNTIF(D307:S307,"&lt;3")  - COUNTIF(D307:S307,"=0")</f>
        <v>0</v>
      </c>
      <c r="V307" s="34">
        <f t="shared" si="36"/>
        <v>0</v>
      </c>
    </row>
    <row r="308" spans="1:22">
      <c r="A308" s="34" t="s">
        <v>1980</v>
      </c>
      <c r="B308" s="34" t="s">
        <v>47</v>
      </c>
      <c r="C308" s="90" t="s">
        <v>5449</v>
      </c>
      <c r="D308" s="34">
        <v>5</v>
      </c>
      <c r="E308" s="34">
        <v>4</v>
      </c>
      <c r="F308" s="34">
        <v>3</v>
      </c>
      <c r="G308" s="34">
        <v>4</v>
      </c>
      <c r="H308" s="34">
        <v>4</v>
      </c>
      <c r="I308" s="34">
        <v>4</v>
      </c>
      <c r="J308" s="34">
        <v>4</v>
      </c>
      <c r="K308" s="34">
        <v>4</v>
      </c>
      <c r="L308" s="34">
        <v>4</v>
      </c>
      <c r="M308" s="34">
        <v>4</v>
      </c>
      <c r="N308" s="34">
        <v>4</v>
      </c>
      <c r="O308" s="34">
        <v>4</v>
      </c>
      <c r="P308" s="34">
        <v>4</v>
      </c>
      <c r="Q308" s="34">
        <v>4</v>
      </c>
      <c r="R308" s="34">
        <v>4</v>
      </c>
      <c r="S308" s="34">
        <v>4</v>
      </c>
      <c r="T308" s="34">
        <f>COUNTIF(D308:S308,"&gt;4")</f>
        <v>1</v>
      </c>
      <c r="U308" s="34">
        <f>COUNTIF(D308:S308,"&lt;4")  - COUNTIF(D308:S308,"=0")</f>
        <v>1</v>
      </c>
      <c r="V308" s="34">
        <f t="shared" si="36"/>
        <v>2</v>
      </c>
    </row>
    <row r="309" spans="1:22">
      <c r="A309" s="34" t="s">
        <v>2000</v>
      </c>
      <c r="B309" s="34" t="s">
        <v>47</v>
      </c>
      <c r="C309" s="90" t="s">
        <v>5449</v>
      </c>
      <c r="D309" s="34">
        <v>3</v>
      </c>
      <c r="E309" s="34">
        <v>4</v>
      </c>
      <c r="F309" s="34">
        <v>4</v>
      </c>
      <c r="G309" s="34">
        <v>4</v>
      </c>
      <c r="H309" s="34">
        <v>3</v>
      </c>
      <c r="I309" s="34">
        <v>4</v>
      </c>
      <c r="J309" s="34" t="s">
        <v>5498</v>
      </c>
      <c r="K309" s="34">
        <v>4</v>
      </c>
      <c r="L309" s="34">
        <v>6</v>
      </c>
      <c r="M309" s="34">
        <v>3</v>
      </c>
      <c r="N309" s="34">
        <v>4</v>
      </c>
      <c r="O309" s="34">
        <v>4</v>
      </c>
      <c r="P309" s="34">
        <v>5</v>
      </c>
      <c r="Q309" s="34" t="s">
        <v>5499</v>
      </c>
      <c r="R309" s="34">
        <v>4</v>
      </c>
      <c r="S309" s="34">
        <v>4</v>
      </c>
      <c r="T309" s="34">
        <f>COUNTIF(D309:S309,"&gt;4")</f>
        <v>2</v>
      </c>
      <c r="U309" s="34">
        <f>COUNTIF(D309:S309,"&lt;4")  - COUNTIF(D309:S309,"=0")</f>
        <v>3</v>
      </c>
      <c r="V309" s="34">
        <f t="shared" si="36"/>
        <v>5</v>
      </c>
    </row>
    <row r="310" spans="1:22">
      <c r="A310" s="34" t="s">
        <v>2136</v>
      </c>
      <c r="B310" s="34" t="s">
        <v>47</v>
      </c>
      <c r="C310" s="90" t="s">
        <v>5446</v>
      </c>
      <c r="D310" s="34">
        <v>2</v>
      </c>
      <c r="E310" s="34">
        <v>2</v>
      </c>
      <c r="F310" s="34">
        <v>2</v>
      </c>
      <c r="G310" s="34">
        <v>2</v>
      </c>
      <c r="H310" s="34">
        <v>2</v>
      </c>
      <c r="I310" s="34">
        <v>2</v>
      </c>
      <c r="J310" s="34">
        <v>2</v>
      </c>
      <c r="K310" s="34">
        <v>2</v>
      </c>
      <c r="L310" s="34">
        <v>2</v>
      </c>
      <c r="M310" s="34">
        <v>2</v>
      </c>
      <c r="N310" s="34">
        <v>2</v>
      </c>
      <c r="O310" s="34">
        <v>2</v>
      </c>
      <c r="P310" s="34">
        <v>2</v>
      </c>
      <c r="Q310" s="34">
        <v>2</v>
      </c>
      <c r="R310" s="34">
        <v>2</v>
      </c>
      <c r="S310" s="34">
        <v>2</v>
      </c>
      <c r="T310" s="34">
        <f>COUNTIF(D310:S310,"&gt;2")</f>
        <v>0</v>
      </c>
      <c r="U310" s="34">
        <f>COUNTIF(D310:S310,"&lt;2")  - COUNTIF(D310:S310,"=0")</f>
        <v>0</v>
      </c>
      <c r="V310" s="34">
        <f t="shared" si="36"/>
        <v>0</v>
      </c>
    </row>
    <row r="311" spans="1:22">
      <c r="A311" s="34" t="s">
        <v>1984</v>
      </c>
      <c r="B311" s="34" t="s">
        <v>47</v>
      </c>
      <c r="C311" s="90" t="s">
        <v>5449</v>
      </c>
      <c r="D311" s="34">
        <v>5</v>
      </c>
      <c r="E311" s="34">
        <v>4</v>
      </c>
      <c r="F311" s="34">
        <v>4</v>
      </c>
      <c r="G311" s="34">
        <v>4</v>
      </c>
      <c r="H311" s="34">
        <v>4</v>
      </c>
      <c r="I311" s="34">
        <v>4</v>
      </c>
      <c r="J311" s="34" t="s">
        <v>5500</v>
      </c>
      <c r="K311" s="34">
        <v>4</v>
      </c>
      <c r="L311" s="34">
        <v>5</v>
      </c>
      <c r="M311" s="34">
        <v>4</v>
      </c>
      <c r="N311" s="34">
        <v>4</v>
      </c>
      <c r="O311" s="34">
        <v>4</v>
      </c>
      <c r="P311" s="34">
        <v>4</v>
      </c>
      <c r="Q311" s="34">
        <v>3</v>
      </c>
      <c r="R311" s="34">
        <v>4</v>
      </c>
      <c r="S311" s="34">
        <v>4</v>
      </c>
      <c r="T311" s="34">
        <f>COUNTIF(D311:S311,"&gt;4")</f>
        <v>2</v>
      </c>
      <c r="U311" s="34">
        <f>COUNTIF(D311:S311,"&lt;4")  - COUNTIF(D311:S311,"=0")</f>
        <v>1</v>
      </c>
      <c r="V311" s="34">
        <f t="shared" si="36"/>
        <v>3</v>
      </c>
    </row>
    <row r="312" spans="1:22">
      <c r="A312" s="34" t="s">
        <v>2128</v>
      </c>
      <c r="B312" s="34" t="s">
        <v>47</v>
      </c>
      <c r="C312" s="90" t="s">
        <v>5446</v>
      </c>
      <c r="D312" s="34">
        <v>2</v>
      </c>
      <c r="E312" s="34">
        <v>2</v>
      </c>
      <c r="F312" s="34">
        <v>2</v>
      </c>
      <c r="G312" s="34">
        <v>2</v>
      </c>
      <c r="H312" s="34">
        <v>2</v>
      </c>
      <c r="I312" s="34">
        <v>2</v>
      </c>
      <c r="J312" s="34">
        <v>2</v>
      </c>
      <c r="K312" s="34">
        <v>2</v>
      </c>
      <c r="L312" s="34">
        <v>2</v>
      </c>
      <c r="M312" s="34">
        <v>2</v>
      </c>
      <c r="N312" s="34">
        <v>2</v>
      </c>
      <c r="O312" s="34">
        <v>2</v>
      </c>
      <c r="P312" s="34">
        <v>2</v>
      </c>
      <c r="Q312" s="34">
        <v>2</v>
      </c>
      <c r="R312" s="34">
        <v>2</v>
      </c>
      <c r="S312" s="34">
        <v>2</v>
      </c>
      <c r="T312" s="34">
        <f t="shared" ref="T312:T317" si="41">COUNTIF(D312:S312,"&gt;2")</f>
        <v>0</v>
      </c>
      <c r="U312" s="34">
        <f t="shared" ref="U312:U317" si="42">COUNTIF(D312:S312,"&lt;2")  - COUNTIF(D312:S312,"=0")</f>
        <v>0</v>
      </c>
      <c r="V312" s="34">
        <f t="shared" si="36"/>
        <v>0</v>
      </c>
    </row>
    <row r="313" spans="1:22">
      <c r="A313" s="34" t="s">
        <v>422</v>
      </c>
      <c r="B313" s="34" t="s">
        <v>47</v>
      </c>
      <c r="C313" s="90" t="s">
        <v>5446</v>
      </c>
      <c r="D313" s="34">
        <v>2</v>
      </c>
      <c r="E313" s="34">
        <v>2</v>
      </c>
      <c r="F313" s="34">
        <v>2</v>
      </c>
      <c r="G313" s="34">
        <v>2</v>
      </c>
      <c r="H313" s="34">
        <v>2</v>
      </c>
      <c r="I313" s="34">
        <v>2</v>
      </c>
      <c r="J313" s="34">
        <v>2</v>
      </c>
      <c r="K313" s="34">
        <v>2</v>
      </c>
      <c r="L313" s="34">
        <v>2</v>
      </c>
      <c r="M313" s="34">
        <v>2</v>
      </c>
      <c r="N313" s="34">
        <v>2</v>
      </c>
      <c r="O313" s="34">
        <v>2</v>
      </c>
      <c r="P313" s="34">
        <v>2</v>
      </c>
      <c r="Q313" s="34">
        <v>2</v>
      </c>
      <c r="R313" s="34">
        <v>2</v>
      </c>
      <c r="S313" s="34">
        <v>2</v>
      </c>
      <c r="T313" s="34">
        <f t="shared" si="41"/>
        <v>0</v>
      </c>
      <c r="U313" s="34">
        <f t="shared" si="42"/>
        <v>0</v>
      </c>
      <c r="V313" s="34">
        <f t="shared" si="36"/>
        <v>0</v>
      </c>
    </row>
    <row r="314" spans="1:22">
      <c r="A314" s="34" t="s">
        <v>593</v>
      </c>
      <c r="B314" s="34" t="s">
        <v>47</v>
      </c>
      <c r="C314" s="90" t="s">
        <v>5446</v>
      </c>
      <c r="D314" s="34">
        <v>2</v>
      </c>
      <c r="E314" s="34">
        <v>2</v>
      </c>
      <c r="F314" s="34">
        <v>2</v>
      </c>
      <c r="G314" s="34">
        <v>2</v>
      </c>
      <c r="H314" s="34">
        <v>2</v>
      </c>
      <c r="I314" s="34">
        <v>2</v>
      </c>
      <c r="J314" s="34">
        <v>2</v>
      </c>
      <c r="K314" s="34">
        <v>2</v>
      </c>
      <c r="L314" s="34">
        <v>2</v>
      </c>
      <c r="M314" s="34">
        <v>2</v>
      </c>
      <c r="N314" s="34">
        <v>2</v>
      </c>
      <c r="O314" s="34">
        <v>2</v>
      </c>
      <c r="P314" s="34">
        <v>2</v>
      </c>
      <c r="Q314" s="34">
        <v>2</v>
      </c>
      <c r="R314" s="34">
        <v>2</v>
      </c>
      <c r="S314" s="34">
        <v>2</v>
      </c>
      <c r="T314" s="34">
        <f t="shared" si="41"/>
        <v>0</v>
      </c>
      <c r="U314" s="34">
        <f t="shared" si="42"/>
        <v>0</v>
      </c>
      <c r="V314" s="34">
        <f t="shared" si="36"/>
        <v>0</v>
      </c>
    </row>
    <row r="315" spans="1:22">
      <c r="A315" s="34" t="s">
        <v>595</v>
      </c>
      <c r="B315" s="34" t="s">
        <v>47</v>
      </c>
      <c r="C315" s="90" t="s">
        <v>5446</v>
      </c>
      <c r="D315" s="34">
        <v>2</v>
      </c>
      <c r="E315" s="34">
        <v>2</v>
      </c>
      <c r="F315" s="34">
        <v>2</v>
      </c>
      <c r="G315" s="34">
        <v>2</v>
      </c>
      <c r="H315" s="34">
        <v>2</v>
      </c>
      <c r="I315" s="34">
        <v>2</v>
      </c>
      <c r="J315" s="34">
        <v>2</v>
      </c>
      <c r="K315" s="34">
        <v>2</v>
      </c>
      <c r="L315" s="34">
        <v>2</v>
      </c>
      <c r="M315" s="34">
        <v>2</v>
      </c>
      <c r="N315" s="34">
        <v>2</v>
      </c>
      <c r="O315" s="34">
        <v>2</v>
      </c>
      <c r="P315" s="34">
        <v>2</v>
      </c>
      <c r="Q315" s="34">
        <v>2</v>
      </c>
      <c r="R315" s="34">
        <v>2</v>
      </c>
      <c r="S315" s="34">
        <v>2</v>
      </c>
      <c r="T315" s="34">
        <f t="shared" si="41"/>
        <v>0</v>
      </c>
      <c r="U315" s="34">
        <f t="shared" si="42"/>
        <v>0</v>
      </c>
      <c r="V315" s="34">
        <f t="shared" si="36"/>
        <v>0</v>
      </c>
    </row>
    <row r="316" spans="1:22">
      <c r="A316" s="34" t="s">
        <v>1077</v>
      </c>
      <c r="B316" s="34" t="s">
        <v>47</v>
      </c>
      <c r="C316" s="90" t="s">
        <v>5446</v>
      </c>
      <c r="D316" s="34">
        <v>2</v>
      </c>
      <c r="E316" s="34">
        <v>2</v>
      </c>
      <c r="F316" s="34">
        <v>2</v>
      </c>
      <c r="G316" s="34">
        <v>2</v>
      </c>
      <c r="H316" s="34">
        <v>2</v>
      </c>
      <c r="I316" s="34">
        <v>2</v>
      </c>
      <c r="J316" s="34">
        <v>2</v>
      </c>
      <c r="K316" s="34">
        <v>2</v>
      </c>
      <c r="L316" s="34">
        <v>2</v>
      </c>
      <c r="M316" s="34">
        <v>2</v>
      </c>
      <c r="N316" s="34">
        <v>2</v>
      </c>
      <c r="O316" s="34">
        <v>2</v>
      </c>
      <c r="P316" s="34">
        <v>2</v>
      </c>
      <c r="Q316" s="34">
        <v>2</v>
      </c>
      <c r="R316" s="34">
        <v>2</v>
      </c>
      <c r="S316" s="34">
        <v>2</v>
      </c>
      <c r="T316" s="34">
        <f t="shared" si="41"/>
        <v>0</v>
      </c>
      <c r="U316" s="34">
        <f t="shared" si="42"/>
        <v>0</v>
      </c>
      <c r="V316" s="34">
        <f t="shared" si="36"/>
        <v>0</v>
      </c>
    </row>
    <row r="317" spans="1:22">
      <c r="A317" s="34" t="s">
        <v>1079</v>
      </c>
      <c r="B317" s="34" t="s">
        <v>47</v>
      </c>
      <c r="C317" s="90" t="s">
        <v>5446</v>
      </c>
      <c r="D317" s="34">
        <v>2</v>
      </c>
      <c r="E317" s="34">
        <v>2</v>
      </c>
      <c r="F317" s="34">
        <v>2</v>
      </c>
      <c r="G317" s="34">
        <v>2</v>
      </c>
      <c r="H317" s="34">
        <v>2</v>
      </c>
      <c r="I317" s="34">
        <v>2</v>
      </c>
      <c r="J317" s="34">
        <v>2</v>
      </c>
      <c r="K317" s="34">
        <v>2</v>
      </c>
      <c r="L317" s="34">
        <v>2</v>
      </c>
      <c r="M317" s="34">
        <v>2</v>
      </c>
      <c r="N317" s="34" t="s">
        <v>10</v>
      </c>
      <c r="O317" s="34">
        <v>2</v>
      </c>
      <c r="P317" s="34">
        <v>2</v>
      </c>
      <c r="Q317" s="34">
        <v>2</v>
      </c>
      <c r="R317" s="34">
        <v>2</v>
      </c>
      <c r="S317" s="34">
        <v>2</v>
      </c>
      <c r="T317" s="34">
        <f t="shared" si="41"/>
        <v>0</v>
      </c>
      <c r="U317" s="34">
        <f t="shared" si="42"/>
        <v>0</v>
      </c>
      <c r="V317" s="34">
        <f t="shared" si="36"/>
        <v>0</v>
      </c>
    </row>
    <row r="318" spans="1:22">
      <c r="A318" s="34" t="s">
        <v>2246</v>
      </c>
      <c r="B318" s="34" t="s">
        <v>47</v>
      </c>
      <c r="C318" s="90" t="s">
        <v>5448</v>
      </c>
      <c r="D318" s="34">
        <v>3</v>
      </c>
      <c r="E318" s="34">
        <v>3</v>
      </c>
      <c r="F318" s="34">
        <v>3</v>
      </c>
      <c r="G318" s="34">
        <v>3</v>
      </c>
      <c r="H318" s="34">
        <v>3</v>
      </c>
      <c r="I318" s="34">
        <v>3</v>
      </c>
      <c r="J318" s="34">
        <v>3</v>
      </c>
      <c r="K318" s="34">
        <v>3</v>
      </c>
      <c r="L318" s="34">
        <v>3</v>
      </c>
      <c r="M318" s="34">
        <v>3</v>
      </c>
      <c r="N318" s="34">
        <v>3</v>
      </c>
      <c r="O318" s="34">
        <v>3</v>
      </c>
      <c r="P318" s="34">
        <v>3</v>
      </c>
      <c r="Q318" s="34">
        <v>3</v>
      </c>
      <c r="R318" s="34">
        <v>3</v>
      </c>
      <c r="S318" s="34">
        <v>3</v>
      </c>
      <c r="T318" s="34">
        <f>COUNTIF(D318:S318,"&gt;3")</f>
        <v>0</v>
      </c>
      <c r="U318" s="34">
        <f>COUNTIF(D318:S318,"&lt;3")  - COUNTIF(D318:S318,"=0")</f>
        <v>0</v>
      </c>
      <c r="V318" s="34">
        <f t="shared" si="36"/>
        <v>0</v>
      </c>
    </row>
    <row r="319" spans="1:22">
      <c r="A319" s="34" t="s">
        <v>2274</v>
      </c>
      <c r="B319" s="34" t="s">
        <v>47</v>
      </c>
      <c r="C319" s="90" t="s">
        <v>5448</v>
      </c>
      <c r="D319" s="34">
        <v>4</v>
      </c>
      <c r="E319" s="34">
        <v>3</v>
      </c>
      <c r="F319" s="34">
        <v>3</v>
      </c>
      <c r="G319" s="34">
        <v>3</v>
      </c>
      <c r="H319" s="34" t="s">
        <v>5501</v>
      </c>
      <c r="I319" s="34">
        <v>3</v>
      </c>
      <c r="J319" s="34">
        <v>3</v>
      </c>
      <c r="K319" s="34">
        <v>3</v>
      </c>
      <c r="L319" s="34">
        <v>3</v>
      </c>
      <c r="M319" s="34">
        <v>3</v>
      </c>
      <c r="N319" s="34">
        <v>4</v>
      </c>
      <c r="O319" s="34">
        <v>3</v>
      </c>
      <c r="P319" s="34">
        <v>3</v>
      </c>
      <c r="Q319" s="34">
        <v>3</v>
      </c>
      <c r="R319" s="34">
        <v>3</v>
      </c>
      <c r="S319" s="34">
        <v>3</v>
      </c>
      <c r="T319" s="34">
        <f>COUNTIF(D319:S319,"&gt;3")</f>
        <v>2</v>
      </c>
      <c r="U319" s="34">
        <f>COUNTIF(D319:S319,"&lt;3")  - COUNTIF(D319:S319,"=0")</f>
        <v>0</v>
      </c>
      <c r="V319" s="34">
        <f t="shared" si="36"/>
        <v>2</v>
      </c>
    </row>
    <row r="320" spans="1:22">
      <c r="A320" s="34" t="s">
        <v>1704</v>
      </c>
      <c r="B320" s="34" t="s">
        <v>47</v>
      </c>
      <c r="C320" s="90" t="s">
        <v>5446</v>
      </c>
      <c r="D320" s="34">
        <v>2</v>
      </c>
      <c r="E320" s="34">
        <v>2</v>
      </c>
      <c r="F320" s="34">
        <v>2</v>
      </c>
      <c r="G320" s="34">
        <v>2</v>
      </c>
      <c r="H320" s="34">
        <v>2</v>
      </c>
      <c r="I320" s="34">
        <v>2</v>
      </c>
      <c r="J320" s="34">
        <v>2</v>
      </c>
      <c r="K320" s="34">
        <v>2</v>
      </c>
      <c r="L320" s="34">
        <v>2</v>
      </c>
      <c r="M320" s="34">
        <v>2</v>
      </c>
      <c r="N320" s="34">
        <v>2</v>
      </c>
      <c r="O320" s="34">
        <v>2</v>
      </c>
      <c r="P320" s="34">
        <v>2</v>
      </c>
      <c r="Q320" s="34">
        <v>0</v>
      </c>
      <c r="R320" s="34">
        <v>2</v>
      </c>
      <c r="S320" s="34">
        <v>2</v>
      </c>
      <c r="T320" s="34">
        <f>COUNTIF(D320:S320,"&gt;2")</f>
        <v>0</v>
      </c>
      <c r="U320" s="34">
        <f>COUNTIF(D320:S320,"&lt;2")  - COUNTIF(D320:S320,"=0")</f>
        <v>0</v>
      </c>
      <c r="V320" s="34">
        <f t="shared" si="36"/>
        <v>0</v>
      </c>
    </row>
    <row r="321" spans="1:22">
      <c r="A321" s="34" t="s">
        <v>2944</v>
      </c>
      <c r="B321" s="34" t="s">
        <v>47</v>
      </c>
      <c r="C321" s="90" t="s">
        <v>5449</v>
      </c>
      <c r="D321" s="34">
        <v>4</v>
      </c>
      <c r="E321" s="34">
        <v>4</v>
      </c>
      <c r="F321" s="34">
        <v>4</v>
      </c>
      <c r="G321" s="34">
        <v>4</v>
      </c>
      <c r="H321" s="34">
        <v>4</v>
      </c>
      <c r="I321" s="34">
        <v>4</v>
      </c>
      <c r="J321" s="34">
        <v>4</v>
      </c>
      <c r="K321" s="34">
        <v>4</v>
      </c>
      <c r="L321" s="34">
        <v>4</v>
      </c>
      <c r="M321" s="34">
        <v>5</v>
      </c>
      <c r="N321" s="34">
        <v>4</v>
      </c>
      <c r="O321" s="34">
        <v>4</v>
      </c>
      <c r="P321" s="34">
        <v>4</v>
      </c>
      <c r="Q321" s="34">
        <v>4</v>
      </c>
      <c r="R321" s="34">
        <v>4</v>
      </c>
      <c r="S321" s="34">
        <v>4</v>
      </c>
      <c r="T321" s="34">
        <f>COUNTIF(D321:S321,"&gt;4")</f>
        <v>1</v>
      </c>
      <c r="U321" s="34">
        <f>COUNTIF(D321:S321,"&lt;4")  - COUNTIF(D321:S321,"=0")</f>
        <v>0</v>
      </c>
      <c r="V321" s="34">
        <f t="shared" si="36"/>
        <v>1</v>
      </c>
    </row>
    <row r="322" spans="1:22">
      <c r="A322" s="34" t="s">
        <v>1797</v>
      </c>
      <c r="B322" s="34" t="s">
        <v>47</v>
      </c>
      <c r="C322" s="90" t="s">
        <v>5449</v>
      </c>
      <c r="D322" s="34">
        <v>4</v>
      </c>
      <c r="E322" s="34">
        <v>4</v>
      </c>
      <c r="F322" s="34">
        <v>4</v>
      </c>
      <c r="G322" s="34">
        <v>4</v>
      </c>
      <c r="H322" s="34">
        <v>4</v>
      </c>
      <c r="I322" s="34">
        <v>4</v>
      </c>
      <c r="J322" s="34">
        <v>4</v>
      </c>
      <c r="K322" s="34">
        <v>4</v>
      </c>
      <c r="L322" s="34">
        <v>4</v>
      </c>
      <c r="M322" s="34">
        <v>4</v>
      </c>
      <c r="N322" s="34">
        <v>4</v>
      </c>
      <c r="O322" s="34">
        <v>4</v>
      </c>
      <c r="P322" s="34">
        <v>4</v>
      </c>
      <c r="Q322" s="34">
        <v>4</v>
      </c>
      <c r="R322" s="34">
        <v>4</v>
      </c>
      <c r="S322" s="34">
        <v>4</v>
      </c>
      <c r="T322" s="34">
        <f>COUNTIF(D322:S322,"&gt;4")</f>
        <v>0</v>
      </c>
      <c r="U322" s="34">
        <f>COUNTIF(D322:S322,"&lt;4")  - COUNTIF(D322:S322,"=0")</f>
        <v>0</v>
      </c>
      <c r="V322" s="34">
        <f t="shared" si="36"/>
        <v>0</v>
      </c>
    </row>
    <row r="323" spans="1:22">
      <c r="A323" s="34" t="s">
        <v>1690</v>
      </c>
      <c r="B323" s="34" t="s">
        <v>47</v>
      </c>
      <c r="C323" s="90" t="s">
        <v>5446</v>
      </c>
      <c r="D323" s="34">
        <v>3</v>
      </c>
      <c r="E323" s="34">
        <v>2</v>
      </c>
      <c r="F323" s="34">
        <v>2</v>
      </c>
      <c r="G323" s="34">
        <v>2</v>
      </c>
      <c r="H323" s="34">
        <v>2</v>
      </c>
      <c r="I323" s="34">
        <v>2</v>
      </c>
      <c r="J323" s="34">
        <v>2</v>
      </c>
      <c r="K323" s="34">
        <v>2</v>
      </c>
      <c r="L323" s="34">
        <v>3</v>
      </c>
      <c r="M323" s="34">
        <v>2</v>
      </c>
      <c r="N323" s="34">
        <v>2</v>
      </c>
      <c r="O323" s="34">
        <v>2</v>
      </c>
      <c r="P323" s="34">
        <v>2</v>
      </c>
      <c r="Q323" s="34">
        <v>2</v>
      </c>
      <c r="R323" s="34">
        <v>2</v>
      </c>
      <c r="S323" s="34">
        <v>2</v>
      </c>
      <c r="T323" s="34">
        <f t="shared" ref="T323:T351" si="43">COUNTIF(D323:S323,"&gt;2")</f>
        <v>2</v>
      </c>
      <c r="U323" s="34">
        <f t="shared" ref="U323:U351" si="44">COUNTIF(D323:S323,"&lt;2")  - COUNTIF(D323:S323,"=0")</f>
        <v>0</v>
      </c>
      <c r="V323" s="34">
        <f t="shared" si="36"/>
        <v>2</v>
      </c>
    </row>
    <row r="324" spans="1:22">
      <c r="A324" s="34" t="s">
        <v>1084</v>
      </c>
      <c r="B324" s="34" t="s">
        <v>47</v>
      </c>
      <c r="C324" s="90" t="s">
        <v>5446</v>
      </c>
      <c r="D324" s="34">
        <v>2</v>
      </c>
      <c r="E324" s="34">
        <v>2</v>
      </c>
      <c r="F324" s="34" t="s">
        <v>5502</v>
      </c>
      <c r="G324" s="34">
        <v>2</v>
      </c>
      <c r="H324" s="34">
        <v>2</v>
      </c>
      <c r="I324" s="34">
        <v>2</v>
      </c>
      <c r="J324" s="34">
        <v>2</v>
      </c>
      <c r="K324" s="34">
        <v>2</v>
      </c>
      <c r="L324" s="34">
        <v>2</v>
      </c>
      <c r="M324" s="34">
        <v>2</v>
      </c>
      <c r="N324" s="34">
        <v>2</v>
      </c>
      <c r="O324" s="34">
        <v>2</v>
      </c>
      <c r="P324" s="34">
        <v>2</v>
      </c>
      <c r="Q324" s="34">
        <v>2</v>
      </c>
      <c r="R324" s="34">
        <v>2</v>
      </c>
      <c r="S324" s="34">
        <v>2</v>
      </c>
      <c r="T324" s="34">
        <f t="shared" si="43"/>
        <v>0</v>
      </c>
      <c r="U324" s="34">
        <f t="shared" si="44"/>
        <v>0</v>
      </c>
      <c r="V324" s="34">
        <f t="shared" si="36"/>
        <v>0</v>
      </c>
    </row>
    <row r="325" spans="1:22">
      <c r="A325" s="34" t="s">
        <v>1081</v>
      </c>
      <c r="B325" s="34" t="s">
        <v>47</v>
      </c>
      <c r="C325" s="90" t="s">
        <v>5446</v>
      </c>
      <c r="D325" s="34">
        <v>2</v>
      </c>
      <c r="E325" s="34">
        <v>2</v>
      </c>
      <c r="F325" s="34">
        <v>2</v>
      </c>
      <c r="G325" s="34">
        <v>2</v>
      </c>
      <c r="H325" s="34">
        <v>2</v>
      </c>
      <c r="I325" s="34">
        <v>2</v>
      </c>
      <c r="J325" s="34">
        <v>2</v>
      </c>
      <c r="K325" s="34">
        <v>2</v>
      </c>
      <c r="L325" s="34">
        <v>2</v>
      </c>
      <c r="M325" s="34">
        <v>2</v>
      </c>
      <c r="N325" s="34">
        <v>2</v>
      </c>
      <c r="O325" s="34">
        <v>2</v>
      </c>
      <c r="P325" s="34">
        <v>2</v>
      </c>
      <c r="Q325" s="34">
        <v>2</v>
      </c>
      <c r="R325" s="34">
        <v>2</v>
      </c>
      <c r="S325" s="34">
        <v>2</v>
      </c>
      <c r="T325" s="34">
        <f t="shared" si="43"/>
        <v>0</v>
      </c>
      <c r="U325" s="34">
        <f t="shared" si="44"/>
        <v>0</v>
      </c>
      <c r="V325" s="34">
        <f t="shared" si="36"/>
        <v>0</v>
      </c>
    </row>
    <row r="326" spans="1:22">
      <c r="A326" s="34" t="s">
        <v>2749</v>
      </c>
      <c r="B326" s="34" t="s">
        <v>47</v>
      </c>
      <c r="C326" s="90" t="s">
        <v>5446</v>
      </c>
      <c r="D326" s="34">
        <v>2</v>
      </c>
      <c r="E326" s="34">
        <v>2</v>
      </c>
      <c r="F326" s="34">
        <v>2</v>
      </c>
      <c r="G326" s="34">
        <v>2</v>
      </c>
      <c r="H326" s="34">
        <v>2</v>
      </c>
      <c r="I326" s="34">
        <v>2</v>
      </c>
      <c r="J326" s="34">
        <v>2</v>
      </c>
      <c r="K326" s="34">
        <v>2</v>
      </c>
      <c r="L326" s="34">
        <v>2</v>
      </c>
      <c r="M326" s="34">
        <v>2</v>
      </c>
      <c r="N326" s="34">
        <v>3</v>
      </c>
      <c r="O326" s="34">
        <v>2</v>
      </c>
      <c r="P326" s="34">
        <v>2</v>
      </c>
      <c r="Q326" s="34">
        <v>2</v>
      </c>
      <c r="R326" s="34">
        <v>2</v>
      </c>
      <c r="S326" s="34">
        <v>2</v>
      </c>
      <c r="T326" s="34">
        <f t="shared" si="43"/>
        <v>1</v>
      </c>
      <c r="U326" s="34">
        <f t="shared" si="44"/>
        <v>0</v>
      </c>
      <c r="V326" s="34">
        <f t="shared" si="36"/>
        <v>1</v>
      </c>
    </row>
    <row r="327" spans="1:22">
      <c r="A327" s="34" t="s">
        <v>1216</v>
      </c>
      <c r="B327" s="34" t="s">
        <v>47</v>
      </c>
      <c r="C327" s="90" t="s">
        <v>5446</v>
      </c>
      <c r="D327" s="34">
        <v>2</v>
      </c>
      <c r="E327" s="34">
        <v>2</v>
      </c>
      <c r="F327" s="34">
        <v>2</v>
      </c>
      <c r="G327" s="34">
        <v>2</v>
      </c>
      <c r="H327" s="34">
        <v>2</v>
      </c>
      <c r="I327" s="34">
        <v>2</v>
      </c>
      <c r="J327" s="34">
        <v>2</v>
      </c>
      <c r="K327" s="34">
        <v>2</v>
      </c>
      <c r="L327" s="34">
        <v>2</v>
      </c>
      <c r="M327" s="34">
        <v>2</v>
      </c>
      <c r="N327" s="34">
        <v>2</v>
      </c>
      <c r="O327" s="34">
        <v>2</v>
      </c>
      <c r="P327" s="34">
        <v>2</v>
      </c>
      <c r="Q327" s="34">
        <v>2</v>
      </c>
      <c r="R327" s="34">
        <v>2</v>
      </c>
      <c r="S327" s="34">
        <v>2</v>
      </c>
      <c r="T327" s="34">
        <f t="shared" si="43"/>
        <v>0</v>
      </c>
      <c r="U327" s="34">
        <f t="shared" si="44"/>
        <v>0</v>
      </c>
      <c r="V327" s="34">
        <f t="shared" si="36"/>
        <v>0</v>
      </c>
    </row>
    <row r="328" spans="1:22">
      <c r="A328" s="34" t="s">
        <v>1223</v>
      </c>
      <c r="B328" s="34" t="s">
        <v>47</v>
      </c>
      <c r="C328" s="90" t="s">
        <v>5446</v>
      </c>
      <c r="D328" s="34">
        <v>2</v>
      </c>
      <c r="E328" s="34">
        <v>2</v>
      </c>
      <c r="F328" s="34">
        <v>2</v>
      </c>
      <c r="G328" s="34">
        <v>2</v>
      </c>
      <c r="H328" s="34">
        <v>2</v>
      </c>
      <c r="I328" s="34">
        <v>2</v>
      </c>
      <c r="J328" s="34">
        <v>2</v>
      </c>
      <c r="K328" s="34">
        <v>2</v>
      </c>
      <c r="L328" s="34">
        <v>2</v>
      </c>
      <c r="M328" s="34">
        <v>2</v>
      </c>
      <c r="N328" s="34">
        <v>2</v>
      </c>
      <c r="O328" s="34">
        <v>2</v>
      </c>
      <c r="P328" s="34">
        <v>2</v>
      </c>
      <c r="Q328" s="34">
        <v>2</v>
      </c>
      <c r="R328" s="34">
        <v>2</v>
      </c>
      <c r="S328" s="34">
        <v>2</v>
      </c>
      <c r="T328" s="34">
        <f t="shared" si="43"/>
        <v>0</v>
      </c>
      <c r="U328" s="34">
        <f t="shared" si="44"/>
        <v>0</v>
      </c>
      <c r="V328" s="34">
        <f t="shared" si="36"/>
        <v>0</v>
      </c>
    </row>
    <row r="329" spans="1:22">
      <c r="A329" s="34" t="s">
        <v>1225</v>
      </c>
      <c r="B329" s="34" t="s">
        <v>47</v>
      </c>
      <c r="C329" s="90" t="s">
        <v>5446</v>
      </c>
      <c r="D329" s="34">
        <v>2</v>
      </c>
      <c r="E329" s="34">
        <v>2</v>
      </c>
      <c r="F329" s="34">
        <v>2</v>
      </c>
      <c r="G329" s="34">
        <v>2</v>
      </c>
      <c r="H329" s="34">
        <v>2</v>
      </c>
      <c r="I329" s="34">
        <v>2</v>
      </c>
      <c r="J329" s="34">
        <v>2</v>
      </c>
      <c r="K329" s="34">
        <v>2</v>
      </c>
      <c r="L329" s="34">
        <v>2</v>
      </c>
      <c r="M329" s="34">
        <v>2</v>
      </c>
      <c r="N329" s="34">
        <v>2</v>
      </c>
      <c r="O329" s="34">
        <v>2</v>
      </c>
      <c r="P329" s="34">
        <v>2</v>
      </c>
      <c r="Q329" s="34">
        <v>2</v>
      </c>
      <c r="R329" s="34">
        <v>2</v>
      </c>
      <c r="S329" s="34">
        <v>2</v>
      </c>
      <c r="T329" s="34">
        <f t="shared" si="43"/>
        <v>0</v>
      </c>
      <c r="U329" s="34">
        <f t="shared" si="44"/>
        <v>0</v>
      </c>
      <c r="V329" s="34">
        <f t="shared" si="36"/>
        <v>0</v>
      </c>
    </row>
    <row r="330" spans="1:22">
      <c r="A330" s="34" t="s">
        <v>1246</v>
      </c>
      <c r="B330" s="34" t="s">
        <v>47</v>
      </c>
      <c r="C330" s="90" t="s">
        <v>5446</v>
      </c>
      <c r="D330" s="34">
        <v>2</v>
      </c>
      <c r="E330" s="34">
        <v>2</v>
      </c>
      <c r="F330" s="34">
        <v>2</v>
      </c>
      <c r="G330" s="34">
        <v>2</v>
      </c>
      <c r="H330" s="34">
        <v>2</v>
      </c>
      <c r="I330" s="34">
        <v>2</v>
      </c>
      <c r="J330" s="34">
        <v>2</v>
      </c>
      <c r="K330" s="34">
        <v>2</v>
      </c>
      <c r="L330" s="34">
        <v>2</v>
      </c>
      <c r="M330" s="34">
        <v>2</v>
      </c>
      <c r="N330" s="34">
        <v>2</v>
      </c>
      <c r="O330" s="34">
        <v>2</v>
      </c>
      <c r="P330" s="34">
        <v>2</v>
      </c>
      <c r="Q330" s="34">
        <v>2</v>
      </c>
      <c r="R330" s="34">
        <v>2</v>
      </c>
      <c r="S330" s="34">
        <v>2</v>
      </c>
      <c r="T330" s="34">
        <f t="shared" si="43"/>
        <v>0</v>
      </c>
      <c r="U330" s="34">
        <f t="shared" si="44"/>
        <v>0</v>
      </c>
      <c r="V330" s="34">
        <f t="shared" si="36"/>
        <v>0</v>
      </c>
    </row>
    <row r="331" spans="1:22">
      <c r="A331" s="34" t="s">
        <v>1197</v>
      </c>
      <c r="B331" s="34" t="s">
        <v>47</v>
      </c>
      <c r="C331" s="90" t="s">
        <v>5446</v>
      </c>
      <c r="D331" s="34">
        <v>2</v>
      </c>
      <c r="E331" s="34">
        <v>2</v>
      </c>
      <c r="F331" s="34">
        <v>2</v>
      </c>
      <c r="G331" s="34">
        <v>2</v>
      </c>
      <c r="H331" s="34">
        <v>2</v>
      </c>
      <c r="I331" s="34">
        <v>2</v>
      </c>
      <c r="J331" s="34">
        <v>2</v>
      </c>
      <c r="K331" s="34">
        <v>2</v>
      </c>
      <c r="L331" s="34">
        <v>2</v>
      </c>
      <c r="M331" s="34">
        <v>2</v>
      </c>
      <c r="N331" s="34">
        <v>2</v>
      </c>
      <c r="O331" s="34">
        <v>2</v>
      </c>
      <c r="P331" s="34">
        <v>2</v>
      </c>
      <c r="Q331" s="34">
        <v>2</v>
      </c>
      <c r="R331" s="34">
        <v>2</v>
      </c>
      <c r="S331" s="34">
        <v>2</v>
      </c>
      <c r="T331" s="34">
        <f t="shared" si="43"/>
        <v>0</v>
      </c>
      <c r="U331" s="34">
        <f t="shared" si="44"/>
        <v>0</v>
      </c>
      <c r="V331" s="34">
        <f t="shared" si="36"/>
        <v>0</v>
      </c>
    </row>
    <row r="332" spans="1:22">
      <c r="A332" s="34" t="s">
        <v>1270</v>
      </c>
      <c r="B332" s="34" t="s">
        <v>47</v>
      </c>
      <c r="C332" s="90" t="s">
        <v>5446</v>
      </c>
      <c r="D332" s="34">
        <v>2</v>
      </c>
      <c r="E332" s="34">
        <v>2</v>
      </c>
      <c r="F332" s="34">
        <v>2</v>
      </c>
      <c r="G332" s="34">
        <v>2</v>
      </c>
      <c r="H332" s="34">
        <v>2</v>
      </c>
      <c r="I332" s="34">
        <v>2</v>
      </c>
      <c r="J332" s="34">
        <v>2</v>
      </c>
      <c r="K332" s="34">
        <v>2</v>
      </c>
      <c r="L332" s="34">
        <v>2</v>
      </c>
      <c r="M332" s="34">
        <v>2</v>
      </c>
      <c r="N332" s="34">
        <v>2</v>
      </c>
      <c r="O332" s="34">
        <v>2</v>
      </c>
      <c r="P332" s="34">
        <v>2</v>
      </c>
      <c r="Q332" s="34">
        <v>2</v>
      </c>
      <c r="R332" s="34">
        <v>2</v>
      </c>
      <c r="S332" s="34">
        <v>2</v>
      </c>
      <c r="T332" s="34">
        <f t="shared" si="43"/>
        <v>0</v>
      </c>
      <c r="U332" s="34">
        <f t="shared" si="44"/>
        <v>0</v>
      </c>
      <c r="V332" s="34">
        <f t="shared" si="36"/>
        <v>0</v>
      </c>
    </row>
    <row r="333" spans="1:22">
      <c r="A333" s="34" t="s">
        <v>1261</v>
      </c>
      <c r="B333" s="34" t="s">
        <v>47</v>
      </c>
      <c r="C333" s="90" t="s">
        <v>5446</v>
      </c>
      <c r="D333" s="34">
        <v>2</v>
      </c>
      <c r="E333" s="34">
        <v>2</v>
      </c>
      <c r="F333" s="34">
        <v>2</v>
      </c>
      <c r="G333" s="34">
        <v>2</v>
      </c>
      <c r="H333" s="34">
        <v>2</v>
      </c>
      <c r="I333" s="34">
        <v>2</v>
      </c>
      <c r="J333" s="34">
        <v>2</v>
      </c>
      <c r="K333" s="34">
        <v>2</v>
      </c>
      <c r="L333" s="34">
        <v>2</v>
      </c>
      <c r="M333" s="34">
        <v>2</v>
      </c>
      <c r="N333" s="34">
        <v>2</v>
      </c>
      <c r="O333" s="34">
        <v>2</v>
      </c>
      <c r="P333" s="34">
        <v>2</v>
      </c>
      <c r="Q333" s="34">
        <v>2</v>
      </c>
      <c r="R333" s="34">
        <v>2</v>
      </c>
      <c r="S333" s="34">
        <v>2</v>
      </c>
      <c r="T333" s="34">
        <f t="shared" si="43"/>
        <v>0</v>
      </c>
      <c r="U333" s="34">
        <f t="shared" si="44"/>
        <v>0</v>
      </c>
      <c r="V333" s="34">
        <f t="shared" si="36"/>
        <v>0</v>
      </c>
    </row>
    <row r="334" spans="1:22">
      <c r="A334" s="34" t="s">
        <v>2945</v>
      </c>
      <c r="B334" s="34" t="s">
        <v>47</v>
      </c>
      <c r="C334" s="90" t="s">
        <v>5446</v>
      </c>
      <c r="D334" s="34">
        <v>2</v>
      </c>
      <c r="E334" s="34">
        <v>2</v>
      </c>
      <c r="F334" s="34">
        <v>2</v>
      </c>
      <c r="G334" s="34">
        <v>2</v>
      </c>
      <c r="H334" s="34">
        <v>2</v>
      </c>
      <c r="I334" s="34">
        <v>2</v>
      </c>
      <c r="J334" s="34">
        <v>2</v>
      </c>
      <c r="K334" s="34">
        <v>2</v>
      </c>
      <c r="L334" s="34">
        <v>2</v>
      </c>
      <c r="M334" s="34">
        <v>2</v>
      </c>
      <c r="N334" s="34">
        <v>2</v>
      </c>
      <c r="O334" s="34">
        <v>2</v>
      </c>
      <c r="P334" s="34">
        <v>2</v>
      </c>
      <c r="Q334" s="34">
        <v>2</v>
      </c>
      <c r="R334" s="34">
        <v>2</v>
      </c>
      <c r="S334" s="34">
        <v>2</v>
      </c>
      <c r="T334" s="34">
        <f t="shared" si="43"/>
        <v>0</v>
      </c>
      <c r="U334" s="34">
        <f t="shared" si="44"/>
        <v>0</v>
      </c>
      <c r="V334" s="34">
        <f t="shared" si="36"/>
        <v>0</v>
      </c>
    </row>
    <row r="335" spans="1:22">
      <c r="A335" s="34" t="s">
        <v>1030</v>
      </c>
      <c r="B335" s="34" t="s">
        <v>47</v>
      </c>
      <c r="C335" s="90" t="s">
        <v>5446</v>
      </c>
      <c r="D335" s="34">
        <v>2</v>
      </c>
      <c r="E335" s="34">
        <v>2</v>
      </c>
      <c r="F335" s="34">
        <v>2</v>
      </c>
      <c r="G335" s="34">
        <v>2</v>
      </c>
      <c r="H335" s="34">
        <v>2</v>
      </c>
      <c r="I335" s="34">
        <v>2</v>
      </c>
      <c r="J335" s="34">
        <v>2</v>
      </c>
      <c r="K335" s="34">
        <v>2</v>
      </c>
      <c r="L335" s="34">
        <v>2</v>
      </c>
      <c r="M335" s="34">
        <v>2</v>
      </c>
      <c r="N335" s="34">
        <v>2</v>
      </c>
      <c r="O335" s="34">
        <v>2</v>
      </c>
      <c r="P335" s="34">
        <v>2</v>
      </c>
      <c r="Q335" s="34">
        <v>2</v>
      </c>
      <c r="R335" s="34">
        <v>2</v>
      </c>
      <c r="S335" s="34">
        <v>2</v>
      </c>
      <c r="T335" s="34">
        <f t="shared" si="43"/>
        <v>0</v>
      </c>
      <c r="U335" s="34">
        <f t="shared" si="44"/>
        <v>0</v>
      </c>
      <c r="V335" s="34">
        <f t="shared" si="36"/>
        <v>0</v>
      </c>
    </row>
    <row r="336" spans="1:22">
      <c r="A336" s="34" t="s">
        <v>1036</v>
      </c>
      <c r="B336" s="34" t="s">
        <v>47</v>
      </c>
      <c r="C336" s="90" t="s">
        <v>5446</v>
      </c>
      <c r="D336" s="34">
        <v>2</v>
      </c>
      <c r="E336" s="34">
        <v>2</v>
      </c>
      <c r="F336" s="34">
        <v>2</v>
      </c>
      <c r="G336" s="34">
        <v>2</v>
      </c>
      <c r="H336" s="34">
        <v>2</v>
      </c>
      <c r="I336" s="34">
        <v>2</v>
      </c>
      <c r="J336" s="34">
        <v>2</v>
      </c>
      <c r="K336" s="34">
        <v>2</v>
      </c>
      <c r="L336" s="34">
        <v>2</v>
      </c>
      <c r="M336" s="34">
        <v>2</v>
      </c>
      <c r="N336" s="34">
        <v>2</v>
      </c>
      <c r="O336" s="34">
        <v>2</v>
      </c>
      <c r="P336" s="34">
        <v>2</v>
      </c>
      <c r="Q336" s="34">
        <v>2</v>
      </c>
      <c r="R336" s="34">
        <v>2</v>
      </c>
      <c r="S336" s="34">
        <v>2</v>
      </c>
      <c r="T336" s="34">
        <f t="shared" si="43"/>
        <v>0</v>
      </c>
      <c r="U336" s="34">
        <f t="shared" si="44"/>
        <v>0</v>
      </c>
      <c r="V336" s="34">
        <f t="shared" si="36"/>
        <v>0</v>
      </c>
    </row>
    <row r="337" spans="1:22">
      <c r="A337" s="34" t="s">
        <v>1032</v>
      </c>
      <c r="B337" s="34" t="s">
        <v>47</v>
      </c>
      <c r="C337" s="90" t="s">
        <v>5446</v>
      </c>
      <c r="D337" s="34">
        <v>2</v>
      </c>
      <c r="E337" s="34">
        <v>2</v>
      </c>
      <c r="F337" s="34">
        <v>2</v>
      </c>
      <c r="G337" s="34">
        <v>2</v>
      </c>
      <c r="H337" s="34">
        <v>2</v>
      </c>
      <c r="I337" s="34">
        <v>2</v>
      </c>
      <c r="J337" s="34">
        <v>2</v>
      </c>
      <c r="K337" s="34">
        <v>2</v>
      </c>
      <c r="L337" s="34">
        <v>2</v>
      </c>
      <c r="M337" s="34">
        <v>2</v>
      </c>
      <c r="N337" s="34">
        <v>2</v>
      </c>
      <c r="O337" s="34">
        <v>2</v>
      </c>
      <c r="P337" s="34">
        <v>2</v>
      </c>
      <c r="Q337" s="34">
        <v>2</v>
      </c>
      <c r="R337" s="34">
        <v>2</v>
      </c>
      <c r="S337" s="34">
        <v>2</v>
      </c>
      <c r="T337" s="34">
        <f t="shared" si="43"/>
        <v>0</v>
      </c>
      <c r="U337" s="34">
        <f t="shared" si="44"/>
        <v>0</v>
      </c>
      <c r="V337" s="34">
        <f t="shared" si="36"/>
        <v>0</v>
      </c>
    </row>
    <row r="338" spans="1:22">
      <c r="A338" s="34" t="s">
        <v>1009</v>
      </c>
      <c r="B338" s="34" t="s">
        <v>47</v>
      </c>
      <c r="C338" s="90" t="s">
        <v>5446</v>
      </c>
      <c r="D338" s="34">
        <v>2</v>
      </c>
      <c r="E338" s="34">
        <v>2</v>
      </c>
      <c r="F338" s="34">
        <v>2</v>
      </c>
      <c r="G338" s="34">
        <v>2</v>
      </c>
      <c r="H338" s="34">
        <v>2</v>
      </c>
      <c r="I338" s="34">
        <v>2</v>
      </c>
      <c r="J338" s="34">
        <v>2</v>
      </c>
      <c r="K338" s="34">
        <v>2</v>
      </c>
      <c r="L338" s="34">
        <v>2</v>
      </c>
      <c r="M338" s="34">
        <v>2</v>
      </c>
      <c r="N338" s="34">
        <v>2</v>
      </c>
      <c r="O338" s="34">
        <v>2</v>
      </c>
      <c r="P338" s="34">
        <v>2</v>
      </c>
      <c r="Q338" s="34">
        <v>2</v>
      </c>
      <c r="R338" s="34">
        <v>2</v>
      </c>
      <c r="S338" s="34">
        <v>2</v>
      </c>
      <c r="T338" s="34">
        <f t="shared" si="43"/>
        <v>0</v>
      </c>
      <c r="U338" s="34">
        <f t="shared" si="44"/>
        <v>0</v>
      </c>
      <c r="V338" s="34">
        <f t="shared" si="36"/>
        <v>0</v>
      </c>
    </row>
    <row r="339" spans="1:22">
      <c r="A339" s="34" t="s">
        <v>1034</v>
      </c>
      <c r="B339" s="34" t="s">
        <v>47</v>
      </c>
      <c r="C339" s="90" t="s">
        <v>5446</v>
      </c>
      <c r="D339" s="34">
        <v>2</v>
      </c>
      <c r="E339" s="34">
        <v>2</v>
      </c>
      <c r="F339" s="34">
        <v>2</v>
      </c>
      <c r="G339" s="34">
        <v>2</v>
      </c>
      <c r="H339" s="34">
        <v>2</v>
      </c>
      <c r="I339" s="34">
        <v>2</v>
      </c>
      <c r="J339" s="34">
        <v>2</v>
      </c>
      <c r="K339" s="34">
        <v>2</v>
      </c>
      <c r="L339" s="34">
        <v>2</v>
      </c>
      <c r="M339" s="34">
        <v>2</v>
      </c>
      <c r="N339" s="34">
        <v>2</v>
      </c>
      <c r="O339" s="34">
        <v>2</v>
      </c>
      <c r="P339" s="34">
        <v>2</v>
      </c>
      <c r="Q339" s="34">
        <v>2</v>
      </c>
      <c r="R339" s="34">
        <v>2</v>
      </c>
      <c r="S339" s="34">
        <v>2</v>
      </c>
      <c r="T339" s="34">
        <f t="shared" si="43"/>
        <v>0</v>
      </c>
      <c r="U339" s="34">
        <f t="shared" si="44"/>
        <v>0</v>
      </c>
      <c r="V339" s="34">
        <f t="shared" si="36"/>
        <v>0</v>
      </c>
    </row>
    <row r="340" spans="1:22">
      <c r="A340" s="34" t="s">
        <v>1038</v>
      </c>
      <c r="B340" s="34" t="s">
        <v>47</v>
      </c>
      <c r="C340" s="90" t="s">
        <v>5446</v>
      </c>
      <c r="D340" s="34">
        <v>2</v>
      </c>
      <c r="E340" s="34">
        <v>2</v>
      </c>
      <c r="F340" s="34">
        <v>2</v>
      </c>
      <c r="G340" s="34">
        <v>2</v>
      </c>
      <c r="H340" s="34">
        <v>2</v>
      </c>
      <c r="I340" s="34">
        <v>2</v>
      </c>
      <c r="J340" s="34">
        <v>2</v>
      </c>
      <c r="K340" s="34">
        <v>2</v>
      </c>
      <c r="L340" s="34">
        <v>2</v>
      </c>
      <c r="M340" s="34">
        <v>2</v>
      </c>
      <c r="N340" s="34">
        <v>2</v>
      </c>
      <c r="O340" s="34">
        <v>2</v>
      </c>
      <c r="P340" s="34">
        <v>2</v>
      </c>
      <c r="Q340" s="34">
        <v>2</v>
      </c>
      <c r="R340" s="34">
        <v>2</v>
      </c>
      <c r="S340" s="34">
        <v>2</v>
      </c>
      <c r="T340" s="34">
        <f t="shared" si="43"/>
        <v>0</v>
      </c>
      <c r="U340" s="34">
        <f t="shared" si="44"/>
        <v>0</v>
      </c>
      <c r="V340" s="34">
        <f t="shared" si="36"/>
        <v>0</v>
      </c>
    </row>
    <row r="341" spans="1:22">
      <c r="A341" s="34" t="s">
        <v>409</v>
      </c>
      <c r="B341" s="34" t="s">
        <v>47</v>
      </c>
      <c r="C341" s="90" t="s">
        <v>5446</v>
      </c>
      <c r="D341" s="34">
        <v>2</v>
      </c>
      <c r="E341" s="34">
        <v>2</v>
      </c>
      <c r="F341" s="34">
        <v>2</v>
      </c>
      <c r="G341" s="34">
        <v>3</v>
      </c>
      <c r="H341" s="34">
        <v>2</v>
      </c>
      <c r="I341" s="34">
        <v>2</v>
      </c>
      <c r="J341" s="34">
        <v>2</v>
      </c>
      <c r="K341" s="34">
        <v>2</v>
      </c>
      <c r="L341" s="34">
        <v>2</v>
      </c>
      <c r="M341" s="34">
        <v>2</v>
      </c>
      <c r="N341" s="34">
        <v>2</v>
      </c>
      <c r="O341" s="34">
        <v>2</v>
      </c>
      <c r="P341" s="34">
        <v>2</v>
      </c>
      <c r="Q341" s="34">
        <v>2</v>
      </c>
      <c r="R341" s="34">
        <v>2</v>
      </c>
      <c r="S341" s="34">
        <v>2</v>
      </c>
      <c r="T341" s="34">
        <f t="shared" si="43"/>
        <v>1</v>
      </c>
      <c r="U341" s="34">
        <f t="shared" si="44"/>
        <v>0</v>
      </c>
      <c r="V341" s="34">
        <f t="shared" si="36"/>
        <v>1</v>
      </c>
    </row>
    <row r="342" spans="1:22">
      <c r="A342" s="34" t="s">
        <v>416</v>
      </c>
      <c r="B342" s="34" t="s">
        <v>47</v>
      </c>
      <c r="C342" s="90" t="s">
        <v>5446</v>
      </c>
      <c r="D342" s="34">
        <v>2</v>
      </c>
      <c r="E342" s="34">
        <v>2</v>
      </c>
      <c r="F342" s="34">
        <v>2</v>
      </c>
      <c r="G342" s="34">
        <v>2</v>
      </c>
      <c r="H342" s="34">
        <v>2</v>
      </c>
      <c r="I342" s="34">
        <v>2</v>
      </c>
      <c r="J342" s="34">
        <v>2</v>
      </c>
      <c r="K342" s="34">
        <v>2</v>
      </c>
      <c r="L342" s="34">
        <v>2</v>
      </c>
      <c r="M342" s="34">
        <v>2</v>
      </c>
      <c r="N342" s="34">
        <v>2</v>
      </c>
      <c r="O342" s="34">
        <v>2</v>
      </c>
      <c r="P342" s="34">
        <v>2</v>
      </c>
      <c r="Q342" s="34">
        <v>2</v>
      </c>
      <c r="R342" s="34">
        <v>2</v>
      </c>
      <c r="S342" s="34">
        <v>2</v>
      </c>
      <c r="T342" s="34">
        <f t="shared" si="43"/>
        <v>0</v>
      </c>
      <c r="U342" s="34">
        <f t="shared" si="44"/>
        <v>0</v>
      </c>
      <c r="V342" s="34">
        <f t="shared" ref="V342:V399" si="45">SUM(T342:U342)</f>
        <v>0</v>
      </c>
    </row>
    <row r="343" spans="1:22">
      <c r="A343" s="34" t="s">
        <v>418</v>
      </c>
      <c r="B343" s="34" t="s">
        <v>47</v>
      </c>
      <c r="C343" s="90" t="s">
        <v>5446</v>
      </c>
      <c r="D343" s="34">
        <v>2</v>
      </c>
      <c r="E343" s="34">
        <v>2</v>
      </c>
      <c r="F343" s="34">
        <v>2</v>
      </c>
      <c r="G343" s="34">
        <v>2</v>
      </c>
      <c r="H343" s="34">
        <v>2</v>
      </c>
      <c r="I343" s="34">
        <v>2</v>
      </c>
      <c r="J343" s="34">
        <v>2</v>
      </c>
      <c r="K343" s="34">
        <v>2</v>
      </c>
      <c r="L343" s="34">
        <v>2</v>
      </c>
      <c r="M343" s="34">
        <v>2</v>
      </c>
      <c r="N343" s="34">
        <v>2</v>
      </c>
      <c r="O343" s="34">
        <v>2</v>
      </c>
      <c r="P343" s="34">
        <v>2</v>
      </c>
      <c r="Q343" s="34">
        <v>2</v>
      </c>
      <c r="R343" s="34" t="s">
        <v>5503</v>
      </c>
      <c r="S343" s="34">
        <v>3</v>
      </c>
      <c r="T343" s="34">
        <f t="shared" si="43"/>
        <v>1</v>
      </c>
      <c r="U343" s="34">
        <f t="shared" si="44"/>
        <v>0</v>
      </c>
      <c r="V343" s="34">
        <f t="shared" si="45"/>
        <v>1</v>
      </c>
    </row>
    <row r="344" spans="1:22">
      <c r="A344" s="34" t="s">
        <v>420</v>
      </c>
      <c r="B344" s="34" t="s">
        <v>47</v>
      </c>
      <c r="C344" s="90" t="s">
        <v>5446</v>
      </c>
      <c r="D344" s="34">
        <v>2</v>
      </c>
      <c r="E344" s="34">
        <v>2</v>
      </c>
      <c r="F344" s="34">
        <v>2</v>
      </c>
      <c r="G344" s="34">
        <v>2</v>
      </c>
      <c r="H344" s="34">
        <v>2</v>
      </c>
      <c r="I344" s="34">
        <v>2</v>
      </c>
      <c r="J344" s="34">
        <v>2</v>
      </c>
      <c r="K344" s="34">
        <v>2</v>
      </c>
      <c r="L344" s="34">
        <v>2</v>
      </c>
      <c r="M344" s="34">
        <v>2</v>
      </c>
      <c r="N344" s="34">
        <v>2</v>
      </c>
      <c r="O344" s="34">
        <v>2</v>
      </c>
      <c r="P344" s="34">
        <v>2</v>
      </c>
      <c r="Q344" s="34">
        <v>2</v>
      </c>
      <c r="R344" s="34">
        <v>2</v>
      </c>
      <c r="S344" s="34">
        <v>2</v>
      </c>
      <c r="T344" s="34">
        <f t="shared" si="43"/>
        <v>0</v>
      </c>
      <c r="U344" s="34">
        <f t="shared" si="44"/>
        <v>0</v>
      </c>
      <c r="V344" s="34">
        <f t="shared" si="45"/>
        <v>0</v>
      </c>
    </row>
    <row r="345" spans="1:22">
      <c r="A345" s="34" t="s">
        <v>1040</v>
      </c>
      <c r="B345" s="34" t="s">
        <v>47</v>
      </c>
      <c r="C345" s="90" t="s">
        <v>5446</v>
      </c>
      <c r="D345" s="34">
        <v>2</v>
      </c>
      <c r="E345" s="34">
        <v>2</v>
      </c>
      <c r="F345" s="34">
        <v>2</v>
      </c>
      <c r="G345" s="34">
        <v>2</v>
      </c>
      <c r="H345" s="34">
        <v>0</v>
      </c>
      <c r="I345" s="34">
        <v>2</v>
      </c>
      <c r="J345" s="34">
        <v>2</v>
      </c>
      <c r="K345" s="34">
        <v>2</v>
      </c>
      <c r="L345" s="34">
        <v>2</v>
      </c>
      <c r="M345" s="34">
        <v>2</v>
      </c>
      <c r="N345" s="34">
        <v>2</v>
      </c>
      <c r="O345" s="34">
        <v>2</v>
      </c>
      <c r="P345" s="34">
        <v>2</v>
      </c>
      <c r="Q345" s="34">
        <v>2</v>
      </c>
      <c r="R345" s="34">
        <v>2</v>
      </c>
      <c r="S345" s="34">
        <v>2</v>
      </c>
      <c r="T345" s="34">
        <f t="shared" si="43"/>
        <v>0</v>
      </c>
      <c r="U345" s="34">
        <f t="shared" si="44"/>
        <v>0</v>
      </c>
      <c r="V345" s="34">
        <f t="shared" si="45"/>
        <v>0</v>
      </c>
    </row>
    <row r="346" spans="1:22">
      <c r="A346" s="34" t="s">
        <v>1007</v>
      </c>
      <c r="B346" s="34" t="s">
        <v>47</v>
      </c>
      <c r="C346" s="90" t="s">
        <v>5446</v>
      </c>
      <c r="D346" s="34">
        <v>2</v>
      </c>
      <c r="E346" s="34">
        <v>2</v>
      </c>
      <c r="F346" s="34">
        <v>2</v>
      </c>
      <c r="G346" s="34">
        <v>2</v>
      </c>
      <c r="H346" s="34">
        <v>2</v>
      </c>
      <c r="I346" s="34">
        <v>2</v>
      </c>
      <c r="J346" s="34">
        <v>2</v>
      </c>
      <c r="K346" s="34">
        <v>2</v>
      </c>
      <c r="L346" s="34">
        <v>3</v>
      </c>
      <c r="M346" s="34">
        <v>2</v>
      </c>
      <c r="N346" s="34">
        <v>2</v>
      </c>
      <c r="O346" s="34">
        <v>2</v>
      </c>
      <c r="P346" s="34">
        <v>2</v>
      </c>
      <c r="Q346" s="34">
        <v>2</v>
      </c>
      <c r="R346" s="34">
        <v>2</v>
      </c>
      <c r="S346" s="34">
        <v>2</v>
      </c>
      <c r="T346" s="34">
        <f t="shared" si="43"/>
        <v>1</v>
      </c>
      <c r="U346" s="34">
        <f t="shared" si="44"/>
        <v>0</v>
      </c>
      <c r="V346" s="34">
        <f t="shared" si="45"/>
        <v>1</v>
      </c>
    </row>
    <row r="347" spans="1:22">
      <c r="A347" s="34" t="s">
        <v>1011</v>
      </c>
      <c r="B347" s="34" t="s">
        <v>47</v>
      </c>
      <c r="C347" s="90" t="s">
        <v>5446</v>
      </c>
      <c r="D347" s="34">
        <v>2</v>
      </c>
      <c r="E347" s="34">
        <v>2</v>
      </c>
      <c r="F347" s="34">
        <v>2</v>
      </c>
      <c r="G347" s="34">
        <v>2</v>
      </c>
      <c r="H347" s="34">
        <v>2</v>
      </c>
      <c r="I347" s="34">
        <v>2</v>
      </c>
      <c r="J347" s="34">
        <v>2</v>
      </c>
      <c r="K347" s="34">
        <v>2</v>
      </c>
      <c r="L347" s="34">
        <v>2</v>
      </c>
      <c r="M347" s="34">
        <v>2</v>
      </c>
      <c r="N347" s="34">
        <v>2</v>
      </c>
      <c r="O347" s="34">
        <v>2</v>
      </c>
      <c r="P347" s="34">
        <v>2</v>
      </c>
      <c r="Q347" s="34">
        <v>2</v>
      </c>
      <c r="R347" s="34">
        <v>2</v>
      </c>
      <c r="S347" s="34">
        <v>2</v>
      </c>
      <c r="T347" s="34">
        <f t="shared" si="43"/>
        <v>0</v>
      </c>
      <c r="U347" s="34">
        <f t="shared" si="44"/>
        <v>0</v>
      </c>
      <c r="V347" s="34">
        <f t="shared" si="45"/>
        <v>0</v>
      </c>
    </row>
    <row r="348" spans="1:22">
      <c r="A348" s="34" t="s">
        <v>1042</v>
      </c>
      <c r="B348" s="34" t="s">
        <v>47</v>
      </c>
      <c r="C348" s="90" t="s">
        <v>5446</v>
      </c>
      <c r="D348" s="34">
        <v>2</v>
      </c>
      <c r="E348" s="34">
        <v>2</v>
      </c>
      <c r="F348" s="34">
        <v>2</v>
      </c>
      <c r="G348" s="34">
        <v>2</v>
      </c>
      <c r="H348" s="34">
        <v>2</v>
      </c>
      <c r="I348" s="34">
        <v>2</v>
      </c>
      <c r="J348" s="34">
        <v>2</v>
      </c>
      <c r="K348" s="34">
        <v>2</v>
      </c>
      <c r="L348" s="34">
        <v>2</v>
      </c>
      <c r="M348" s="34">
        <v>2</v>
      </c>
      <c r="N348" s="34">
        <v>2</v>
      </c>
      <c r="O348" s="34">
        <v>2</v>
      </c>
      <c r="P348" s="34">
        <v>2</v>
      </c>
      <c r="Q348" s="34">
        <v>2</v>
      </c>
      <c r="R348" s="34">
        <v>2</v>
      </c>
      <c r="S348" s="34">
        <v>2</v>
      </c>
      <c r="T348" s="34">
        <f t="shared" si="43"/>
        <v>0</v>
      </c>
      <c r="U348" s="34">
        <f t="shared" si="44"/>
        <v>0</v>
      </c>
      <c r="V348" s="34">
        <f t="shared" si="45"/>
        <v>0</v>
      </c>
    </row>
    <row r="349" spans="1:22">
      <c r="A349" s="34" t="s">
        <v>414</v>
      </c>
      <c r="B349" s="34" t="s">
        <v>47</v>
      </c>
      <c r="C349" s="90" t="s">
        <v>5446</v>
      </c>
      <c r="D349" s="34">
        <v>2</v>
      </c>
      <c r="E349" s="34">
        <v>2</v>
      </c>
      <c r="F349" s="34">
        <v>2</v>
      </c>
      <c r="G349" s="34">
        <v>2</v>
      </c>
      <c r="H349" s="34">
        <v>2</v>
      </c>
      <c r="I349" s="34">
        <v>2</v>
      </c>
      <c r="J349" s="34">
        <v>2</v>
      </c>
      <c r="K349" s="34">
        <v>2</v>
      </c>
      <c r="L349" s="34">
        <v>2</v>
      </c>
      <c r="M349" s="34">
        <v>2</v>
      </c>
      <c r="N349" s="34">
        <v>2</v>
      </c>
      <c r="O349" s="34">
        <v>2</v>
      </c>
      <c r="P349" s="34">
        <v>2</v>
      </c>
      <c r="Q349" s="34">
        <v>2</v>
      </c>
      <c r="R349" s="34">
        <v>2</v>
      </c>
      <c r="S349" s="34">
        <v>2</v>
      </c>
      <c r="T349" s="34">
        <f t="shared" si="43"/>
        <v>0</v>
      </c>
      <c r="U349" s="34">
        <f t="shared" si="44"/>
        <v>0</v>
      </c>
      <c r="V349" s="34">
        <f t="shared" si="45"/>
        <v>0</v>
      </c>
    </row>
    <row r="350" spans="1:22">
      <c r="A350" s="34" t="s">
        <v>1044</v>
      </c>
      <c r="B350" s="34" t="s">
        <v>47</v>
      </c>
      <c r="C350" s="90" t="s">
        <v>5446</v>
      </c>
      <c r="D350" s="34">
        <v>0</v>
      </c>
      <c r="E350" s="34">
        <v>2</v>
      </c>
      <c r="F350" s="34">
        <v>2</v>
      </c>
      <c r="G350" s="34">
        <v>2</v>
      </c>
      <c r="H350" s="34">
        <v>2</v>
      </c>
      <c r="I350" s="34">
        <v>2</v>
      </c>
      <c r="J350" s="34">
        <v>2</v>
      </c>
      <c r="K350" s="34">
        <v>2</v>
      </c>
      <c r="L350" s="34">
        <v>2</v>
      </c>
      <c r="M350" s="34">
        <v>2</v>
      </c>
      <c r="N350" s="34">
        <v>2</v>
      </c>
      <c r="O350" s="34">
        <v>2</v>
      </c>
      <c r="P350" s="34">
        <v>2</v>
      </c>
      <c r="Q350" s="34">
        <v>2</v>
      </c>
      <c r="R350" s="34">
        <v>2</v>
      </c>
      <c r="S350" s="34">
        <v>2</v>
      </c>
      <c r="T350" s="34">
        <f t="shared" si="43"/>
        <v>0</v>
      </c>
      <c r="U350" s="34">
        <f t="shared" si="44"/>
        <v>0</v>
      </c>
      <c r="V350" s="34">
        <f t="shared" si="45"/>
        <v>0</v>
      </c>
    </row>
    <row r="351" spans="1:22">
      <c r="A351" s="34" t="s">
        <v>1046</v>
      </c>
      <c r="B351" s="34" t="s">
        <v>47</v>
      </c>
      <c r="C351" s="90" t="s">
        <v>5446</v>
      </c>
      <c r="D351" s="34">
        <v>0</v>
      </c>
      <c r="E351" s="34">
        <v>2</v>
      </c>
      <c r="F351" s="34">
        <v>2</v>
      </c>
      <c r="G351" s="34">
        <v>2</v>
      </c>
      <c r="H351" s="34">
        <v>2</v>
      </c>
      <c r="I351" s="34">
        <v>2</v>
      </c>
      <c r="J351" s="34">
        <v>2</v>
      </c>
      <c r="K351" s="34">
        <v>2</v>
      </c>
      <c r="L351" s="34">
        <v>2</v>
      </c>
      <c r="M351" s="34">
        <v>2</v>
      </c>
      <c r="N351" s="34">
        <v>2</v>
      </c>
      <c r="O351" s="34">
        <v>2</v>
      </c>
      <c r="P351" s="34">
        <v>2</v>
      </c>
      <c r="Q351" s="34">
        <v>2</v>
      </c>
      <c r="R351" s="34">
        <v>2</v>
      </c>
      <c r="S351" s="34">
        <v>2</v>
      </c>
      <c r="T351" s="34">
        <f t="shared" si="43"/>
        <v>0</v>
      </c>
      <c r="U351" s="34">
        <f t="shared" si="44"/>
        <v>0</v>
      </c>
      <c r="V351" s="34">
        <f t="shared" si="45"/>
        <v>0</v>
      </c>
    </row>
    <row r="352" spans="1:22">
      <c r="A352" s="34" t="s">
        <v>1801</v>
      </c>
      <c r="B352" s="34" t="s">
        <v>47</v>
      </c>
      <c r="C352" s="90" t="s">
        <v>5449</v>
      </c>
      <c r="D352" s="34">
        <v>4</v>
      </c>
      <c r="E352" s="34">
        <v>4</v>
      </c>
      <c r="F352" s="34">
        <v>4</v>
      </c>
      <c r="G352" s="34">
        <v>4</v>
      </c>
      <c r="H352" s="34">
        <v>4</v>
      </c>
      <c r="I352" s="34">
        <v>4</v>
      </c>
      <c r="J352" s="34">
        <v>4</v>
      </c>
      <c r="K352" s="34">
        <v>4</v>
      </c>
      <c r="L352" s="34">
        <v>5</v>
      </c>
      <c r="M352" s="34">
        <v>4</v>
      </c>
      <c r="N352" s="34">
        <v>4</v>
      </c>
      <c r="O352" s="34">
        <v>4</v>
      </c>
      <c r="P352" s="34">
        <v>4</v>
      </c>
      <c r="Q352" s="34">
        <v>4</v>
      </c>
      <c r="R352" s="34">
        <v>4</v>
      </c>
      <c r="S352" s="34">
        <v>4</v>
      </c>
      <c r="T352" s="34">
        <f>COUNTIF(D352:S352,"&gt;4")</f>
        <v>1</v>
      </c>
      <c r="U352" s="34">
        <f>COUNTIF(D352:S352,"&lt;4")  - COUNTIF(D352:S352,"=0")</f>
        <v>0</v>
      </c>
      <c r="V352" s="34">
        <f t="shared" si="45"/>
        <v>1</v>
      </c>
    </row>
    <row r="353" spans="1:22">
      <c r="A353" s="34" t="s">
        <v>307</v>
      </c>
      <c r="B353" s="34" t="s">
        <v>47</v>
      </c>
      <c r="C353" s="90" t="s">
        <v>5446</v>
      </c>
      <c r="D353" s="34">
        <v>2</v>
      </c>
      <c r="E353" s="34">
        <v>2</v>
      </c>
      <c r="F353" s="34">
        <v>2</v>
      </c>
      <c r="G353" s="34">
        <v>2</v>
      </c>
      <c r="H353" s="34">
        <v>2</v>
      </c>
      <c r="I353" s="34">
        <v>2</v>
      </c>
      <c r="J353" s="34">
        <v>2</v>
      </c>
      <c r="K353" s="34">
        <v>2</v>
      </c>
      <c r="L353" s="34">
        <v>2</v>
      </c>
      <c r="M353" s="34">
        <v>2</v>
      </c>
      <c r="N353" s="34">
        <v>2</v>
      </c>
      <c r="O353" s="34">
        <v>2</v>
      </c>
      <c r="P353" s="34">
        <v>2</v>
      </c>
      <c r="Q353" s="34">
        <v>2</v>
      </c>
      <c r="R353" s="34">
        <v>0</v>
      </c>
      <c r="S353" s="34">
        <v>2</v>
      </c>
      <c r="T353" s="34">
        <f>COUNTIF(D353:S353,"&gt;2")</f>
        <v>0</v>
      </c>
      <c r="U353" s="34">
        <f>COUNTIF(D353:S353,"&lt;2")  - COUNTIF(D353:S353,"=0")</f>
        <v>0</v>
      </c>
      <c r="V353" s="34">
        <f t="shared" si="45"/>
        <v>0</v>
      </c>
    </row>
    <row r="354" spans="1:22">
      <c r="A354" s="34" t="s">
        <v>709</v>
      </c>
      <c r="B354" s="34" t="s">
        <v>47</v>
      </c>
      <c r="C354" s="90" t="s">
        <v>5446</v>
      </c>
      <c r="D354" s="34">
        <v>2</v>
      </c>
      <c r="E354" s="34">
        <v>2</v>
      </c>
      <c r="F354" s="34">
        <v>2</v>
      </c>
      <c r="G354" s="34">
        <v>2</v>
      </c>
      <c r="H354" s="34">
        <v>2</v>
      </c>
      <c r="I354" s="34">
        <v>2</v>
      </c>
      <c r="J354" s="34">
        <v>2</v>
      </c>
      <c r="K354" s="34">
        <v>2</v>
      </c>
      <c r="L354" s="34">
        <v>2</v>
      </c>
      <c r="M354" s="34">
        <v>2</v>
      </c>
      <c r="N354" s="34">
        <v>2</v>
      </c>
      <c r="O354" s="34">
        <v>2</v>
      </c>
      <c r="P354" s="34">
        <v>2</v>
      </c>
      <c r="Q354" s="34">
        <v>2</v>
      </c>
      <c r="R354" s="34">
        <v>2</v>
      </c>
      <c r="S354" s="34">
        <v>2</v>
      </c>
      <c r="T354" s="34">
        <f>COUNTIF(D354:S354,"&gt;2")</f>
        <v>0</v>
      </c>
      <c r="U354" s="34">
        <f>COUNTIF(D354:S354,"&lt;2")  - COUNTIF(D354:S354,"=0")</f>
        <v>0</v>
      </c>
      <c r="V354" s="34">
        <f t="shared" si="45"/>
        <v>0</v>
      </c>
    </row>
    <row r="355" spans="1:22">
      <c r="A355" s="34" t="s">
        <v>2022</v>
      </c>
      <c r="B355" s="34" t="s">
        <v>47</v>
      </c>
      <c r="C355" s="90" t="s">
        <v>5446</v>
      </c>
      <c r="D355" s="34">
        <v>2</v>
      </c>
      <c r="E355" s="34">
        <v>2</v>
      </c>
      <c r="F355" s="34">
        <v>2</v>
      </c>
      <c r="G355" s="34" t="s">
        <v>5504</v>
      </c>
      <c r="H355" s="34">
        <v>2</v>
      </c>
      <c r="I355" s="34">
        <v>2</v>
      </c>
      <c r="J355" s="34">
        <v>2</v>
      </c>
      <c r="K355" s="34">
        <v>2</v>
      </c>
      <c r="L355" s="34">
        <v>2</v>
      </c>
      <c r="M355" s="34">
        <v>2</v>
      </c>
      <c r="N355" s="34">
        <v>2</v>
      </c>
      <c r="O355" s="34">
        <v>2</v>
      </c>
      <c r="P355" s="34">
        <v>2</v>
      </c>
      <c r="Q355" s="34">
        <v>2</v>
      </c>
      <c r="R355" s="34">
        <v>2</v>
      </c>
      <c r="S355" s="34">
        <v>2</v>
      </c>
      <c r="T355" s="34">
        <f>COUNTIF(D355:S355,"&gt;2")</f>
        <v>0</v>
      </c>
      <c r="U355" s="34">
        <f>COUNTIF(D355:S355,"&lt;2")  - COUNTIF(D355:S355,"=0")</f>
        <v>0</v>
      </c>
      <c r="V355" s="34">
        <f t="shared" si="45"/>
        <v>0</v>
      </c>
    </row>
    <row r="356" spans="1:22">
      <c r="A356" s="34" t="s">
        <v>2034</v>
      </c>
      <c r="B356" s="34" t="s">
        <v>47</v>
      </c>
      <c r="C356" s="90" t="s">
        <v>5446</v>
      </c>
      <c r="D356" s="34">
        <v>2</v>
      </c>
      <c r="E356" s="34">
        <v>2</v>
      </c>
      <c r="F356" s="34">
        <v>2</v>
      </c>
      <c r="G356" s="34" t="s">
        <v>5504</v>
      </c>
      <c r="H356" s="34">
        <v>2</v>
      </c>
      <c r="I356" s="34">
        <v>2</v>
      </c>
      <c r="J356" s="34">
        <v>2</v>
      </c>
      <c r="K356" s="34">
        <v>2</v>
      </c>
      <c r="L356" s="34">
        <v>2</v>
      </c>
      <c r="M356" s="34">
        <v>2</v>
      </c>
      <c r="N356" s="34">
        <v>2</v>
      </c>
      <c r="O356" s="34">
        <v>2</v>
      </c>
      <c r="P356" s="34">
        <v>2</v>
      </c>
      <c r="Q356" s="34">
        <v>2</v>
      </c>
      <c r="R356" s="34">
        <v>2</v>
      </c>
      <c r="S356" s="34">
        <v>2</v>
      </c>
      <c r="T356" s="34">
        <f>COUNTIF(D356:S356,"&gt;2")</f>
        <v>0</v>
      </c>
      <c r="U356" s="34">
        <f>COUNTIF(D356:S356,"&lt;2")  - COUNTIF(D356:S356,"=0")</f>
        <v>0</v>
      </c>
      <c r="V356" s="34">
        <f t="shared" si="45"/>
        <v>0</v>
      </c>
    </row>
    <row r="357" spans="1:22">
      <c r="A357" s="34" t="s">
        <v>1957</v>
      </c>
      <c r="B357" s="34" t="s">
        <v>47</v>
      </c>
      <c r="C357" s="90" t="s">
        <v>5449</v>
      </c>
      <c r="D357" s="34">
        <v>4</v>
      </c>
      <c r="E357" s="34">
        <v>4</v>
      </c>
      <c r="F357" s="34">
        <v>4</v>
      </c>
      <c r="G357" s="34">
        <v>4</v>
      </c>
      <c r="H357" s="34">
        <v>4</v>
      </c>
      <c r="I357" s="34">
        <v>4</v>
      </c>
      <c r="J357" s="34">
        <v>4</v>
      </c>
      <c r="K357" s="34">
        <v>4</v>
      </c>
      <c r="L357" s="34">
        <v>4</v>
      </c>
      <c r="M357" s="34">
        <v>4</v>
      </c>
      <c r="N357" s="34">
        <v>4</v>
      </c>
      <c r="O357" s="34">
        <v>4</v>
      </c>
      <c r="P357" s="34">
        <v>4</v>
      </c>
      <c r="Q357" s="34">
        <v>4</v>
      </c>
      <c r="R357" s="34">
        <v>4</v>
      </c>
      <c r="S357" s="34">
        <v>4</v>
      </c>
      <c r="T357" s="34">
        <f>COUNTIF(D357:S357,"&gt;4")</f>
        <v>0</v>
      </c>
      <c r="U357" s="34">
        <f>COUNTIF(D357:S357,"&lt;4")  - COUNTIF(D357:S357,"=0")</f>
        <v>0</v>
      </c>
      <c r="V357" s="34">
        <f t="shared" si="45"/>
        <v>0</v>
      </c>
    </row>
    <row r="358" spans="1:22">
      <c r="A358" s="34" t="s">
        <v>2163</v>
      </c>
      <c r="B358" s="34" t="s">
        <v>47</v>
      </c>
      <c r="C358" s="90" t="s">
        <v>5446</v>
      </c>
      <c r="D358" s="34">
        <v>0</v>
      </c>
      <c r="E358" s="34">
        <v>0</v>
      </c>
      <c r="F358" s="34">
        <v>0</v>
      </c>
      <c r="G358" s="34">
        <v>0</v>
      </c>
      <c r="H358" s="34">
        <v>0</v>
      </c>
      <c r="I358" s="34">
        <v>0</v>
      </c>
      <c r="J358" s="34">
        <v>0</v>
      </c>
      <c r="K358" s="34">
        <v>0</v>
      </c>
      <c r="L358" s="34">
        <v>0</v>
      </c>
      <c r="M358" s="34">
        <v>0</v>
      </c>
      <c r="N358" s="34">
        <v>3</v>
      </c>
      <c r="O358" s="34">
        <v>0</v>
      </c>
      <c r="P358" s="34">
        <v>3</v>
      </c>
      <c r="Q358" s="34">
        <v>0</v>
      </c>
      <c r="R358" s="34">
        <v>0</v>
      </c>
      <c r="S358" s="34">
        <v>0</v>
      </c>
      <c r="T358" s="34">
        <f>COUNTIF(D358:S358,"&gt;2")</f>
        <v>2</v>
      </c>
      <c r="U358" s="34">
        <f>COUNTIF(D358:S358,"&lt;2")  - COUNTIF(D358:S358,"=0")</f>
        <v>0</v>
      </c>
      <c r="V358" s="34">
        <f t="shared" si="45"/>
        <v>2</v>
      </c>
    </row>
    <row r="359" spans="1:22">
      <c r="A359" s="34" t="s">
        <v>1941</v>
      </c>
      <c r="B359" s="34" t="s">
        <v>47</v>
      </c>
      <c r="C359" s="90" t="s">
        <v>5449</v>
      </c>
      <c r="D359" s="34">
        <v>4</v>
      </c>
      <c r="E359" s="34">
        <v>4</v>
      </c>
      <c r="F359" s="34">
        <v>4</v>
      </c>
      <c r="G359" s="34">
        <v>4</v>
      </c>
      <c r="H359" s="34">
        <v>4</v>
      </c>
      <c r="I359" s="34">
        <v>4</v>
      </c>
      <c r="J359" s="34">
        <v>4</v>
      </c>
      <c r="K359" s="34">
        <v>4</v>
      </c>
      <c r="L359" s="34">
        <v>4</v>
      </c>
      <c r="M359" s="34" t="s">
        <v>5505</v>
      </c>
      <c r="N359" s="34">
        <v>4</v>
      </c>
      <c r="O359" s="34">
        <v>3</v>
      </c>
      <c r="P359" s="34">
        <v>4</v>
      </c>
      <c r="Q359" s="34">
        <v>4</v>
      </c>
      <c r="R359" s="34">
        <v>4</v>
      </c>
      <c r="S359" s="34">
        <v>4</v>
      </c>
      <c r="T359" s="34">
        <f>COUNTIF(D359:S359,"&gt;4")</f>
        <v>0</v>
      </c>
      <c r="U359" s="34">
        <f>COUNTIF(D359:S359,"&lt;4")  - COUNTIF(D359:S359,"=0")</f>
        <v>1</v>
      </c>
      <c r="V359" s="34">
        <f t="shared" si="45"/>
        <v>1</v>
      </c>
    </row>
    <row r="360" spans="1:22">
      <c r="A360" s="34" t="s">
        <v>1969</v>
      </c>
      <c r="B360" s="34" t="s">
        <v>47</v>
      </c>
      <c r="C360" s="90" t="s">
        <v>5449</v>
      </c>
      <c r="D360" s="34">
        <v>3</v>
      </c>
      <c r="E360" s="34" t="s">
        <v>5506</v>
      </c>
      <c r="F360" s="34" t="s">
        <v>5507</v>
      </c>
      <c r="G360" s="34">
        <v>4</v>
      </c>
      <c r="H360" s="34">
        <v>3</v>
      </c>
      <c r="I360" s="34">
        <v>5</v>
      </c>
      <c r="J360" s="34" t="s">
        <v>5508</v>
      </c>
      <c r="K360" s="34">
        <v>4</v>
      </c>
      <c r="L360" s="34">
        <v>4</v>
      </c>
      <c r="M360" s="34">
        <v>4</v>
      </c>
      <c r="N360" s="34">
        <v>4</v>
      </c>
      <c r="O360" s="34">
        <v>3</v>
      </c>
      <c r="P360" s="34">
        <v>4</v>
      </c>
      <c r="Q360" s="34">
        <v>4</v>
      </c>
      <c r="R360" s="34">
        <v>4</v>
      </c>
      <c r="S360" s="34">
        <v>4</v>
      </c>
      <c r="T360" s="34">
        <f>COUNTIF(D360:S360,"&gt;4")</f>
        <v>1</v>
      </c>
      <c r="U360" s="34">
        <f>COUNTIF(D360:S360,"&lt;4")  - COUNTIF(D360:S360,"=0")</f>
        <v>3</v>
      </c>
      <c r="V360" s="34">
        <f t="shared" si="45"/>
        <v>4</v>
      </c>
    </row>
    <row r="361" spans="1:22">
      <c r="A361" s="34" t="s">
        <v>585</v>
      </c>
      <c r="B361" s="34" t="s">
        <v>47</v>
      </c>
      <c r="C361" s="90" t="s">
        <v>5446</v>
      </c>
      <c r="D361" s="34">
        <v>2</v>
      </c>
      <c r="E361" s="34">
        <v>2</v>
      </c>
      <c r="F361" s="34">
        <v>2</v>
      </c>
      <c r="G361" s="34">
        <v>2</v>
      </c>
      <c r="H361" s="34">
        <v>2</v>
      </c>
      <c r="I361" s="34">
        <v>2</v>
      </c>
      <c r="J361" s="34">
        <v>2</v>
      </c>
      <c r="K361" s="34">
        <v>2</v>
      </c>
      <c r="L361" s="34">
        <v>2</v>
      </c>
      <c r="M361" s="34">
        <v>2</v>
      </c>
      <c r="N361" s="34">
        <v>2</v>
      </c>
      <c r="O361" s="34">
        <v>0</v>
      </c>
      <c r="P361" s="34">
        <v>2</v>
      </c>
      <c r="Q361" s="34">
        <v>2</v>
      </c>
      <c r="R361" s="34">
        <v>2</v>
      </c>
      <c r="S361" s="34">
        <v>2</v>
      </c>
      <c r="T361" s="34">
        <f>COUNTIF(D361:S361,"&gt;2")</f>
        <v>0</v>
      </c>
      <c r="U361" s="34">
        <f>COUNTIF(D361:S361,"&lt;2")  - COUNTIF(D361:S361,"=0")</f>
        <v>0</v>
      </c>
      <c r="V361" s="34">
        <f t="shared" si="45"/>
        <v>0</v>
      </c>
    </row>
    <row r="362" spans="1:22">
      <c r="A362" s="34" t="s">
        <v>1488</v>
      </c>
      <c r="B362" s="34" t="s">
        <v>47</v>
      </c>
      <c r="C362" s="90" t="s">
        <v>5446</v>
      </c>
      <c r="D362" s="34">
        <v>2</v>
      </c>
      <c r="E362" s="34">
        <v>2</v>
      </c>
      <c r="F362" s="34">
        <v>2</v>
      </c>
      <c r="G362" s="34">
        <v>2</v>
      </c>
      <c r="H362" s="34">
        <v>2</v>
      </c>
      <c r="I362" s="34">
        <v>2</v>
      </c>
      <c r="J362" s="34">
        <v>2</v>
      </c>
      <c r="K362" s="34">
        <v>2</v>
      </c>
      <c r="L362" s="34">
        <v>2</v>
      </c>
      <c r="M362" s="34">
        <v>2</v>
      </c>
      <c r="N362" s="34">
        <v>2</v>
      </c>
      <c r="O362" s="34">
        <v>2</v>
      </c>
      <c r="P362" s="34">
        <v>2</v>
      </c>
      <c r="Q362" s="34">
        <v>2</v>
      </c>
      <c r="R362" s="34">
        <v>2</v>
      </c>
      <c r="S362" s="34">
        <v>2</v>
      </c>
      <c r="T362" s="34">
        <f>COUNTIF(D362:S362,"&gt;2")</f>
        <v>0</v>
      </c>
      <c r="U362" s="34">
        <f>COUNTIF(D362:S362,"&lt;2")  - COUNTIF(D362:S362,"=0")</f>
        <v>0</v>
      </c>
      <c r="V362" s="34">
        <f t="shared" si="45"/>
        <v>0</v>
      </c>
    </row>
    <row r="363" spans="1:22">
      <c r="A363" s="34" t="s">
        <v>1959</v>
      </c>
      <c r="B363" s="34" t="s">
        <v>47</v>
      </c>
      <c r="C363" s="90" t="s">
        <v>5449</v>
      </c>
      <c r="D363" s="34">
        <v>4</v>
      </c>
      <c r="E363" s="34">
        <v>4</v>
      </c>
      <c r="F363" s="34">
        <v>4</v>
      </c>
      <c r="G363" s="34">
        <v>4</v>
      </c>
      <c r="H363" s="34">
        <v>4</v>
      </c>
      <c r="I363" s="34">
        <v>3</v>
      </c>
      <c r="J363" s="34">
        <v>4</v>
      </c>
      <c r="K363" s="34">
        <v>4</v>
      </c>
      <c r="L363" s="34">
        <v>4</v>
      </c>
      <c r="M363" s="34">
        <v>4</v>
      </c>
      <c r="N363" s="34">
        <v>4</v>
      </c>
      <c r="O363" s="34">
        <v>4</v>
      </c>
      <c r="P363" s="34">
        <v>4</v>
      </c>
      <c r="Q363" s="34">
        <v>4</v>
      </c>
      <c r="R363" s="34">
        <v>4</v>
      </c>
      <c r="S363" s="34">
        <v>4</v>
      </c>
      <c r="T363" s="34">
        <f t="shared" ref="T363:T368" si="46">COUNTIF(D363:S363,"&gt;4")</f>
        <v>0</v>
      </c>
      <c r="U363" s="34">
        <f t="shared" ref="U363:U368" si="47">COUNTIF(D363:S363,"&lt;4")  - COUNTIF(D363:S363,"=0")</f>
        <v>1</v>
      </c>
      <c r="V363" s="34">
        <f t="shared" si="45"/>
        <v>1</v>
      </c>
    </row>
    <row r="364" spans="1:22">
      <c r="A364" s="34" t="s">
        <v>1962</v>
      </c>
      <c r="B364" s="34" t="s">
        <v>47</v>
      </c>
      <c r="C364" s="90" t="s">
        <v>5449</v>
      </c>
      <c r="D364" s="34">
        <v>3</v>
      </c>
      <c r="E364" s="34">
        <v>4</v>
      </c>
      <c r="F364" s="34">
        <v>4</v>
      </c>
      <c r="G364" s="34">
        <v>4</v>
      </c>
      <c r="H364" s="34">
        <v>4</v>
      </c>
      <c r="I364" s="34">
        <v>4</v>
      </c>
      <c r="J364" s="34">
        <v>3</v>
      </c>
      <c r="K364" s="34">
        <v>4</v>
      </c>
      <c r="L364" s="34">
        <v>4</v>
      </c>
      <c r="M364" s="34">
        <v>4</v>
      </c>
      <c r="N364" s="34">
        <v>4</v>
      </c>
      <c r="O364" s="34">
        <v>4</v>
      </c>
      <c r="P364" s="34">
        <v>4</v>
      </c>
      <c r="Q364" s="34">
        <v>4</v>
      </c>
      <c r="R364" s="34">
        <v>4</v>
      </c>
      <c r="S364" s="34">
        <v>4</v>
      </c>
      <c r="T364" s="34">
        <f t="shared" si="46"/>
        <v>0</v>
      </c>
      <c r="U364" s="34">
        <f t="shared" si="47"/>
        <v>2</v>
      </c>
      <c r="V364" s="34">
        <f t="shared" si="45"/>
        <v>2</v>
      </c>
    </row>
    <row r="365" spans="1:22">
      <c r="A365" s="34" t="s">
        <v>1756</v>
      </c>
      <c r="B365" s="34" t="s">
        <v>47</v>
      </c>
      <c r="C365" s="90" t="s">
        <v>5449</v>
      </c>
      <c r="D365" s="34">
        <v>4</v>
      </c>
      <c r="E365" s="34">
        <v>4</v>
      </c>
      <c r="F365" s="34">
        <v>4</v>
      </c>
      <c r="G365" s="34">
        <v>4</v>
      </c>
      <c r="H365" s="34">
        <v>4</v>
      </c>
      <c r="I365" s="34">
        <v>4</v>
      </c>
      <c r="J365" s="34">
        <v>4</v>
      </c>
      <c r="K365" s="34">
        <v>4</v>
      </c>
      <c r="L365" s="34">
        <v>5</v>
      </c>
      <c r="M365" s="34">
        <v>4</v>
      </c>
      <c r="N365" s="34" t="s">
        <v>5509</v>
      </c>
      <c r="O365" s="34">
        <v>4</v>
      </c>
      <c r="P365" s="34">
        <v>4</v>
      </c>
      <c r="Q365" s="34">
        <v>4</v>
      </c>
      <c r="R365" s="34">
        <v>4</v>
      </c>
      <c r="S365" s="34">
        <v>4</v>
      </c>
      <c r="T365" s="34">
        <f t="shared" si="46"/>
        <v>1</v>
      </c>
      <c r="U365" s="34">
        <f t="shared" si="47"/>
        <v>0</v>
      </c>
      <c r="V365" s="34">
        <f t="shared" si="45"/>
        <v>1</v>
      </c>
    </row>
    <row r="366" spans="1:22">
      <c r="A366" s="34" t="s">
        <v>1973</v>
      </c>
      <c r="B366" s="34" t="s">
        <v>47</v>
      </c>
      <c r="C366" s="90" t="s">
        <v>5449</v>
      </c>
      <c r="D366" s="34">
        <v>3</v>
      </c>
      <c r="E366" s="34" t="s">
        <v>5510</v>
      </c>
      <c r="F366" s="34" t="s">
        <v>5511</v>
      </c>
      <c r="G366" s="34">
        <v>4</v>
      </c>
      <c r="H366" s="34">
        <v>3</v>
      </c>
      <c r="I366" s="34">
        <v>4</v>
      </c>
      <c r="J366" s="34" t="s">
        <v>5512</v>
      </c>
      <c r="K366" s="34">
        <v>4</v>
      </c>
      <c r="L366" s="34">
        <v>3</v>
      </c>
      <c r="M366" s="34">
        <v>4</v>
      </c>
      <c r="N366" s="34">
        <v>4</v>
      </c>
      <c r="O366" s="34">
        <v>4</v>
      </c>
      <c r="P366" s="34">
        <v>4</v>
      </c>
      <c r="Q366" s="34">
        <v>4</v>
      </c>
      <c r="R366" s="34">
        <v>4</v>
      </c>
      <c r="S366" s="34">
        <v>4</v>
      </c>
      <c r="T366" s="34">
        <f t="shared" si="46"/>
        <v>0</v>
      </c>
      <c r="U366" s="34">
        <f t="shared" si="47"/>
        <v>3</v>
      </c>
      <c r="V366" s="34">
        <f t="shared" si="45"/>
        <v>3</v>
      </c>
    </row>
    <row r="367" spans="1:22">
      <c r="A367" s="34" t="s">
        <v>1758</v>
      </c>
      <c r="B367" s="34" t="s">
        <v>47</v>
      </c>
      <c r="C367" s="90" t="s">
        <v>5449</v>
      </c>
      <c r="D367" s="34">
        <v>4</v>
      </c>
      <c r="E367" s="34">
        <v>5</v>
      </c>
      <c r="F367" s="34">
        <v>4</v>
      </c>
      <c r="G367" s="34">
        <v>4</v>
      </c>
      <c r="H367" s="34">
        <v>4</v>
      </c>
      <c r="I367" s="34">
        <v>4</v>
      </c>
      <c r="J367" s="34">
        <v>4</v>
      </c>
      <c r="K367" s="34">
        <v>4</v>
      </c>
      <c r="L367" s="34">
        <v>5</v>
      </c>
      <c r="M367" s="34">
        <v>4</v>
      </c>
      <c r="N367" s="34" t="s">
        <v>5513</v>
      </c>
      <c r="O367" s="34">
        <v>4</v>
      </c>
      <c r="P367" s="34">
        <v>4</v>
      </c>
      <c r="Q367" s="34">
        <v>4</v>
      </c>
      <c r="R367" s="34">
        <v>4</v>
      </c>
      <c r="S367" s="34">
        <v>4</v>
      </c>
      <c r="T367" s="34">
        <f t="shared" si="46"/>
        <v>2</v>
      </c>
      <c r="U367" s="34">
        <f t="shared" si="47"/>
        <v>0</v>
      </c>
      <c r="V367" s="34">
        <f t="shared" si="45"/>
        <v>2</v>
      </c>
    </row>
    <row r="368" spans="1:22">
      <c r="A368" s="34" t="s">
        <v>1722</v>
      </c>
      <c r="B368" s="34" t="s">
        <v>47</v>
      </c>
      <c r="C368" s="90" t="s">
        <v>5449</v>
      </c>
      <c r="D368" s="34">
        <v>4</v>
      </c>
      <c r="E368" s="34">
        <v>4</v>
      </c>
      <c r="F368" s="34" t="s">
        <v>5514</v>
      </c>
      <c r="G368" s="34">
        <v>4</v>
      </c>
      <c r="H368" s="34">
        <v>4</v>
      </c>
      <c r="I368" s="34">
        <v>4</v>
      </c>
      <c r="J368" s="34" t="s">
        <v>5515</v>
      </c>
      <c r="K368" s="34">
        <v>4</v>
      </c>
      <c r="L368" s="34">
        <v>4</v>
      </c>
      <c r="M368" s="34">
        <v>4</v>
      </c>
      <c r="N368" s="34">
        <v>4</v>
      </c>
      <c r="O368" s="34">
        <v>4</v>
      </c>
      <c r="P368" s="34">
        <v>4</v>
      </c>
      <c r="Q368" s="34">
        <v>4</v>
      </c>
      <c r="R368" s="34">
        <v>4</v>
      </c>
      <c r="S368" s="34">
        <v>4</v>
      </c>
      <c r="T368" s="34">
        <f t="shared" si="46"/>
        <v>0</v>
      </c>
      <c r="U368" s="34">
        <f t="shared" si="47"/>
        <v>0</v>
      </c>
      <c r="V368" s="34">
        <f t="shared" si="45"/>
        <v>0</v>
      </c>
    </row>
    <row r="369" spans="1:22">
      <c r="A369" s="34" t="s">
        <v>1554</v>
      </c>
      <c r="B369" s="34" t="s">
        <v>47</v>
      </c>
      <c r="C369" s="90" t="s">
        <v>5446</v>
      </c>
      <c r="D369" s="34">
        <v>2</v>
      </c>
      <c r="E369" s="34">
        <v>0</v>
      </c>
      <c r="F369" s="34">
        <v>2</v>
      </c>
      <c r="G369" s="34">
        <v>2</v>
      </c>
      <c r="H369" s="34">
        <v>3</v>
      </c>
      <c r="I369" s="34">
        <v>2</v>
      </c>
      <c r="J369" s="34">
        <v>2</v>
      </c>
      <c r="K369" s="34">
        <v>2</v>
      </c>
      <c r="L369" s="34">
        <v>3</v>
      </c>
      <c r="M369" s="34">
        <v>2</v>
      </c>
      <c r="N369" s="34">
        <v>2</v>
      </c>
      <c r="O369" s="34">
        <v>2</v>
      </c>
      <c r="P369" s="34">
        <v>2</v>
      </c>
      <c r="Q369" s="34">
        <v>2</v>
      </c>
      <c r="R369" s="34">
        <v>0</v>
      </c>
      <c r="S369" s="34">
        <v>2</v>
      </c>
      <c r="T369" s="34">
        <f>COUNTIF(D369:S369,"&gt;2")</f>
        <v>2</v>
      </c>
      <c r="U369" s="34">
        <f>COUNTIF(D369:S369,"&lt;2")  - COUNTIF(D369:S369,"=0")</f>
        <v>0</v>
      </c>
      <c r="V369" s="34">
        <f t="shared" si="45"/>
        <v>2</v>
      </c>
    </row>
    <row r="370" spans="1:22">
      <c r="A370" s="34" t="s">
        <v>2004</v>
      </c>
      <c r="B370" s="34" t="s">
        <v>47</v>
      </c>
      <c r="C370" s="90" t="s">
        <v>5449</v>
      </c>
      <c r="D370" s="34">
        <v>4</v>
      </c>
      <c r="E370" s="34">
        <v>4</v>
      </c>
      <c r="F370" s="34" t="s">
        <v>5516</v>
      </c>
      <c r="G370" s="34">
        <v>4</v>
      </c>
      <c r="H370" s="34">
        <v>4</v>
      </c>
      <c r="I370" s="34">
        <v>4</v>
      </c>
      <c r="J370" s="34">
        <v>4</v>
      </c>
      <c r="K370" s="34">
        <v>4</v>
      </c>
      <c r="L370" s="34">
        <v>4</v>
      </c>
      <c r="M370" s="34">
        <v>4</v>
      </c>
      <c r="N370" s="34">
        <v>4</v>
      </c>
      <c r="O370" s="34">
        <v>4</v>
      </c>
      <c r="P370" s="34">
        <v>4</v>
      </c>
      <c r="Q370" s="34">
        <v>4</v>
      </c>
      <c r="R370" s="34">
        <v>4</v>
      </c>
      <c r="S370" s="34">
        <v>4</v>
      </c>
      <c r="T370" s="34">
        <f>COUNTIF(D370:S370,"&gt;4")</f>
        <v>0</v>
      </c>
      <c r="U370" s="34">
        <f>COUNTIF(D370:S370,"&lt;4")  - COUNTIF(D370:S370,"=0")</f>
        <v>0</v>
      </c>
      <c r="V370" s="34">
        <f t="shared" si="45"/>
        <v>0</v>
      </c>
    </row>
    <row r="371" spans="1:22">
      <c r="A371" s="34" t="s">
        <v>2851</v>
      </c>
      <c r="B371" s="34" t="s">
        <v>47</v>
      </c>
      <c r="C371" s="90" t="s">
        <v>5446</v>
      </c>
      <c r="D371" s="34">
        <v>2</v>
      </c>
      <c r="E371" s="34">
        <v>2</v>
      </c>
      <c r="F371" s="34">
        <v>2</v>
      </c>
      <c r="G371" s="34">
        <v>2</v>
      </c>
      <c r="H371" s="34">
        <v>2</v>
      </c>
      <c r="I371" s="34">
        <v>2</v>
      </c>
      <c r="J371" s="34">
        <v>2</v>
      </c>
      <c r="K371" s="34">
        <v>2</v>
      </c>
      <c r="L371" s="34">
        <v>2</v>
      </c>
      <c r="M371" s="34">
        <v>2</v>
      </c>
      <c r="N371" s="34">
        <v>2</v>
      </c>
      <c r="O371" s="34">
        <v>2</v>
      </c>
      <c r="P371" s="34">
        <v>2</v>
      </c>
      <c r="Q371" s="34">
        <v>2</v>
      </c>
      <c r="R371" s="34">
        <v>2</v>
      </c>
      <c r="S371" s="34">
        <v>2</v>
      </c>
      <c r="T371" s="34">
        <f>COUNTIF(D371:S371,"&gt;2")</f>
        <v>0</v>
      </c>
      <c r="U371" s="34">
        <f>COUNTIF(D371:S371,"&lt;2")  - COUNTIF(D371:S371,"=0")</f>
        <v>0</v>
      </c>
      <c r="V371" s="34">
        <f t="shared" si="45"/>
        <v>0</v>
      </c>
    </row>
    <row r="372" spans="1:22">
      <c r="A372" s="34" t="s">
        <v>2710</v>
      </c>
      <c r="B372" s="34" t="s">
        <v>47</v>
      </c>
      <c r="C372" s="90" t="s">
        <v>5448</v>
      </c>
      <c r="D372" s="34">
        <v>3</v>
      </c>
      <c r="E372" s="34">
        <v>3</v>
      </c>
      <c r="F372" s="34">
        <v>3</v>
      </c>
      <c r="G372" s="34">
        <v>3</v>
      </c>
      <c r="H372" s="34">
        <v>3</v>
      </c>
      <c r="I372" s="34">
        <v>3</v>
      </c>
      <c r="J372" s="34">
        <v>3</v>
      </c>
      <c r="K372" s="34">
        <v>3</v>
      </c>
      <c r="L372" s="34">
        <v>3</v>
      </c>
      <c r="M372" s="34">
        <v>3</v>
      </c>
      <c r="N372" s="34">
        <v>3</v>
      </c>
      <c r="O372" s="34">
        <v>3</v>
      </c>
      <c r="P372" s="34">
        <v>3</v>
      </c>
      <c r="Q372" s="34">
        <v>3</v>
      </c>
      <c r="R372" s="34">
        <v>3</v>
      </c>
      <c r="S372" s="34">
        <v>3</v>
      </c>
      <c r="T372" s="34">
        <f>COUNTIF(D372:S372,"&gt;3")</f>
        <v>0</v>
      </c>
      <c r="U372" s="34">
        <f>COUNTIF(D372:S372,"&lt;3")  - COUNTIF(D372:S372,"=0")</f>
        <v>0</v>
      </c>
      <c r="V372" s="34">
        <f t="shared" si="45"/>
        <v>0</v>
      </c>
    </row>
    <row r="373" spans="1:22">
      <c r="A373" s="34" t="s">
        <v>2842</v>
      </c>
      <c r="B373" s="34" t="s">
        <v>47</v>
      </c>
      <c r="C373" s="90" t="s">
        <v>5446</v>
      </c>
      <c r="D373" s="34">
        <v>2</v>
      </c>
      <c r="E373" s="34">
        <v>2</v>
      </c>
      <c r="F373" s="34">
        <v>2</v>
      </c>
      <c r="G373" s="34">
        <v>2</v>
      </c>
      <c r="H373" s="34">
        <v>2</v>
      </c>
      <c r="I373" s="34">
        <v>2</v>
      </c>
      <c r="J373" s="34">
        <v>2</v>
      </c>
      <c r="K373" s="34">
        <v>2</v>
      </c>
      <c r="L373" s="34">
        <v>2</v>
      </c>
      <c r="M373" s="34">
        <v>2</v>
      </c>
      <c r="N373" s="34">
        <v>2</v>
      </c>
      <c r="O373" s="34">
        <v>2</v>
      </c>
      <c r="P373" s="34">
        <v>2</v>
      </c>
      <c r="Q373" s="34">
        <v>2</v>
      </c>
      <c r="R373" s="34">
        <v>2</v>
      </c>
      <c r="S373" s="34">
        <v>2</v>
      </c>
      <c r="T373" s="34">
        <f t="shared" ref="T373:T399" si="48">COUNTIF(D373:S373,"&gt;2")</f>
        <v>0</v>
      </c>
      <c r="U373" s="34">
        <f t="shared" ref="U373:U399" si="49">COUNTIF(D373:S373,"&lt;2")  - COUNTIF(D373:S373,"=0")</f>
        <v>0</v>
      </c>
      <c r="V373" s="34">
        <f t="shared" si="45"/>
        <v>0</v>
      </c>
    </row>
    <row r="374" spans="1:22">
      <c r="A374" s="34" t="s">
        <v>2909</v>
      </c>
      <c r="B374" s="34" t="s">
        <v>47</v>
      </c>
      <c r="C374" s="90" t="s">
        <v>5446</v>
      </c>
      <c r="D374" s="34">
        <v>2</v>
      </c>
      <c r="E374" s="34">
        <v>2</v>
      </c>
      <c r="F374" s="34">
        <v>2</v>
      </c>
      <c r="G374" s="34">
        <v>2</v>
      </c>
      <c r="H374" s="34">
        <v>2</v>
      </c>
      <c r="I374" s="34">
        <v>2</v>
      </c>
      <c r="J374" s="34">
        <v>2</v>
      </c>
      <c r="K374" s="34">
        <v>2</v>
      </c>
      <c r="L374" s="34">
        <v>2</v>
      </c>
      <c r="M374" s="34">
        <v>2</v>
      </c>
      <c r="N374" s="34">
        <v>2</v>
      </c>
      <c r="O374" s="34">
        <v>2</v>
      </c>
      <c r="P374" s="34">
        <v>2</v>
      </c>
      <c r="Q374" s="34">
        <v>2</v>
      </c>
      <c r="R374" s="34">
        <v>2</v>
      </c>
      <c r="S374" s="34">
        <v>2</v>
      </c>
      <c r="T374" s="34">
        <f t="shared" si="48"/>
        <v>0</v>
      </c>
      <c r="U374" s="34">
        <f t="shared" si="49"/>
        <v>0</v>
      </c>
      <c r="V374" s="34">
        <f t="shared" si="45"/>
        <v>0</v>
      </c>
    </row>
    <row r="375" spans="1:22">
      <c r="A375" s="34" t="s">
        <v>2829</v>
      </c>
      <c r="B375" s="34" t="s">
        <v>47</v>
      </c>
      <c r="C375" s="90" t="s">
        <v>5446</v>
      </c>
      <c r="D375" s="34">
        <v>2</v>
      </c>
      <c r="E375" s="34">
        <v>2</v>
      </c>
      <c r="F375" s="34">
        <v>2</v>
      </c>
      <c r="G375" s="34">
        <v>2</v>
      </c>
      <c r="H375" s="34">
        <v>2</v>
      </c>
      <c r="I375" s="34">
        <v>2</v>
      </c>
      <c r="J375" s="34">
        <v>2</v>
      </c>
      <c r="K375" s="34">
        <v>2</v>
      </c>
      <c r="L375" s="34">
        <v>2</v>
      </c>
      <c r="M375" s="34">
        <v>2</v>
      </c>
      <c r="N375" s="34">
        <v>2</v>
      </c>
      <c r="O375" s="34">
        <v>2</v>
      </c>
      <c r="P375" s="34">
        <v>2</v>
      </c>
      <c r="Q375" s="34">
        <v>2</v>
      </c>
      <c r="R375" s="34">
        <v>2</v>
      </c>
      <c r="S375" s="34">
        <v>2</v>
      </c>
      <c r="T375" s="34">
        <f t="shared" si="48"/>
        <v>0</v>
      </c>
      <c r="U375" s="34">
        <f t="shared" si="49"/>
        <v>0</v>
      </c>
      <c r="V375" s="34">
        <f t="shared" si="45"/>
        <v>0</v>
      </c>
    </row>
    <row r="376" spans="1:22">
      <c r="A376" s="34" t="s">
        <v>2845</v>
      </c>
      <c r="B376" s="34" t="s">
        <v>47</v>
      </c>
      <c r="C376" s="90" t="s">
        <v>5446</v>
      </c>
      <c r="D376" s="34">
        <v>2</v>
      </c>
      <c r="E376" s="34">
        <v>2</v>
      </c>
      <c r="F376" s="34">
        <v>2</v>
      </c>
      <c r="G376" s="34">
        <v>2</v>
      </c>
      <c r="H376" s="34">
        <v>2</v>
      </c>
      <c r="I376" s="34">
        <v>2</v>
      </c>
      <c r="J376" s="34">
        <v>2</v>
      </c>
      <c r="K376" s="34">
        <v>2</v>
      </c>
      <c r="L376" s="34">
        <v>2</v>
      </c>
      <c r="M376" s="34">
        <v>2</v>
      </c>
      <c r="N376" s="34">
        <v>2</v>
      </c>
      <c r="O376" s="34">
        <v>2</v>
      </c>
      <c r="P376" s="34">
        <v>2</v>
      </c>
      <c r="Q376" s="34">
        <v>2</v>
      </c>
      <c r="R376" s="34">
        <v>2</v>
      </c>
      <c r="S376" s="34">
        <v>2</v>
      </c>
      <c r="T376" s="34">
        <f t="shared" si="48"/>
        <v>0</v>
      </c>
      <c r="U376" s="34">
        <f t="shared" si="49"/>
        <v>0</v>
      </c>
      <c r="V376" s="34">
        <f t="shared" si="45"/>
        <v>0</v>
      </c>
    </row>
    <row r="377" spans="1:22">
      <c r="A377" s="34" t="s">
        <v>2849</v>
      </c>
      <c r="B377" s="34" t="s">
        <v>47</v>
      </c>
      <c r="C377" s="90" t="s">
        <v>5446</v>
      </c>
      <c r="D377" s="34">
        <v>2</v>
      </c>
      <c r="E377" s="34">
        <v>2</v>
      </c>
      <c r="F377" s="34">
        <v>2</v>
      </c>
      <c r="G377" s="34">
        <v>2</v>
      </c>
      <c r="H377" s="34">
        <v>2</v>
      </c>
      <c r="I377" s="34">
        <v>2</v>
      </c>
      <c r="J377" s="34">
        <v>2</v>
      </c>
      <c r="K377" s="34">
        <v>2</v>
      </c>
      <c r="L377" s="34">
        <v>2</v>
      </c>
      <c r="M377" s="34">
        <v>2</v>
      </c>
      <c r="N377" s="34">
        <v>2</v>
      </c>
      <c r="O377" s="34">
        <v>2</v>
      </c>
      <c r="P377" s="34">
        <v>2</v>
      </c>
      <c r="Q377" s="34">
        <v>2</v>
      </c>
      <c r="R377" s="34">
        <v>2</v>
      </c>
      <c r="S377" s="34">
        <v>2</v>
      </c>
      <c r="T377" s="34">
        <f t="shared" si="48"/>
        <v>0</v>
      </c>
      <c r="U377" s="34">
        <f t="shared" si="49"/>
        <v>0</v>
      </c>
      <c r="V377" s="34">
        <f t="shared" si="45"/>
        <v>0</v>
      </c>
    </row>
    <row r="378" spans="1:22">
      <c r="A378" s="34" t="s">
        <v>2902</v>
      </c>
      <c r="B378" s="34" t="s">
        <v>47</v>
      </c>
      <c r="C378" s="90" t="s">
        <v>5446</v>
      </c>
      <c r="D378" s="34">
        <v>2</v>
      </c>
      <c r="E378" s="34">
        <v>2</v>
      </c>
      <c r="F378" s="34">
        <v>2</v>
      </c>
      <c r="G378" s="34">
        <v>2</v>
      </c>
      <c r="H378" s="34">
        <v>2</v>
      </c>
      <c r="I378" s="34">
        <v>2</v>
      </c>
      <c r="J378" s="34">
        <v>2</v>
      </c>
      <c r="K378" s="34">
        <v>2</v>
      </c>
      <c r="L378" s="34">
        <v>2</v>
      </c>
      <c r="M378" s="34">
        <v>2</v>
      </c>
      <c r="N378" s="34">
        <v>2</v>
      </c>
      <c r="O378" s="34">
        <v>2</v>
      </c>
      <c r="P378" s="34">
        <v>2</v>
      </c>
      <c r="Q378" s="34">
        <v>2</v>
      </c>
      <c r="R378" s="34">
        <v>2</v>
      </c>
      <c r="S378" s="34">
        <v>2</v>
      </c>
      <c r="T378" s="34">
        <f t="shared" si="48"/>
        <v>0</v>
      </c>
      <c r="U378" s="34">
        <f t="shared" si="49"/>
        <v>0</v>
      </c>
      <c r="V378" s="34">
        <f t="shared" si="45"/>
        <v>0</v>
      </c>
    </row>
    <row r="379" spans="1:22">
      <c r="A379" s="34" t="s">
        <v>2854</v>
      </c>
      <c r="B379" s="34" t="s">
        <v>47</v>
      </c>
      <c r="C379" s="90" t="s">
        <v>5446</v>
      </c>
      <c r="D379" s="34">
        <v>2</v>
      </c>
      <c r="E379" s="34">
        <v>2</v>
      </c>
      <c r="F379" s="34">
        <v>2</v>
      </c>
      <c r="G379" s="34">
        <v>2</v>
      </c>
      <c r="H379" s="34">
        <v>2</v>
      </c>
      <c r="I379" s="34">
        <v>2</v>
      </c>
      <c r="J379" s="34">
        <v>2</v>
      </c>
      <c r="K379" s="34">
        <v>2</v>
      </c>
      <c r="L379" s="34">
        <v>2</v>
      </c>
      <c r="M379" s="34">
        <v>2</v>
      </c>
      <c r="N379" s="34">
        <v>2</v>
      </c>
      <c r="O379" s="34">
        <v>2</v>
      </c>
      <c r="P379" s="34">
        <v>2</v>
      </c>
      <c r="Q379" s="34">
        <v>2</v>
      </c>
      <c r="R379" s="34">
        <v>2</v>
      </c>
      <c r="S379" s="34">
        <v>2</v>
      </c>
      <c r="T379" s="34">
        <f t="shared" si="48"/>
        <v>0</v>
      </c>
      <c r="U379" s="34">
        <f t="shared" si="49"/>
        <v>0</v>
      </c>
      <c r="V379" s="34">
        <f t="shared" si="45"/>
        <v>0</v>
      </c>
    </row>
    <row r="380" spans="1:22">
      <c r="A380" s="34" t="s">
        <v>735</v>
      </c>
      <c r="B380" s="34" t="s">
        <v>47</v>
      </c>
      <c r="C380" s="90" t="s">
        <v>5446</v>
      </c>
      <c r="D380" s="34">
        <v>0</v>
      </c>
      <c r="E380" s="34">
        <v>0</v>
      </c>
      <c r="F380" s="34">
        <v>2</v>
      </c>
      <c r="G380" s="34">
        <v>2</v>
      </c>
      <c r="H380" s="34">
        <v>2</v>
      </c>
      <c r="I380" s="34">
        <v>2</v>
      </c>
      <c r="J380" s="34">
        <v>2</v>
      </c>
      <c r="K380" s="34">
        <v>2</v>
      </c>
      <c r="L380" s="34">
        <v>2</v>
      </c>
      <c r="M380" s="34">
        <v>2</v>
      </c>
      <c r="N380" s="34">
        <v>2</v>
      </c>
      <c r="O380" s="34">
        <v>2</v>
      </c>
      <c r="P380" s="34">
        <v>2</v>
      </c>
      <c r="Q380" s="34">
        <v>2</v>
      </c>
      <c r="R380" s="34">
        <v>2</v>
      </c>
      <c r="S380" s="34">
        <v>2</v>
      </c>
      <c r="T380" s="34">
        <f t="shared" si="48"/>
        <v>0</v>
      </c>
      <c r="U380" s="34">
        <f t="shared" si="49"/>
        <v>0</v>
      </c>
      <c r="V380" s="34">
        <f t="shared" si="45"/>
        <v>0</v>
      </c>
    </row>
    <row r="381" spans="1:22">
      <c r="A381" s="34" t="s">
        <v>731</v>
      </c>
      <c r="B381" s="34" t="s">
        <v>47</v>
      </c>
      <c r="C381" s="90" t="s">
        <v>5446</v>
      </c>
      <c r="D381" s="34">
        <v>2</v>
      </c>
      <c r="E381" s="34">
        <v>2</v>
      </c>
      <c r="F381" s="34">
        <v>2</v>
      </c>
      <c r="G381" s="34">
        <v>0</v>
      </c>
      <c r="H381" s="34">
        <v>2</v>
      </c>
      <c r="I381" s="34">
        <v>2</v>
      </c>
      <c r="J381" s="34">
        <v>2</v>
      </c>
      <c r="K381" s="34">
        <v>2</v>
      </c>
      <c r="L381" s="34">
        <v>2</v>
      </c>
      <c r="M381" s="34">
        <v>2</v>
      </c>
      <c r="N381" s="34">
        <v>2</v>
      </c>
      <c r="O381" s="34">
        <v>2</v>
      </c>
      <c r="P381" s="34">
        <v>2</v>
      </c>
      <c r="Q381" s="34">
        <v>2</v>
      </c>
      <c r="R381" s="34">
        <v>2</v>
      </c>
      <c r="S381" s="34">
        <v>2</v>
      </c>
      <c r="T381" s="34">
        <f t="shared" si="48"/>
        <v>0</v>
      </c>
      <c r="U381" s="34">
        <f t="shared" si="49"/>
        <v>0</v>
      </c>
      <c r="V381" s="34">
        <f t="shared" si="45"/>
        <v>0</v>
      </c>
    </row>
    <row r="382" spans="1:22">
      <c r="A382" s="34" t="s">
        <v>725</v>
      </c>
      <c r="B382" s="34" t="s">
        <v>47</v>
      </c>
      <c r="C382" s="90" t="s">
        <v>5446</v>
      </c>
      <c r="D382" s="34">
        <v>2</v>
      </c>
      <c r="E382" s="34">
        <v>2</v>
      </c>
      <c r="F382" s="34">
        <v>2</v>
      </c>
      <c r="G382" s="34">
        <v>2</v>
      </c>
      <c r="H382" s="34">
        <v>2</v>
      </c>
      <c r="I382" s="34">
        <v>2</v>
      </c>
      <c r="J382" s="34">
        <v>2</v>
      </c>
      <c r="K382" s="34">
        <v>2</v>
      </c>
      <c r="L382" s="34">
        <v>2</v>
      </c>
      <c r="M382" s="34">
        <v>2</v>
      </c>
      <c r="N382" s="34">
        <v>2</v>
      </c>
      <c r="O382" s="34">
        <v>2</v>
      </c>
      <c r="P382" s="34">
        <v>2</v>
      </c>
      <c r="Q382" s="34">
        <v>2</v>
      </c>
      <c r="R382" s="34">
        <v>2</v>
      </c>
      <c r="S382" s="34">
        <v>2</v>
      </c>
      <c r="T382" s="34">
        <f t="shared" si="48"/>
        <v>0</v>
      </c>
      <c r="U382" s="34">
        <f t="shared" si="49"/>
        <v>0</v>
      </c>
      <c r="V382" s="34">
        <f t="shared" si="45"/>
        <v>0</v>
      </c>
    </row>
    <row r="383" spans="1:22">
      <c r="A383" s="34" t="s">
        <v>733</v>
      </c>
      <c r="B383" s="34" t="s">
        <v>47</v>
      </c>
      <c r="C383" s="90" t="s">
        <v>5446</v>
      </c>
      <c r="D383" s="34">
        <v>2</v>
      </c>
      <c r="E383" s="34">
        <v>2</v>
      </c>
      <c r="F383" s="34">
        <v>2</v>
      </c>
      <c r="G383" s="34">
        <v>2</v>
      </c>
      <c r="H383" s="34">
        <v>2</v>
      </c>
      <c r="I383" s="34">
        <v>2</v>
      </c>
      <c r="J383" s="34">
        <v>2</v>
      </c>
      <c r="K383" s="34">
        <v>2</v>
      </c>
      <c r="L383" s="34">
        <v>2</v>
      </c>
      <c r="M383" s="34">
        <v>2</v>
      </c>
      <c r="N383" s="34">
        <v>2</v>
      </c>
      <c r="O383" s="34">
        <v>2</v>
      </c>
      <c r="P383" s="34">
        <v>2</v>
      </c>
      <c r="Q383" s="34">
        <v>2</v>
      </c>
      <c r="R383" s="34">
        <v>2</v>
      </c>
      <c r="S383" s="34">
        <v>2</v>
      </c>
      <c r="T383" s="34">
        <f t="shared" si="48"/>
        <v>0</v>
      </c>
      <c r="U383" s="34">
        <f t="shared" si="49"/>
        <v>0</v>
      </c>
      <c r="V383" s="34">
        <f t="shared" si="45"/>
        <v>0</v>
      </c>
    </row>
    <row r="384" spans="1:22">
      <c r="A384" s="34" t="s">
        <v>739</v>
      </c>
      <c r="B384" s="34" t="s">
        <v>47</v>
      </c>
      <c r="C384" s="90" t="s">
        <v>5446</v>
      </c>
      <c r="D384" s="34">
        <v>2</v>
      </c>
      <c r="E384" s="34">
        <v>2</v>
      </c>
      <c r="F384" s="34">
        <v>2</v>
      </c>
      <c r="G384" s="34">
        <v>2</v>
      </c>
      <c r="H384" s="34">
        <v>2</v>
      </c>
      <c r="I384" s="34">
        <v>2</v>
      </c>
      <c r="J384" s="34">
        <v>2</v>
      </c>
      <c r="K384" s="34">
        <v>2</v>
      </c>
      <c r="L384" s="34">
        <v>2</v>
      </c>
      <c r="M384" s="34">
        <v>2</v>
      </c>
      <c r="N384" s="34">
        <v>2</v>
      </c>
      <c r="O384" s="34">
        <v>2</v>
      </c>
      <c r="P384" s="34">
        <v>2</v>
      </c>
      <c r="Q384" s="34">
        <v>2</v>
      </c>
      <c r="R384" s="34">
        <v>2</v>
      </c>
      <c r="S384" s="34">
        <v>2</v>
      </c>
      <c r="T384" s="34">
        <f t="shared" si="48"/>
        <v>0</v>
      </c>
      <c r="U384" s="34">
        <f t="shared" si="49"/>
        <v>0</v>
      </c>
      <c r="V384" s="34">
        <f t="shared" si="45"/>
        <v>0</v>
      </c>
    </row>
    <row r="385" spans="1:22">
      <c r="A385" s="34" t="s">
        <v>980</v>
      </c>
      <c r="B385" s="34" t="s">
        <v>47</v>
      </c>
      <c r="C385" s="90" t="s">
        <v>5446</v>
      </c>
      <c r="D385" s="34">
        <v>2</v>
      </c>
      <c r="E385" s="34">
        <v>2</v>
      </c>
      <c r="F385" s="34">
        <v>2</v>
      </c>
      <c r="G385" s="34">
        <v>2</v>
      </c>
      <c r="H385" s="34">
        <v>2</v>
      </c>
      <c r="I385" s="34">
        <v>2</v>
      </c>
      <c r="J385" s="34">
        <v>2</v>
      </c>
      <c r="K385" s="34">
        <v>2</v>
      </c>
      <c r="L385" s="34">
        <v>2</v>
      </c>
      <c r="M385" s="34">
        <v>2</v>
      </c>
      <c r="N385" s="34">
        <v>2</v>
      </c>
      <c r="O385" s="34">
        <v>2</v>
      </c>
      <c r="P385" s="34">
        <v>2</v>
      </c>
      <c r="Q385" s="34">
        <v>2</v>
      </c>
      <c r="R385" s="34">
        <v>2</v>
      </c>
      <c r="S385" s="34">
        <v>2</v>
      </c>
      <c r="T385" s="34">
        <f t="shared" si="48"/>
        <v>0</v>
      </c>
      <c r="U385" s="34">
        <f t="shared" si="49"/>
        <v>0</v>
      </c>
      <c r="V385" s="34">
        <f t="shared" si="45"/>
        <v>0</v>
      </c>
    </row>
    <row r="386" spans="1:22">
      <c r="A386" s="34" t="s">
        <v>1790</v>
      </c>
      <c r="B386" s="34" t="s">
        <v>47</v>
      </c>
      <c r="C386" s="90" t="s">
        <v>5446</v>
      </c>
      <c r="D386" s="34">
        <v>2</v>
      </c>
      <c r="E386" s="34">
        <v>2</v>
      </c>
      <c r="F386" s="34">
        <v>2</v>
      </c>
      <c r="G386" s="34">
        <v>2</v>
      </c>
      <c r="H386" s="34">
        <v>2</v>
      </c>
      <c r="I386" s="34">
        <v>2</v>
      </c>
      <c r="J386" s="34">
        <v>2</v>
      </c>
      <c r="K386" s="34">
        <v>2</v>
      </c>
      <c r="L386" s="34">
        <v>2</v>
      </c>
      <c r="M386" s="34">
        <v>2</v>
      </c>
      <c r="N386" s="34">
        <v>2</v>
      </c>
      <c r="O386" s="34">
        <v>2</v>
      </c>
      <c r="P386" s="34">
        <v>2</v>
      </c>
      <c r="Q386" s="34">
        <v>2</v>
      </c>
      <c r="R386" s="34">
        <v>2</v>
      </c>
      <c r="S386" s="34">
        <v>2</v>
      </c>
      <c r="T386" s="34">
        <f t="shared" si="48"/>
        <v>0</v>
      </c>
      <c r="U386" s="34">
        <f t="shared" si="49"/>
        <v>0</v>
      </c>
      <c r="V386" s="34">
        <f t="shared" si="45"/>
        <v>0</v>
      </c>
    </row>
    <row r="387" spans="1:22">
      <c r="A387" s="34" t="s">
        <v>1763</v>
      </c>
      <c r="B387" s="34" t="s">
        <v>47</v>
      </c>
      <c r="C387" s="90" t="s">
        <v>5446</v>
      </c>
      <c r="D387" s="34">
        <v>2</v>
      </c>
      <c r="E387" s="34">
        <v>2</v>
      </c>
      <c r="F387" s="34">
        <v>2</v>
      </c>
      <c r="G387" s="34">
        <v>2</v>
      </c>
      <c r="H387" s="34">
        <v>2</v>
      </c>
      <c r="I387" s="34">
        <v>2</v>
      </c>
      <c r="J387" s="34">
        <v>3</v>
      </c>
      <c r="K387" s="34">
        <v>2</v>
      </c>
      <c r="L387" s="34">
        <v>2</v>
      </c>
      <c r="M387" s="34">
        <v>2</v>
      </c>
      <c r="N387" s="34" t="s">
        <v>5517</v>
      </c>
      <c r="O387" s="34">
        <v>2</v>
      </c>
      <c r="P387" s="34">
        <v>2</v>
      </c>
      <c r="Q387" s="34">
        <v>2</v>
      </c>
      <c r="R387" s="34">
        <v>2</v>
      </c>
      <c r="S387" s="34">
        <v>2</v>
      </c>
      <c r="T387" s="34">
        <f t="shared" si="48"/>
        <v>1</v>
      </c>
      <c r="U387" s="34">
        <f t="shared" si="49"/>
        <v>0</v>
      </c>
      <c r="V387" s="34">
        <f t="shared" si="45"/>
        <v>1</v>
      </c>
    </row>
    <row r="388" spans="1:22">
      <c r="A388" s="34" t="s">
        <v>1745</v>
      </c>
      <c r="B388" s="34" t="s">
        <v>47</v>
      </c>
      <c r="C388" s="90" t="s">
        <v>5446</v>
      </c>
      <c r="D388" s="34">
        <v>2</v>
      </c>
      <c r="E388" s="34">
        <v>2</v>
      </c>
      <c r="F388" s="34" t="s">
        <v>5465</v>
      </c>
      <c r="G388" s="34">
        <v>2</v>
      </c>
      <c r="H388" s="34">
        <v>2</v>
      </c>
      <c r="I388" s="34">
        <v>2</v>
      </c>
      <c r="J388" s="34">
        <v>2</v>
      </c>
      <c r="K388" s="34">
        <v>2</v>
      </c>
      <c r="L388" s="34">
        <v>2</v>
      </c>
      <c r="M388" s="34">
        <v>2</v>
      </c>
      <c r="N388" s="34">
        <v>2</v>
      </c>
      <c r="O388" s="34">
        <v>2</v>
      </c>
      <c r="P388" s="34">
        <v>2</v>
      </c>
      <c r="Q388" s="34">
        <v>2</v>
      </c>
      <c r="R388" s="34">
        <v>2</v>
      </c>
      <c r="S388" s="34">
        <v>2</v>
      </c>
      <c r="T388" s="34">
        <f t="shared" si="48"/>
        <v>0</v>
      </c>
      <c r="U388" s="34">
        <f t="shared" si="49"/>
        <v>0</v>
      </c>
      <c r="V388" s="34">
        <f t="shared" si="45"/>
        <v>0</v>
      </c>
    </row>
    <row r="389" spans="1:22">
      <c r="A389" s="34" t="s">
        <v>1760</v>
      </c>
      <c r="B389" s="34" t="s">
        <v>47</v>
      </c>
      <c r="C389" s="90" t="s">
        <v>5446</v>
      </c>
      <c r="D389" s="34">
        <v>2</v>
      </c>
      <c r="E389" s="34">
        <v>2</v>
      </c>
      <c r="F389" s="34">
        <v>2</v>
      </c>
      <c r="G389" s="34">
        <v>2</v>
      </c>
      <c r="H389" s="34">
        <v>2</v>
      </c>
      <c r="I389" s="34">
        <v>2</v>
      </c>
      <c r="J389" s="34">
        <v>2</v>
      </c>
      <c r="K389" s="34">
        <v>2</v>
      </c>
      <c r="L389" s="34">
        <v>3</v>
      </c>
      <c r="M389" s="34">
        <v>2</v>
      </c>
      <c r="N389" s="34">
        <v>2</v>
      </c>
      <c r="O389" s="34">
        <v>2</v>
      </c>
      <c r="P389" s="34">
        <v>2</v>
      </c>
      <c r="Q389" s="34">
        <v>2</v>
      </c>
      <c r="R389" s="34">
        <v>2</v>
      </c>
      <c r="S389" s="34">
        <v>2</v>
      </c>
      <c r="T389" s="34">
        <f t="shared" si="48"/>
        <v>1</v>
      </c>
      <c r="U389" s="34">
        <f t="shared" si="49"/>
        <v>0</v>
      </c>
      <c r="V389" s="34">
        <f t="shared" si="45"/>
        <v>1</v>
      </c>
    </row>
    <row r="390" spans="1:22">
      <c r="A390" s="34" t="s">
        <v>1625</v>
      </c>
      <c r="B390" s="34" t="s">
        <v>47</v>
      </c>
      <c r="C390" s="90" t="s">
        <v>5446</v>
      </c>
      <c r="D390" s="34">
        <v>2</v>
      </c>
      <c r="E390" s="34">
        <v>3</v>
      </c>
      <c r="F390" s="34">
        <v>2</v>
      </c>
      <c r="G390" s="34">
        <v>2</v>
      </c>
      <c r="H390" s="34">
        <v>2</v>
      </c>
      <c r="I390" s="34">
        <v>2</v>
      </c>
      <c r="J390" s="34">
        <v>2</v>
      </c>
      <c r="K390" s="34">
        <v>2</v>
      </c>
      <c r="L390" s="34">
        <v>2</v>
      </c>
      <c r="M390" s="34">
        <v>2</v>
      </c>
      <c r="N390" s="34">
        <v>2</v>
      </c>
      <c r="O390" s="34">
        <v>2</v>
      </c>
      <c r="P390" s="34">
        <v>3</v>
      </c>
      <c r="Q390" s="34">
        <v>2</v>
      </c>
      <c r="R390" s="34">
        <v>2</v>
      </c>
      <c r="S390" s="34">
        <v>2</v>
      </c>
      <c r="T390" s="34">
        <f t="shared" si="48"/>
        <v>2</v>
      </c>
      <c r="U390" s="34">
        <f t="shared" si="49"/>
        <v>0</v>
      </c>
      <c r="V390" s="34">
        <f t="shared" si="45"/>
        <v>2</v>
      </c>
    </row>
    <row r="391" spans="1:22">
      <c r="A391" s="34" t="s">
        <v>2912</v>
      </c>
      <c r="B391" s="34" t="s">
        <v>47</v>
      </c>
      <c r="C391" s="90" t="s">
        <v>5446</v>
      </c>
      <c r="D391" s="34">
        <v>2</v>
      </c>
      <c r="E391" s="34">
        <v>2</v>
      </c>
      <c r="F391" s="34">
        <v>2</v>
      </c>
      <c r="G391" s="34">
        <v>2</v>
      </c>
      <c r="H391" s="34">
        <v>2</v>
      </c>
      <c r="I391" s="34">
        <v>2</v>
      </c>
      <c r="J391" s="34">
        <v>2</v>
      </c>
      <c r="K391" s="34">
        <v>2</v>
      </c>
      <c r="L391" s="34">
        <v>2</v>
      </c>
      <c r="M391" s="34">
        <v>2</v>
      </c>
      <c r="N391" s="34">
        <v>2</v>
      </c>
      <c r="O391" s="34">
        <v>2</v>
      </c>
      <c r="P391" s="34">
        <v>2</v>
      </c>
      <c r="Q391" s="34">
        <v>2</v>
      </c>
      <c r="R391" s="34">
        <v>2</v>
      </c>
      <c r="S391" s="34">
        <v>2</v>
      </c>
      <c r="T391" s="34">
        <f t="shared" si="48"/>
        <v>0</v>
      </c>
      <c r="U391" s="34">
        <f t="shared" si="49"/>
        <v>0</v>
      </c>
      <c r="V391" s="34">
        <f t="shared" si="45"/>
        <v>0</v>
      </c>
    </row>
    <row r="392" spans="1:22">
      <c r="A392" s="34" t="s">
        <v>2327</v>
      </c>
      <c r="B392" s="34" t="s">
        <v>47</v>
      </c>
      <c r="C392" s="90" t="s">
        <v>5446</v>
      </c>
      <c r="D392" s="34">
        <v>2</v>
      </c>
      <c r="E392" s="34">
        <v>2</v>
      </c>
      <c r="F392" s="34">
        <v>2</v>
      </c>
      <c r="G392" s="34">
        <v>2</v>
      </c>
      <c r="H392" s="34">
        <v>2</v>
      </c>
      <c r="I392" s="34">
        <v>2</v>
      </c>
      <c r="J392" s="34">
        <v>2</v>
      </c>
      <c r="K392" s="34">
        <v>2</v>
      </c>
      <c r="L392" s="34">
        <v>2</v>
      </c>
      <c r="M392" s="34">
        <v>2</v>
      </c>
      <c r="N392" s="34">
        <v>2</v>
      </c>
      <c r="O392" s="34">
        <v>2</v>
      </c>
      <c r="P392" s="34">
        <v>2</v>
      </c>
      <c r="Q392" s="34">
        <v>2</v>
      </c>
      <c r="R392" s="34">
        <v>2</v>
      </c>
      <c r="S392" s="34">
        <v>2</v>
      </c>
      <c r="T392" s="34">
        <f t="shared" si="48"/>
        <v>0</v>
      </c>
      <c r="U392" s="34">
        <f t="shared" si="49"/>
        <v>0</v>
      </c>
      <c r="V392" s="34">
        <f t="shared" si="45"/>
        <v>0</v>
      </c>
    </row>
    <row r="393" spans="1:22">
      <c r="A393" s="34" t="s">
        <v>2331</v>
      </c>
      <c r="B393" s="34" t="s">
        <v>47</v>
      </c>
      <c r="C393" s="90" t="s">
        <v>5446</v>
      </c>
      <c r="D393" s="34">
        <v>2</v>
      </c>
      <c r="E393" s="34">
        <v>2</v>
      </c>
      <c r="F393" s="34">
        <v>2</v>
      </c>
      <c r="G393" s="34">
        <v>2</v>
      </c>
      <c r="H393" s="34">
        <v>2</v>
      </c>
      <c r="I393" s="34">
        <v>2</v>
      </c>
      <c r="J393" s="34">
        <v>2</v>
      </c>
      <c r="K393" s="34">
        <v>2</v>
      </c>
      <c r="L393" s="34">
        <v>2</v>
      </c>
      <c r="M393" s="34">
        <v>2</v>
      </c>
      <c r="N393" s="34">
        <v>2</v>
      </c>
      <c r="O393" s="34">
        <v>2</v>
      </c>
      <c r="P393" s="34">
        <v>2</v>
      </c>
      <c r="Q393" s="34">
        <v>2</v>
      </c>
      <c r="R393" s="34">
        <v>2</v>
      </c>
      <c r="S393" s="34">
        <v>2</v>
      </c>
      <c r="T393" s="34">
        <f t="shared" si="48"/>
        <v>0</v>
      </c>
      <c r="U393" s="34">
        <f t="shared" si="49"/>
        <v>0</v>
      </c>
      <c r="V393" s="34">
        <f t="shared" si="45"/>
        <v>0</v>
      </c>
    </row>
    <row r="394" spans="1:22">
      <c r="A394" s="34" t="s">
        <v>2255</v>
      </c>
      <c r="B394" s="34" t="s">
        <v>47</v>
      </c>
      <c r="C394" s="90" t="s">
        <v>5446</v>
      </c>
      <c r="D394" s="34">
        <v>2</v>
      </c>
      <c r="E394" s="34">
        <v>2</v>
      </c>
      <c r="F394" s="34">
        <v>2</v>
      </c>
      <c r="G394" s="34">
        <v>2</v>
      </c>
      <c r="H394" s="34">
        <v>2</v>
      </c>
      <c r="I394" s="34">
        <v>2</v>
      </c>
      <c r="J394" s="34">
        <v>2</v>
      </c>
      <c r="K394" s="34">
        <v>2</v>
      </c>
      <c r="L394" s="34">
        <v>2</v>
      </c>
      <c r="M394" s="34">
        <v>2</v>
      </c>
      <c r="N394" s="34">
        <v>2</v>
      </c>
      <c r="O394" s="34">
        <v>2</v>
      </c>
      <c r="P394" s="34">
        <v>2</v>
      </c>
      <c r="Q394" s="34">
        <v>2</v>
      </c>
      <c r="R394" s="34">
        <v>2</v>
      </c>
      <c r="S394" s="34">
        <v>2</v>
      </c>
      <c r="T394" s="34">
        <f t="shared" si="48"/>
        <v>0</v>
      </c>
      <c r="U394" s="34">
        <f t="shared" si="49"/>
        <v>0</v>
      </c>
      <c r="V394" s="34">
        <f t="shared" si="45"/>
        <v>0</v>
      </c>
    </row>
    <row r="395" spans="1:22">
      <c r="A395" s="34" t="s">
        <v>1792</v>
      </c>
      <c r="B395" s="34" t="s">
        <v>47</v>
      </c>
      <c r="C395" s="90" t="s">
        <v>5446</v>
      </c>
      <c r="D395" s="34">
        <v>2</v>
      </c>
      <c r="E395" s="34">
        <v>2</v>
      </c>
      <c r="F395" s="34">
        <v>2</v>
      </c>
      <c r="G395" s="34">
        <v>2</v>
      </c>
      <c r="H395" s="34">
        <v>2</v>
      </c>
      <c r="I395" s="34">
        <v>2</v>
      </c>
      <c r="J395" s="34">
        <v>2</v>
      </c>
      <c r="K395" s="34">
        <v>2</v>
      </c>
      <c r="L395" s="34">
        <v>2</v>
      </c>
      <c r="M395" s="34">
        <v>2</v>
      </c>
      <c r="N395" s="34">
        <v>2</v>
      </c>
      <c r="O395" s="34">
        <v>2</v>
      </c>
      <c r="P395" s="34">
        <v>2</v>
      </c>
      <c r="Q395" s="34">
        <v>2</v>
      </c>
      <c r="R395" s="34">
        <v>2</v>
      </c>
      <c r="S395" s="34">
        <v>2</v>
      </c>
      <c r="T395" s="34">
        <f t="shared" si="48"/>
        <v>0</v>
      </c>
      <c r="U395" s="34">
        <f t="shared" si="49"/>
        <v>0</v>
      </c>
      <c r="V395" s="34">
        <f t="shared" si="45"/>
        <v>0</v>
      </c>
    </row>
    <row r="396" spans="1:22">
      <c r="A396" s="34" t="s">
        <v>2195</v>
      </c>
      <c r="B396" s="34" t="s">
        <v>47</v>
      </c>
      <c r="C396" s="90" t="s">
        <v>5446</v>
      </c>
      <c r="D396" s="34">
        <v>2</v>
      </c>
      <c r="E396" s="34">
        <v>2</v>
      </c>
      <c r="F396" s="34">
        <v>2</v>
      </c>
      <c r="G396" s="34">
        <v>2</v>
      </c>
      <c r="H396" s="34">
        <v>2</v>
      </c>
      <c r="I396" s="34">
        <v>2</v>
      </c>
      <c r="J396" s="34" t="s">
        <v>5518</v>
      </c>
      <c r="K396" s="34">
        <v>2</v>
      </c>
      <c r="L396" s="34">
        <v>2</v>
      </c>
      <c r="M396" s="34">
        <v>2</v>
      </c>
      <c r="N396" s="34">
        <v>2</v>
      </c>
      <c r="O396" s="34">
        <v>2</v>
      </c>
      <c r="P396" s="34">
        <v>2</v>
      </c>
      <c r="Q396" s="34" t="s">
        <v>5519</v>
      </c>
      <c r="R396" s="34">
        <v>2</v>
      </c>
      <c r="S396" s="34">
        <v>2</v>
      </c>
      <c r="T396" s="34">
        <f t="shared" si="48"/>
        <v>0</v>
      </c>
      <c r="U396" s="34">
        <f t="shared" si="49"/>
        <v>0</v>
      </c>
      <c r="V396" s="34">
        <f t="shared" si="45"/>
        <v>0</v>
      </c>
    </row>
    <row r="397" spans="1:22">
      <c r="A397" s="34" t="s">
        <v>2197</v>
      </c>
      <c r="B397" s="34" t="s">
        <v>47</v>
      </c>
      <c r="C397" s="90" t="s">
        <v>5446</v>
      </c>
      <c r="D397" s="34">
        <v>2</v>
      </c>
      <c r="E397" s="34">
        <v>2</v>
      </c>
      <c r="F397" s="34">
        <v>2</v>
      </c>
      <c r="G397" s="34">
        <v>2</v>
      </c>
      <c r="H397" s="34">
        <v>2</v>
      </c>
      <c r="I397" s="34">
        <v>2</v>
      </c>
      <c r="J397" s="34">
        <v>2</v>
      </c>
      <c r="K397" s="34">
        <v>2</v>
      </c>
      <c r="L397" s="34">
        <v>2</v>
      </c>
      <c r="M397" s="34">
        <v>2</v>
      </c>
      <c r="N397" s="34">
        <v>2</v>
      </c>
      <c r="O397" s="34">
        <v>2</v>
      </c>
      <c r="P397" s="34">
        <v>2</v>
      </c>
      <c r="Q397" s="34">
        <v>2</v>
      </c>
      <c r="R397" s="34">
        <v>2</v>
      </c>
      <c r="S397" s="34">
        <v>2</v>
      </c>
      <c r="T397" s="34">
        <f t="shared" si="48"/>
        <v>0</v>
      </c>
      <c r="U397" s="34">
        <f t="shared" si="49"/>
        <v>0</v>
      </c>
      <c r="V397" s="34">
        <f t="shared" si="45"/>
        <v>0</v>
      </c>
    </row>
    <row r="398" spans="1:22">
      <c r="A398" s="34" t="s">
        <v>2311</v>
      </c>
      <c r="B398" s="34" t="s">
        <v>47</v>
      </c>
      <c r="C398" s="90" t="s">
        <v>5446</v>
      </c>
      <c r="D398" s="34">
        <v>2</v>
      </c>
      <c r="E398" s="34">
        <v>2</v>
      </c>
      <c r="F398" s="34">
        <v>2</v>
      </c>
      <c r="G398" s="34">
        <v>2</v>
      </c>
      <c r="H398" s="34">
        <v>2</v>
      </c>
      <c r="I398" s="34">
        <v>2</v>
      </c>
      <c r="J398" s="34">
        <v>2</v>
      </c>
      <c r="K398" s="34">
        <v>2</v>
      </c>
      <c r="L398" s="34">
        <v>2</v>
      </c>
      <c r="M398" s="34">
        <v>2</v>
      </c>
      <c r="N398" s="34">
        <v>2</v>
      </c>
      <c r="O398" s="34">
        <v>2</v>
      </c>
      <c r="P398" s="34">
        <v>2</v>
      </c>
      <c r="Q398" s="34">
        <v>2</v>
      </c>
      <c r="R398" s="34">
        <v>2</v>
      </c>
      <c r="S398" s="34">
        <v>2</v>
      </c>
      <c r="T398" s="34">
        <f t="shared" si="48"/>
        <v>0</v>
      </c>
      <c r="U398" s="34">
        <f t="shared" si="49"/>
        <v>0</v>
      </c>
      <c r="V398" s="34">
        <f t="shared" si="45"/>
        <v>0</v>
      </c>
    </row>
    <row r="399" spans="1:22">
      <c r="A399" s="34" t="s">
        <v>2322</v>
      </c>
      <c r="B399" s="34" t="s">
        <v>47</v>
      </c>
      <c r="C399" s="90" t="s">
        <v>5446</v>
      </c>
      <c r="D399" s="34">
        <v>2</v>
      </c>
      <c r="E399" s="34">
        <v>2</v>
      </c>
      <c r="F399" s="34">
        <v>2</v>
      </c>
      <c r="G399" s="34">
        <v>2</v>
      </c>
      <c r="H399" s="34">
        <v>2</v>
      </c>
      <c r="I399" s="34">
        <v>2</v>
      </c>
      <c r="J399" s="34">
        <v>2</v>
      </c>
      <c r="K399" s="34">
        <v>0</v>
      </c>
      <c r="L399" s="34">
        <v>2</v>
      </c>
      <c r="M399" s="34">
        <v>2</v>
      </c>
      <c r="N399" s="34">
        <v>2</v>
      </c>
      <c r="O399" s="34">
        <v>2</v>
      </c>
      <c r="P399" s="34">
        <v>2</v>
      </c>
      <c r="Q399" s="34">
        <v>2</v>
      </c>
      <c r="R399" s="34">
        <v>2</v>
      </c>
      <c r="S399" s="34">
        <v>2</v>
      </c>
      <c r="T399" s="34">
        <f t="shared" si="48"/>
        <v>0</v>
      </c>
      <c r="U399" s="34">
        <f t="shared" si="49"/>
        <v>0</v>
      </c>
      <c r="V399" s="34">
        <f t="shared" si="45"/>
        <v>0</v>
      </c>
    </row>
    <row r="400" spans="1:22">
      <c r="A400" s="34" t="s">
        <v>1655</v>
      </c>
      <c r="B400" s="34" t="s">
        <v>47</v>
      </c>
      <c r="C400" s="90" t="s">
        <v>1967</v>
      </c>
      <c r="D400" s="34">
        <v>4</v>
      </c>
      <c r="E400" s="34">
        <v>3</v>
      </c>
      <c r="F400" s="34">
        <v>2</v>
      </c>
      <c r="G400" s="34">
        <v>3</v>
      </c>
      <c r="H400" s="34">
        <v>3</v>
      </c>
      <c r="I400" s="34">
        <v>3</v>
      </c>
      <c r="J400" s="34" t="s">
        <v>5520</v>
      </c>
      <c r="K400" s="34">
        <v>2</v>
      </c>
      <c r="L400" s="34">
        <v>2</v>
      </c>
      <c r="M400" s="34">
        <v>2</v>
      </c>
      <c r="N400" s="34">
        <v>3</v>
      </c>
      <c r="O400" s="34">
        <v>3</v>
      </c>
      <c r="P400" s="34">
        <v>2</v>
      </c>
      <c r="Q400" s="34">
        <v>3</v>
      </c>
      <c r="R400" s="34">
        <v>3</v>
      </c>
      <c r="S400" s="34">
        <v>3</v>
      </c>
      <c r="T400" s="34" t="s">
        <v>5450</v>
      </c>
      <c r="U400" s="34" t="s">
        <v>5450</v>
      </c>
      <c r="V400" s="34" t="s">
        <v>5450</v>
      </c>
    </row>
    <row r="401" spans="1:22">
      <c r="A401" s="34" t="s">
        <v>2320</v>
      </c>
      <c r="B401" s="34" t="s">
        <v>47</v>
      </c>
      <c r="C401" s="90" t="s">
        <v>5446</v>
      </c>
      <c r="D401" s="34">
        <v>2</v>
      </c>
      <c r="E401" s="34">
        <v>2</v>
      </c>
      <c r="F401" s="34">
        <v>2</v>
      </c>
      <c r="G401" s="34">
        <v>2</v>
      </c>
      <c r="H401" s="34">
        <v>2</v>
      </c>
      <c r="I401" s="34">
        <v>0</v>
      </c>
      <c r="J401" s="34">
        <v>2</v>
      </c>
      <c r="K401" s="34">
        <v>2</v>
      </c>
      <c r="L401" s="34">
        <v>2</v>
      </c>
      <c r="M401" s="34">
        <v>2</v>
      </c>
      <c r="N401" s="34">
        <v>2</v>
      </c>
      <c r="O401" s="34">
        <v>2</v>
      </c>
      <c r="P401" s="34">
        <v>2</v>
      </c>
      <c r="Q401" s="34">
        <v>2</v>
      </c>
      <c r="R401" s="34">
        <v>2</v>
      </c>
      <c r="S401" s="34">
        <v>2</v>
      </c>
      <c r="T401" s="34">
        <f t="shared" ref="T401:T423" si="50">COUNTIF(D401:S401,"&gt;2")</f>
        <v>0</v>
      </c>
      <c r="U401" s="34">
        <f t="shared" ref="U401:U423" si="51">COUNTIF(D401:S401,"&lt;2")  - COUNTIF(D401:S401,"=0")</f>
        <v>0</v>
      </c>
      <c r="V401" s="34">
        <f t="shared" ref="V401:V464" si="52">SUM(T401:U401)</f>
        <v>0</v>
      </c>
    </row>
    <row r="402" spans="1:22">
      <c r="A402" s="34" t="s">
        <v>2231</v>
      </c>
      <c r="B402" s="34" t="s">
        <v>47</v>
      </c>
      <c r="C402" s="90" t="s">
        <v>5446</v>
      </c>
      <c r="D402" s="34">
        <v>2</v>
      </c>
      <c r="E402" s="34">
        <v>2</v>
      </c>
      <c r="F402" s="34">
        <v>2</v>
      </c>
      <c r="G402" s="34">
        <v>2</v>
      </c>
      <c r="H402" s="34">
        <v>2</v>
      </c>
      <c r="I402" s="34">
        <v>2</v>
      </c>
      <c r="J402" s="34">
        <v>2</v>
      </c>
      <c r="K402" s="34">
        <v>2</v>
      </c>
      <c r="L402" s="34">
        <v>2</v>
      </c>
      <c r="M402" s="34">
        <v>2</v>
      </c>
      <c r="N402" s="34">
        <v>2</v>
      </c>
      <c r="O402" s="34">
        <v>2</v>
      </c>
      <c r="P402" s="34">
        <v>2</v>
      </c>
      <c r="Q402" s="34">
        <v>2</v>
      </c>
      <c r="R402" s="34">
        <v>2</v>
      </c>
      <c r="S402" s="34">
        <v>2</v>
      </c>
      <c r="T402" s="34">
        <f t="shared" si="50"/>
        <v>0</v>
      </c>
      <c r="U402" s="34">
        <f t="shared" si="51"/>
        <v>0</v>
      </c>
      <c r="V402" s="34">
        <f t="shared" si="52"/>
        <v>0</v>
      </c>
    </row>
    <row r="403" spans="1:22">
      <c r="A403" s="34" t="s">
        <v>2288</v>
      </c>
      <c r="B403" s="34" t="s">
        <v>47</v>
      </c>
      <c r="C403" s="90" t="s">
        <v>5446</v>
      </c>
      <c r="D403" s="34">
        <v>2</v>
      </c>
      <c r="E403" s="34" t="s">
        <v>5521</v>
      </c>
      <c r="F403" s="34" t="s">
        <v>10</v>
      </c>
      <c r="G403" s="34">
        <v>2</v>
      </c>
      <c r="H403" s="34">
        <v>2</v>
      </c>
      <c r="I403" s="34">
        <v>2</v>
      </c>
      <c r="J403" s="34">
        <v>2</v>
      </c>
      <c r="K403" s="34" t="s">
        <v>5522</v>
      </c>
      <c r="L403" s="34">
        <v>2</v>
      </c>
      <c r="M403" s="34">
        <v>2</v>
      </c>
      <c r="N403" s="34">
        <v>2</v>
      </c>
      <c r="O403" s="34" t="s">
        <v>5523</v>
      </c>
      <c r="P403" s="34">
        <v>2</v>
      </c>
      <c r="Q403" s="34">
        <v>2</v>
      </c>
      <c r="R403" s="34">
        <v>2</v>
      </c>
      <c r="S403" s="34">
        <v>2</v>
      </c>
      <c r="T403" s="34">
        <f t="shared" si="50"/>
        <v>0</v>
      </c>
      <c r="U403" s="34">
        <f t="shared" si="51"/>
        <v>0</v>
      </c>
      <c r="V403" s="34">
        <f t="shared" si="52"/>
        <v>0</v>
      </c>
    </row>
    <row r="404" spans="1:22">
      <c r="A404" s="34" t="s">
        <v>2242</v>
      </c>
      <c r="B404" s="34" t="s">
        <v>47</v>
      </c>
      <c r="C404" s="90" t="s">
        <v>5446</v>
      </c>
      <c r="D404" s="34">
        <v>2</v>
      </c>
      <c r="E404" s="34">
        <v>2</v>
      </c>
      <c r="F404" s="34">
        <v>2</v>
      </c>
      <c r="G404" s="34">
        <v>2</v>
      </c>
      <c r="H404" s="34">
        <v>2</v>
      </c>
      <c r="I404" s="34">
        <v>2</v>
      </c>
      <c r="J404" s="34" t="s">
        <v>5524</v>
      </c>
      <c r="K404" s="34">
        <v>2</v>
      </c>
      <c r="L404" s="34">
        <v>2</v>
      </c>
      <c r="M404" s="34">
        <v>2</v>
      </c>
      <c r="N404" s="34">
        <v>2</v>
      </c>
      <c r="O404" s="34">
        <v>2</v>
      </c>
      <c r="P404" s="34">
        <v>2</v>
      </c>
      <c r="Q404" s="34">
        <v>2</v>
      </c>
      <c r="R404" s="34">
        <v>2</v>
      </c>
      <c r="S404" s="34">
        <v>2</v>
      </c>
      <c r="T404" s="34">
        <f t="shared" si="50"/>
        <v>0</v>
      </c>
      <c r="U404" s="34">
        <f t="shared" si="51"/>
        <v>0</v>
      </c>
      <c r="V404" s="34">
        <f t="shared" si="52"/>
        <v>0</v>
      </c>
    </row>
    <row r="405" spans="1:22">
      <c r="A405" s="34" t="s">
        <v>2244</v>
      </c>
      <c r="B405" s="34" t="s">
        <v>47</v>
      </c>
      <c r="C405" s="90" t="s">
        <v>5446</v>
      </c>
      <c r="D405" s="34">
        <v>2</v>
      </c>
      <c r="E405" s="34">
        <v>2</v>
      </c>
      <c r="F405" s="34">
        <v>2</v>
      </c>
      <c r="G405" s="34">
        <v>2</v>
      </c>
      <c r="H405" s="34">
        <v>2</v>
      </c>
      <c r="I405" s="34">
        <v>2</v>
      </c>
      <c r="J405" s="34">
        <v>2</v>
      </c>
      <c r="K405" s="34">
        <v>2</v>
      </c>
      <c r="L405" s="34">
        <v>2</v>
      </c>
      <c r="M405" s="34">
        <v>2</v>
      </c>
      <c r="N405" s="34">
        <v>3</v>
      </c>
      <c r="O405" s="34">
        <v>2</v>
      </c>
      <c r="P405" s="34">
        <v>2</v>
      </c>
      <c r="Q405" s="34">
        <v>2</v>
      </c>
      <c r="R405" s="34">
        <v>0</v>
      </c>
      <c r="S405" s="34">
        <v>2</v>
      </c>
      <c r="T405" s="34">
        <f t="shared" si="50"/>
        <v>1</v>
      </c>
      <c r="U405" s="34">
        <f t="shared" si="51"/>
        <v>0</v>
      </c>
      <c r="V405" s="34">
        <f t="shared" si="52"/>
        <v>1</v>
      </c>
    </row>
    <row r="406" spans="1:22">
      <c r="A406" s="34" t="s">
        <v>2233</v>
      </c>
      <c r="B406" s="34" t="s">
        <v>47</v>
      </c>
      <c r="C406" s="90" t="s">
        <v>5446</v>
      </c>
      <c r="D406" s="34">
        <v>2</v>
      </c>
      <c r="E406" s="34">
        <v>2</v>
      </c>
      <c r="F406" s="34">
        <v>2</v>
      </c>
      <c r="G406" s="34">
        <v>2</v>
      </c>
      <c r="H406" s="34">
        <v>2</v>
      </c>
      <c r="I406" s="34">
        <v>2</v>
      </c>
      <c r="J406" s="34">
        <v>2</v>
      </c>
      <c r="K406" s="34">
        <v>2</v>
      </c>
      <c r="L406" s="34">
        <v>2</v>
      </c>
      <c r="M406" s="34">
        <v>2</v>
      </c>
      <c r="N406" s="34">
        <v>2</v>
      </c>
      <c r="O406" s="34">
        <v>2</v>
      </c>
      <c r="P406" s="34">
        <v>2</v>
      </c>
      <c r="Q406" s="34">
        <v>2</v>
      </c>
      <c r="R406" s="34">
        <v>2</v>
      </c>
      <c r="S406" s="34">
        <v>2</v>
      </c>
      <c r="T406" s="34">
        <f t="shared" si="50"/>
        <v>0</v>
      </c>
      <c r="U406" s="34">
        <f t="shared" si="51"/>
        <v>0</v>
      </c>
      <c r="V406" s="34">
        <f t="shared" si="52"/>
        <v>0</v>
      </c>
    </row>
    <row r="407" spans="1:22">
      <c r="A407" s="34" t="s">
        <v>808</v>
      </c>
      <c r="B407" s="34" t="s">
        <v>47</v>
      </c>
      <c r="C407" s="90" t="s">
        <v>5446</v>
      </c>
      <c r="D407" s="34">
        <v>2</v>
      </c>
      <c r="E407" s="34">
        <v>2</v>
      </c>
      <c r="F407" s="34">
        <v>2</v>
      </c>
      <c r="G407" s="34">
        <v>2</v>
      </c>
      <c r="H407" s="34">
        <v>2</v>
      </c>
      <c r="I407" s="34">
        <v>2</v>
      </c>
      <c r="J407" s="34">
        <v>2</v>
      </c>
      <c r="K407" s="34">
        <v>0</v>
      </c>
      <c r="L407" s="34">
        <v>4</v>
      </c>
      <c r="M407" s="34">
        <v>2</v>
      </c>
      <c r="N407" s="34">
        <v>2</v>
      </c>
      <c r="O407" s="34">
        <v>0</v>
      </c>
      <c r="P407" s="34">
        <v>2</v>
      </c>
      <c r="Q407" s="34">
        <v>2</v>
      </c>
      <c r="R407" s="34">
        <v>2</v>
      </c>
      <c r="S407" s="34">
        <v>2</v>
      </c>
      <c r="T407" s="34">
        <f t="shared" si="50"/>
        <v>1</v>
      </c>
      <c r="U407" s="34">
        <f t="shared" si="51"/>
        <v>0</v>
      </c>
      <c r="V407" s="34">
        <f t="shared" si="52"/>
        <v>1</v>
      </c>
    </row>
    <row r="408" spans="1:22">
      <c r="A408" s="34" t="s">
        <v>812</v>
      </c>
      <c r="B408" s="34" t="s">
        <v>47</v>
      </c>
      <c r="C408" s="90" t="s">
        <v>5446</v>
      </c>
      <c r="D408" s="34">
        <v>2</v>
      </c>
      <c r="E408" s="34">
        <v>2</v>
      </c>
      <c r="F408" s="34">
        <v>2</v>
      </c>
      <c r="G408" s="34">
        <v>2</v>
      </c>
      <c r="H408" s="34">
        <v>2</v>
      </c>
      <c r="I408" s="34">
        <v>2</v>
      </c>
      <c r="J408" s="34">
        <v>2</v>
      </c>
      <c r="K408" s="34">
        <v>0</v>
      </c>
      <c r="L408" s="34">
        <v>2</v>
      </c>
      <c r="M408" s="34">
        <v>2</v>
      </c>
      <c r="N408" s="34">
        <v>2</v>
      </c>
      <c r="O408" s="34">
        <v>2</v>
      </c>
      <c r="P408" s="34">
        <v>2</v>
      </c>
      <c r="Q408" s="34">
        <v>2</v>
      </c>
      <c r="R408" s="34">
        <v>2</v>
      </c>
      <c r="S408" s="34">
        <v>2</v>
      </c>
      <c r="T408" s="34">
        <f t="shared" si="50"/>
        <v>0</v>
      </c>
      <c r="U408" s="34">
        <f t="shared" si="51"/>
        <v>0</v>
      </c>
      <c r="V408" s="34">
        <f t="shared" si="52"/>
        <v>0</v>
      </c>
    </row>
    <row r="409" spans="1:22">
      <c r="A409" s="34" t="s">
        <v>824</v>
      </c>
      <c r="B409" s="34" t="s">
        <v>47</v>
      </c>
      <c r="C409" s="90" t="s">
        <v>5446</v>
      </c>
      <c r="D409" s="34">
        <v>2</v>
      </c>
      <c r="E409" s="34">
        <v>2</v>
      </c>
      <c r="F409" s="34">
        <v>1</v>
      </c>
      <c r="G409" s="34">
        <v>2</v>
      </c>
      <c r="H409" s="34">
        <v>2</v>
      </c>
      <c r="I409" s="34">
        <v>2</v>
      </c>
      <c r="J409" s="34">
        <v>3</v>
      </c>
      <c r="K409" s="34">
        <v>0</v>
      </c>
      <c r="L409" s="34">
        <v>2</v>
      </c>
      <c r="M409" s="34">
        <v>2</v>
      </c>
      <c r="N409" s="34">
        <v>3</v>
      </c>
      <c r="O409" s="34">
        <v>0</v>
      </c>
      <c r="P409" s="34">
        <v>2</v>
      </c>
      <c r="Q409" s="34">
        <v>2</v>
      </c>
      <c r="R409" s="34">
        <v>2</v>
      </c>
      <c r="S409" s="34">
        <v>3</v>
      </c>
      <c r="T409" s="34">
        <f t="shared" si="50"/>
        <v>3</v>
      </c>
      <c r="U409" s="34">
        <f t="shared" si="51"/>
        <v>1</v>
      </c>
      <c r="V409" s="34">
        <f t="shared" si="52"/>
        <v>4</v>
      </c>
    </row>
    <row r="410" spans="1:22">
      <c r="A410" s="34" t="s">
        <v>805</v>
      </c>
      <c r="B410" s="34" t="s">
        <v>47</v>
      </c>
      <c r="C410" s="90" t="s">
        <v>5446</v>
      </c>
      <c r="D410" s="34">
        <v>0</v>
      </c>
      <c r="E410" s="34">
        <v>2</v>
      </c>
      <c r="F410" s="34">
        <v>1</v>
      </c>
      <c r="G410" s="34">
        <v>2</v>
      </c>
      <c r="H410" s="34">
        <v>2</v>
      </c>
      <c r="I410" s="34">
        <v>2</v>
      </c>
      <c r="J410" s="34">
        <v>2</v>
      </c>
      <c r="K410" s="34">
        <v>0</v>
      </c>
      <c r="L410" s="34">
        <v>2</v>
      </c>
      <c r="M410" s="34">
        <v>2</v>
      </c>
      <c r="N410" s="34">
        <v>2</v>
      </c>
      <c r="O410" s="34">
        <v>2</v>
      </c>
      <c r="P410" s="34">
        <v>2</v>
      </c>
      <c r="Q410" s="34">
        <v>2</v>
      </c>
      <c r="R410" s="34">
        <v>2</v>
      </c>
      <c r="S410" s="34">
        <v>2</v>
      </c>
      <c r="T410" s="34">
        <f t="shared" si="50"/>
        <v>0</v>
      </c>
      <c r="U410" s="34">
        <f t="shared" si="51"/>
        <v>1</v>
      </c>
      <c r="V410" s="34">
        <f t="shared" si="52"/>
        <v>1</v>
      </c>
    </row>
    <row r="411" spans="1:22">
      <c r="A411" s="34" t="s">
        <v>814</v>
      </c>
      <c r="B411" s="34" t="s">
        <v>47</v>
      </c>
      <c r="C411" s="90" t="s">
        <v>5446</v>
      </c>
      <c r="D411" s="34">
        <v>2</v>
      </c>
      <c r="E411" s="34">
        <v>2</v>
      </c>
      <c r="F411" s="34">
        <v>2</v>
      </c>
      <c r="G411" s="34">
        <v>2</v>
      </c>
      <c r="H411" s="34">
        <v>2</v>
      </c>
      <c r="I411" s="34">
        <v>2</v>
      </c>
      <c r="J411" s="34">
        <v>2</v>
      </c>
      <c r="K411" s="34">
        <v>0</v>
      </c>
      <c r="L411" s="34">
        <v>2</v>
      </c>
      <c r="M411" s="34">
        <v>2</v>
      </c>
      <c r="N411" s="34">
        <v>2</v>
      </c>
      <c r="O411" s="34">
        <v>0</v>
      </c>
      <c r="P411" s="34">
        <v>2</v>
      </c>
      <c r="Q411" s="34">
        <v>0</v>
      </c>
      <c r="R411" s="34">
        <v>2</v>
      </c>
      <c r="S411" s="34">
        <v>2</v>
      </c>
      <c r="T411" s="34">
        <f t="shared" si="50"/>
        <v>0</v>
      </c>
      <c r="U411" s="34">
        <f t="shared" si="51"/>
        <v>0</v>
      </c>
      <c r="V411" s="34">
        <f t="shared" si="52"/>
        <v>0</v>
      </c>
    </row>
    <row r="412" spans="1:22">
      <c r="A412" s="34" t="s">
        <v>783</v>
      </c>
      <c r="B412" s="34" t="s">
        <v>47</v>
      </c>
      <c r="C412" s="90" t="s">
        <v>5446</v>
      </c>
      <c r="D412" s="34">
        <v>2</v>
      </c>
      <c r="E412" s="34">
        <v>2</v>
      </c>
      <c r="F412" s="34">
        <v>2</v>
      </c>
      <c r="G412" s="34">
        <v>2</v>
      </c>
      <c r="H412" s="34">
        <v>2</v>
      </c>
      <c r="I412" s="34">
        <v>2</v>
      </c>
      <c r="J412" s="34">
        <v>2</v>
      </c>
      <c r="K412" s="34">
        <v>0</v>
      </c>
      <c r="L412" s="34">
        <v>2</v>
      </c>
      <c r="M412" s="34">
        <v>2</v>
      </c>
      <c r="N412" s="34">
        <v>2</v>
      </c>
      <c r="O412" s="34">
        <v>2</v>
      </c>
      <c r="P412" s="34">
        <v>2</v>
      </c>
      <c r="Q412" s="34">
        <v>2</v>
      </c>
      <c r="R412" s="34">
        <v>2</v>
      </c>
      <c r="S412" s="34">
        <v>2</v>
      </c>
      <c r="T412" s="34">
        <f t="shared" si="50"/>
        <v>0</v>
      </c>
      <c r="U412" s="34">
        <f t="shared" si="51"/>
        <v>0</v>
      </c>
      <c r="V412" s="34">
        <f t="shared" si="52"/>
        <v>0</v>
      </c>
    </row>
    <row r="413" spans="1:22">
      <c r="A413" s="34" t="s">
        <v>790</v>
      </c>
      <c r="B413" s="34" t="s">
        <v>47</v>
      </c>
      <c r="C413" s="90" t="s">
        <v>5446</v>
      </c>
      <c r="D413" s="34">
        <v>2</v>
      </c>
      <c r="E413" s="34">
        <v>2</v>
      </c>
      <c r="F413" s="34">
        <v>2</v>
      </c>
      <c r="G413" s="34">
        <v>2</v>
      </c>
      <c r="H413" s="34">
        <v>2</v>
      </c>
      <c r="I413" s="34">
        <v>2</v>
      </c>
      <c r="J413" s="34">
        <v>2</v>
      </c>
      <c r="K413" s="34">
        <v>2</v>
      </c>
      <c r="L413" s="34">
        <v>2</v>
      </c>
      <c r="M413" s="34">
        <v>2</v>
      </c>
      <c r="N413" s="34">
        <v>2</v>
      </c>
      <c r="O413" s="34">
        <v>2</v>
      </c>
      <c r="P413" s="34">
        <v>2</v>
      </c>
      <c r="Q413" s="34">
        <v>2</v>
      </c>
      <c r="R413" s="34">
        <v>2</v>
      </c>
      <c r="S413" s="34">
        <v>2</v>
      </c>
      <c r="T413" s="34">
        <f t="shared" si="50"/>
        <v>0</v>
      </c>
      <c r="U413" s="34">
        <f t="shared" si="51"/>
        <v>0</v>
      </c>
      <c r="V413" s="34">
        <f t="shared" si="52"/>
        <v>0</v>
      </c>
    </row>
    <row r="414" spans="1:22">
      <c r="A414" s="34" t="s">
        <v>833</v>
      </c>
      <c r="B414" s="34" t="s">
        <v>47</v>
      </c>
      <c r="C414" s="90" t="s">
        <v>5446</v>
      </c>
      <c r="D414" s="34">
        <v>2</v>
      </c>
      <c r="E414" s="34">
        <v>2</v>
      </c>
      <c r="F414" s="34">
        <v>2</v>
      </c>
      <c r="G414" s="34">
        <v>2</v>
      </c>
      <c r="H414" s="34">
        <v>2</v>
      </c>
      <c r="I414" s="34">
        <v>2</v>
      </c>
      <c r="J414" s="34">
        <v>0</v>
      </c>
      <c r="K414" s="34">
        <v>0</v>
      </c>
      <c r="L414" s="34">
        <v>2</v>
      </c>
      <c r="M414" s="34">
        <v>2</v>
      </c>
      <c r="N414" s="34">
        <v>0</v>
      </c>
      <c r="O414" s="34">
        <v>2</v>
      </c>
      <c r="P414" s="34">
        <v>2</v>
      </c>
      <c r="Q414" s="34">
        <v>0</v>
      </c>
      <c r="R414" s="34">
        <v>0</v>
      </c>
      <c r="S414" s="34">
        <v>2</v>
      </c>
      <c r="T414" s="34">
        <f t="shared" si="50"/>
        <v>0</v>
      </c>
      <c r="U414" s="34">
        <f t="shared" si="51"/>
        <v>0</v>
      </c>
      <c r="V414" s="34">
        <f t="shared" si="52"/>
        <v>0</v>
      </c>
    </row>
    <row r="415" spans="1:22">
      <c r="A415" s="34" t="s">
        <v>2184</v>
      </c>
      <c r="B415" s="34" t="s">
        <v>47</v>
      </c>
      <c r="C415" s="90" t="s">
        <v>5446</v>
      </c>
      <c r="D415" s="34">
        <v>2</v>
      </c>
      <c r="E415" s="34">
        <v>2</v>
      </c>
      <c r="F415" s="34">
        <v>2</v>
      </c>
      <c r="G415" s="34">
        <v>2</v>
      </c>
      <c r="H415" s="34">
        <v>2</v>
      </c>
      <c r="I415" s="34">
        <v>2</v>
      </c>
      <c r="J415" s="34">
        <v>2</v>
      </c>
      <c r="K415" s="34">
        <v>2</v>
      </c>
      <c r="L415" s="34">
        <v>2</v>
      </c>
      <c r="M415" s="34">
        <v>2</v>
      </c>
      <c r="N415" s="34">
        <v>2</v>
      </c>
      <c r="O415" s="34">
        <v>2</v>
      </c>
      <c r="P415" s="34">
        <v>2</v>
      </c>
      <c r="Q415" s="34">
        <v>2</v>
      </c>
      <c r="R415" s="34">
        <v>2</v>
      </c>
      <c r="S415" s="34">
        <v>2</v>
      </c>
      <c r="T415" s="34">
        <f t="shared" si="50"/>
        <v>0</v>
      </c>
      <c r="U415" s="34">
        <f t="shared" si="51"/>
        <v>0</v>
      </c>
      <c r="V415" s="34">
        <f t="shared" si="52"/>
        <v>0</v>
      </c>
    </row>
    <row r="416" spans="1:22">
      <c r="A416" s="34" t="s">
        <v>800</v>
      </c>
      <c r="B416" s="34" t="s">
        <v>47</v>
      </c>
      <c r="C416" s="90" t="s">
        <v>5446</v>
      </c>
      <c r="D416" s="34">
        <v>2</v>
      </c>
      <c r="E416" s="34">
        <v>2</v>
      </c>
      <c r="F416" s="34">
        <v>2</v>
      </c>
      <c r="G416" s="34">
        <v>2</v>
      </c>
      <c r="H416" s="34">
        <v>2</v>
      </c>
      <c r="I416" s="34">
        <v>2</v>
      </c>
      <c r="J416" s="34">
        <v>2</v>
      </c>
      <c r="K416" s="34">
        <v>2</v>
      </c>
      <c r="L416" s="34">
        <v>2</v>
      </c>
      <c r="M416" s="34">
        <v>2</v>
      </c>
      <c r="N416" s="34">
        <v>2</v>
      </c>
      <c r="O416" s="34">
        <v>2</v>
      </c>
      <c r="P416" s="34">
        <v>2</v>
      </c>
      <c r="Q416" s="34">
        <v>2</v>
      </c>
      <c r="R416" s="34">
        <v>2</v>
      </c>
      <c r="S416" s="34">
        <v>2</v>
      </c>
      <c r="T416" s="34">
        <f t="shared" si="50"/>
        <v>0</v>
      </c>
      <c r="U416" s="34">
        <f t="shared" si="51"/>
        <v>0</v>
      </c>
      <c r="V416" s="34">
        <f t="shared" si="52"/>
        <v>0</v>
      </c>
    </row>
    <row r="417" spans="1:22">
      <c r="A417" s="34" t="s">
        <v>803</v>
      </c>
      <c r="B417" s="34" t="s">
        <v>47</v>
      </c>
      <c r="C417" s="90" t="s">
        <v>5446</v>
      </c>
      <c r="D417" s="34">
        <v>2</v>
      </c>
      <c r="E417" s="34">
        <v>2</v>
      </c>
      <c r="F417" s="34">
        <v>2</v>
      </c>
      <c r="G417" s="34">
        <v>2</v>
      </c>
      <c r="H417" s="34">
        <v>2</v>
      </c>
      <c r="I417" s="34">
        <v>2</v>
      </c>
      <c r="J417" s="34">
        <v>2</v>
      </c>
      <c r="K417" s="34">
        <v>2</v>
      </c>
      <c r="L417" s="34">
        <v>2</v>
      </c>
      <c r="M417" s="34">
        <v>2</v>
      </c>
      <c r="N417" s="34">
        <v>2</v>
      </c>
      <c r="O417" s="34">
        <v>2</v>
      </c>
      <c r="P417" s="34">
        <v>2</v>
      </c>
      <c r="Q417" s="34">
        <v>2</v>
      </c>
      <c r="R417" s="34">
        <v>2</v>
      </c>
      <c r="S417" s="34">
        <v>2</v>
      </c>
      <c r="T417" s="34">
        <f t="shared" si="50"/>
        <v>0</v>
      </c>
      <c r="U417" s="34">
        <f t="shared" si="51"/>
        <v>0</v>
      </c>
      <c r="V417" s="34">
        <f t="shared" si="52"/>
        <v>0</v>
      </c>
    </row>
    <row r="418" spans="1:22">
      <c r="A418" s="34" t="s">
        <v>776</v>
      </c>
      <c r="B418" s="34" t="s">
        <v>47</v>
      </c>
      <c r="C418" s="90" t="s">
        <v>5446</v>
      </c>
      <c r="D418" s="34">
        <v>2</v>
      </c>
      <c r="E418" s="34">
        <v>2</v>
      </c>
      <c r="F418" s="34">
        <v>2</v>
      </c>
      <c r="G418" s="34">
        <v>2</v>
      </c>
      <c r="H418" s="34">
        <v>2</v>
      </c>
      <c r="I418" s="34">
        <v>2</v>
      </c>
      <c r="J418" s="34">
        <v>2</v>
      </c>
      <c r="K418" s="34">
        <v>2</v>
      </c>
      <c r="L418" s="34">
        <v>2</v>
      </c>
      <c r="M418" s="34">
        <v>2</v>
      </c>
      <c r="N418" s="34">
        <v>2</v>
      </c>
      <c r="O418" s="34">
        <v>2</v>
      </c>
      <c r="P418" s="34">
        <v>2</v>
      </c>
      <c r="Q418" s="34">
        <v>2</v>
      </c>
      <c r="R418" s="34">
        <v>2</v>
      </c>
      <c r="S418" s="34">
        <v>2</v>
      </c>
      <c r="T418" s="34">
        <f t="shared" si="50"/>
        <v>0</v>
      </c>
      <c r="U418" s="34">
        <f t="shared" si="51"/>
        <v>0</v>
      </c>
      <c r="V418" s="34">
        <f t="shared" si="52"/>
        <v>0</v>
      </c>
    </row>
    <row r="419" spans="1:22">
      <c r="A419" s="34" t="s">
        <v>780</v>
      </c>
      <c r="B419" s="34" t="s">
        <v>47</v>
      </c>
      <c r="C419" s="90" t="s">
        <v>5446</v>
      </c>
      <c r="D419" s="34">
        <v>2</v>
      </c>
      <c r="E419" s="34">
        <v>2</v>
      </c>
      <c r="F419" s="34">
        <v>2</v>
      </c>
      <c r="G419" s="34">
        <v>2</v>
      </c>
      <c r="H419" s="34">
        <v>2</v>
      </c>
      <c r="I419" s="34">
        <v>2</v>
      </c>
      <c r="J419" s="34">
        <v>2</v>
      </c>
      <c r="K419" s="34">
        <v>2</v>
      </c>
      <c r="L419" s="34">
        <v>2</v>
      </c>
      <c r="M419" s="34">
        <v>2</v>
      </c>
      <c r="N419" s="34">
        <v>2</v>
      </c>
      <c r="O419" s="34">
        <v>2</v>
      </c>
      <c r="P419" s="34">
        <v>2</v>
      </c>
      <c r="Q419" s="34">
        <v>2</v>
      </c>
      <c r="R419" s="34">
        <v>2</v>
      </c>
      <c r="S419" s="34">
        <v>2</v>
      </c>
      <c r="T419" s="34">
        <f t="shared" si="50"/>
        <v>0</v>
      </c>
      <c r="U419" s="34">
        <f t="shared" si="51"/>
        <v>0</v>
      </c>
      <c r="V419" s="34">
        <f t="shared" si="52"/>
        <v>0</v>
      </c>
    </row>
    <row r="420" spans="1:22">
      <c r="A420" s="34" t="s">
        <v>816</v>
      </c>
      <c r="B420" s="34" t="s">
        <v>47</v>
      </c>
      <c r="C420" s="90" t="s">
        <v>5446</v>
      </c>
      <c r="D420" s="34">
        <v>2</v>
      </c>
      <c r="E420" s="34">
        <v>2</v>
      </c>
      <c r="F420" s="34">
        <v>2</v>
      </c>
      <c r="G420" s="34">
        <v>2</v>
      </c>
      <c r="H420" s="34">
        <v>2</v>
      </c>
      <c r="I420" s="34">
        <v>2</v>
      </c>
      <c r="J420" s="34">
        <v>2</v>
      </c>
      <c r="K420" s="34">
        <v>0</v>
      </c>
      <c r="L420" s="34">
        <v>2</v>
      </c>
      <c r="M420" s="34">
        <v>2</v>
      </c>
      <c r="N420" s="34">
        <v>0</v>
      </c>
      <c r="O420" s="34">
        <v>2</v>
      </c>
      <c r="P420" s="34">
        <v>2</v>
      </c>
      <c r="Q420" s="34">
        <v>2</v>
      </c>
      <c r="R420" s="34">
        <v>2</v>
      </c>
      <c r="S420" s="34">
        <v>2</v>
      </c>
      <c r="T420" s="34">
        <f t="shared" si="50"/>
        <v>0</v>
      </c>
      <c r="U420" s="34">
        <f t="shared" si="51"/>
        <v>0</v>
      </c>
      <c r="V420" s="34">
        <f t="shared" si="52"/>
        <v>0</v>
      </c>
    </row>
    <row r="421" spans="1:22">
      <c r="A421" s="34" t="s">
        <v>818</v>
      </c>
      <c r="B421" s="34" t="s">
        <v>47</v>
      </c>
      <c r="C421" s="90" t="s">
        <v>5446</v>
      </c>
      <c r="D421" s="34">
        <v>2</v>
      </c>
      <c r="E421" s="34">
        <v>2</v>
      </c>
      <c r="F421" s="34">
        <v>2</v>
      </c>
      <c r="G421" s="34">
        <v>2</v>
      </c>
      <c r="H421" s="34">
        <v>2</v>
      </c>
      <c r="I421" s="34">
        <v>2</v>
      </c>
      <c r="J421" s="34">
        <v>2</v>
      </c>
      <c r="K421" s="34">
        <v>2</v>
      </c>
      <c r="L421" s="34">
        <v>2</v>
      </c>
      <c r="M421" s="34">
        <v>2</v>
      </c>
      <c r="N421" s="34">
        <v>2</v>
      </c>
      <c r="O421" s="34">
        <v>2</v>
      </c>
      <c r="P421" s="34">
        <v>2</v>
      </c>
      <c r="Q421" s="34">
        <v>2</v>
      </c>
      <c r="R421" s="34">
        <v>2</v>
      </c>
      <c r="S421" s="34">
        <v>2</v>
      </c>
      <c r="T421" s="34">
        <f t="shared" si="50"/>
        <v>0</v>
      </c>
      <c r="U421" s="34">
        <f t="shared" si="51"/>
        <v>0</v>
      </c>
      <c r="V421" s="34">
        <f t="shared" si="52"/>
        <v>0</v>
      </c>
    </row>
    <row r="422" spans="1:22">
      <c r="A422" s="34" t="s">
        <v>772</v>
      </c>
      <c r="B422" s="34" t="s">
        <v>47</v>
      </c>
      <c r="C422" s="90" t="s">
        <v>5446</v>
      </c>
      <c r="D422" s="34">
        <v>2</v>
      </c>
      <c r="E422" s="34">
        <v>2</v>
      </c>
      <c r="F422" s="34">
        <v>2</v>
      </c>
      <c r="G422" s="34">
        <v>2</v>
      </c>
      <c r="H422" s="34">
        <v>2</v>
      </c>
      <c r="I422" s="34">
        <v>2</v>
      </c>
      <c r="J422" s="34">
        <v>2</v>
      </c>
      <c r="K422" s="34">
        <v>0</v>
      </c>
      <c r="L422" s="34">
        <v>2</v>
      </c>
      <c r="M422" s="34">
        <v>2</v>
      </c>
      <c r="N422" s="34">
        <v>2</v>
      </c>
      <c r="O422" s="34">
        <v>2</v>
      </c>
      <c r="P422" s="34">
        <v>2</v>
      </c>
      <c r="Q422" s="34">
        <v>2</v>
      </c>
      <c r="R422" s="34">
        <v>2</v>
      </c>
      <c r="S422" s="34">
        <v>2</v>
      </c>
      <c r="T422" s="34">
        <f t="shared" si="50"/>
        <v>0</v>
      </c>
      <c r="U422" s="34">
        <f t="shared" si="51"/>
        <v>0</v>
      </c>
      <c r="V422" s="34">
        <f t="shared" si="52"/>
        <v>0</v>
      </c>
    </row>
    <row r="423" spans="1:22">
      <c r="A423" s="34" t="s">
        <v>764</v>
      </c>
      <c r="B423" s="34" t="s">
        <v>47</v>
      </c>
      <c r="C423" s="90" t="s">
        <v>5446</v>
      </c>
      <c r="D423" s="34">
        <v>2</v>
      </c>
      <c r="E423" s="34">
        <v>2</v>
      </c>
      <c r="F423" s="34">
        <v>2</v>
      </c>
      <c r="G423" s="34">
        <v>2</v>
      </c>
      <c r="H423" s="34">
        <v>2</v>
      </c>
      <c r="I423" s="34">
        <v>2</v>
      </c>
      <c r="J423" s="34">
        <v>2</v>
      </c>
      <c r="K423" s="34">
        <v>0</v>
      </c>
      <c r="L423" s="34">
        <v>2</v>
      </c>
      <c r="M423" s="34">
        <v>2</v>
      </c>
      <c r="N423" s="34">
        <v>2</v>
      </c>
      <c r="O423" s="34">
        <v>2</v>
      </c>
      <c r="P423" s="34">
        <v>2</v>
      </c>
      <c r="Q423" s="34">
        <v>2</v>
      </c>
      <c r="R423" s="34">
        <v>2</v>
      </c>
      <c r="S423" s="34">
        <v>2</v>
      </c>
      <c r="T423" s="34">
        <f t="shared" si="50"/>
        <v>0</v>
      </c>
      <c r="U423" s="34">
        <f t="shared" si="51"/>
        <v>0</v>
      </c>
      <c r="V423" s="34">
        <f t="shared" si="52"/>
        <v>0</v>
      </c>
    </row>
    <row r="424" spans="1:22">
      <c r="A424" s="34" t="s">
        <v>1805</v>
      </c>
      <c r="B424" s="34" t="s">
        <v>47</v>
      </c>
      <c r="C424" s="90" t="s">
        <v>5449</v>
      </c>
      <c r="D424" s="34">
        <v>4</v>
      </c>
      <c r="E424" s="34">
        <v>4</v>
      </c>
      <c r="F424" s="34">
        <v>4</v>
      </c>
      <c r="G424" s="34">
        <v>4</v>
      </c>
      <c r="H424" s="34">
        <v>4</v>
      </c>
      <c r="I424" s="34">
        <v>4</v>
      </c>
      <c r="J424" s="34">
        <v>4</v>
      </c>
      <c r="K424" s="34">
        <v>4</v>
      </c>
      <c r="L424" s="34">
        <v>4</v>
      </c>
      <c r="M424" s="34">
        <v>4</v>
      </c>
      <c r="N424" s="34">
        <v>4</v>
      </c>
      <c r="O424" s="34">
        <v>4</v>
      </c>
      <c r="P424" s="34">
        <v>4</v>
      </c>
      <c r="Q424" s="34">
        <v>4</v>
      </c>
      <c r="R424" s="34">
        <v>4</v>
      </c>
      <c r="S424" s="34">
        <v>4</v>
      </c>
      <c r="T424" s="34">
        <f>COUNTIF(D424:S424,"&gt;4")</f>
        <v>0</v>
      </c>
      <c r="U424" s="34">
        <f>COUNTIF(D424:S424,"&lt;4")  - COUNTIF(D424:S424,"=0")</f>
        <v>0</v>
      </c>
      <c r="V424" s="34">
        <f t="shared" si="52"/>
        <v>0</v>
      </c>
    </row>
    <row r="425" spans="1:22">
      <c r="A425" s="34" t="s">
        <v>768</v>
      </c>
      <c r="B425" s="34" t="s">
        <v>47</v>
      </c>
      <c r="C425" s="90" t="s">
        <v>5446</v>
      </c>
      <c r="D425" s="34">
        <v>2</v>
      </c>
      <c r="E425" s="34">
        <v>2</v>
      </c>
      <c r="F425" s="34">
        <v>2</v>
      </c>
      <c r="G425" s="34">
        <v>2</v>
      </c>
      <c r="H425" s="34">
        <v>2</v>
      </c>
      <c r="I425" s="34">
        <v>2</v>
      </c>
      <c r="J425" s="34">
        <v>2</v>
      </c>
      <c r="K425" s="34">
        <v>0</v>
      </c>
      <c r="L425" s="34">
        <v>2</v>
      </c>
      <c r="M425" s="34">
        <v>2</v>
      </c>
      <c r="N425" s="34">
        <v>2</v>
      </c>
      <c r="O425" s="34">
        <v>2</v>
      </c>
      <c r="P425" s="34">
        <v>2</v>
      </c>
      <c r="Q425" s="34">
        <v>0</v>
      </c>
      <c r="R425" s="34">
        <v>2</v>
      </c>
      <c r="S425" s="34">
        <v>2</v>
      </c>
      <c r="T425" s="34">
        <f t="shared" ref="T425:T430" si="53">COUNTIF(D425:S425,"&gt;2")</f>
        <v>0</v>
      </c>
      <c r="U425" s="34">
        <f t="shared" ref="U425:U430" si="54">COUNTIF(D425:S425,"&lt;2")  - COUNTIF(D425:S425,"=0")</f>
        <v>0</v>
      </c>
      <c r="V425" s="34">
        <f t="shared" si="52"/>
        <v>0</v>
      </c>
    </row>
    <row r="426" spans="1:22">
      <c r="A426" s="34" t="s">
        <v>822</v>
      </c>
      <c r="B426" s="34" t="s">
        <v>47</v>
      </c>
      <c r="C426" s="90" t="s">
        <v>5446</v>
      </c>
      <c r="D426" s="34">
        <v>2</v>
      </c>
      <c r="E426" s="34">
        <v>2</v>
      </c>
      <c r="F426" s="34">
        <v>2</v>
      </c>
      <c r="G426" s="34">
        <v>2</v>
      </c>
      <c r="H426" s="34">
        <v>2</v>
      </c>
      <c r="I426" s="34">
        <v>2</v>
      </c>
      <c r="J426" s="34">
        <v>2</v>
      </c>
      <c r="K426" s="34">
        <v>2</v>
      </c>
      <c r="L426" s="34">
        <v>2</v>
      </c>
      <c r="M426" s="34">
        <v>2</v>
      </c>
      <c r="N426" s="34">
        <v>2</v>
      </c>
      <c r="O426" s="34">
        <v>2</v>
      </c>
      <c r="P426" s="34">
        <v>2</v>
      </c>
      <c r="Q426" s="34">
        <v>2</v>
      </c>
      <c r="R426" s="34">
        <v>2</v>
      </c>
      <c r="S426" s="34">
        <v>2</v>
      </c>
      <c r="T426" s="34">
        <f t="shared" si="53"/>
        <v>0</v>
      </c>
      <c r="U426" s="34">
        <f t="shared" si="54"/>
        <v>0</v>
      </c>
      <c r="V426" s="34">
        <f t="shared" si="52"/>
        <v>0</v>
      </c>
    </row>
    <row r="427" spans="1:22">
      <c r="A427" s="34" t="s">
        <v>2229</v>
      </c>
      <c r="B427" s="34" t="s">
        <v>47</v>
      </c>
      <c r="C427" s="90" t="s">
        <v>5446</v>
      </c>
      <c r="D427" s="34">
        <v>2</v>
      </c>
      <c r="E427" s="34">
        <v>2</v>
      </c>
      <c r="F427" s="34">
        <v>2</v>
      </c>
      <c r="G427" s="34">
        <v>2</v>
      </c>
      <c r="H427" s="34">
        <v>2</v>
      </c>
      <c r="I427" s="34">
        <v>2</v>
      </c>
      <c r="J427" s="34">
        <v>2</v>
      </c>
      <c r="K427" s="34">
        <v>2</v>
      </c>
      <c r="L427" s="34">
        <v>2</v>
      </c>
      <c r="M427" s="34">
        <v>2</v>
      </c>
      <c r="N427" s="34">
        <v>2</v>
      </c>
      <c r="O427" s="34">
        <v>2</v>
      </c>
      <c r="P427" s="34">
        <v>2</v>
      </c>
      <c r="Q427" s="34">
        <v>2</v>
      </c>
      <c r="R427" s="34">
        <v>2</v>
      </c>
      <c r="S427" s="34">
        <v>2</v>
      </c>
      <c r="T427" s="34">
        <f t="shared" si="53"/>
        <v>0</v>
      </c>
      <c r="U427" s="34">
        <f t="shared" si="54"/>
        <v>0</v>
      </c>
      <c r="V427" s="34">
        <f t="shared" si="52"/>
        <v>0</v>
      </c>
    </row>
    <row r="428" spans="1:22">
      <c r="A428" s="34" t="s">
        <v>794</v>
      </c>
      <c r="B428" s="34" t="s">
        <v>47</v>
      </c>
      <c r="C428" s="90" t="s">
        <v>5446</v>
      </c>
      <c r="D428" s="34">
        <v>2</v>
      </c>
      <c r="E428" s="34">
        <v>2</v>
      </c>
      <c r="F428" s="34">
        <v>2</v>
      </c>
      <c r="G428" s="34">
        <v>2</v>
      </c>
      <c r="H428" s="34">
        <v>2</v>
      </c>
      <c r="I428" s="34">
        <v>2</v>
      </c>
      <c r="J428" s="34">
        <v>2</v>
      </c>
      <c r="K428" s="34">
        <v>0</v>
      </c>
      <c r="L428" s="34">
        <v>2</v>
      </c>
      <c r="M428" s="34">
        <v>2</v>
      </c>
      <c r="N428" s="34">
        <v>2</v>
      </c>
      <c r="O428" s="34">
        <v>2</v>
      </c>
      <c r="P428" s="34">
        <v>2</v>
      </c>
      <c r="Q428" s="34">
        <v>2</v>
      </c>
      <c r="R428" s="34">
        <v>2</v>
      </c>
      <c r="S428" s="34">
        <v>2</v>
      </c>
      <c r="T428" s="34">
        <f t="shared" si="53"/>
        <v>0</v>
      </c>
      <c r="U428" s="34">
        <f t="shared" si="54"/>
        <v>0</v>
      </c>
      <c r="V428" s="34">
        <f t="shared" si="52"/>
        <v>0</v>
      </c>
    </row>
    <row r="429" spans="1:22">
      <c r="A429" s="34" t="s">
        <v>797</v>
      </c>
      <c r="B429" s="34" t="s">
        <v>47</v>
      </c>
      <c r="C429" s="90" t="s">
        <v>5446</v>
      </c>
      <c r="D429" s="34">
        <v>2</v>
      </c>
      <c r="E429" s="34">
        <v>2</v>
      </c>
      <c r="F429" s="34">
        <v>2</v>
      </c>
      <c r="G429" s="34">
        <v>2</v>
      </c>
      <c r="H429" s="34">
        <v>2</v>
      </c>
      <c r="I429" s="34">
        <v>2</v>
      </c>
      <c r="J429" s="34">
        <v>2</v>
      </c>
      <c r="K429" s="34">
        <v>2</v>
      </c>
      <c r="L429" s="34">
        <v>2</v>
      </c>
      <c r="M429" s="34">
        <v>2</v>
      </c>
      <c r="N429" s="34">
        <v>2</v>
      </c>
      <c r="O429" s="34">
        <v>2</v>
      </c>
      <c r="P429" s="34">
        <v>2</v>
      </c>
      <c r="Q429" s="34">
        <v>2</v>
      </c>
      <c r="R429" s="34">
        <v>2</v>
      </c>
      <c r="S429" s="34">
        <v>2</v>
      </c>
      <c r="T429" s="34">
        <f t="shared" si="53"/>
        <v>0</v>
      </c>
      <c r="U429" s="34">
        <f t="shared" si="54"/>
        <v>0</v>
      </c>
      <c r="V429" s="34">
        <f t="shared" si="52"/>
        <v>0</v>
      </c>
    </row>
    <row r="430" spans="1:22">
      <c r="A430" s="34" t="s">
        <v>2716</v>
      </c>
      <c r="B430" s="34" t="s">
        <v>47</v>
      </c>
      <c r="C430" s="90" t="s">
        <v>5446</v>
      </c>
      <c r="D430" s="34">
        <v>2</v>
      </c>
      <c r="E430" s="34">
        <v>2</v>
      </c>
      <c r="F430" s="34">
        <v>2</v>
      </c>
      <c r="G430" s="34">
        <v>2</v>
      </c>
      <c r="H430" s="34">
        <v>2</v>
      </c>
      <c r="I430" s="34">
        <v>3</v>
      </c>
      <c r="J430" s="34">
        <v>2</v>
      </c>
      <c r="K430" s="34">
        <v>2</v>
      </c>
      <c r="L430" s="34">
        <v>2</v>
      </c>
      <c r="M430" s="34">
        <v>0</v>
      </c>
      <c r="N430" s="34">
        <v>2</v>
      </c>
      <c r="O430" s="34">
        <v>2</v>
      </c>
      <c r="P430" s="34">
        <v>2</v>
      </c>
      <c r="Q430" s="34">
        <v>0</v>
      </c>
      <c r="R430" s="34">
        <v>2</v>
      </c>
      <c r="S430" s="34">
        <v>2</v>
      </c>
      <c r="T430" s="34">
        <f t="shared" si="53"/>
        <v>1</v>
      </c>
      <c r="U430" s="34">
        <f t="shared" si="54"/>
        <v>0</v>
      </c>
      <c r="V430" s="34">
        <f t="shared" si="52"/>
        <v>1</v>
      </c>
    </row>
    <row r="431" spans="1:22">
      <c r="A431" s="34" t="s">
        <v>1808</v>
      </c>
      <c r="B431" s="34" t="s">
        <v>47</v>
      </c>
      <c r="C431" s="90" t="s">
        <v>5449</v>
      </c>
      <c r="D431" s="34">
        <v>4</v>
      </c>
      <c r="E431" s="34">
        <v>4</v>
      </c>
      <c r="F431" s="34">
        <v>4</v>
      </c>
      <c r="G431" s="34">
        <v>4</v>
      </c>
      <c r="H431" s="34">
        <v>4</v>
      </c>
      <c r="I431" s="34">
        <v>4</v>
      </c>
      <c r="J431" s="34">
        <v>4</v>
      </c>
      <c r="K431" s="34">
        <v>4</v>
      </c>
      <c r="L431" s="34">
        <v>4</v>
      </c>
      <c r="M431" s="34">
        <v>4</v>
      </c>
      <c r="N431" s="34">
        <v>4</v>
      </c>
      <c r="O431" s="34">
        <v>4</v>
      </c>
      <c r="P431" s="34">
        <v>4</v>
      </c>
      <c r="Q431" s="34">
        <v>4</v>
      </c>
      <c r="R431" s="34">
        <v>5</v>
      </c>
      <c r="S431" s="34">
        <v>3</v>
      </c>
      <c r="T431" s="34">
        <f>COUNTIF(D431:S431,"&gt;4")</f>
        <v>1</v>
      </c>
      <c r="U431" s="34">
        <f>COUNTIF(D431:S431,"&lt;4")  - COUNTIF(D431:S431,"=0")</f>
        <v>1</v>
      </c>
      <c r="V431" s="34">
        <f t="shared" si="52"/>
        <v>2</v>
      </c>
    </row>
    <row r="432" spans="1:22">
      <c r="A432" s="34" t="s">
        <v>835</v>
      </c>
      <c r="B432" s="34" t="s">
        <v>47</v>
      </c>
      <c r="C432" s="90" t="s">
        <v>5446</v>
      </c>
      <c r="D432" s="34">
        <v>2</v>
      </c>
      <c r="E432" s="34">
        <v>2</v>
      </c>
      <c r="F432" s="34">
        <v>2</v>
      </c>
      <c r="G432" s="34">
        <v>2</v>
      </c>
      <c r="H432" s="34">
        <v>2</v>
      </c>
      <c r="I432" s="34">
        <v>2</v>
      </c>
      <c r="J432" s="34">
        <v>2</v>
      </c>
      <c r="K432" s="34">
        <v>2</v>
      </c>
      <c r="L432" s="34">
        <v>2</v>
      </c>
      <c r="M432" s="34">
        <v>2</v>
      </c>
      <c r="N432" s="34">
        <v>2</v>
      </c>
      <c r="O432" s="34">
        <v>2</v>
      </c>
      <c r="P432" s="34">
        <v>2</v>
      </c>
      <c r="Q432" s="34">
        <v>2</v>
      </c>
      <c r="R432" s="34">
        <v>2</v>
      </c>
      <c r="S432" s="34">
        <v>2</v>
      </c>
      <c r="T432" s="34">
        <f>COUNTIF(D432:S432,"&gt;2")</f>
        <v>0</v>
      </c>
      <c r="U432" s="34">
        <f>COUNTIF(D432:S432,"&lt;2")  - COUNTIF(D432:S432,"=0")</f>
        <v>0</v>
      </c>
      <c r="V432" s="34">
        <f t="shared" si="52"/>
        <v>0</v>
      </c>
    </row>
    <row r="433" spans="1:22">
      <c r="A433" s="34" t="s">
        <v>1400</v>
      </c>
      <c r="B433" s="34" t="s">
        <v>47</v>
      </c>
      <c r="C433" s="90" t="s">
        <v>5446</v>
      </c>
      <c r="D433" s="34">
        <v>2</v>
      </c>
      <c r="E433" s="34">
        <v>2</v>
      </c>
      <c r="F433" s="34">
        <v>2</v>
      </c>
      <c r="G433" s="34">
        <v>2</v>
      </c>
      <c r="H433" s="34">
        <v>2</v>
      </c>
      <c r="I433" s="34">
        <v>2</v>
      </c>
      <c r="J433" s="34" t="s">
        <v>5525</v>
      </c>
      <c r="K433" s="34">
        <v>2</v>
      </c>
      <c r="L433" s="34">
        <v>2</v>
      </c>
      <c r="M433" s="34">
        <v>2</v>
      </c>
      <c r="N433" s="34">
        <v>2</v>
      </c>
      <c r="O433" s="34">
        <v>2</v>
      </c>
      <c r="P433" s="34">
        <v>2</v>
      </c>
      <c r="Q433" s="34">
        <v>2</v>
      </c>
      <c r="R433" s="34">
        <v>2</v>
      </c>
      <c r="S433" s="34">
        <v>2</v>
      </c>
      <c r="T433" s="34">
        <f>COUNTIF(D433:S433,"&gt;2")</f>
        <v>0</v>
      </c>
      <c r="U433" s="34">
        <f>COUNTIF(D433:S433,"&lt;2")  - COUNTIF(D433:S433,"=0")</f>
        <v>0</v>
      </c>
      <c r="V433" s="34">
        <f t="shared" si="52"/>
        <v>0</v>
      </c>
    </row>
    <row r="434" spans="1:22">
      <c r="A434" s="34" t="s">
        <v>1811</v>
      </c>
      <c r="B434" s="34" t="s">
        <v>47</v>
      </c>
      <c r="C434" s="90" t="s">
        <v>5449</v>
      </c>
      <c r="D434" s="34">
        <v>4</v>
      </c>
      <c r="E434" s="34">
        <v>4</v>
      </c>
      <c r="F434" s="34">
        <v>4</v>
      </c>
      <c r="G434" s="34">
        <v>4</v>
      </c>
      <c r="H434" s="34">
        <v>4</v>
      </c>
      <c r="I434" s="34">
        <v>4</v>
      </c>
      <c r="J434" s="34">
        <v>4</v>
      </c>
      <c r="K434" s="34">
        <v>4</v>
      </c>
      <c r="L434" s="34">
        <v>4</v>
      </c>
      <c r="M434" s="34">
        <v>4</v>
      </c>
      <c r="N434" s="34">
        <v>4</v>
      </c>
      <c r="O434" s="34">
        <v>4</v>
      </c>
      <c r="P434" s="34">
        <v>4</v>
      </c>
      <c r="Q434" s="34">
        <v>3</v>
      </c>
      <c r="R434" s="34">
        <v>4</v>
      </c>
      <c r="S434" s="34">
        <v>4</v>
      </c>
      <c r="T434" s="34">
        <f>COUNTIF(D434:S434,"&gt;4")</f>
        <v>0</v>
      </c>
      <c r="U434" s="34">
        <f>COUNTIF(D434:S434,"&lt;4")  - COUNTIF(D434:S434,"=0")</f>
        <v>1</v>
      </c>
      <c r="V434" s="34">
        <f t="shared" si="52"/>
        <v>1</v>
      </c>
    </row>
    <row r="435" spans="1:22">
      <c r="A435" s="34" t="s">
        <v>2059</v>
      </c>
      <c r="B435" s="34" t="s">
        <v>47</v>
      </c>
      <c r="C435" s="90" t="s">
        <v>5446</v>
      </c>
      <c r="D435" s="34">
        <v>2</v>
      </c>
      <c r="E435" s="34">
        <v>2</v>
      </c>
      <c r="F435" s="34">
        <v>2</v>
      </c>
      <c r="G435" s="34">
        <v>2</v>
      </c>
      <c r="H435" s="34">
        <v>2</v>
      </c>
      <c r="I435" s="34">
        <v>2</v>
      </c>
      <c r="J435" s="34">
        <v>2</v>
      </c>
      <c r="K435" s="34">
        <v>2</v>
      </c>
      <c r="L435" s="34">
        <v>2</v>
      </c>
      <c r="M435" s="34">
        <v>2</v>
      </c>
      <c r="N435" s="34">
        <v>2</v>
      </c>
      <c r="O435" s="34">
        <v>2</v>
      </c>
      <c r="P435" s="34">
        <v>2</v>
      </c>
      <c r="Q435" s="34">
        <v>2</v>
      </c>
      <c r="R435" s="34" t="s">
        <v>5526</v>
      </c>
      <c r="S435" s="34">
        <v>2</v>
      </c>
      <c r="T435" s="34">
        <f t="shared" ref="T435:T449" si="55">COUNTIF(D435:S435,"&gt;2")</f>
        <v>0</v>
      </c>
      <c r="U435" s="34">
        <f t="shared" ref="U435:U449" si="56">COUNTIF(D435:S435,"&lt;2")  - COUNTIF(D435:S435,"=0")</f>
        <v>0</v>
      </c>
      <c r="V435" s="34">
        <f t="shared" si="52"/>
        <v>0</v>
      </c>
    </row>
    <row r="436" spans="1:22">
      <c r="A436" s="34" t="s">
        <v>2732</v>
      </c>
      <c r="B436" s="34" t="s">
        <v>47</v>
      </c>
      <c r="C436" s="90" t="s">
        <v>5446</v>
      </c>
      <c r="D436" s="34">
        <v>2</v>
      </c>
      <c r="E436" s="34">
        <v>0</v>
      </c>
      <c r="F436" s="34">
        <v>2</v>
      </c>
      <c r="G436" s="34">
        <v>2</v>
      </c>
      <c r="H436" s="34">
        <v>2</v>
      </c>
      <c r="I436" s="34">
        <v>2</v>
      </c>
      <c r="J436" s="34">
        <v>2</v>
      </c>
      <c r="K436" s="34">
        <v>0</v>
      </c>
      <c r="L436" s="34">
        <v>2</v>
      </c>
      <c r="M436" s="34">
        <v>2</v>
      </c>
      <c r="N436" s="34">
        <v>2</v>
      </c>
      <c r="O436" s="34">
        <v>0</v>
      </c>
      <c r="P436" s="34">
        <v>2</v>
      </c>
      <c r="Q436" s="34">
        <v>2</v>
      </c>
      <c r="R436" s="34">
        <v>2</v>
      </c>
      <c r="S436" s="34">
        <v>2</v>
      </c>
      <c r="T436" s="34">
        <f t="shared" si="55"/>
        <v>0</v>
      </c>
      <c r="U436" s="34">
        <f t="shared" si="56"/>
        <v>0</v>
      </c>
      <c r="V436" s="34">
        <f t="shared" si="52"/>
        <v>0</v>
      </c>
    </row>
    <row r="437" spans="1:22">
      <c r="A437" s="34" t="s">
        <v>2819</v>
      </c>
      <c r="B437" s="34" t="s">
        <v>47</v>
      </c>
      <c r="C437" s="90" t="s">
        <v>5446</v>
      </c>
      <c r="D437" s="34">
        <v>0</v>
      </c>
      <c r="E437" s="34">
        <v>2</v>
      </c>
      <c r="F437" s="34">
        <v>2</v>
      </c>
      <c r="G437" s="34">
        <v>2</v>
      </c>
      <c r="H437" s="34">
        <v>0</v>
      </c>
      <c r="I437" s="34">
        <v>0</v>
      </c>
      <c r="J437" s="34">
        <v>2</v>
      </c>
      <c r="K437" s="34">
        <v>2</v>
      </c>
      <c r="L437" s="34">
        <v>0</v>
      </c>
      <c r="M437" s="34">
        <v>2</v>
      </c>
      <c r="N437" s="34">
        <v>0</v>
      </c>
      <c r="O437" s="34">
        <v>0</v>
      </c>
      <c r="P437" s="34">
        <v>2</v>
      </c>
      <c r="Q437" s="34">
        <v>0</v>
      </c>
      <c r="R437" s="34">
        <v>0</v>
      </c>
      <c r="S437" s="34">
        <v>2</v>
      </c>
      <c r="T437" s="34">
        <f t="shared" si="55"/>
        <v>0</v>
      </c>
      <c r="U437" s="34">
        <f t="shared" si="56"/>
        <v>0</v>
      </c>
      <c r="V437" s="34">
        <f t="shared" si="52"/>
        <v>0</v>
      </c>
    </row>
    <row r="438" spans="1:22">
      <c r="A438" s="34" t="s">
        <v>2805</v>
      </c>
      <c r="B438" s="34" t="s">
        <v>47</v>
      </c>
      <c r="C438" s="90" t="s">
        <v>5446</v>
      </c>
      <c r="D438" s="34">
        <v>2</v>
      </c>
      <c r="E438" s="34">
        <v>2</v>
      </c>
      <c r="F438" s="34">
        <v>2</v>
      </c>
      <c r="G438" s="34">
        <v>0</v>
      </c>
      <c r="H438" s="34">
        <v>0</v>
      </c>
      <c r="I438" s="34">
        <v>0</v>
      </c>
      <c r="J438" s="34">
        <v>0</v>
      </c>
      <c r="K438" s="34">
        <v>2</v>
      </c>
      <c r="L438" s="34">
        <v>0</v>
      </c>
      <c r="M438" s="34">
        <v>0</v>
      </c>
      <c r="N438" s="34">
        <v>0</v>
      </c>
      <c r="O438" s="34">
        <v>0</v>
      </c>
      <c r="P438" s="34">
        <v>2</v>
      </c>
      <c r="Q438" s="34">
        <v>2</v>
      </c>
      <c r="R438" s="34">
        <v>2</v>
      </c>
      <c r="S438" s="34">
        <v>2</v>
      </c>
      <c r="T438" s="34">
        <f t="shared" si="55"/>
        <v>0</v>
      </c>
      <c r="U438" s="34">
        <f t="shared" si="56"/>
        <v>0</v>
      </c>
      <c r="V438" s="34">
        <f t="shared" si="52"/>
        <v>0</v>
      </c>
    </row>
    <row r="439" spans="1:22">
      <c r="A439" s="34" t="s">
        <v>2772</v>
      </c>
      <c r="B439" s="34" t="s">
        <v>47</v>
      </c>
      <c r="C439" s="90" t="s">
        <v>5446</v>
      </c>
      <c r="D439" s="34">
        <v>2</v>
      </c>
      <c r="E439" s="34">
        <v>2</v>
      </c>
      <c r="F439" s="34">
        <v>3</v>
      </c>
      <c r="G439" s="34">
        <v>2</v>
      </c>
      <c r="H439" s="34">
        <v>2</v>
      </c>
      <c r="I439" s="34">
        <v>0</v>
      </c>
      <c r="J439" s="34">
        <v>2</v>
      </c>
      <c r="K439" s="34">
        <v>0</v>
      </c>
      <c r="L439" s="34">
        <v>2</v>
      </c>
      <c r="M439" s="34">
        <v>0</v>
      </c>
      <c r="N439" s="34">
        <v>2</v>
      </c>
      <c r="O439" s="34">
        <v>0</v>
      </c>
      <c r="P439" s="34">
        <v>2</v>
      </c>
      <c r="Q439" s="34">
        <v>2</v>
      </c>
      <c r="R439" s="34">
        <v>0</v>
      </c>
      <c r="S439" s="34">
        <v>0</v>
      </c>
      <c r="T439" s="34">
        <f t="shared" si="55"/>
        <v>1</v>
      </c>
      <c r="U439" s="34">
        <f t="shared" si="56"/>
        <v>0</v>
      </c>
      <c r="V439" s="34">
        <f t="shared" si="52"/>
        <v>1</v>
      </c>
    </row>
    <row r="440" spans="1:22">
      <c r="A440" s="34" t="s">
        <v>2786</v>
      </c>
      <c r="B440" s="34" t="s">
        <v>47</v>
      </c>
      <c r="C440" s="90" t="s">
        <v>5446</v>
      </c>
      <c r="D440" s="34">
        <v>0</v>
      </c>
      <c r="E440" s="34">
        <v>2</v>
      </c>
      <c r="F440" s="34">
        <v>2</v>
      </c>
      <c r="G440" s="34">
        <v>0</v>
      </c>
      <c r="H440" s="34">
        <v>0</v>
      </c>
      <c r="I440" s="34">
        <v>0</v>
      </c>
      <c r="J440" s="34">
        <v>2</v>
      </c>
      <c r="K440" s="34">
        <v>2</v>
      </c>
      <c r="L440" s="34">
        <v>0</v>
      </c>
      <c r="M440" s="34">
        <v>2</v>
      </c>
      <c r="N440" s="34">
        <v>0</v>
      </c>
      <c r="O440" s="34">
        <v>0</v>
      </c>
      <c r="P440" s="34">
        <v>2</v>
      </c>
      <c r="Q440" s="34">
        <v>2</v>
      </c>
      <c r="R440" s="34">
        <v>0</v>
      </c>
      <c r="S440" s="34">
        <v>0</v>
      </c>
      <c r="T440" s="34">
        <f t="shared" si="55"/>
        <v>0</v>
      </c>
      <c r="U440" s="34">
        <f t="shared" si="56"/>
        <v>0</v>
      </c>
      <c r="V440" s="34">
        <f t="shared" si="52"/>
        <v>0</v>
      </c>
    </row>
    <row r="441" spans="1:22">
      <c r="A441" s="34" t="s">
        <v>2807</v>
      </c>
      <c r="B441" s="34" t="s">
        <v>47</v>
      </c>
      <c r="C441" s="90" t="s">
        <v>5446</v>
      </c>
      <c r="D441" s="34">
        <v>0</v>
      </c>
      <c r="E441" s="34">
        <v>0</v>
      </c>
      <c r="F441" s="34">
        <v>2</v>
      </c>
      <c r="G441" s="34">
        <v>0</v>
      </c>
      <c r="H441" s="34">
        <v>0</v>
      </c>
      <c r="I441" s="34">
        <v>0</v>
      </c>
      <c r="J441" s="34">
        <v>0</v>
      </c>
      <c r="K441" s="34">
        <v>2</v>
      </c>
      <c r="L441" s="34">
        <v>0</v>
      </c>
      <c r="M441" s="34">
        <v>0</v>
      </c>
      <c r="N441" s="34">
        <v>0</v>
      </c>
      <c r="O441" s="34">
        <v>0</v>
      </c>
      <c r="P441" s="34">
        <v>0</v>
      </c>
      <c r="Q441" s="34">
        <v>2</v>
      </c>
      <c r="R441" s="34">
        <v>2</v>
      </c>
      <c r="S441" s="34">
        <v>2</v>
      </c>
      <c r="T441" s="34">
        <f t="shared" si="55"/>
        <v>0</v>
      </c>
      <c r="U441" s="34">
        <f t="shared" si="56"/>
        <v>0</v>
      </c>
      <c r="V441" s="34">
        <f t="shared" si="52"/>
        <v>0</v>
      </c>
    </row>
    <row r="442" spans="1:22">
      <c r="A442" s="34" t="s">
        <v>2801</v>
      </c>
      <c r="B442" s="34" t="s">
        <v>47</v>
      </c>
      <c r="C442" s="90" t="s">
        <v>5446</v>
      </c>
      <c r="D442" s="34">
        <v>0</v>
      </c>
      <c r="E442" s="34">
        <v>2</v>
      </c>
      <c r="F442" s="34">
        <v>2</v>
      </c>
      <c r="G442" s="34">
        <v>2</v>
      </c>
      <c r="H442" s="34">
        <v>0</v>
      </c>
      <c r="I442" s="34">
        <v>0</v>
      </c>
      <c r="J442" s="34">
        <v>2</v>
      </c>
      <c r="K442" s="34">
        <v>2</v>
      </c>
      <c r="L442" s="34">
        <v>0</v>
      </c>
      <c r="M442" s="34">
        <v>2</v>
      </c>
      <c r="N442" s="34">
        <v>0</v>
      </c>
      <c r="O442" s="34">
        <v>0</v>
      </c>
      <c r="P442" s="34">
        <v>2</v>
      </c>
      <c r="Q442" s="34">
        <v>0</v>
      </c>
      <c r="R442" s="34">
        <v>0</v>
      </c>
      <c r="S442" s="34">
        <v>2</v>
      </c>
      <c r="T442" s="34">
        <f t="shared" si="55"/>
        <v>0</v>
      </c>
      <c r="U442" s="34">
        <f t="shared" si="56"/>
        <v>0</v>
      </c>
      <c r="V442" s="34">
        <f t="shared" si="52"/>
        <v>0</v>
      </c>
    </row>
    <row r="443" spans="1:22">
      <c r="A443" s="34" t="s">
        <v>2799</v>
      </c>
      <c r="B443" s="34" t="s">
        <v>47</v>
      </c>
      <c r="C443" s="90" t="s">
        <v>5446</v>
      </c>
      <c r="D443" s="34">
        <v>0</v>
      </c>
      <c r="E443" s="34">
        <v>0</v>
      </c>
      <c r="F443" s="34">
        <v>2</v>
      </c>
      <c r="G443" s="34">
        <v>0</v>
      </c>
      <c r="H443" s="34">
        <v>0</v>
      </c>
      <c r="I443" s="34">
        <v>0</v>
      </c>
      <c r="J443" s="34">
        <v>2</v>
      </c>
      <c r="K443" s="34">
        <v>2</v>
      </c>
      <c r="L443" s="34">
        <v>0</v>
      </c>
      <c r="M443" s="34">
        <v>0</v>
      </c>
      <c r="N443" s="34">
        <v>0</v>
      </c>
      <c r="O443" s="34">
        <v>0</v>
      </c>
      <c r="P443" s="34">
        <v>2</v>
      </c>
      <c r="Q443" s="34">
        <v>2</v>
      </c>
      <c r="R443" s="34">
        <v>2</v>
      </c>
      <c r="S443" s="34">
        <v>2</v>
      </c>
      <c r="T443" s="34">
        <f t="shared" si="55"/>
        <v>0</v>
      </c>
      <c r="U443" s="34">
        <f t="shared" si="56"/>
        <v>0</v>
      </c>
      <c r="V443" s="34">
        <f t="shared" si="52"/>
        <v>0</v>
      </c>
    </row>
    <row r="444" spans="1:22">
      <c r="A444" s="34" t="s">
        <v>2817</v>
      </c>
      <c r="B444" s="34" t="s">
        <v>47</v>
      </c>
      <c r="C444" s="90" t="s">
        <v>5446</v>
      </c>
      <c r="D444" s="34">
        <v>0</v>
      </c>
      <c r="E444" s="34">
        <v>2</v>
      </c>
      <c r="F444" s="34">
        <v>3</v>
      </c>
      <c r="G444" s="34">
        <v>2</v>
      </c>
      <c r="H444" s="34">
        <v>0</v>
      </c>
      <c r="I444" s="34">
        <v>0</v>
      </c>
      <c r="J444" s="34">
        <v>2</v>
      </c>
      <c r="K444" s="34">
        <v>2</v>
      </c>
      <c r="L444" s="34">
        <v>0</v>
      </c>
      <c r="M444" s="34">
        <v>2</v>
      </c>
      <c r="N444" s="34">
        <v>0</v>
      </c>
      <c r="O444" s="34">
        <v>0</v>
      </c>
      <c r="P444" s="34">
        <v>2</v>
      </c>
      <c r="Q444" s="34">
        <v>0</v>
      </c>
      <c r="R444" s="34">
        <v>0</v>
      </c>
      <c r="S444" s="34">
        <v>2</v>
      </c>
      <c r="T444" s="34">
        <f t="shared" si="55"/>
        <v>1</v>
      </c>
      <c r="U444" s="34">
        <f t="shared" si="56"/>
        <v>0</v>
      </c>
      <c r="V444" s="34">
        <f t="shared" si="52"/>
        <v>1</v>
      </c>
    </row>
    <row r="445" spans="1:22">
      <c r="A445" s="34" t="s">
        <v>2813</v>
      </c>
      <c r="B445" s="34" t="s">
        <v>47</v>
      </c>
      <c r="C445" s="90" t="s">
        <v>5446</v>
      </c>
      <c r="D445" s="34">
        <v>0</v>
      </c>
      <c r="E445" s="34">
        <v>2</v>
      </c>
      <c r="F445" s="34">
        <v>2</v>
      </c>
      <c r="G445" s="34">
        <v>2</v>
      </c>
      <c r="H445" s="34">
        <v>0</v>
      </c>
      <c r="I445" s="34">
        <v>0</v>
      </c>
      <c r="J445" s="34">
        <v>0</v>
      </c>
      <c r="K445" s="34">
        <v>2</v>
      </c>
      <c r="L445" s="34">
        <v>0</v>
      </c>
      <c r="M445" s="34">
        <v>2</v>
      </c>
      <c r="N445" s="34">
        <v>3</v>
      </c>
      <c r="O445" s="34">
        <v>0</v>
      </c>
      <c r="P445" s="34">
        <v>2</v>
      </c>
      <c r="Q445" s="34">
        <v>2</v>
      </c>
      <c r="R445" s="34">
        <v>0</v>
      </c>
      <c r="S445" s="34">
        <v>0</v>
      </c>
      <c r="T445" s="34">
        <f t="shared" si="55"/>
        <v>1</v>
      </c>
      <c r="U445" s="34">
        <f t="shared" si="56"/>
        <v>0</v>
      </c>
      <c r="V445" s="34">
        <f t="shared" si="52"/>
        <v>1</v>
      </c>
    </row>
    <row r="446" spans="1:22">
      <c r="A446" s="34" t="s">
        <v>2788</v>
      </c>
      <c r="B446" s="34" t="s">
        <v>47</v>
      </c>
      <c r="C446" s="90" t="s">
        <v>5446</v>
      </c>
      <c r="D446" s="34">
        <v>0</v>
      </c>
      <c r="E446" s="34">
        <v>2</v>
      </c>
      <c r="F446" s="34">
        <v>2</v>
      </c>
      <c r="G446" s="34">
        <v>0</v>
      </c>
      <c r="H446" s="34">
        <v>0</v>
      </c>
      <c r="I446" s="34">
        <v>0</v>
      </c>
      <c r="J446" s="34">
        <v>2</v>
      </c>
      <c r="K446" s="34">
        <v>2</v>
      </c>
      <c r="L446" s="34">
        <v>0</v>
      </c>
      <c r="M446" s="34">
        <v>2</v>
      </c>
      <c r="N446" s="34">
        <v>0</v>
      </c>
      <c r="O446" s="34">
        <v>0</v>
      </c>
      <c r="P446" s="34">
        <v>2</v>
      </c>
      <c r="Q446" s="34">
        <v>3</v>
      </c>
      <c r="R446" s="34">
        <v>2</v>
      </c>
      <c r="S446" s="34">
        <v>0</v>
      </c>
      <c r="T446" s="34">
        <f t="shared" si="55"/>
        <v>1</v>
      </c>
      <c r="U446" s="34">
        <f t="shared" si="56"/>
        <v>0</v>
      </c>
      <c r="V446" s="34">
        <f t="shared" si="52"/>
        <v>1</v>
      </c>
    </row>
    <row r="447" spans="1:22">
      <c r="A447" s="34" t="s">
        <v>2783</v>
      </c>
      <c r="B447" s="34" t="s">
        <v>47</v>
      </c>
      <c r="C447" s="90" t="s">
        <v>5446</v>
      </c>
      <c r="D447" s="34">
        <v>0</v>
      </c>
      <c r="E447" s="34">
        <v>0</v>
      </c>
      <c r="F447" s="34">
        <v>3</v>
      </c>
      <c r="G447" s="34">
        <v>2</v>
      </c>
      <c r="H447" s="34">
        <v>0</v>
      </c>
      <c r="I447" s="34">
        <v>0</v>
      </c>
      <c r="J447" s="34">
        <v>2</v>
      </c>
      <c r="K447" s="34">
        <v>2</v>
      </c>
      <c r="L447" s="34">
        <v>0</v>
      </c>
      <c r="M447" s="34">
        <v>2</v>
      </c>
      <c r="N447" s="34">
        <v>2</v>
      </c>
      <c r="O447" s="34">
        <v>0</v>
      </c>
      <c r="P447" s="34">
        <v>2</v>
      </c>
      <c r="Q447" s="34">
        <v>2</v>
      </c>
      <c r="R447" s="34">
        <v>2</v>
      </c>
      <c r="S447" s="34">
        <v>2</v>
      </c>
      <c r="T447" s="34">
        <f t="shared" si="55"/>
        <v>1</v>
      </c>
      <c r="U447" s="34">
        <f t="shared" si="56"/>
        <v>0</v>
      </c>
      <c r="V447" s="34">
        <f t="shared" si="52"/>
        <v>1</v>
      </c>
    </row>
    <row r="448" spans="1:22">
      <c r="A448" s="34" t="s">
        <v>2803</v>
      </c>
      <c r="B448" s="34" t="s">
        <v>47</v>
      </c>
      <c r="C448" s="90" t="s">
        <v>5446</v>
      </c>
      <c r="D448" s="34">
        <v>0</v>
      </c>
      <c r="E448" s="34">
        <v>0</v>
      </c>
      <c r="F448" s="34">
        <v>2</v>
      </c>
      <c r="G448" s="34">
        <v>0</v>
      </c>
      <c r="H448" s="34">
        <v>0</v>
      </c>
      <c r="I448" s="34">
        <v>0</v>
      </c>
      <c r="J448" s="34">
        <v>2</v>
      </c>
      <c r="K448" s="34">
        <v>2</v>
      </c>
      <c r="L448" s="34">
        <v>0</v>
      </c>
      <c r="M448" s="34">
        <v>2</v>
      </c>
      <c r="N448" s="34">
        <v>0</v>
      </c>
      <c r="O448" s="34">
        <v>0</v>
      </c>
      <c r="P448" s="34">
        <v>2</v>
      </c>
      <c r="Q448" s="34">
        <v>2</v>
      </c>
      <c r="R448" s="34">
        <v>2</v>
      </c>
      <c r="S448" s="34">
        <v>2</v>
      </c>
      <c r="T448" s="34">
        <f t="shared" si="55"/>
        <v>0</v>
      </c>
      <c r="U448" s="34">
        <f t="shared" si="56"/>
        <v>0</v>
      </c>
      <c r="V448" s="34">
        <f t="shared" si="52"/>
        <v>0</v>
      </c>
    </row>
    <row r="449" spans="1:22">
      <c r="A449" s="34" t="s">
        <v>2760</v>
      </c>
      <c r="B449" s="34" t="s">
        <v>47</v>
      </c>
      <c r="C449" s="90" t="s">
        <v>5446</v>
      </c>
      <c r="D449" s="34">
        <v>2</v>
      </c>
      <c r="E449" s="34">
        <v>2</v>
      </c>
      <c r="F449" s="34">
        <v>3</v>
      </c>
      <c r="G449" s="34" t="s">
        <v>5527</v>
      </c>
      <c r="H449" s="34">
        <v>2</v>
      </c>
      <c r="I449" s="34">
        <v>2</v>
      </c>
      <c r="J449" s="34">
        <v>2</v>
      </c>
      <c r="K449" s="34">
        <v>2</v>
      </c>
      <c r="L449" s="34">
        <v>2</v>
      </c>
      <c r="M449" s="34">
        <v>2</v>
      </c>
      <c r="N449" s="34">
        <v>2</v>
      </c>
      <c r="O449" s="34">
        <v>2</v>
      </c>
      <c r="P449" s="34">
        <v>2</v>
      </c>
      <c r="Q449" s="34">
        <v>2</v>
      </c>
      <c r="R449" s="34">
        <v>2</v>
      </c>
      <c r="S449" s="34">
        <v>2</v>
      </c>
      <c r="T449" s="34">
        <f t="shared" si="55"/>
        <v>1</v>
      </c>
      <c r="U449" s="34">
        <f t="shared" si="56"/>
        <v>0</v>
      </c>
      <c r="V449" s="34">
        <f t="shared" si="52"/>
        <v>1</v>
      </c>
    </row>
    <row r="450" spans="1:22">
      <c r="A450" s="34" t="s">
        <v>2333</v>
      </c>
      <c r="B450" s="34" t="s">
        <v>47</v>
      </c>
      <c r="C450" s="90" t="s">
        <v>5448</v>
      </c>
      <c r="D450" s="34">
        <v>2</v>
      </c>
      <c r="E450" s="34">
        <v>3</v>
      </c>
      <c r="F450" s="34" t="s">
        <v>5528</v>
      </c>
      <c r="G450" s="34" t="s">
        <v>5529</v>
      </c>
      <c r="H450" s="34">
        <v>3</v>
      </c>
      <c r="I450" s="34" t="s">
        <v>5530</v>
      </c>
      <c r="J450" s="34">
        <v>3</v>
      </c>
      <c r="K450" s="34">
        <v>4</v>
      </c>
      <c r="L450" s="34">
        <v>3</v>
      </c>
      <c r="M450" s="34">
        <v>3</v>
      </c>
      <c r="N450" s="34">
        <v>3</v>
      </c>
      <c r="O450" s="34">
        <v>3</v>
      </c>
      <c r="P450" s="34">
        <v>3</v>
      </c>
      <c r="Q450" s="34">
        <v>3</v>
      </c>
      <c r="R450" s="34">
        <v>3</v>
      </c>
      <c r="S450" s="34">
        <v>3</v>
      </c>
      <c r="T450" s="34">
        <f>COUNTIF(D450:S450,"&gt;3")</f>
        <v>1</v>
      </c>
      <c r="U450" s="34">
        <f>COUNTIF(D450:S450,"&lt;3")  - COUNTIF(D450:S450,"=0")</f>
        <v>1</v>
      </c>
      <c r="V450" s="34">
        <f t="shared" si="52"/>
        <v>2</v>
      </c>
    </row>
    <row r="451" spans="1:22">
      <c r="A451" s="34" t="s">
        <v>2726</v>
      </c>
      <c r="B451" s="34" t="s">
        <v>47</v>
      </c>
      <c r="C451" s="90" t="s">
        <v>5446</v>
      </c>
      <c r="D451" s="34">
        <v>0</v>
      </c>
      <c r="E451" s="34">
        <v>2</v>
      </c>
      <c r="F451" s="34">
        <v>2</v>
      </c>
      <c r="G451" s="34">
        <v>2</v>
      </c>
      <c r="H451" s="34">
        <v>2</v>
      </c>
      <c r="I451" s="34">
        <v>2</v>
      </c>
      <c r="J451" s="34">
        <v>0</v>
      </c>
      <c r="K451" s="34">
        <v>2</v>
      </c>
      <c r="L451" s="34">
        <v>2</v>
      </c>
      <c r="M451" s="34">
        <v>2</v>
      </c>
      <c r="N451" s="34">
        <v>2</v>
      </c>
      <c r="O451" s="34">
        <v>0</v>
      </c>
      <c r="P451" s="34">
        <v>2</v>
      </c>
      <c r="Q451" s="34">
        <v>2</v>
      </c>
      <c r="R451" s="34">
        <v>2</v>
      </c>
      <c r="S451" s="34">
        <v>2</v>
      </c>
      <c r="T451" s="34">
        <f t="shared" ref="T451:T485" si="57">COUNTIF(D451:S451,"&gt;2")</f>
        <v>0</v>
      </c>
      <c r="U451" s="34">
        <f t="shared" ref="U451:U485" si="58">COUNTIF(D451:S451,"&lt;2")  - COUNTIF(D451:S451,"=0")</f>
        <v>0</v>
      </c>
      <c r="V451" s="34">
        <f t="shared" si="52"/>
        <v>0</v>
      </c>
    </row>
    <row r="452" spans="1:22">
      <c r="A452" s="34" t="s">
        <v>2762</v>
      </c>
      <c r="B452" s="34" t="s">
        <v>47</v>
      </c>
      <c r="C452" s="90" t="s">
        <v>5446</v>
      </c>
      <c r="D452" s="34">
        <v>0</v>
      </c>
      <c r="E452" s="34">
        <v>2</v>
      </c>
      <c r="F452" s="34">
        <v>2</v>
      </c>
      <c r="G452" s="34">
        <v>2</v>
      </c>
      <c r="H452" s="34">
        <v>2</v>
      </c>
      <c r="I452" s="34">
        <v>2</v>
      </c>
      <c r="J452" s="34">
        <v>0</v>
      </c>
      <c r="K452" s="34">
        <v>0</v>
      </c>
      <c r="L452" s="34">
        <v>2</v>
      </c>
      <c r="M452" s="34">
        <v>2</v>
      </c>
      <c r="N452" s="34">
        <v>2</v>
      </c>
      <c r="O452" s="34">
        <v>0</v>
      </c>
      <c r="P452" s="34">
        <v>2</v>
      </c>
      <c r="Q452" s="34">
        <v>2</v>
      </c>
      <c r="R452" s="34">
        <v>2</v>
      </c>
      <c r="S452" s="34">
        <v>2</v>
      </c>
      <c r="T452" s="34">
        <f t="shared" si="57"/>
        <v>0</v>
      </c>
      <c r="U452" s="34">
        <f t="shared" si="58"/>
        <v>0</v>
      </c>
      <c r="V452" s="34">
        <f t="shared" si="52"/>
        <v>0</v>
      </c>
    </row>
    <row r="453" spans="1:22">
      <c r="A453" s="34" t="s">
        <v>2734</v>
      </c>
      <c r="B453" s="34" t="s">
        <v>47</v>
      </c>
      <c r="C453" s="90" t="s">
        <v>5446</v>
      </c>
      <c r="D453" s="34">
        <v>0</v>
      </c>
      <c r="E453" s="34">
        <v>0</v>
      </c>
      <c r="F453" s="34">
        <v>2</v>
      </c>
      <c r="G453" s="34">
        <v>2</v>
      </c>
      <c r="H453" s="34">
        <v>2</v>
      </c>
      <c r="I453" s="34">
        <v>0</v>
      </c>
      <c r="J453" s="34">
        <v>2</v>
      </c>
      <c r="K453" s="34">
        <v>0</v>
      </c>
      <c r="L453" s="34">
        <v>2</v>
      </c>
      <c r="M453" s="34">
        <v>2</v>
      </c>
      <c r="N453" s="34">
        <v>2</v>
      </c>
      <c r="O453" s="34">
        <v>0</v>
      </c>
      <c r="P453" s="34">
        <v>2</v>
      </c>
      <c r="Q453" s="34">
        <v>2</v>
      </c>
      <c r="R453" s="34">
        <v>2</v>
      </c>
      <c r="S453" s="34">
        <v>0</v>
      </c>
      <c r="T453" s="34">
        <f t="shared" si="57"/>
        <v>0</v>
      </c>
      <c r="U453" s="34">
        <f t="shared" si="58"/>
        <v>0</v>
      </c>
      <c r="V453" s="34">
        <f t="shared" si="52"/>
        <v>0</v>
      </c>
    </row>
    <row r="454" spans="1:22">
      <c r="A454" s="34" t="s">
        <v>2811</v>
      </c>
      <c r="B454" s="34" t="s">
        <v>47</v>
      </c>
      <c r="C454" s="90" t="s">
        <v>5446</v>
      </c>
      <c r="D454" s="34">
        <v>2</v>
      </c>
      <c r="E454" s="34">
        <v>2</v>
      </c>
      <c r="F454" s="34">
        <v>3</v>
      </c>
      <c r="G454" s="34">
        <v>2</v>
      </c>
      <c r="H454" s="34">
        <v>2</v>
      </c>
      <c r="I454" s="34">
        <v>2</v>
      </c>
      <c r="J454" s="34">
        <v>2</v>
      </c>
      <c r="K454" s="34">
        <v>2</v>
      </c>
      <c r="L454" s="34">
        <v>2</v>
      </c>
      <c r="M454" s="34">
        <v>2</v>
      </c>
      <c r="N454" s="34">
        <v>2</v>
      </c>
      <c r="O454" s="34">
        <v>2</v>
      </c>
      <c r="P454" s="34">
        <v>2</v>
      </c>
      <c r="Q454" s="34">
        <v>2</v>
      </c>
      <c r="R454" s="34">
        <v>2</v>
      </c>
      <c r="S454" s="34">
        <v>2</v>
      </c>
      <c r="T454" s="34">
        <f t="shared" si="57"/>
        <v>1</v>
      </c>
      <c r="U454" s="34">
        <f t="shared" si="58"/>
        <v>0</v>
      </c>
      <c r="V454" s="34">
        <f t="shared" si="52"/>
        <v>1</v>
      </c>
    </row>
    <row r="455" spans="1:22">
      <c r="A455" s="34" t="s">
        <v>2774</v>
      </c>
      <c r="B455" s="34" t="s">
        <v>47</v>
      </c>
      <c r="C455" s="90" t="s">
        <v>5446</v>
      </c>
      <c r="D455" s="34">
        <v>3</v>
      </c>
      <c r="E455" s="34">
        <v>2</v>
      </c>
      <c r="F455" s="34">
        <v>2</v>
      </c>
      <c r="G455" s="34">
        <v>0</v>
      </c>
      <c r="H455" s="34">
        <v>2</v>
      </c>
      <c r="I455" s="34">
        <v>2</v>
      </c>
      <c r="J455" s="34">
        <v>2</v>
      </c>
      <c r="K455" s="34">
        <v>2</v>
      </c>
      <c r="L455" s="34">
        <v>2</v>
      </c>
      <c r="M455" s="34">
        <v>0</v>
      </c>
      <c r="N455" s="34">
        <v>2</v>
      </c>
      <c r="O455" s="34">
        <v>2</v>
      </c>
      <c r="P455" s="34">
        <v>2</v>
      </c>
      <c r="Q455" s="34">
        <v>2</v>
      </c>
      <c r="R455" s="34">
        <v>0</v>
      </c>
      <c r="S455" s="34">
        <v>0</v>
      </c>
      <c r="T455" s="34">
        <f t="shared" si="57"/>
        <v>1</v>
      </c>
      <c r="U455" s="34">
        <f t="shared" si="58"/>
        <v>0</v>
      </c>
      <c r="V455" s="34">
        <f t="shared" si="52"/>
        <v>1</v>
      </c>
    </row>
    <row r="456" spans="1:22">
      <c r="A456" s="34" t="s">
        <v>1227</v>
      </c>
      <c r="B456" s="34" t="s">
        <v>47</v>
      </c>
      <c r="C456" s="90" t="s">
        <v>5446</v>
      </c>
      <c r="D456" s="34">
        <v>2</v>
      </c>
      <c r="E456" s="34">
        <v>2</v>
      </c>
      <c r="F456" s="34">
        <v>2</v>
      </c>
      <c r="G456" s="34">
        <v>2</v>
      </c>
      <c r="H456" s="34">
        <v>2</v>
      </c>
      <c r="I456" s="34">
        <v>2</v>
      </c>
      <c r="J456" s="34">
        <v>2</v>
      </c>
      <c r="K456" s="34">
        <v>2</v>
      </c>
      <c r="L456" s="34">
        <v>2</v>
      </c>
      <c r="M456" s="34">
        <v>2</v>
      </c>
      <c r="N456" s="34">
        <v>2</v>
      </c>
      <c r="O456" s="34">
        <v>2</v>
      </c>
      <c r="P456" s="34">
        <v>2</v>
      </c>
      <c r="Q456" s="34">
        <v>2</v>
      </c>
      <c r="R456" s="34">
        <v>2</v>
      </c>
      <c r="S456" s="34">
        <v>2</v>
      </c>
      <c r="T456" s="34">
        <f t="shared" si="57"/>
        <v>0</v>
      </c>
      <c r="U456" s="34">
        <f t="shared" si="58"/>
        <v>0</v>
      </c>
      <c r="V456" s="34">
        <f t="shared" si="52"/>
        <v>0</v>
      </c>
    </row>
    <row r="457" spans="1:22">
      <c r="A457" s="34" t="s">
        <v>1259</v>
      </c>
      <c r="B457" s="34" t="s">
        <v>47</v>
      </c>
      <c r="C457" s="90" t="s">
        <v>5446</v>
      </c>
      <c r="D457" s="34">
        <v>2</v>
      </c>
      <c r="E457" s="34">
        <v>2</v>
      </c>
      <c r="F457" s="34">
        <v>2</v>
      </c>
      <c r="G457" s="34">
        <v>2</v>
      </c>
      <c r="H457" s="34">
        <v>2</v>
      </c>
      <c r="I457" s="34">
        <v>2</v>
      </c>
      <c r="J457" s="34">
        <v>2</v>
      </c>
      <c r="K457" s="34">
        <v>2</v>
      </c>
      <c r="L457" s="34">
        <v>2</v>
      </c>
      <c r="M457" s="34">
        <v>2</v>
      </c>
      <c r="N457" s="34">
        <v>2</v>
      </c>
      <c r="O457" s="34">
        <v>2</v>
      </c>
      <c r="P457" s="34">
        <v>2</v>
      </c>
      <c r="Q457" s="34">
        <v>2</v>
      </c>
      <c r="R457" s="34">
        <v>2</v>
      </c>
      <c r="S457" s="34">
        <v>2</v>
      </c>
      <c r="T457" s="34">
        <f t="shared" si="57"/>
        <v>0</v>
      </c>
      <c r="U457" s="34">
        <f t="shared" si="58"/>
        <v>0</v>
      </c>
      <c r="V457" s="34">
        <f t="shared" si="52"/>
        <v>0</v>
      </c>
    </row>
    <row r="458" spans="1:22">
      <c r="A458" s="34" t="s">
        <v>2007</v>
      </c>
      <c r="B458" s="34" t="s">
        <v>47</v>
      </c>
      <c r="C458" s="90" t="s">
        <v>5446</v>
      </c>
      <c r="D458" s="34">
        <v>2</v>
      </c>
      <c r="E458" s="34">
        <v>2</v>
      </c>
      <c r="F458" s="34">
        <v>2</v>
      </c>
      <c r="G458" s="34">
        <v>2</v>
      </c>
      <c r="H458" s="34">
        <v>2</v>
      </c>
      <c r="I458" s="34">
        <v>2</v>
      </c>
      <c r="J458" s="34">
        <v>2</v>
      </c>
      <c r="K458" s="34">
        <v>2</v>
      </c>
      <c r="L458" s="34">
        <v>2</v>
      </c>
      <c r="M458" s="34">
        <v>2</v>
      </c>
      <c r="N458" s="34">
        <v>2</v>
      </c>
      <c r="O458" s="34">
        <v>2</v>
      </c>
      <c r="P458" s="34">
        <v>2</v>
      </c>
      <c r="Q458" s="34">
        <v>2</v>
      </c>
      <c r="R458" s="34">
        <v>2</v>
      </c>
      <c r="S458" s="34">
        <v>2</v>
      </c>
      <c r="T458" s="34">
        <f t="shared" si="57"/>
        <v>0</v>
      </c>
      <c r="U458" s="34">
        <f t="shared" si="58"/>
        <v>0</v>
      </c>
      <c r="V458" s="34">
        <f t="shared" si="52"/>
        <v>0</v>
      </c>
    </row>
    <row r="459" spans="1:22">
      <c r="A459" s="34" t="s">
        <v>1263</v>
      </c>
      <c r="B459" s="34" t="s">
        <v>47</v>
      </c>
      <c r="C459" s="90" t="s">
        <v>5446</v>
      </c>
      <c r="D459" s="34">
        <v>2</v>
      </c>
      <c r="E459" s="34">
        <v>2</v>
      </c>
      <c r="F459" s="34">
        <v>2</v>
      </c>
      <c r="G459" s="34">
        <v>2</v>
      </c>
      <c r="H459" s="34">
        <v>2</v>
      </c>
      <c r="I459" s="34">
        <v>2</v>
      </c>
      <c r="J459" s="34">
        <v>2</v>
      </c>
      <c r="K459" s="34">
        <v>2</v>
      </c>
      <c r="L459" s="34">
        <v>2</v>
      </c>
      <c r="M459" s="34">
        <v>2</v>
      </c>
      <c r="N459" s="34">
        <v>2</v>
      </c>
      <c r="O459" s="34">
        <v>2</v>
      </c>
      <c r="P459" s="34">
        <v>2</v>
      </c>
      <c r="Q459" s="34">
        <v>2</v>
      </c>
      <c r="R459" s="34">
        <v>2</v>
      </c>
      <c r="S459" s="34">
        <v>2</v>
      </c>
      <c r="T459" s="34">
        <f t="shared" si="57"/>
        <v>0</v>
      </c>
      <c r="U459" s="34">
        <f t="shared" si="58"/>
        <v>0</v>
      </c>
      <c r="V459" s="34">
        <f t="shared" si="52"/>
        <v>0</v>
      </c>
    </row>
    <row r="460" spans="1:22">
      <c r="A460" s="34" t="s">
        <v>1257</v>
      </c>
      <c r="B460" s="34" t="s">
        <v>47</v>
      </c>
      <c r="C460" s="90" t="s">
        <v>5446</v>
      </c>
      <c r="D460" s="34">
        <v>2</v>
      </c>
      <c r="E460" s="34">
        <v>2</v>
      </c>
      <c r="F460" s="34">
        <v>2</v>
      </c>
      <c r="G460" s="34">
        <v>2</v>
      </c>
      <c r="H460" s="34">
        <v>2</v>
      </c>
      <c r="I460" s="34">
        <v>2</v>
      </c>
      <c r="J460" s="34">
        <v>2</v>
      </c>
      <c r="K460" s="34">
        <v>2</v>
      </c>
      <c r="L460" s="34">
        <v>2</v>
      </c>
      <c r="M460" s="34">
        <v>2</v>
      </c>
      <c r="N460" s="34">
        <v>2</v>
      </c>
      <c r="O460" s="34">
        <v>2</v>
      </c>
      <c r="P460" s="34">
        <v>2</v>
      </c>
      <c r="Q460" s="34">
        <v>2</v>
      </c>
      <c r="R460" s="34">
        <v>2</v>
      </c>
      <c r="S460" s="34">
        <v>2</v>
      </c>
      <c r="T460" s="34">
        <f t="shared" si="57"/>
        <v>0</v>
      </c>
      <c r="U460" s="34">
        <f t="shared" si="58"/>
        <v>0</v>
      </c>
      <c r="V460" s="34">
        <f t="shared" si="52"/>
        <v>0</v>
      </c>
    </row>
    <row r="461" spans="1:22">
      <c r="A461" s="34" t="s">
        <v>1229</v>
      </c>
      <c r="B461" s="34" t="s">
        <v>47</v>
      </c>
      <c r="C461" s="90" t="s">
        <v>5446</v>
      </c>
      <c r="D461" s="34">
        <v>2</v>
      </c>
      <c r="E461" s="34">
        <v>2</v>
      </c>
      <c r="F461" s="34">
        <v>2</v>
      </c>
      <c r="G461" s="34">
        <v>2</v>
      </c>
      <c r="H461" s="34">
        <v>2</v>
      </c>
      <c r="I461" s="34">
        <v>2</v>
      </c>
      <c r="J461" s="34">
        <v>2</v>
      </c>
      <c r="K461" s="34">
        <v>2</v>
      </c>
      <c r="L461" s="34">
        <v>2</v>
      </c>
      <c r="M461" s="34">
        <v>2</v>
      </c>
      <c r="N461" s="34">
        <v>2</v>
      </c>
      <c r="O461" s="34">
        <v>2</v>
      </c>
      <c r="P461" s="34">
        <v>2</v>
      </c>
      <c r="Q461" s="34">
        <v>2</v>
      </c>
      <c r="R461" s="34">
        <v>2</v>
      </c>
      <c r="S461" s="34">
        <v>2</v>
      </c>
      <c r="T461" s="34">
        <f t="shared" si="57"/>
        <v>0</v>
      </c>
      <c r="U461" s="34">
        <f t="shared" si="58"/>
        <v>0</v>
      </c>
      <c r="V461" s="34">
        <f t="shared" si="52"/>
        <v>0</v>
      </c>
    </row>
    <row r="462" spans="1:22">
      <c r="A462" s="34" t="s">
        <v>1251</v>
      </c>
      <c r="B462" s="34" t="s">
        <v>47</v>
      </c>
      <c r="C462" s="90" t="s">
        <v>5446</v>
      </c>
      <c r="D462" s="34">
        <v>2</v>
      </c>
      <c r="E462" s="34">
        <v>2</v>
      </c>
      <c r="F462" s="34">
        <v>2</v>
      </c>
      <c r="G462" s="34">
        <v>2</v>
      </c>
      <c r="H462" s="34">
        <v>2</v>
      </c>
      <c r="I462" s="34">
        <v>2</v>
      </c>
      <c r="J462" s="34">
        <v>2</v>
      </c>
      <c r="K462" s="34">
        <v>2</v>
      </c>
      <c r="L462" s="34">
        <v>2</v>
      </c>
      <c r="M462" s="34">
        <v>2</v>
      </c>
      <c r="N462" s="34">
        <v>2</v>
      </c>
      <c r="O462" s="34">
        <v>2</v>
      </c>
      <c r="P462" s="34">
        <v>2</v>
      </c>
      <c r="Q462" s="34">
        <v>2</v>
      </c>
      <c r="R462" s="34">
        <v>2</v>
      </c>
      <c r="S462" s="34">
        <v>2</v>
      </c>
      <c r="T462" s="34">
        <f t="shared" si="57"/>
        <v>0</v>
      </c>
      <c r="U462" s="34">
        <f t="shared" si="58"/>
        <v>0</v>
      </c>
      <c r="V462" s="34">
        <f t="shared" si="52"/>
        <v>0</v>
      </c>
    </row>
    <row r="463" spans="1:22">
      <c r="A463" s="34" t="s">
        <v>1248</v>
      </c>
      <c r="B463" s="34" t="s">
        <v>47</v>
      </c>
      <c r="C463" s="90" t="s">
        <v>5446</v>
      </c>
      <c r="D463" s="34">
        <v>2</v>
      </c>
      <c r="E463" s="34">
        <v>2</v>
      </c>
      <c r="F463" s="34">
        <v>2</v>
      </c>
      <c r="G463" s="34">
        <v>2</v>
      </c>
      <c r="H463" s="34">
        <v>2</v>
      </c>
      <c r="I463" s="34">
        <v>2</v>
      </c>
      <c r="J463" s="34">
        <v>2</v>
      </c>
      <c r="K463" s="34">
        <v>2</v>
      </c>
      <c r="L463" s="34">
        <v>2</v>
      </c>
      <c r="M463" s="34">
        <v>2</v>
      </c>
      <c r="N463" s="34">
        <v>2</v>
      </c>
      <c r="O463" s="34">
        <v>2</v>
      </c>
      <c r="P463" s="34">
        <v>2</v>
      </c>
      <c r="Q463" s="34">
        <v>2</v>
      </c>
      <c r="R463" s="34">
        <v>2</v>
      </c>
      <c r="S463" s="34">
        <v>2</v>
      </c>
      <c r="T463" s="34">
        <f t="shared" si="57"/>
        <v>0</v>
      </c>
      <c r="U463" s="34">
        <f t="shared" si="58"/>
        <v>0</v>
      </c>
      <c r="V463" s="34">
        <f t="shared" si="52"/>
        <v>0</v>
      </c>
    </row>
    <row r="464" spans="1:22">
      <c r="A464" s="34" t="s">
        <v>1231</v>
      </c>
      <c r="B464" s="34" t="s">
        <v>47</v>
      </c>
      <c r="C464" s="90" t="s">
        <v>5446</v>
      </c>
      <c r="D464" s="34">
        <v>2</v>
      </c>
      <c r="E464" s="34">
        <v>2</v>
      </c>
      <c r="F464" s="34">
        <v>2</v>
      </c>
      <c r="G464" s="34">
        <v>2</v>
      </c>
      <c r="H464" s="34">
        <v>2</v>
      </c>
      <c r="I464" s="34">
        <v>2</v>
      </c>
      <c r="J464" s="34">
        <v>2</v>
      </c>
      <c r="K464" s="34">
        <v>2</v>
      </c>
      <c r="L464" s="34">
        <v>2</v>
      </c>
      <c r="M464" s="34">
        <v>2</v>
      </c>
      <c r="N464" s="34">
        <v>2</v>
      </c>
      <c r="O464" s="34">
        <v>2</v>
      </c>
      <c r="P464" s="34">
        <v>2</v>
      </c>
      <c r="Q464" s="34">
        <v>2</v>
      </c>
      <c r="R464" s="34">
        <v>2</v>
      </c>
      <c r="S464" s="34">
        <v>2</v>
      </c>
      <c r="T464" s="34">
        <f t="shared" si="57"/>
        <v>0</v>
      </c>
      <c r="U464" s="34">
        <f t="shared" si="58"/>
        <v>0</v>
      </c>
      <c r="V464" s="34">
        <f t="shared" si="52"/>
        <v>0</v>
      </c>
    </row>
    <row r="465" spans="1:22">
      <c r="A465" s="34" t="s">
        <v>1265</v>
      </c>
      <c r="B465" s="34" t="s">
        <v>47</v>
      </c>
      <c r="C465" s="90" t="s">
        <v>5446</v>
      </c>
      <c r="D465" s="34">
        <v>2</v>
      </c>
      <c r="E465" s="34">
        <v>2</v>
      </c>
      <c r="F465" s="34">
        <v>3</v>
      </c>
      <c r="G465" s="34">
        <v>2</v>
      </c>
      <c r="H465" s="34">
        <v>2</v>
      </c>
      <c r="I465" s="34">
        <v>2</v>
      </c>
      <c r="J465" s="34">
        <v>2</v>
      </c>
      <c r="K465" s="34">
        <v>2</v>
      </c>
      <c r="L465" s="34">
        <v>2</v>
      </c>
      <c r="M465" s="34">
        <v>2</v>
      </c>
      <c r="N465" s="34">
        <v>2</v>
      </c>
      <c r="O465" s="34">
        <v>2</v>
      </c>
      <c r="P465" s="34">
        <v>2</v>
      </c>
      <c r="Q465" s="34">
        <v>2</v>
      </c>
      <c r="R465" s="34">
        <v>2</v>
      </c>
      <c r="S465" s="34">
        <v>2</v>
      </c>
      <c r="T465" s="34">
        <f t="shared" si="57"/>
        <v>1</v>
      </c>
      <c r="U465" s="34">
        <f t="shared" si="58"/>
        <v>0</v>
      </c>
      <c r="V465" s="34">
        <f t="shared" ref="V465:V528" si="59">SUM(T465:U465)</f>
        <v>1</v>
      </c>
    </row>
    <row r="466" spans="1:22">
      <c r="A466" s="34" t="s">
        <v>1238</v>
      </c>
      <c r="B466" s="34" t="s">
        <v>47</v>
      </c>
      <c r="C466" s="90" t="s">
        <v>5446</v>
      </c>
      <c r="D466" s="34">
        <v>2</v>
      </c>
      <c r="E466" s="34">
        <v>2</v>
      </c>
      <c r="F466" s="34">
        <v>2</v>
      </c>
      <c r="G466" s="34">
        <v>2</v>
      </c>
      <c r="H466" s="34">
        <v>2</v>
      </c>
      <c r="I466" s="34">
        <v>2</v>
      </c>
      <c r="J466" s="34">
        <v>2</v>
      </c>
      <c r="K466" s="34">
        <v>2</v>
      </c>
      <c r="L466" s="34">
        <v>2</v>
      </c>
      <c r="M466" s="34">
        <v>2</v>
      </c>
      <c r="N466" s="34">
        <v>2</v>
      </c>
      <c r="O466" s="34">
        <v>2</v>
      </c>
      <c r="P466" s="34">
        <v>2</v>
      </c>
      <c r="Q466" s="34">
        <v>2</v>
      </c>
      <c r="R466" s="34">
        <v>2</v>
      </c>
      <c r="S466" s="34">
        <v>2</v>
      </c>
      <c r="T466" s="34">
        <f t="shared" si="57"/>
        <v>0</v>
      </c>
      <c r="U466" s="34">
        <f t="shared" si="58"/>
        <v>0</v>
      </c>
      <c r="V466" s="34">
        <f t="shared" si="59"/>
        <v>0</v>
      </c>
    </row>
    <row r="467" spans="1:22">
      <c r="A467" s="34" t="s">
        <v>1255</v>
      </c>
      <c r="B467" s="34" t="s">
        <v>47</v>
      </c>
      <c r="C467" s="90" t="s">
        <v>5446</v>
      </c>
      <c r="D467" s="34">
        <v>2</v>
      </c>
      <c r="E467" s="34">
        <v>2</v>
      </c>
      <c r="F467" s="34">
        <v>2</v>
      </c>
      <c r="G467" s="34">
        <v>2</v>
      </c>
      <c r="H467" s="34">
        <v>2</v>
      </c>
      <c r="I467" s="34">
        <v>2</v>
      </c>
      <c r="J467" s="34">
        <v>2</v>
      </c>
      <c r="K467" s="34">
        <v>2</v>
      </c>
      <c r="L467" s="34">
        <v>2</v>
      </c>
      <c r="M467" s="34">
        <v>2</v>
      </c>
      <c r="N467" s="34">
        <v>2</v>
      </c>
      <c r="O467" s="34">
        <v>2</v>
      </c>
      <c r="P467" s="34">
        <v>2</v>
      </c>
      <c r="Q467" s="34">
        <v>2</v>
      </c>
      <c r="R467" s="34">
        <v>2</v>
      </c>
      <c r="S467" s="34">
        <v>2</v>
      </c>
      <c r="T467" s="34">
        <f t="shared" si="57"/>
        <v>0</v>
      </c>
      <c r="U467" s="34">
        <f t="shared" si="58"/>
        <v>0</v>
      </c>
      <c r="V467" s="34">
        <f t="shared" si="59"/>
        <v>0</v>
      </c>
    </row>
    <row r="468" spans="1:22">
      <c r="A468" s="34" t="s">
        <v>1240</v>
      </c>
      <c r="B468" s="34" t="s">
        <v>47</v>
      </c>
      <c r="C468" s="90" t="s">
        <v>5446</v>
      </c>
      <c r="D468" s="34">
        <v>2</v>
      </c>
      <c r="E468" s="34">
        <v>2</v>
      </c>
      <c r="F468" s="34">
        <v>2</v>
      </c>
      <c r="G468" s="34">
        <v>2</v>
      </c>
      <c r="H468" s="34">
        <v>2</v>
      </c>
      <c r="I468" s="34">
        <v>2</v>
      </c>
      <c r="J468" s="34">
        <v>2</v>
      </c>
      <c r="K468" s="34">
        <v>2</v>
      </c>
      <c r="L468" s="34">
        <v>2</v>
      </c>
      <c r="M468" s="34">
        <v>2</v>
      </c>
      <c r="N468" s="34">
        <v>2</v>
      </c>
      <c r="O468" s="34">
        <v>2</v>
      </c>
      <c r="P468" s="34">
        <v>2</v>
      </c>
      <c r="Q468" s="34">
        <v>2</v>
      </c>
      <c r="R468" s="34">
        <v>2</v>
      </c>
      <c r="S468" s="34">
        <v>2</v>
      </c>
      <c r="T468" s="34">
        <f t="shared" si="57"/>
        <v>0</v>
      </c>
      <c r="U468" s="34">
        <f t="shared" si="58"/>
        <v>0</v>
      </c>
      <c r="V468" s="34">
        <f t="shared" si="59"/>
        <v>0</v>
      </c>
    </row>
    <row r="469" spans="1:22">
      <c r="A469" s="34" t="s">
        <v>1207</v>
      </c>
      <c r="B469" s="34" t="s">
        <v>47</v>
      </c>
      <c r="C469" s="90" t="s">
        <v>5446</v>
      </c>
      <c r="D469" s="34">
        <v>2</v>
      </c>
      <c r="E469" s="34">
        <v>2</v>
      </c>
      <c r="F469" s="34">
        <v>2</v>
      </c>
      <c r="G469" s="34">
        <v>2</v>
      </c>
      <c r="H469" s="34">
        <v>2</v>
      </c>
      <c r="I469" s="34">
        <v>2</v>
      </c>
      <c r="J469" s="34">
        <v>2</v>
      </c>
      <c r="K469" s="34">
        <v>2</v>
      </c>
      <c r="L469" s="34">
        <v>2</v>
      </c>
      <c r="M469" s="34">
        <v>2</v>
      </c>
      <c r="N469" s="34">
        <v>2</v>
      </c>
      <c r="O469" s="34">
        <v>2</v>
      </c>
      <c r="P469" s="34">
        <v>2</v>
      </c>
      <c r="Q469" s="34">
        <v>2</v>
      </c>
      <c r="R469" s="34">
        <v>2</v>
      </c>
      <c r="S469" s="34">
        <v>2</v>
      </c>
      <c r="T469" s="34">
        <f t="shared" si="57"/>
        <v>0</v>
      </c>
      <c r="U469" s="34">
        <f t="shared" si="58"/>
        <v>0</v>
      </c>
      <c r="V469" s="34">
        <f t="shared" si="59"/>
        <v>0</v>
      </c>
    </row>
    <row r="470" spans="1:22">
      <c r="A470" s="34" t="s">
        <v>1243</v>
      </c>
      <c r="B470" s="34" t="s">
        <v>47</v>
      </c>
      <c r="C470" s="90" t="s">
        <v>5446</v>
      </c>
      <c r="D470" s="34">
        <v>2</v>
      </c>
      <c r="E470" s="34">
        <v>2</v>
      </c>
      <c r="F470" s="34">
        <v>2</v>
      </c>
      <c r="G470" s="34">
        <v>2</v>
      </c>
      <c r="H470" s="34">
        <v>2</v>
      </c>
      <c r="I470" s="34">
        <v>2</v>
      </c>
      <c r="J470" s="34">
        <v>2</v>
      </c>
      <c r="K470" s="34">
        <v>2</v>
      </c>
      <c r="L470" s="34">
        <v>2</v>
      </c>
      <c r="M470" s="34">
        <v>2</v>
      </c>
      <c r="N470" s="34">
        <v>2</v>
      </c>
      <c r="O470" s="34">
        <v>2</v>
      </c>
      <c r="P470" s="34">
        <v>2</v>
      </c>
      <c r="Q470" s="34">
        <v>2</v>
      </c>
      <c r="R470" s="34">
        <v>2</v>
      </c>
      <c r="S470" s="34">
        <v>2</v>
      </c>
      <c r="T470" s="34">
        <f t="shared" si="57"/>
        <v>0</v>
      </c>
      <c r="U470" s="34">
        <f t="shared" si="58"/>
        <v>0</v>
      </c>
      <c r="V470" s="34">
        <f t="shared" si="59"/>
        <v>0</v>
      </c>
    </row>
    <row r="471" spans="1:22">
      <c r="A471" s="34" t="s">
        <v>1272</v>
      </c>
      <c r="B471" s="34" t="s">
        <v>47</v>
      </c>
      <c r="C471" s="90" t="s">
        <v>5446</v>
      </c>
      <c r="D471" s="34">
        <v>2</v>
      </c>
      <c r="E471" s="34">
        <v>2</v>
      </c>
      <c r="F471" s="34">
        <v>2</v>
      </c>
      <c r="G471" s="34">
        <v>2</v>
      </c>
      <c r="H471" s="34">
        <v>2</v>
      </c>
      <c r="I471" s="34">
        <v>2</v>
      </c>
      <c r="J471" s="34">
        <v>2</v>
      </c>
      <c r="K471" s="34">
        <v>2</v>
      </c>
      <c r="L471" s="34">
        <v>2</v>
      </c>
      <c r="M471" s="34">
        <v>2</v>
      </c>
      <c r="N471" s="34">
        <v>2</v>
      </c>
      <c r="O471" s="34">
        <v>2</v>
      </c>
      <c r="P471" s="34">
        <v>2</v>
      </c>
      <c r="Q471" s="34">
        <v>2</v>
      </c>
      <c r="R471" s="34">
        <v>2</v>
      </c>
      <c r="S471" s="34">
        <v>2</v>
      </c>
      <c r="T471" s="34">
        <f t="shared" si="57"/>
        <v>0</v>
      </c>
      <c r="U471" s="34">
        <f t="shared" si="58"/>
        <v>0</v>
      </c>
      <c r="V471" s="34">
        <f t="shared" si="59"/>
        <v>0</v>
      </c>
    </row>
    <row r="472" spans="1:22">
      <c r="A472" s="34" t="s">
        <v>1274</v>
      </c>
      <c r="B472" s="34" t="s">
        <v>47</v>
      </c>
      <c r="C472" s="90" t="s">
        <v>5446</v>
      </c>
      <c r="D472" s="34">
        <v>2</v>
      </c>
      <c r="E472" s="34">
        <v>2</v>
      </c>
      <c r="F472" s="34">
        <v>2</v>
      </c>
      <c r="G472" s="34">
        <v>2</v>
      </c>
      <c r="H472" s="34">
        <v>2</v>
      </c>
      <c r="I472" s="34">
        <v>2</v>
      </c>
      <c r="J472" s="34">
        <v>2</v>
      </c>
      <c r="K472" s="34">
        <v>2</v>
      </c>
      <c r="L472" s="34">
        <v>2</v>
      </c>
      <c r="M472" s="34">
        <v>2</v>
      </c>
      <c r="N472" s="34">
        <v>2</v>
      </c>
      <c r="O472" s="34">
        <v>2</v>
      </c>
      <c r="P472" s="34">
        <v>2</v>
      </c>
      <c r="Q472" s="34">
        <v>2</v>
      </c>
      <c r="R472" s="34">
        <v>2</v>
      </c>
      <c r="S472" s="34">
        <v>2</v>
      </c>
      <c r="T472" s="34">
        <f t="shared" si="57"/>
        <v>0</v>
      </c>
      <c r="U472" s="34">
        <f t="shared" si="58"/>
        <v>0</v>
      </c>
      <c r="V472" s="34">
        <f t="shared" si="59"/>
        <v>0</v>
      </c>
    </row>
    <row r="473" spans="1:22">
      <c r="A473" s="34" t="s">
        <v>1278</v>
      </c>
      <c r="B473" s="34" t="s">
        <v>47</v>
      </c>
      <c r="C473" s="90" t="s">
        <v>5446</v>
      </c>
      <c r="D473" s="34">
        <v>2</v>
      </c>
      <c r="E473" s="34">
        <v>2</v>
      </c>
      <c r="F473" s="34">
        <v>2</v>
      </c>
      <c r="G473" s="34">
        <v>2</v>
      </c>
      <c r="H473" s="34">
        <v>2</v>
      </c>
      <c r="I473" s="34">
        <v>3</v>
      </c>
      <c r="J473" s="34">
        <v>2</v>
      </c>
      <c r="K473" s="34">
        <v>2</v>
      </c>
      <c r="L473" s="34">
        <v>2</v>
      </c>
      <c r="M473" s="34">
        <v>2</v>
      </c>
      <c r="N473" s="34">
        <v>2</v>
      </c>
      <c r="O473" s="34">
        <v>2</v>
      </c>
      <c r="P473" s="34">
        <v>2</v>
      </c>
      <c r="Q473" s="34">
        <v>2</v>
      </c>
      <c r="R473" s="34">
        <v>2</v>
      </c>
      <c r="S473" s="34">
        <v>2</v>
      </c>
      <c r="T473" s="34">
        <f t="shared" si="57"/>
        <v>1</v>
      </c>
      <c r="U473" s="34">
        <f t="shared" si="58"/>
        <v>0</v>
      </c>
      <c r="V473" s="34">
        <f t="shared" si="59"/>
        <v>1</v>
      </c>
    </row>
    <row r="474" spans="1:22">
      <c r="A474" s="34" t="s">
        <v>1910</v>
      </c>
      <c r="B474" s="34" t="s">
        <v>47</v>
      </c>
      <c r="C474" s="90" t="s">
        <v>5446</v>
      </c>
      <c r="D474" s="34">
        <v>2</v>
      </c>
      <c r="E474" s="34">
        <v>2</v>
      </c>
      <c r="F474" s="34">
        <v>2</v>
      </c>
      <c r="G474" s="34">
        <v>2</v>
      </c>
      <c r="H474" s="34">
        <v>2</v>
      </c>
      <c r="I474" s="34">
        <v>2</v>
      </c>
      <c r="J474" s="34">
        <v>2</v>
      </c>
      <c r="K474" s="34">
        <v>2</v>
      </c>
      <c r="L474" s="34">
        <v>2</v>
      </c>
      <c r="M474" s="34">
        <v>2</v>
      </c>
      <c r="N474" s="34">
        <v>2</v>
      </c>
      <c r="O474" s="34">
        <v>2</v>
      </c>
      <c r="P474" s="34">
        <v>2</v>
      </c>
      <c r="Q474" s="34">
        <v>2</v>
      </c>
      <c r="R474" s="34">
        <v>2</v>
      </c>
      <c r="S474" s="34">
        <v>2</v>
      </c>
      <c r="T474" s="34">
        <f t="shared" si="57"/>
        <v>0</v>
      </c>
      <c r="U474" s="34">
        <f t="shared" si="58"/>
        <v>0</v>
      </c>
      <c r="V474" s="34">
        <f t="shared" si="59"/>
        <v>0</v>
      </c>
    </row>
    <row r="475" spans="1:22">
      <c r="A475" s="34" t="s">
        <v>1167</v>
      </c>
      <c r="B475" s="34" t="s">
        <v>47</v>
      </c>
      <c r="C475" s="90" t="s">
        <v>5446</v>
      </c>
      <c r="D475" s="34">
        <v>2</v>
      </c>
      <c r="E475" s="34">
        <v>0</v>
      </c>
      <c r="F475" s="34">
        <v>3</v>
      </c>
      <c r="G475" s="34">
        <v>2</v>
      </c>
      <c r="H475" s="34">
        <v>2</v>
      </c>
      <c r="I475" s="34">
        <v>2</v>
      </c>
      <c r="J475" s="34">
        <v>2</v>
      </c>
      <c r="K475" s="34">
        <v>2</v>
      </c>
      <c r="L475" s="34">
        <v>2</v>
      </c>
      <c r="M475" s="34">
        <v>2</v>
      </c>
      <c r="N475" s="34">
        <v>2</v>
      </c>
      <c r="O475" s="34">
        <v>2</v>
      </c>
      <c r="P475" s="34">
        <v>2</v>
      </c>
      <c r="Q475" s="34">
        <v>2</v>
      </c>
      <c r="R475" s="34">
        <v>2</v>
      </c>
      <c r="S475" s="34">
        <v>2</v>
      </c>
      <c r="T475" s="34">
        <f t="shared" si="57"/>
        <v>1</v>
      </c>
      <c r="U475" s="34">
        <f t="shared" si="58"/>
        <v>0</v>
      </c>
      <c r="V475" s="34">
        <f t="shared" si="59"/>
        <v>1</v>
      </c>
    </row>
    <row r="476" spans="1:22">
      <c r="A476" s="34" t="s">
        <v>2224</v>
      </c>
      <c r="B476" s="34" t="s">
        <v>47</v>
      </c>
      <c r="C476" s="90" t="s">
        <v>5446</v>
      </c>
      <c r="D476" s="34">
        <v>2</v>
      </c>
      <c r="E476" s="34">
        <v>2</v>
      </c>
      <c r="F476" s="34">
        <v>2</v>
      </c>
      <c r="G476" s="34">
        <v>2</v>
      </c>
      <c r="H476" s="34">
        <v>2</v>
      </c>
      <c r="I476" s="34">
        <v>2</v>
      </c>
      <c r="J476" s="34">
        <v>2</v>
      </c>
      <c r="K476" s="34">
        <v>2</v>
      </c>
      <c r="L476" s="34">
        <v>2</v>
      </c>
      <c r="M476" s="34">
        <v>2</v>
      </c>
      <c r="N476" s="34">
        <v>2</v>
      </c>
      <c r="O476" s="34">
        <v>2</v>
      </c>
      <c r="P476" s="34">
        <v>2</v>
      </c>
      <c r="Q476" s="34">
        <v>2</v>
      </c>
      <c r="R476" s="34">
        <v>2</v>
      </c>
      <c r="S476" s="34">
        <v>2</v>
      </c>
      <c r="T476" s="34">
        <f t="shared" si="57"/>
        <v>0</v>
      </c>
      <c r="U476" s="34">
        <f t="shared" si="58"/>
        <v>0</v>
      </c>
      <c r="V476" s="34">
        <f t="shared" si="59"/>
        <v>0</v>
      </c>
    </row>
    <row r="477" spans="1:22">
      <c r="A477" s="34" t="s">
        <v>1528</v>
      </c>
      <c r="B477" s="34" t="s">
        <v>47</v>
      </c>
      <c r="C477" s="90" t="s">
        <v>5446</v>
      </c>
      <c r="D477" s="34">
        <v>2</v>
      </c>
      <c r="E477" s="34">
        <v>2</v>
      </c>
      <c r="F477" s="34">
        <v>2</v>
      </c>
      <c r="G477" s="34">
        <v>2</v>
      </c>
      <c r="H477" s="34">
        <v>2</v>
      </c>
      <c r="I477" s="34">
        <v>2</v>
      </c>
      <c r="J477" s="34">
        <v>2</v>
      </c>
      <c r="K477" s="34">
        <v>3</v>
      </c>
      <c r="L477" s="34">
        <v>2</v>
      </c>
      <c r="M477" s="34">
        <v>2</v>
      </c>
      <c r="N477" s="34">
        <v>2</v>
      </c>
      <c r="O477" s="34">
        <v>2</v>
      </c>
      <c r="P477" s="34">
        <v>2</v>
      </c>
      <c r="Q477" s="34">
        <v>2</v>
      </c>
      <c r="R477" s="34">
        <v>2</v>
      </c>
      <c r="S477" s="34">
        <v>2</v>
      </c>
      <c r="T477" s="34">
        <f t="shared" si="57"/>
        <v>1</v>
      </c>
      <c r="U477" s="34">
        <f t="shared" si="58"/>
        <v>0</v>
      </c>
      <c r="V477" s="34">
        <f t="shared" si="59"/>
        <v>1</v>
      </c>
    </row>
    <row r="478" spans="1:22">
      <c r="A478" s="34" t="s">
        <v>968</v>
      </c>
      <c r="B478" s="34" t="s">
        <v>47</v>
      </c>
      <c r="C478" s="90" t="s">
        <v>5446</v>
      </c>
      <c r="D478" s="34">
        <v>2</v>
      </c>
      <c r="E478" s="34">
        <v>3</v>
      </c>
      <c r="F478" s="34">
        <v>2</v>
      </c>
      <c r="G478" s="34">
        <v>3</v>
      </c>
      <c r="H478" s="34">
        <v>2</v>
      </c>
      <c r="I478" s="34">
        <v>2</v>
      </c>
      <c r="J478" s="34">
        <v>2</v>
      </c>
      <c r="K478" s="34">
        <v>3</v>
      </c>
      <c r="L478" s="34">
        <v>3</v>
      </c>
      <c r="M478" s="34">
        <v>2</v>
      </c>
      <c r="N478" s="34">
        <v>2</v>
      </c>
      <c r="O478" s="34">
        <v>2</v>
      </c>
      <c r="P478" s="34">
        <v>3</v>
      </c>
      <c r="Q478" s="34">
        <v>0</v>
      </c>
      <c r="R478" s="34">
        <v>3</v>
      </c>
      <c r="S478" s="34">
        <v>2</v>
      </c>
      <c r="T478" s="34">
        <f t="shared" si="57"/>
        <v>6</v>
      </c>
      <c r="U478" s="34">
        <f t="shared" si="58"/>
        <v>0</v>
      </c>
      <c r="V478" s="34">
        <f t="shared" si="59"/>
        <v>6</v>
      </c>
    </row>
    <row r="479" spans="1:22">
      <c r="A479" s="34" t="s">
        <v>1816</v>
      </c>
      <c r="B479" s="34" t="s">
        <v>47</v>
      </c>
      <c r="C479" s="90" t="s">
        <v>5446</v>
      </c>
      <c r="D479" s="34">
        <v>2</v>
      </c>
      <c r="E479" s="34">
        <v>2</v>
      </c>
      <c r="F479" s="34">
        <v>2</v>
      </c>
      <c r="G479" s="34">
        <v>2</v>
      </c>
      <c r="H479" s="34">
        <v>2</v>
      </c>
      <c r="I479" s="34">
        <v>2</v>
      </c>
      <c r="J479" s="34">
        <v>2</v>
      </c>
      <c r="K479" s="34">
        <v>2</v>
      </c>
      <c r="L479" s="34">
        <v>2</v>
      </c>
      <c r="M479" s="34">
        <v>2</v>
      </c>
      <c r="N479" s="34">
        <v>2</v>
      </c>
      <c r="O479" s="34">
        <v>2</v>
      </c>
      <c r="P479" s="34">
        <v>2</v>
      </c>
      <c r="Q479" s="34">
        <v>2</v>
      </c>
      <c r="R479" s="34">
        <v>2</v>
      </c>
      <c r="S479" s="34">
        <v>2</v>
      </c>
      <c r="T479" s="34">
        <f t="shared" si="57"/>
        <v>0</v>
      </c>
      <c r="U479" s="34">
        <f t="shared" si="58"/>
        <v>0</v>
      </c>
      <c r="V479" s="34">
        <f t="shared" si="59"/>
        <v>0</v>
      </c>
    </row>
    <row r="480" spans="1:22">
      <c r="A480" s="34" t="s">
        <v>1822</v>
      </c>
      <c r="B480" s="34" t="s">
        <v>47</v>
      </c>
      <c r="C480" s="90" t="s">
        <v>5446</v>
      </c>
      <c r="D480" s="34">
        <v>2</v>
      </c>
      <c r="E480" s="34">
        <v>2</v>
      </c>
      <c r="F480" s="34">
        <v>2</v>
      </c>
      <c r="G480" s="34">
        <v>2</v>
      </c>
      <c r="H480" s="34">
        <v>2</v>
      </c>
      <c r="I480" s="34">
        <v>2</v>
      </c>
      <c r="J480" s="34">
        <v>2</v>
      </c>
      <c r="K480" s="34">
        <v>2</v>
      </c>
      <c r="L480" s="34">
        <v>2</v>
      </c>
      <c r="M480" s="34">
        <v>2</v>
      </c>
      <c r="N480" s="34">
        <v>2</v>
      </c>
      <c r="O480" s="34">
        <v>2</v>
      </c>
      <c r="P480" s="34">
        <v>2</v>
      </c>
      <c r="Q480" s="34">
        <v>2</v>
      </c>
      <c r="R480" s="34">
        <v>2</v>
      </c>
      <c r="S480" s="34">
        <v>2</v>
      </c>
      <c r="T480" s="34">
        <f t="shared" si="57"/>
        <v>0</v>
      </c>
      <c r="U480" s="34">
        <f t="shared" si="58"/>
        <v>0</v>
      </c>
      <c r="V480" s="34">
        <f t="shared" si="59"/>
        <v>0</v>
      </c>
    </row>
    <row r="481" spans="1:22">
      <c r="A481" s="34" t="s">
        <v>1824</v>
      </c>
      <c r="B481" s="34" t="s">
        <v>47</v>
      </c>
      <c r="C481" s="90" t="s">
        <v>5446</v>
      </c>
      <c r="D481" s="34">
        <v>2</v>
      </c>
      <c r="E481" s="34">
        <v>2</v>
      </c>
      <c r="F481" s="34">
        <v>2</v>
      </c>
      <c r="G481" s="34">
        <v>2</v>
      </c>
      <c r="H481" s="34">
        <v>2</v>
      </c>
      <c r="I481" s="34">
        <v>2</v>
      </c>
      <c r="J481" s="34">
        <v>2</v>
      </c>
      <c r="K481" s="34">
        <v>2</v>
      </c>
      <c r="L481" s="34">
        <v>2</v>
      </c>
      <c r="M481" s="34">
        <v>2</v>
      </c>
      <c r="N481" s="34">
        <v>2</v>
      </c>
      <c r="O481" s="34">
        <v>2</v>
      </c>
      <c r="P481" s="34">
        <v>2</v>
      </c>
      <c r="Q481" s="34">
        <v>2</v>
      </c>
      <c r="R481" s="34">
        <v>2</v>
      </c>
      <c r="S481" s="34">
        <v>2</v>
      </c>
      <c r="T481" s="34">
        <f t="shared" si="57"/>
        <v>0</v>
      </c>
      <c r="U481" s="34">
        <f t="shared" si="58"/>
        <v>0</v>
      </c>
      <c r="V481" s="34">
        <f t="shared" si="59"/>
        <v>0</v>
      </c>
    </row>
    <row r="482" spans="1:22">
      <c r="A482" s="34" t="s">
        <v>1820</v>
      </c>
      <c r="B482" s="34" t="s">
        <v>47</v>
      </c>
      <c r="C482" s="90" t="s">
        <v>5446</v>
      </c>
      <c r="D482" s="34">
        <v>2</v>
      </c>
      <c r="E482" s="34">
        <v>2</v>
      </c>
      <c r="F482" s="34">
        <v>2</v>
      </c>
      <c r="G482" s="34">
        <v>2</v>
      </c>
      <c r="H482" s="34">
        <v>2</v>
      </c>
      <c r="I482" s="34">
        <v>2</v>
      </c>
      <c r="J482" s="34">
        <v>2</v>
      </c>
      <c r="K482" s="34">
        <v>2</v>
      </c>
      <c r="L482" s="34">
        <v>2</v>
      </c>
      <c r="M482" s="34">
        <v>2</v>
      </c>
      <c r="N482" s="34">
        <v>2</v>
      </c>
      <c r="O482" s="34">
        <v>2</v>
      </c>
      <c r="P482" s="34">
        <v>2</v>
      </c>
      <c r="Q482" s="34">
        <v>2</v>
      </c>
      <c r="R482" s="34">
        <v>2</v>
      </c>
      <c r="S482" s="34">
        <v>2</v>
      </c>
      <c r="T482" s="34">
        <f t="shared" si="57"/>
        <v>0</v>
      </c>
      <c r="U482" s="34">
        <f t="shared" si="58"/>
        <v>0</v>
      </c>
      <c r="V482" s="34">
        <f t="shared" si="59"/>
        <v>0</v>
      </c>
    </row>
    <row r="483" spans="1:22">
      <c r="A483" s="34" t="s">
        <v>1828</v>
      </c>
      <c r="B483" s="34" t="s">
        <v>47</v>
      </c>
      <c r="C483" s="90" t="s">
        <v>5446</v>
      </c>
      <c r="D483" s="34">
        <v>2</v>
      </c>
      <c r="E483" s="34">
        <v>2</v>
      </c>
      <c r="F483" s="34">
        <v>2</v>
      </c>
      <c r="G483" s="34">
        <v>2</v>
      </c>
      <c r="H483" s="34">
        <v>2</v>
      </c>
      <c r="I483" s="34">
        <v>2</v>
      </c>
      <c r="J483" s="34" t="s">
        <v>5531</v>
      </c>
      <c r="K483" s="34">
        <v>2</v>
      </c>
      <c r="L483" s="34">
        <v>2</v>
      </c>
      <c r="M483" s="34">
        <v>2</v>
      </c>
      <c r="N483" s="34">
        <v>2</v>
      </c>
      <c r="O483" s="34">
        <v>2</v>
      </c>
      <c r="P483" s="34">
        <v>2</v>
      </c>
      <c r="Q483" s="34">
        <v>2</v>
      </c>
      <c r="R483" s="34">
        <v>2</v>
      </c>
      <c r="S483" s="34">
        <v>2</v>
      </c>
      <c r="T483" s="34">
        <f t="shared" si="57"/>
        <v>0</v>
      </c>
      <c r="U483" s="34">
        <f t="shared" si="58"/>
        <v>0</v>
      </c>
      <c r="V483" s="34">
        <f t="shared" si="59"/>
        <v>0</v>
      </c>
    </row>
    <row r="484" spans="1:22">
      <c r="A484" s="34" t="s">
        <v>1826</v>
      </c>
      <c r="B484" s="34" t="s">
        <v>47</v>
      </c>
      <c r="C484" s="90" t="s">
        <v>5446</v>
      </c>
      <c r="D484" s="34">
        <v>2</v>
      </c>
      <c r="E484" s="34">
        <v>2</v>
      </c>
      <c r="F484" s="34">
        <v>2</v>
      </c>
      <c r="G484" s="34">
        <v>2</v>
      </c>
      <c r="H484" s="34">
        <v>2</v>
      </c>
      <c r="I484" s="34">
        <v>2</v>
      </c>
      <c r="J484" s="34">
        <v>2</v>
      </c>
      <c r="K484" s="34">
        <v>2</v>
      </c>
      <c r="L484" s="34">
        <v>2</v>
      </c>
      <c r="M484" s="34">
        <v>2</v>
      </c>
      <c r="N484" s="34">
        <v>3</v>
      </c>
      <c r="O484" s="34">
        <v>2</v>
      </c>
      <c r="P484" s="34">
        <v>2</v>
      </c>
      <c r="Q484" s="34">
        <v>2</v>
      </c>
      <c r="R484" s="34">
        <v>2</v>
      </c>
      <c r="S484" s="34">
        <v>2</v>
      </c>
      <c r="T484" s="34">
        <f t="shared" si="57"/>
        <v>1</v>
      </c>
      <c r="U484" s="34">
        <f t="shared" si="58"/>
        <v>0</v>
      </c>
      <c r="V484" s="34">
        <f t="shared" si="59"/>
        <v>1</v>
      </c>
    </row>
    <row r="485" spans="1:22">
      <c r="A485" s="34" t="s">
        <v>1830</v>
      </c>
      <c r="B485" s="34" t="s">
        <v>47</v>
      </c>
      <c r="C485" s="90" t="s">
        <v>5446</v>
      </c>
      <c r="D485" s="34">
        <v>2</v>
      </c>
      <c r="E485" s="34">
        <v>2</v>
      </c>
      <c r="F485" s="34">
        <v>2</v>
      </c>
      <c r="G485" s="34">
        <v>2</v>
      </c>
      <c r="H485" s="34">
        <v>2</v>
      </c>
      <c r="I485" s="34">
        <v>2</v>
      </c>
      <c r="J485" s="34" t="s">
        <v>5532</v>
      </c>
      <c r="K485" s="34">
        <v>2</v>
      </c>
      <c r="L485" s="34">
        <v>2</v>
      </c>
      <c r="M485" s="34">
        <v>2</v>
      </c>
      <c r="N485" s="34">
        <v>2</v>
      </c>
      <c r="O485" s="34">
        <v>3</v>
      </c>
      <c r="P485" s="34">
        <v>2</v>
      </c>
      <c r="Q485" s="34">
        <v>2</v>
      </c>
      <c r="R485" s="34">
        <v>2</v>
      </c>
      <c r="S485" s="34">
        <v>2</v>
      </c>
      <c r="T485" s="34">
        <f t="shared" si="57"/>
        <v>1</v>
      </c>
      <c r="U485" s="34">
        <f t="shared" si="58"/>
        <v>0</v>
      </c>
      <c r="V485" s="34">
        <f t="shared" si="59"/>
        <v>1</v>
      </c>
    </row>
    <row r="486" spans="1:22">
      <c r="A486" s="34" t="s">
        <v>2379</v>
      </c>
      <c r="B486" s="34" t="s">
        <v>47</v>
      </c>
      <c r="C486" s="90" t="s">
        <v>5448</v>
      </c>
      <c r="D486" s="34">
        <v>3</v>
      </c>
      <c r="E486" s="34">
        <v>3</v>
      </c>
      <c r="F486" s="34">
        <v>3</v>
      </c>
      <c r="G486" s="34">
        <v>3</v>
      </c>
      <c r="H486" s="34">
        <v>3</v>
      </c>
      <c r="I486" s="34">
        <v>3</v>
      </c>
      <c r="J486" s="34">
        <v>3</v>
      </c>
      <c r="K486" s="34">
        <v>3</v>
      </c>
      <c r="L486" s="34">
        <v>3</v>
      </c>
      <c r="M486" s="34">
        <v>3</v>
      </c>
      <c r="N486" s="34">
        <v>3</v>
      </c>
      <c r="O486" s="34">
        <v>3</v>
      </c>
      <c r="P486" s="34">
        <v>3</v>
      </c>
      <c r="Q486" s="34">
        <v>3</v>
      </c>
      <c r="R486" s="34">
        <v>3</v>
      </c>
      <c r="S486" s="34">
        <v>3</v>
      </c>
      <c r="T486" s="34">
        <f>COUNTIF(D486:S486,"&gt;3")</f>
        <v>0</v>
      </c>
      <c r="U486" s="34">
        <f>COUNTIF(D486:S486,"&lt;3")  - COUNTIF(D486:S486,"=0")</f>
        <v>0</v>
      </c>
      <c r="V486" s="34">
        <f t="shared" si="59"/>
        <v>0</v>
      </c>
    </row>
    <row r="487" spans="1:22">
      <c r="A487" s="34" t="s">
        <v>2382</v>
      </c>
      <c r="B487" s="34" t="s">
        <v>47</v>
      </c>
      <c r="C487" s="90" t="s">
        <v>5446</v>
      </c>
      <c r="D487" s="34">
        <v>2</v>
      </c>
      <c r="E487" s="34">
        <v>2</v>
      </c>
      <c r="F487" s="34">
        <v>2</v>
      </c>
      <c r="G487" s="34">
        <v>2</v>
      </c>
      <c r="H487" s="34">
        <v>2</v>
      </c>
      <c r="I487" s="34">
        <v>2</v>
      </c>
      <c r="J487" s="34">
        <v>2</v>
      </c>
      <c r="K487" s="34">
        <v>2</v>
      </c>
      <c r="L487" s="34">
        <v>3</v>
      </c>
      <c r="M487" s="34">
        <v>2</v>
      </c>
      <c r="N487" s="34">
        <v>2</v>
      </c>
      <c r="O487" s="34">
        <v>2</v>
      </c>
      <c r="P487" s="34">
        <v>2</v>
      </c>
      <c r="Q487" s="34">
        <v>2</v>
      </c>
      <c r="R487" s="34">
        <v>2</v>
      </c>
      <c r="S487" s="34">
        <v>2</v>
      </c>
      <c r="T487" s="34">
        <f t="shared" ref="T487:T504" si="60">COUNTIF(D487:S487,"&gt;2")</f>
        <v>1</v>
      </c>
      <c r="U487" s="34">
        <f t="shared" ref="U487:U504" si="61">COUNTIF(D487:S487,"&lt;2")  - COUNTIF(D487:S487,"=0")</f>
        <v>0</v>
      </c>
      <c r="V487" s="34">
        <f t="shared" si="59"/>
        <v>1</v>
      </c>
    </row>
    <row r="488" spans="1:22">
      <c r="A488" s="34" t="s">
        <v>2386</v>
      </c>
      <c r="B488" s="34" t="s">
        <v>47</v>
      </c>
      <c r="C488" s="90" t="s">
        <v>5446</v>
      </c>
      <c r="D488" s="34">
        <v>2</v>
      </c>
      <c r="E488" s="34">
        <v>2</v>
      </c>
      <c r="F488" s="34">
        <v>2</v>
      </c>
      <c r="G488" s="34">
        <v>2</v>
      </c>
      <c r="H488" s="34">
        <v>2</v>
      </c>
      <c r="I488" s="34">
        <v>2</v>
      </c>
      <c r="J488" s="34">
        <v>2</v>
      </c>
      <c r="K488" s="34">
        <v>2</v>
      </c>
      <c r="L488" s="34">
        <v>2</v>
      </c>
      <c r="M488" s="34">
        <v>2</v>
      </c>
      <c r="N488" s="34">
        <v>2</v>
      </c>
      <c r="O488" s="34">
        <v>2</v>
      </c>
      <c r="P488" s="34">
        <v>2</v>
      </c>
      <c r="Q488" s="34">
        <v>2</v>
      </c>
      <c r="R488" s="34">
        <v>2</v>
      </c>
      <c r="S488" s="34">
        <v>0</v>
      </c>
      <c r="T488" s="34">
        <f t="shared" si="60"/>
        <v>0</v>
      </c>
      <c r="U488" s="34">
        <f t="shared" si="61"/>
        <v>0</v>
      </c>
      <c r="V488" s="34">
        <f t="shared" si="59"/>
        <v>0</v>
      </c>
    </row>
    <row r="489" spans="1:22">
      <c r="A489" s="34" t="s">
        <v>2388</v>
      </c>
      <c r="B489" s="34" t="s">
        <v>47</v>
      </c>
      <c r="C489" s="90" t="s">
        <v>5446</v>
      </c>
      <c r="D489" s="34">
        <v>2</v>
      </c>
      <c r="E489" s="34">
        <v>2</v>
      </c>
      <c r="F489" s="34">
        <v>2</v>
      </c>
      <c r="G489" s="34">
        <v>2</v>
      </c>
      <c r="H489" s="34">
        <v>2</v>
      </c>
      <c r="I489" s="34">
        <v>2</v>
      </c>
      <c r="J489" s="34">
        <v>2</v>
      </c>
      <c r="K489" s="34">
        <v>2</v>
      </c>
      <c r="L489" s="34">
        <v>2</v>
      </c>
      <c r="M489" s="34">
        <v>2</v>
      </c>
      <c r="N489" s="34">
        <v>2</v>
      </c>
      <c r="O489" s="34">
        <v>2</v>
      </c>
      <c r="P489" s="34">
        <v>2</v>
      </c>
      <c r="Q489" s="34">
        <v>2</v>
      </c>
      <c r="R489" s="34">
        <v>2</v>
      </c>
      <c r="S489" s="34">
        <v>2</v>
      </c>
      <c r="T489" s="34">
        <f t="shared" si="60"/>
        <v>0</v>
      </c>
      <c r="U489" s="34">
        <f t="shared" si="61"/>
        <v>0</v>
      </c>
      <c r="V489" s="34">
        <f t="shared" si="59"/>
        <v>0</v>
      </c>
    </row>
    <row r="490" spans="1:22">
      <c r="A490" s="34" t="s">
        <v>2063</v>
      </c>
      <c r="B490" s="34" t="s">
        <v>47</v>
      </c>
      <c r="C490" s="90" t="s">
        <v>5446</v>
      </c>
      <c r="D490" s="34">
        <v>2</v>
      </c>
      <c r="E490" s="34">
        <v>2</v>
      </c>
      <c r="F490" s="34">
        <v>2</v>
      </c>
      <c r="G490" s="34">
        <v>2</v>
      </c>
      <c r="H490" s="34">
        <v>2</v>
      </c>
      <c r="I490" s="34">
        <v>2</v>
      </c>
      <c r="J490" s="34">
        <v>2</v>
      </c>
      <c r="K490" s="34">
        <v>2</v>
      </c>
      <c r="L490" s="34">
        <v>2</v>
      </c>
      <c r="M490" s="34">
        <v>2</v>
      </c>
      <c r="N490" s="34">
        <v>2</v>
      </c>
      <c r="O490" s="34">
        <v>2</v>
      </c>
      <c r="P490" s="34">
        <v>2</v>
      </c>
      <c r="Q490" s="34">
        <v>2</v>
      </c>
      <c r="R490" s="34">
        <v>2</v>
      </c>
      <c r="S490" s="34">
        <v>2</v>
      </c>
      <c r="T490" s="34">
        <f t="shared" si="60"/>
        <v>0</v>
      </c>
      <c r="U490" s="34">
        <f t="shared" si="61"/>
        <v>0</v>
      </c>
      <c r="V490" s="34">
        <f t="shared" si="59"/>
        <v>0</v>
      </c>
    </row>
    <row r="491" spans="1:22">
      <c r="A491" s="34" t="s">
        <v>2068</v>
      </c>
      <c r="B491" s="34" t="s">
        <v>47</v>
      </c>
      <c r="C491" s="90" t="s">
        <v>5446</v>
      </c>
      <c r="D491" s="34">
        <v>2</v>
      </c>
      <c r="E491" s="34">
        <v>2</v>
      </c>
      <c r="F491" s="34">
        <v>2</v>
      </c>
      <c r="G491" s="34">
        <v>2</v>
      </c>
      <c r="H491" s="34">
        <v>2</v>
      </c>
      <c r="I491" s="34">
        <v>2</v>
      </c>
      <c r="J491" s="34">
        <v>2</v>
      </c>
      <c r="K491" s="34">
        <v>2</v>
      </c>
      <c r="L491" s="34">
        <v>2</v>
      </c>
      <c r="M491" s="34">
        <v>2</v>
      </c>
      <c r="N491" s="34">
        <v>2</v>
      </c>
      <c r="O491" s="34">
        <v>2</v>
      </c>
      <c r="P491" s="34">
        <v>2</v>
      </c>
      <c r="Q491" s="34">
        <v>2</v>
      </c>
      <c r="R491" s="34">
        <v>2</v>
      </c>
      <c r="S491" s="34">
        <v>2</v>
      </c>
      <c r="T491" s="34">
        <f t="shared" si="60"/>
        <v>0</v>
      </c>
      <c r="U491" s="34">
        <f t="shared" si="61"/>
        <v>0</v>
      </c>
      <c r="V491" s="34">
        <f t="shared" si="59"/>
        <v>0</v>
      </c>
    </row>
    <row r="492" spans="1:22">
      <c r="A492" s="34" t="s">
        <v>2083</v>
      </c>
      <c r="B492" s="34" t="s">
        <v>47</v>
      </c>
      <c r="C492" s="90" t="s">
        <v>5446</v>
      </c>
      <c r="D492" s="34">
        <v>2</v>
      </c>
      <c r="E492" s="34">
        <v>2</v>
      </c>
      <c r="F492" s="34">
        <v>2</v>
      </c>
      <c r="G492" s="34">
        <v>2</v>
      </c>
      <c r="H492" s="34">
        <v>2</v>
      </c>
      <c r="I492" s="34">
        <v>2</v>
      </c>
      <c r="J492" s="34">
        <v>2</v>
      </c>
      <c r="K492" s="34">
        <v>2</v>
      </c>
      <c r="L492" s="34">
        <v>2</v>
      </c>
      <c r="M492" s="34">
        <v>2</v>
      </c>
      <c r="N492" s="34">
        <v>2</v>
      </c>
      <c r="O492" s="34">
        <v>2</v>
      </c>
      <c r="P492" s="34">
        <v>2</v>
      </c>
      <c r="Q492" s="34">
        <v>2</v>
      </c>
      <c r="R492" s="34">
        <v>2</v>
      </c>
      <c r="S492" s="34">
        <v>2</v>
      </c>
      <c r="T492" s="34">
        <f t="shared" si="60"/>
        <v>0</v>
      </c>
      <c r="U492" s="34">
        <f t="shared" si="61"/>
        <v>0</v>
      </c>
      <c r="V492" s="34">
        <f t="shared" si="59"/>
        <v>0</v>
      </c>
    </row>
    <row r="493" spans="1:22">
      <c r="A493" s="34" t="s">
        <v>2087</v>
      </c>
      <c r="B493" s="34" t="s">
        <v>47</v>
      </c>
      <c r="C493" s="90" t="s">
        <v>5446</v>
      </c>
      <c r="D493" s="34">
        <v>2</v>
      </c>
      <c r="E493" s="34">
        <v>2</v>
      </c>
      <c r="F493" s="34">
        <v>2</v>
      </c>
      <c r="G493" s="34">
        <v>2</v>
      </c>
      <c r="H493" s="34">
        <v>2</v>
      </c>
      <c r="I493" s="34">
        <v>2</v>
      </c>
      <c r="J493" s="34">
        <v>2</v>
      </c>
      <c r="K493" s="34">
        <v>2</v>
      </c>
      <c r="L493" s="34">
        <v>2</v>
      </c>
      <c r="M493" s="34">
        <v>2</v>
      </c>
      <c r="N493" s="34">
        <v>2</v>
      </c>
      <c r="O493" s="34">
        <v>2</v>
      </c>
      <c r="P493" s="34">
        <v>2</v>
      </c>
      <c r="Q493" s="34">
        <v>2</v>
      </c>
      <c r="R493" s="34">
        <v>2</v>
      </c>
      <c r="S493" s="34">
        <v>2</v>
      </c>
      <c r="T493" s="34">
        <f t="shared" si="60"/>
        <v>0</v>
      </c>
      <c r="U493" s="34">
        <f t="shared" si="61"/>
        <v>0</v>
      </c>
      <c r="V493" s="34">
        <f t="shared" si="59"/>
        <v>0</v>
      </c>
    </row>
    <row r="494" spans="1:22">
      <c r="A494" s="34" t="s">
        <v>2070</v>
      </c>
      <c r="B494" s="34" t="s">
        <v>47</v>
      </c>
      <c r="C494" s="90" t="s">
        <v>5446</v>
      </c>
      <c r="D494" s="34">
        <v>2</v>
      </c>
      <c r="E494" s="34">
        <v>2</v>
      </c>
      <c r="F494" s="34">
        <v>2</v>
      </c>
      <c r="G494" s="34">
        <v>2</v>
      </c>
      <c r="H494" s="34">
        <v>2</v>
      </c>
      <c r="I494" s="34">
        <v>2</v>
      </c>
      <c r="J494" s="34">
        <v>2</v>
      </c>
      <c r="K494" s="34">
        <v>2</v>
      </c>
      <c r="L494" s="34">
        <v>2</v>
      </c>
      <c r="M494" s="34">
        <v>2</v>
      </c>
      <c r="N494" s="34">
        <v>2</v>
      </c>
      <c r="O494" s="34">
        <v>2</v>
      </c>
      <c r="P494" s="34">
        <v>2</v>
      </c>
      <c r="Q494" s="34">
        <v>2</v>
      </c>
      <c r="R494" s="34">
        <v>2</v>
      </c>
      <c r="S494" s="34">
        <v>2</v>
      </c>
      <c r="T494" s="34">
        <f t="shared" si="60"/>
        <v>0</v>
      </c>
      <c r="U494" s="34">
        <f t="shared" si="61"/>
        <v>0</v>
      </c>
      <c r="V494" s="34">
        <f t="shared" si="59"/>
        <v>0</v>
      </c>
    </row>
    <row r="495" spans="1:22">
      <c r="A495" s="34" t="s">
        <v>2074</v>
      </c>
      <c r="B495" s="34" t="s">
        <v>47</v>
      </c>
      <c r="C495" s="90" t="s">
        <v>5446</v>
      </c>
      <c r="D495" s="34">
        <v>2</v>
      </c>
      <c r="E495" s="34">
        <v>2</v>
      </c>
      <c r="F495" s="34">
        <v>2</v>
      </c>
      <c r="G495" s="34">
        <v>2</v>
      </c>
      <c r="H495" s="34">
        <v>2</v>
      </c>
      <c r="I495" s="34">
        <v>2</v>
      </c>
      <c r="J495" s="34">
        <v>2</v>
      </c>
      <c r="K495" s="34">
        <v>2</v>
      </c>
      <c r="L495" s="34">
        <v>2</v>
      </c>
      <c r="M495" s="34">
        <v>2</v>
      </c>
      <c r="N495" s="34">
        <v>2</v>
      </c>
      <c r="O495" s="34">
        <v>2</v>
      </c>
      <c r="P495" s="34">
        <v>2</v>
      </c>
      <c r="Q495" s="34">
        <v>2</v>
      </c>
      <c r="R495" s="34">
        <v>2</v>
      </c>
      <c r="S495" s="34">
        <v>2</v>
      </c>
      <c r="T495" s="34">
        <f t="shared" si="60"/>
        <v>0</v>
      </c>
      <c r="U495" s="34">
        <f t="shared" si="61"/>
        <v>0</v>
      </c>
      <c r="V495" s="34">
        <f t="shared" si="59"/>
        <v>0</v>
      </c>
    </row>
    <row r="496" spans="1:22">
      <c r="A496" s="34" t="s">
        <v>2072</v>
      </c>
      <c r="B496" s="34" t="s">
        <v>47</v>
      </c>
      <c r="C496" s="90" t="s">
        <v>5446</v>
      </c>
      <c r="D496" s="34">
        <v>2</v>
      </c>
      <c r="E496" s="34">
        <v>2</v>
      </c>
      <c r="F496" s="34">
        <v>2</v>
      </c>
      <c r="G496" s="34">
        <v>2</v>
      </c>
      <c r="H496" s="34">
        <v>2</v>
      </c>
      <c r="I496" s="34">
        <v>2</v>
      </c>
      <c r="J496" s="34">
        <v>2</v>
      </c>
      <c r="K496" s="34">
        <v>2</v>
      </c>
      <c r="L496" s="34">
        <v>2</v>
      </c>
      <c r="M496" s="34">
        <v>2</v>
      </c>
      <c r="N496" s="34">
        <v>2</v>
      </c>
      <c r="O496" s="34">
        <v>2</v>
      </c>
      <c r="P496" s="34">
        <v>2</v>
      </c>
      <c r="Q496" s="34">
        <v>2</v>
      </c>
      <c r="R496" s="34">
        <v>2</v>
      </c>
      <c r="S496" s="34">
        <v>2</v>
      </c>
      <c r="T496" s="34">
        <f t="shared" si="60"/>
        <v>0</v>
      </c>
      <c r="U496" s="34">
        <f t="shared" si="61"/>
        <v>0</v>
      </c>
      <c r="V496" s="34">
        <f t="shared" si="59"/>
        <v>0</v>
      </c>
    </row>
    <row r="497" spans="1:22">
      <c r="A497" s="34" t="s">
        <v>2085</v>
      </c>
      <c r="B497" s="34" t="s">
        <v>47</v>
      </c>
      <c r="C497" s="90" t="s">
        <v>5446</v>
      </c>
      <c r="D497" s="34">
        <v>2</v>
      </c>
      <c r="E497" s="34">
        <v>2</v>
      </c>
      <c r="F497" s="34">
        <v>2</v>
      </c>
      <c r="G497" s="34">
        <v>2</v>
      </c>
      <c r="H497" s="34">
        <v>2</v>
      </c>
      <c r="I497" s="34">
        <v>2</v>
      </c>
      <c r="J497" s="34">
        <v>2</v>
      </c>
      <c r="K497" s="34">
        <v>2</v>
      </c>
      <c r="L497" s="34">
        <v>2</v>
      </c>
      <c r="M497" s="34">
        <v>2</v>
      </c>
      <c r="N497" s="34">
        <v>2</v>
      </c>
      <c r="O497" s="34">
        <v>2</v>
      </c>
      <c r="P497" s="34">
        <v>2</v>
      </c>
      <c r="Q497" s="34">
        <v>2</v>
      </c>
      <c r="R497" s="34">
        <v>2</v>
      </c>
      <c r="S497" s="34">
        <v>2</v>
      </c>
      <c r="T497" s="34">
        <f t="shared" si="60"/>
        <v>0</v>
      </c>
      <c r="U497" s="34">
        <f t="shared" si="61"/>
        <v>0</v>
      </c>
      <c r="V497" s="34">
        <f t="shared" si="59"/>
        <v>0</v>
      </c>
    </row>
    <row r="498" spans="1:22">
      <c r="A498" s="34" t="s">
        <v>2077</v>
      </c>
      <c r="B498" s="34" t="s">
        <v>47</v>
      </c>
      <c r="C498" s="90" t="s">
        <v>5446</v>
      </c>
      <c r="D498" s="34">
        <v>2</v>
      </c>
      <c r="E498" s="34">
        <v>2</v>
      </c>
      <c r="F498" s="34">
        <v>2</v>
      </c>
      <c r="G498" s="34">
        <v>2</v>
      </c>
      <c r="H498" s="34">
        <v>2</v>
      </c>
      <c r="I498" s="34">
        <v>2</v>
      </c>
      <c r="J498" s="34">
        <v>2</v>
      </c>
      <c r="K498" s="34">
        <v>2</v>
      </c>
      <c r="L498" s="34">
        <v>2</v>
      </c>
      <c r="M498" s="34">
        <v>2</v>
      </c>
      <c r="N498" s="34">
        <v>2</v>
      </c>
      <c r="O498" s="34">
        <v>2</v>
      </c>
      <c r="P498" s="34">
        <v>2</v>
      </c>
      <c r="Q498" s="34">
        <v>2</v>
      </c>
      <c r="R498" s="34">
        <v>2</v>
      </c>
      <c r="S498" s="34">
        <v>2</v>
      </c>
      <c r="T498" s="34">
        <f t="shared" si="60"/>
        <v>0</v>
      </c>
      <c r="U498" s="34">
        <f t="shared" si="61"/>
        <v>0</v>
      </c>
      <c r="V498" s="34">
        <f t="shared" si="59"/>
        <v>0</v>
      </c>
    </row>
    <row r="499" spans="1:22">
      <c r="A499" s="34" t="s">
        <v>2081</v>
      </c>
      <c r="B499" s="34" t="s">
        <v>47</v>
      </c>
      <c r="C499" s="90" t="s">
        <v>5446</v>
      </c>
      <c r="D499" s="34">
        <v>2</v>
      </c>
      <c r="E499" s="34">
        <v>2</v>
      </c>
      <c r="F499" s="34">
        <v>2</v>
      </c>
      <c r="G499" s="34">
        <v>2</v>
      </c>
      <c r="H499" s="34">
        <v>2</v>
      </c>
      <c r="I499" s="34">
        <v>2</v>
      </c>
      <c r="J499" s="34">
        <v>2</v>
      </c>
      <c r="K499" s="34">
        <v>2</v>
      </c>
      <c r="L499" s="34">
        <v>2</v>
      </c>
      <c r="M499" s="34">
        <v>2</v>
      </c>
      <c r="N499" s="34">
        <v>2</v>
      </c>
      <c r="O499" s="34">
        <v>2</v>
      </c>
      <c r="P499" s="34">
        <v>2</v>
      </c>
      <c r="Q499" s="34">
        <v>2</v>
      </c>
      <c r="R499" s="34">
        <v>2</v>
      </c>
      <c r="S499" s="34">
        <v>2</v>
      </c>
      <c r="T499" s="34">
        <f t="shared" si="60"/>
        <v>0</v>
      </c>
      <c r="U499" s="34">
        <f t="shared" si="61"/>
        <v>0</v>
      </c>
      <c r="V499" s="34">
        <f t="shared" si="59"/>
        <v>0</v>
      </c>
    </row>
    <row r="500" spans="1:22">
      <c r="A500" s="34" t="s">
        <v>2089</v>
      </c>
      <c r="B500" s="34" t="s">
        <v>47</v>
      </c>
      <c r="C500" s="90" t="s">
        <v>5446</v>
      </c>
      <c r="D500" s="34">
        <v>2</v>
      </c>
      <c r="E500" s="34">
        <v>2</v>
      </c>
      <c r="F500" s="34">
        <v>2</v>
      </c>
      <c r="G500" s="34">
        <v>2</v>
      </c>
      <c r="H500" s="34">
        <v>2</v>
      </c>
      <c r="I500" s="34">
        <v>2</v>
      </c>
      <c r="J500" s="34">
        <v>2</v>
      </c>
      <c r="K500" s="34">
        <v>2</v>
      </c>
      <c r="L500" s="34">
        <v>2</v>
      </c>
      <c r="M500" s="34">
        <v>2</v>
      </c>
      <c r="N500" s="34">
        <v>2</v>
      </c>
      <c r="O500" s="34">
        <v>2</v>
      </c>
      <c r="P500" s="34">
        <v>2</v>
      </c>
      <c r="Q500" s="34">
        <v>2</v>
      </c>
      <c r="R500" s="34">
        <v>2</v>
      </c>
      <c r="S500" s="34">
        <v>2</v>
      </c>
      <c r="T500" s="34">
        <f t="shared" si="60"/>
        <v>0</v>
      </c>
      <c r="U500" s="34">
        <f t="shared" si="61"/>
        <v>0</v>
      </c>
      <c r="V500" s="34">
        <f t="shared" si="59"/>
        <v>0</v>
      </c>
    </row>
    <row r="501" spans="1:22">
      <c r="A501" s="34" t="s">
        <v>2091</v>
      </c>
      <c r="B501" s="34" t="s">
        <v>47</v>
      </c>
      <c r="C501" s="90" t="s">
        <v>5446</v>
      </c>
      <c r="D501" s="34">
        <v>2</v>
      </c>
      <c r="E501" s="34">
        <v>2</v>
      </c>
      <c r="F501" s="34">
        <v>2</v>
      </c>
      <c r="G501" s="34">
        <v>2</v>
      </c>
      <c r="H501" s="34">
        <v>2</v>
      </c>
      <c r="I501" s="34">
        <v>2</v>
      </c>
      <c r="J501" s="34">
        <v>2</v>
      </c>
      <c r="K501" s="34">
        <v>2</v>
      </c>
      <c r="L501" s="34">
        <v>2</v>
      </c>
      <c r="M501" s="34">
        <v>2</v>
      </c>
      <c r="N501" s="34">
        <v>2</v>
      </c>
      <c r="O501" s="34">
        <v>2</v>
      </c>
      <c r="P501" s="34">
        <v>2</v>
      </c>
      <c r="Q501" s="34">
        <v>2</v>
      </c>
      <c r="R501" s="34">
        <v>2</v>
      </c>
      <c r="S501" s="34">
        <v>2</v>
      </c>
      <c r="T501" s="34">
        <f t="shared" si="60"/>
        <v>0</v>
      </c>
      <c r="U501" s="34">
        <f t="shared" si="61"/>
        <v>0</v>
      </c>
      <c r="V501" s="34">
        <f t="shared" si="59"/>
        <v>0</v>
      </c>
    </row>
    <row r="502" spans="1:22">
      <c r="A502" s="34" t="s">
        <v>2821</v>
      </c>
      <c r="B502" s="34" t="s">
        <v>47</v>
      </c>
      <c r="C502" s="90" t="s">
        <v>5446</v>
      </c>
      <c r="D502" s="34">
        <v>2</v>
      </c>
      <c r="E502" s="34">
        <v>2</v>
      </c>
      <c r="F502" s="34">
        <v>3</v>
      </c>
      <c r="G502" s="34">
        <v>2</v>
      </c>
      <c r="H502" s="34">
        <v>0</v>
      </c>
      <c r="I502" s="34">
        <v>0</v>
      </c>
      <c r="J502" s="34">
        <v>0</v>
      </c>
      <c r="K502" s="34">
        <v>2</v>
      </c>
      <c r="L502" s="34">
        <v>0</v>
      </c>
      <c r="M502" s="34">
        <v>2</v>
      </c>
      <c r="N502" s="34">
        <v>0</v>
      </c>
      <c r="O502" s="34">
        <v>0</v>
      </c>
      <c r="P502" s="34">
        <v>2</v>
      </c>
      <c r="Q502" s="34">
        <v>2</v>
      </c>
      <c r="R502" s="34">
        <v>2</v>
      </c>
      <c r="S502" s="34">
        <v>2</v>
      </c>
      <c r="T502" s="34">
        <f t="shared" si="60"/>
        <v>1</v>
      </c>
      <c r="U502" s="34">
        <f t="shared" si="61"/>
        <v>0</v>
      </c>
      <c r="V502" s="34">
        <f t="shared" si="59"/>
        <v>1</v>
      </c>
    </row>
    <row r="503" spans="1:22">
      <c r="A503" s="34" t="s">
        <v>2823</v>
      </c>
      <c r="B503" s="34" t="s">
        <v>47</v>
      </c>
      <c r="C503" s="90" t="s">
        <v>5446</v>
      </c>
      <c r="D503" s="34">
        <v>2</v>
      </c>
      <c r="E503" s="34">
        <v>2</v>
      </c>
      <c r="F503" s="34">
        <v>3</v>
      </c>
      <c r="G503" s="34">
        <v>2</v>
      </c>
      <c r="H503" s="34">
        <v>0</v>
      </c>
      <c r="I503" s="34">
        <v>0</v>
      </c>
      <c r="J503" s="34">
        <v>2</v>
      </c>
      <c r="K503" s="34">
        <v>2</v>
      </c>
      <c r="L503" s="34">
        <v>0</v>
      </c>
      <c r="M503" s="34">
        <v>2</v>
      </c>
      <c r="N503" s="34">
        <v>2</v>
      </c>
      <c r="O503" s="34">
        <v>0</v>
      </c>
      <c r="P503" s="34">
        <v>2</v>
      </c>
      <c r="Q503" s="34">
        <v>0</v>
      </c>
      <c r="R503" s="34">
        <v>0</v>
      </c>
      <c r="S503" s="34">
        <v>2</v>
      </c>
      <c r="T503" s="34">
        <f t="shared" si="60"/>
        <v>1</v>
      </c>
      <c r="U503" s="34">
        <f t="shared" si="61"/>
        <v>0</v>
      </c>
      <c r="V503" s="34">
        <f t="shared" si="59"/>
        <v>1</v>
      </c>
    </row>
    <row r="504" spans="1:22">
      <c r="A504" s="34" t="s">
        <v>721</v>
      </c>
      <c r="B504" s="34" t="s">
        <v>47</v>
      </c>
      <c r="C504" s="90" t="s">
        <v>5446</v>
      </c>
      <c r="D504" s="34">
        <v>1</v>
      </c>
      <c r="E504" s="34">
        <v>2</v>
      </c>
      <c r="F504" s="34">
        <v>2</v>
      </c>
      <c r="G504" s="34">
        <v>2</v>
      </c>
      <c r="H504" s="34">
        <v>2</v>
      </c>
      <c r="I504" s="34">
        <v>2</v>
      </c>
      <c r="J504" s="34">
        <v>2</v>
      </c>
      <c r="K504" s="34">
        <v>2</v>
      </c>
      <c r="L504" s="34">
        <v>2</v>
      </c>
      <c r="M504" s="34">
        <v>2</v>
      </c>
      <c r="N504" s="34">
        <v>2</v>
      </c>
      <c r="O504" s="34">
        <v>2</v>
      </c>
      <c r="P504" s="34">
        <v>2</v>
      </c>
      <c r="Q504" s="34">
        <v>2</v>
      </c>
      <c r="R504" s="34">
        <v>2</v>
      </c>
      <c r="S504" s="34">
        <v>2</v>
      </c>
      <c r="T504" s="34">
        <f t="shared" si="60"/>
        <v>0</v>
      </c>
      <c r="U504" s="34">
        <f t="shared" si="61"/>
        <v>1</v>
      </c>
      <c r="V504" s="34">
        <f t="shared" si="59"/>
        <v>1</v>
      </c>
    </row>
    <row r="505" spans="1:22">
      <c r="A505" s="34" t="s">
        <v>2338</v>
      </c>
      <c r="B505" s="34" t="s">
        <v>47</v>
      </c>
      <c r="C505" s="90" t="s">
        <v>5448</v>
      </c>
      <c r="D505" s="34">
        <v>3</v>
      </c>
      <c r="E505" s="34">
        <v>3</v>
      </c>
      <c r="F505" s="34">
        <v>3</v>
      </c>
      <c r="G505" s="34">
        <v>3</v>
      </c>
      <c r="H505" s="34">
        <v>3</v>
      </c>
      <c r="I505" s="34">
        <v>3</v>
      </c>
      <c r="J505" s="34">
        <v>3</v>
      </c>
      <c r="K505" s="34">
        <v>3</v>
      </c>
      <c r="L505" s="34">
        <v>3</v>
      </c>
      <c r="M505" s="34">
        <v>3</v>
      </c>
      <c r="N505" s="34">
        <v>3</v>
      </c>
      <c r="O505" s="34">
        <v>3</v>
      </c>
      <c r="P505" s="34">
        <v>3</v>
      </c>
      <c r="Q505" s="34">
        <v>3</v>
      </c>
      <c r="R505" s="34">
        <v>3</v>
      </c>
      <c r="S505" s="34">
        <v>3</v>
      </c>
      <c r="T505" s="34">
        <f>COUNTIF(D505:S505,"&gt;3")</f>
        <v>0</v>
      </c>
      <c r="U505" s="34">
        <f>COUNTIF(D505:S505,"&lt;3")  - COUNTIF(D505:S505,"=0")</f>
        <v>0</v>
      </c>
      <c r="V505" s="34">
        <f t="shared" si="59"/>
        <v>0</v>
      </c>
    </row>
    <row r="506" spans="1:22">
      <c r="A506" s="34" t="s">
        <v>537</v>
      </c>
      <c r="B506" s="34" t="s">
        <v>47</v>
      </c>
      <c r="C506" s="90" t="s">
        <v>5446</v>
      </c>
      <c r="D506" s="34">
        <v>2</v>
      </c>
      <c r="E506" s="34">
        <v>2</v>
      </c>
      <c r="F506" s="34">
        <v>2</v>
      </c>
      <c r="G506" s="34">
        <v>2</v>
      </c>
      <c r="H506" s="34">
        <v>2</v>
      </c>
      <c r="I506" s="34">
        <v>2</v>
      </c>
      <c r="J506" s="34">
        <v>2</v>
      </c>
      <c r="K506" s="34">
        <v>2</v>
      </c>
      <c r="L506" s="34">
        <v>2</v>
      </c>
      <c r="M506" s="34">
        <v>2</v>
      </c>
      <c r="N506" s="34">
        <v>2</v>
      </c>
      <c r="O506" s="34">
        <v>2</v>
      </c>
      <c r="P506" s="34">
        <v>2</v>
      </c>
      <c r="Q506" s="34">
        <v>2</v>
      </c>
      <c r="R506" s="34">
        <v>2</v>
      </c>
      <c r="S506" s="34">
        <v>2</v>
      </c>
      <c r="T506" s="34">
        <f>COUNTIF(D506:S506,"&gt;2")</f>
        <v>0</v>
      </c>
      <c r="U506" s="34">
        <f>COUNTIF(D506:S506,"&lt;2")  - COUNTIF(D506:S506,"=0")</f>
        <v>0</v>
      </c>
      <c r="V506" s="34">
        <f t="shared" si="59"/>
        <v>0</v>
      </c>
    </row>
    <row r="507" spans="1:22">
      <c r="A507" s="34" t="s">
        <v>376</v>
      </c>
      <c r="B507" s="34" t="s">
        <v>47</v>
      </c>
      <c r="C507" s="90" t="s">
        <v>5446</v>
      </c>
      <c r="D507" s="34">
        <v>2</v>
      </c>
      <c r="E507" s="34">
        <v>2</v>
      </c>
      <c r="F507" s="34">
        <v>2</v>
      </c>
      <c r="G507" s="34">
        <v>2</v>
      </c>
      <c r="H507" s="34">
        <v>2</v>
      </c>
      <c r="I507" s="34">
        <v>2</v>
      </c>
      <c r="J507" s="34">
        <v>2</v>
      </c>
      <c r="K507" s="34">
        <v>2</v>
      </c>
      <c r="L507" s="34">
        <v>2</v>
      </c>
      <c r="M507" s="34">
        <v>2</v>
      </c>
      <c r="N507" s="34">
        <v>2</v>
      </c>
      <c r="O507" s="34">
        <v>2</v>
      </c>
      <c r="P507" s="34">
        <v>2</v>
      </c>
      <c r="Q507" s="34">
        <v>2</v>
      </c>
      <c r="R507" s="34">
        <v>2</v>
      </c>
      <c r="S507" s="34">
        <v>2</v>
      </c>
      <c r="T507" s="34">
        <f>COUNTIF(D507:S507,"&gt;2")</f>
        <v>0</v>
      </c>
      <c r="U507" s="34">
        <f>COUNTIF(D507:S507,"&lt;2")  - COUNTIF(D507:S507,"=0")</f>
        <v>0</v>
      </c>
      <c r="V507" s="34">
        <f t="shared" si="59"/>
        <v>0</v>
      </c>
    </row>
    <row r="508" spans="1:22">
      <c r="A508" s="34" t="s">
        <v>430</v>
      </c>
      <c r="B508" s="34" t="s">
        <v>8</v>
      </c>
      <c r="C508" s="5" t="s">
        <v>5533</v>
      </c>
      <c r="D508" s="34">
        <v>0</v>
      </c>
      <c r="E508" s="34">
        <v>0</v>
      </c>
      <c r="F508" s="34">
        <v>0</v>
      </c>
      <c r="G508" s="34">
        <v>0</v>
      </c>
      <c r="H508" s="34">
        <v>0</v>
      </c>
      <c r="I508" s="34">
        <v>0</v>
      </c>
      <c r="J508" s="34">
        <v>0</v>
      </c>
      <c r="K508" s="34">
        <v>0</v>
      </c>
      <c r="L508" s="34">
        <v>0</v>
      </c>
      <c r="M508" s="34">
        <v>0</v>
      </c>
      <c r="N508" s="34">
        <v>0</v>
      </c>
      <c r="O508" s="34">
        <v>0</v>
      </c>
      <c r="P508" s="34">
        <v>0</v>
      </c>
      <c r="Q508" s="34">
        <v>0</v>
      </c>
      <c r="R508" s="34">
        <v>0</v>
      </c>
      <c r="S508" s="34">
        <v>0</v>
      </c>
      <c r="T508" s="34">
        <f t="shared" ref="T508:T539" si="62">COUNTIF(D508:S508,"&gt;0")</f>
        <v>0</v>
      </c>
      <c r="U508" s="34">
        <f t="shared" ref="U508:U539" si="63">COUNTIF(D508:S508,"&lt;0")</f>
        <v>0</v>
      </c>
      <c r="V508" s="34">
        <f t="shared" si="59"/>
        <v>0</v>
      </c>
    </row>
    <row r="509" spans="1:22">
      <c r="A509" s="34" t="s">
        <v>1476</v>
      </c>
      <c r="B509" s="34" t="s">
        <v>8</v>
      </c>
      <c r="C509" s="5" t="s">
        <v>5533</v>
      </c>
      <c r="D509" s="34">
        <v>0</v>
      </c>
      <c r="E509" s="34">
        <v>0</v>
      </c>
      <c r="F509" s="34">
        <v>0</v>
      </c>
      <c r="G509" s="34">
        <v>0</v>
      </c>
      <c r="H509" s="34">
        <v>0</v>
      </c>
      <c r="I509" s="34">
        <v>0</v>
      </c>
      <c r="J509" s="34">
        <v>0</v>
      </c>
      <c r="K509" s="34">
        <v>0</v>
      </c>
      <c r="L509" s="34">
        <v>0</v>
      </c>
      <c r="M509" s="34">
        <v>0</v>
      </c>
      <c r="N509" s="34">
        <v>0</v>
      </c>
      <c r="O509" s="34">
        <v>0</v>
      </c>
      <c r="P509" s="34">
        <v>0</v>
      </c>
      <c r="Q509" s="34">
        <v>0</v>
      </c>
      <c r="R509" s="34">
        <v>0</v>
      </c>
      <c r="S509" s="34">
        <v>0</v>
      </c>
      <c r="T509" s="34">
        <f t="shared" si="62"/>
        <v>0</v>
      </c>
      <c r="U509" s="34">
        <f t="shared" si="63"/>
        <v>0</v>
      </c>
      <c r="V509" s="34">
        <f t="shared" si="59"/>
        <v>0</v>
      </c>
    </row>
    <row r="510" spans="1:22">
      <c r="A510" s="34" t="s">
        <v>2764</v>
      </c>
      <c r="B510" s="34" t="s">
        <v>8</v>
      </c>
      <c r="C510" s="5" t="s">
        <v>5446</v>
      </c>
      <c r="D510" s="34">
        <v>0</v>
      </c>
      <c r="E510" s="34">
        <v>0</v>
      </c>
      <c r="F510" s="34">
        <v>0</v>
      </c>
      <c r="G510" s="34">
        <v>0</v>
      </c>
      <c r="H510" s="34">
        <v>0</v>
      </c>
      <c r="I510" s="34">
        <v>0</v>
      </c>
      <c r="J510" s="34">
        <v>0</v>
      </c>
      <c r="K510" s="34">
        <v>1</v>
      </c>
      <c r="L510" s="34">
        <v>0</v>
      </c>
      <c r="M510" s="34">
        <v>0</v>
      </c>
      <c r="N510" s="34">
        <v>0</v>
      </c>
      <c r="O510" s="34">
        <v>0</v>
      </c>
      <c r="P510" s="34">
        <v>0</v>
      </c>
      <c r="Q510" s="34">
        <v>0</v>
      </c>
      <c r="R510" s="34">
        <v>0</v>
      </c>
      <c r="S510" s="34">
        <v>0</v>
      </c>
      <c r="T510" s="34">
        <f t="shared" si="62"/>
        <v>1</v>
      </c>
      <c r="U510" s="34">
        <f t="shared" si="63"/>
        <v>0</v>
      </c>
      <c r="V510" s="34">
        <f t="shared" si="59"/>
        <v>1</v>
      </c>
    </row>
    <row r="511" spans="1:22">
      <c r="A511" s="34" t="s">
        <v>1048</v>
      </c>
      <c r="B511" s="34" t="s">
        <v>8</v>
      </c>
      <c r="C511" s="5" t="s">
        <v>5533</v>
      </c>
      <c r="D511" s="34">
        <v>0</v>
      </c>
      <c r="E511" s="34">
        <v>0</v>
      </c>
      <c r="F511" s="34">
        <v>0</v>
      </c>
      <c r="G511" s="34">
        <v>0</v>
      </c>
      <c r="H511" s="34">
        <v>0</v>
      </c>
      <c r="I511" s="34">
        <v>0</v>
      </c>
      <c r="J511" s="34">
        <v>0</v>
      </c>
      <c r="K511" s="34">
        <v>0</v>
      </c>
      <c r="L511" s="34">
        <v>0</v>
      </c>
      <c r="M511" s="34">
        <v>0</v>
      </c>
      <c r="N511" s="34">
        <v>0</v>
      </c>
      <c r="O511" s="34">
        <v>0</v>
      </c>
      <c r="P511" s="34">
        <v>0</v>
      </c>
      <c r="Q511" s="34">
        <v>0</v>
      </c>
      <c r="R511" s="34">
        <v>0</v>
      </c>
      <c r="S511" s="34">
        <v>0</v>
      </c>
      <c r="T511" s="34">
        <f t="shared" si="62"/>
        <v>0</v>
      </c>
      <c r="U511" s="34">
        <f t="shared" si="63"/>
        <v>0</v>
      </c>
      <c r="V511" s="34">
        <f t="shared" si="59"/>
        <v>0</v>
      </c>
    </row>
    <row r="512" spans="1:22">
      <c r="A512" s="34" t="s">
        <v>2236</v>
      </c>
      <c r="B512" s="34" t="s">
        <v>8</v>
      </c>
      <c r="C512" s="5" t="s">
        <v>5533</v>
      </c>
      <c r="D512" s="34">
        <v>0</v>
      </c>
      <c r="E512" s="34">
        <v>0</v>
      </c>
      <c r="F512" s="34">
        <v>0</v>
      </c>
      <c r="G512" s="34">
        <v>0</v>
      </c>
      <c r="H512" s="34">
        <v>0</v>
      </c>
      <c r="I512" s="34">
        <v>0</v>
      </c>
      <c r="J512" s="34">
        <v>0</v>
      </c>
      <c r="K512" s="34">
        <v>0</v>
      </c>
      <c r="L512" s="34">
        <v>0</v>
      </c>
      <c r="M512" s="34">
        <v>0</v>
      </c>
      <c r="N512" s="34">
        <v>0</v>
      </c>
      <c r="O512" s="34">
        <v>0</v>
      </c>
      <c r="P512" s="34">
        <v>0</v>
      </c>
      <c r="Q512" s="34">
        <v>0</v>
      </c>
      <c r="R512" s="34">
        <v>0</v>
      </c>
      <c r="S512" s="34">
        <v>0</v>
      </c>
      <c r="T512" s="34">
        <f t="shared" si="62"/>
        <v>0</v>
      </c>
      <c r="U512" s="34">
        <f t="shared" si="63"/>
        <v>0</v>
      </c>
      <c r="V512" s="34">
        <f t="shared" si="59"/>
        <v>0</v>
      </c>
    </row>
    <row r="513" spans="1:22">
      <c r="A513" s="34" t="s">
        <v>1931</v>
      </c>
      <c r="B513" s="34" t="s">
        <v>8</v>
      </c>
      <c r="C513" s="5" t="s">
        <v>5533</v>
      </c>
      <c r="D513" s="34">
        <v>0</v>
      </c>
      <c r="E513" s="34">
        <v>0</v>
      </c>
      <c r="F513" s="34">
        <v>0</v>
      </c>
      <c r="G513" s="34">
        <v>0</v>
      </c>
      <c r="H513" s="34">
        <v>0</v>
      </c>
      <c r="I513" s="34">
        <v>0</v>
      </c>
      <c r="J513" s="34">
        <v>0</v>
      </c>
      <c r="K513" s="34">
        <v>0</v>
      </c>
      <c r="L513" s="34">
        <v>0</v>
      </c>
      <c r="M513" s="34">
        <v>0</v>
      </c>
      <c r="N513" s="34">
        <v>0</v>
      </c>
      <c r="O513" s="34">
        <v>0</v>
      </c>
      <c r="P513" s="34">
        <v>0</v>
      </c>
      <c r="Q513" s="34">
        <v>0</v>
      </c>
      <c r="R513" s="34">
        <v>0</v>
      </c>
      <c r="S513" s="34">
        <v>0</v>
      </c>
      <c r="T513" s="34">
        <f t="shared" si="62"/>
        <v>0</v>
      </c>
      <c r="U513" s="34">
        <f t="shared" si="63"/>
        <v>0</v>
      </c>
      <c r="V513" s="34">
        <f t="shared" si="59"/>
        <v>0</v>
      </c>
    </row>
    <row r="514" spans="1:22">
      <c r="A514" s="34" t="s">
        <v>354</v>
      </c>
      <c r="B514" s="34" t="s">
        <v>8</v>
      </c>
      <c r="C514" s="5" t="s">
        <v>5533</v>
      </c>
      <c r="D514" s="34">
        <v>0</v>
      </c>
      <c r="E514" s="34">
        <v>0</v>
      </c>
      <c r="F514" s="34">
        <v>0</v>
      </c>
      <c r="G514" s="34">
        <v>0</v>
      </c>
      <c r="H514" s="34">
        <v>0</v>
      </c>
      <c r="I514" s="34">
        <v>0</v>
      </c>
      <c r="J514" s="34">
        <v>0</v>
      </c>
      <c r="K514" s="34">
        <v>0</v>
      </c>
      <c r="L514" s="34">
        <v>0</v>
      </c>
      <c r="M514" s="34">
        <v>0</v>
      </c>
      <c r="N514" s="34">
        <v>0</v>
      </c>
      <c r="O514" s="34">
        <v>0</v>
      </c>
      <c r="P514" s="34">
        <v>0</v>
      </c>
      <c r="Q514" s="34">
        <v>0</v>
      </c>
      <c r="R514" s="34">
        <v>0</v>
      </c>
      <c r="S514" s="34">
        <v>0</v>
      </c>
      <c r="T514" s="34">
        <f t="shared" si="62"/>
        <v>0</v>
      </c>
      <c r="U514" s="34">
        <f t="shared" si="63"/>
        <v>0</v>
      </c>
      <c r="V514" s="34">
        <f t="shared" si="59"/>
        <v>0</v>
      </c>
    </row>
    <row r="515" spans="1:22">
      <c r="A515" s="34" t="s">
        <v>984</v>
      </c>
      <c r="B515" s="34" t="s">
        <v>8</v>
      </c>
      <c r="C515" s="5" t="s">
        <v>5533</v>
      </c>
      <c r="D515" s="34">
        <v>0</v>
      </c>
      <c r="E515" s="34">
        <v>0</v>
      </c>
      <c r="F515" s="34">
        <v>0</v>
      </c>
      <c r="G515" s="34">
        <v>0</v>
      </c>
      <c r="H515" s="34">
        <v>0</v>
      </c>
      <c r="I515" s="34">
        <v>0</v>
      </c>
      <c r="J515" s="34">
        <v>0</v>
      </c>
      <c r="K515" s="34">
        <v>0</v>
      </c>
      <c r="L515" s="34">
        <v>0</v>
      </c>
      <c r="M515" s="34">
        <v>0</v>
      </c>
      <c r="N515" s="34">
        <v>0</v>
      </c>
      <c r="O515" s="34">
        <v>0</v>
      </c>
      <c r="P515" s="34">
        <v>0</v>
      </c>
      <c r="Q515" s="34">
        <v>0</v>
      </c>
      <c r="R515" s="34">
        <v>0</v>
      </c>
      <c r="S515" s="34">
        <v>0</v>
      </c>
      <c r="T515" s="34">
        <f t="shared" si="62"/>
        <v>0</v>
      </c>
      <c r="U515" s="34">
        <f t="shared" si="63"/>
        <v>0</v>
      </c>
      <c r="V515" s="34">
        <f t="shared" si="59"/>
        <v>0</v>
      </c>
    </row>
    <row r="516" spans="1:22">
      <c r="A516" s="34" t="s">
        <v>1606</v>
      </c>
      <c r="B516" s="34" t="s">
        <v>8</v>
      </c>
      <c r="C516" s="5" t="s">
        <v>5533</v>
      </c>
      <c r="D516" s="34">
        <v>0</v>
      </c>
      <c r="E516" s="34">
        <v>0</v>
      </c>
      <c r="F516" s="34">
        <v>0</v>
      </c>
      <c r="G516" s="34">
        <v>0</v>
      </c>
      <c r="H516" s="34">
        <v>0</v>
      </c>
      <c r="I516" s="34">
        <v>0</v>
      </c>
      <c r="J516" s="34">
        <v>0</v>
      </c>
      <c r="K516" s="34">
        <v>0</v>
      </c>
      <c r="L516" s="34">
        <v>0</v>
      </c>
      <c r="M516" s="34">
        <v>0</v>
      </c>
      <c r="N516" s="34">
        <v>0</v>
      </c>
      <c r="O516" s="34">
        <v>0</v>
      </c>
      <c r="P516" s="34">
        <v>0</v>
      </c>
      <c r="Q516" s="34">
        <v>0</v>
      </c>
      <c r="R516" s="34">
        <v>0</v>
      </c>
      <c r="S516" s="34">
        <v>0</v>
      </c>
      <c r="T516" s="34">
        <f t="shared" si="62"/>
        <v>0</v>
      </c>
      <c r="U516" s="34">
        <f t="shared" si="63"/>
        <v>0</v>
      </c>
      <c r="V516" s="34">
        <f t="shared" si="59"/>
        <v>0</v>
      </c>
    </row>
    <row r="517" spans="1:22">
      <c r="A517" s="34" t="s">
        <v>1520</v>
      </c>
      <c r="B517" s="34" t="s">
        <v>8</v>
      </c>
      <c r="C517" s="5" t="s">
        <v>5533</v>
      </c>
      <c r="D517" s="34">
        <v>0</v>
      </c>
      <c r="E517" s="34">
        <v>0</v>
      </c>
      <c r="F517" s="34">
        <v>0</v>
      </c>
      <c r="G517" s="34">
        <v>0</v>
      </c>
      <c r="H517" s="34">
        <v>0</v>
      </c>
      <c r="I517" s="34">
        <v>0</v>
      </c>
      <c r="J517" s="34">
        <v>0</v>
      </c>
      <c r="K517" s="34">
        <v>0</v>
      </c>
      <c r="L517" s="34">
        <v>0</v>
      </c>
      <c r="M517" s="34">
        <v>0</v>
      </c>
      <c r="N517" s="34">
        <v>0</v>
      </c>
      <c r="O517" s="34">
        <v>0</v>
      </c>
      <c r="P517" s="34">
        <v>0</v>
      </c>
      <c r="Q517" s="34">
        <v>0</v>
      </c>
      <c r="R517" s="34">
        <v>0</v>
      </c>
      <c r="S517" s="34">
        <v>0</v>
      </c>
      <c r="T517" s="34">
        <f t="shared" si="62"/>
        <v>0</v>
      </c>
      <c r="U517" s="34">
        <f t="shared" si="63"/>
        <v>0</v>
      </c>
      <c r="V517" s="34">
        <f t="shared" si="59"/>
        <v>0</v>
      </c>
    </row>
    <row r="518" spans="1:22">
      <c r="A518" s="34" t="s">
        <v>1507</v>
      </c>
      <c r="B518" s="34" t="s">
        <v>8</v>
      </c>
      <c r="C518" s="5" t="s">
        <v>5533</v>
      </c>
      <c r="D518" s="34">
        <v>0</v>
      </c>
      <c r="E518" s="34">
        <v>0</v>
      </c>
      <c r="F518" s="34">
        <v>0</v>
      </c>
      <c r="G518" s="34">
        <v>0</v>
      </c>
      <c r="H518" s="34">
        <v>0</v>
      </c>
      <c r="I518" s="34">
        <v>0</v>
      </c>
      <c r="J518" s="34">
        <v>0</v>
      </c>
      <c r="K518" s="34">
        <v>0</v>
      </c>
      <c r="L518" s="34">
        <v>0</v>
      </c>
      <c r="M518" s="34">
        <v>0</v>
      </c>
      <c r="N518" s="34">
        <v>0</v>
      </c>
      <c r="O518" s="34">
        <v>0</v>
      </c>
      <c r="P518" s="34">
        <v>0</v>
      </c>
      <c r="Q518" s="34">
        <v>0</v>
      </c>
      <c r="R518" s="34">
        <v>0</v>
      </c>
      <c r="S518" s="34">
        <v>0</v>
      </c>
      <c r="T518" s="34">
        <f t="shared" si="62"/>
        <v>0</v>
      </c>
      <c r="U518" s="34">
        <f t="shared" si="63"/>
        <v>0</v>
      </c>
      <c r="V518" s="34">
        <f t="shared" si="59"/>
        <v>0</v>
      </c>
    </row>
    <row r="519" spans="1:22">
      <c r="A519" s="34" t="s">
        <v>2153</v>
      </c>
      <c r="B519" s="34" t="s">
        <v>8</v>
      </c>
      <c r="C519" s="5" t="s">
        <v>5533</v>
      </c>
      <c r="D519" s="34">
        <v>0</v>
      </c>
      <c r="E519" s="34">
        <v>0</v>
      </c>
      <c r="F519" s="34">
        <v>0</v>
      </c>
      <c r="G519" s="34">
        <v>0</v>
      </c>
      <c r="H519" s="34">
        <v>0</v>
      </c>
      <c r="I519" s="34">
        <v>0</v>
      </c>
      <c r="J519" s="34">
        <v>0</v>
      </c>
      <c r="K519" s="34">
        <v>0</v>
      </c>
      <c r="L519" s="34">
        <v>0</v>
      </c>
      <c r="M519" s="34">
        <v>0</v>
      </c>
      <c r="N519" s="34">
        <v>0</v>
      </c>
      <c r="O519" s="34">
        <v>0</v>
      </c>
      <c r="P519" s="34">
        <v>0</v>
      </c>
      <c r="Q519" s="34">
        <v>0</v>
      </c>
      <c r="R519" s="34">
        <v>0</v>
      </c>
      <c r="S519" s="34">
        <v>0</v>
      </c>
      <c r="T519" s="34">
        <f t="shared" si="62"/>
        <v>0</v>
      </c>
      <c r="U519" s="34">
        <f t="shared" si="63"/>
        <v>0</v>
      </c>
      <c r="V519" s="34">
        <f t="shared" si="59"/>
        <v>0</v>
      </c>
    </row>
    <row r="520" spans="1:22">
      <c r="A520" s="34" t="s">
        <v>2156</v>
      </c>
      <c r="B520" s="34" t="s">
        <v>8</v>
      </c>
      <c r="C520" s="5" t="s">
        <v>5533</v>
      </c>
      <c r="D520" s="34">
        <v>1</v>
      </c>
      <c r="E520" s="34">
        <v>0</v>
      </c>
      <c r="F520" s="34">
        <v>0</v>
      </c>
      <c r="G520" s="34">
        <v>0</v>
      </c>
      <c r="H520" s="34">
        <v>0</v>
      </c>
      <c r="I520" s="34">
        <v>0</v>
      </c>
      <c r="J520" s="34">
        <v>0</v>
      </c>
      <c r="K520" s="34">
        <v>0</v>
      </c>
      <c r="L520" s="34">
        <v>0</v>
      </c>
      <c r="M520" s="34">
        <v>0</v>
      </c>
      <c r="N520" s="34">
        <v>0</v>
      </c>
      <c r="O520" s="34">
        <v>0</v>
      </c>
      <c r="P520" s="34">
        <v>0</v>
      </c>
      <c r="Q520" s="34">
        <v>0</v>
      </c>
      <c r="R520" s="34">
        <v>0</v>
      </c>
      <c r="S520" s="34">
        <v>0</v>
      </c>
      <c r="T520" s="34">
        <f t="shared" si="62"/>
        <v>1</v>
      </c>
      <c r="U520" s="34">
        <f t="shared" si="63"/>
        <v>0</v>
      </c>
      <c r="V520" s="34">
        <f t="shared" si="59"/>
        <v>1</v>
      </c>
    </row>
    <row r="521" spans="1:22">
      <c r="A521" s="34" t="s">
        <v>2134</v>
      </c>
      <c r="B521" s="34" t="s">
        <v>8</v>
      </c>
      <c r="C521" s="5" t="s">
        <v>5533</v>
      </c>
      <c r="D521" s="34">
        <v>0</v>
      </c>
      <c r="E521" s="34">
        <v>0</v>
      </c>
      <c r="F521" s="34">
        <v>0</v>
      </c>
      <c r="G521" s="34">
        <v>0</v>
      </c>
      <c r="H521" s="34">
        <v>0</v>
      </c>
      <c r="I521" s="34">
        <v>0</v>
      </c>
      <c r="J521" s="34">
        <v>0</v>
      </c>
      <c r="K521" s="34">
        <v>0</v>
      </c>
      <c r="L521" s="34">
        <v>0</v>
      </c>
      <c r="M521" s="34">
        <v>0</v>
      </c>
      <c r="N521" s="34">
        <v>0</v>
      </c>
      <c r="O521" s="34">
        <v>0</v>
      </c>
      <c r="P521" s="34">
        <v>0</v>
      </c>
      <c r="Q521" s="34">
        <v>0</v>
      </c>
      <c r="R521" s="34">
        <v>0</v>
      </c>
      <c r="S521" s="34">
        <v>0</v>
      </c>
      <c r="T521" s="34">
        <f t="shared" si="62"/>
        <v>0</v>
      </c>
      <c r="U521" s="34">
        <f t="shared" si="63"/>
        <v>0</v>
      </c>
      <c r="V521" s="34">
        <f t="shared" si="59"/>
        <v>0</v>
      </c>
    </row>
    <row r="522" spans="1:22">
      <c r="A522" s="34" t="s">
        <v>2149</v>
      </c>
      <c r="B522" s="34" t="s">
        <v>8</v>
      </c>
      <c r="C522" s="5" t="s">
        <v>5533</v>
      </c>
      <c r="D522" s="34">
        <v>0</v>
      </c>
      <c r="E522" s="34">
        <v>0</v>
      </c>
      <c r="F522" s="34">
        <v>0</v>
      </c>
      <c r="G522" s="34">
        <v>0</v>
      </c>
      <c r="H522" s="34">
        <v>0</v>
      </c>
      <c r="I522" s="34">
        <v>0</v>
      </c>
      <c r="J522" s="34" t="s">
        <v>5534</v>
      </c>
      <c r="K522" s="34">
        <v>0</v>
      </c>
      <c r="L522" s="34">
        <v>0</v>
      </c>
      <c r="M522" s="34">
        <v>0</v>
      </c>
      <c r="N522" s="34">
        <v>0</v>
      </c>
      <c r="O522" s="34">
        <v>0</v>
      </c>
      <c r="P522" s="34">
        <v>0</v>
      </c>
      <c r="Q522" s="34">
        <v>0</v>
      </c>
      <c r="R522" s="34">
        <v>0</v>
      </c>
      <c r="S522" s="34">
        <v>0</v>
      </c>
      <c r="T522" s="34">
        <f t="shared" si="62"/>
        <v>0</v>
      </c>
      <c r="U522" s="34">
        <f t="shared" si="63"/>
        <v>0</v>
      </c>
      <c r="V522" s="34">
        <f t="shared" si="59"/>
        <v>0</v>
      </c>
    </row>
    <row r="523" spans="1:22">
      <c r="A523" s="34" t="s">
        <v>2869</v>
      </c>
      <c r="B523" s="34" t="s">
        <v>8</v>
      </c>
      <c r="C523" s="5" t="s">
        <v>5533</v>
      </c>
      <c r="D523" s="34">
        <v>0</v>
      </c>
      <c r="E523" s="34">
        <v>0</v>
      </c>
      <c r="F523" s="34">
        <v>0</v>
      </c>
      <c r="G523" s="34">
        <v>0</v>
      </c>
      <c r="H523" s="34">
        <v>0</v>
      </c>
      <c r="I523" s="34">
        <v>0</v>
      </c>
      <c r="J523" s="34">
        <v>0</v>
      </c>
      <c r="K523" s="34">
        <v>0</v>
      </c>
      <c r="L523" s="34">
        <v>0</v>
      </c>
      <c r="M523" s="34">
        <v>0</v>
      </c>
      <c r="N523" s="34">
        <v>0</v>
      </c>
      <c r="O523" s="34">
        <v>0</v>
      </c>
      <c r="P523" s="34">
        <v>0</v>
      </c>
      <c r="Q523" s="34">
        <v>0</v>
      </c>
      <c r="R523" s="34">
        <v>0</v>
      </c>
      <c r="S523" s="34">
        <v>0</v>
      </c>
      <c r="T523" s="34">
        <f t="shared" si="62"/>
        <v>0</v>
      </c>
      <c r="U523" s="34">
        <f t="shared" si="63"/>
        <v>0</v>
      </c>
      <c r="V523" s="34">
        <f t="shared" si="59"/>
        <v>0</v>
      </c>
    </row>
    <row r="524" spans="1:22">
      <c r="A524" s="34" t="s">
        <v>2303</v>
      </c>
      <c r="B524" s="34" t="s">
        <v>8</v>
      </c>
      <c r="C524" s="5" t="s">
        <v>5533</v>
      </c>
      <c r="D524" s="34">
        <v>0</v>
      </c>
      <c r="E524" s="34">
        <v>0</v>
      </c>
      <c r="F524" s="34">
        <v>0</v>
      </c>
      <c r="G524" s="34">
        <v>0</v>
      </c>
      <c r="H524" s="34">
        <v>0</v>
      </c>
      <c r="I524" s="34">
        <v>0</v>
      </c>
      <c r="J524" s="34">
        <v>0</v>
      </c>
      <c r="K524" s="34">
        <v>0</v>
      </c>
      <c r="L524" s="34">
        <v>0</v>
      </c>
      <c r="M524" s="34">
        <v>0</v>
      </c>
      <c r="N524" s="34">
        <v>0</v>
      </c>
      <c r="O524" s="34">
        <v>0</v>
      </c>
      <c r="P524" s="34">
        <v>0</v>
      </c>
      <c r="Q524" s="34">
        <v>0</v>
      </c>
      <c r="R524" s="34">
        <v>0</v>
      </c>
      <c r="S524" s="34">
        <v>0</v>
      </c>
      <c r="T524" s="34">
        <f t="shared" si="62"/>
        <v>0</v>
      </c>
      <c r="U524" s="34">
        <f t="shared" si="63"/>
        <v>0</v>
      </c>
      <c r="V524" s="34">
        <f t="shared" si="59"/>
        <v>0</v>
      </c>
    </row>
    <row r="525" spans="1:22">
      <c r="A525" s="34" t="s">
        <v>2199</v>
      </c>
      <c r="B525" s="34" t="s">
        <v>8</v>
      </c>
      <c r="C525" s="5" t="s">
        <v>5446</v>
      </c>
      <c r="D525" s="34">
        <v>0</v>
      </c>
      <c r="E525" s="34">
        <v>0</v>
      </c>
      <c r="F525" s="34">
        <v>0</v>
      </c>
      <c r="G525" s="34">
        <v>0</v>
      </c>
      <c r="H525" s="34">
        <v>0</v>
      </c>
      <c r="I525" s="34">
        <v>0</v>
      </c>
      <c r="J525" s="34">
        <v>0</v>
      </c>
      <c r="K525" s="34">
        <v>0</v>
      </c>
      <c r="L525" s="34">
        <v>0</v>
      </c>
      <c r="M525" s="34">
        <v>0</v>
      </c>
      <c r="N525" s="34">
        <v>0</v>
      </c>
      <c r="O525" s="34">
        <v>0</v>
      </c>
      <c r="P525" s="34">
        <v>0</v>
      </c>
      <c r="Q525" s="34">
        <v>0</v>
      </c>
      <c r="R525" s="34">
        <v>0</v>
      </c>
      <c r="S525" s="34">
        <v>1</v>
      </c>
      <c r="T525" s="34">
        <f t="shared" si="62"/>
        <v>1</v>
      </c>
      <c r="U525" s="34">
        <f t="shared" si="63"/>
        <v>0</v>
      </c>
      <c r="V525" s="34">
        <f t="shared" si="59"/>
        <v>1</v>
      </c>
    </row>
    <row r="526" spans="1:22">
      <c r="A526" s="34" t="s">
        <v>20</v>
      </c>
      <c r="B526" s="34" t="s">
        <v>8</v>
      </c>
      <c r="C526" s="5" t="s">
        <v>5533</v>
      </c>
      <c r="D526" s="34">
        <v>0</v>
      </c>
      <c r="E526" s="34">
        <v>0</v>
      </c>
      <c r="F526" s="34">
        <v>0</v>
      </c>
      <c r="G526" s="34">
        <v>0</v>
      </c>
      <c r="H526" s="34">
        <v>0</v>
      </c>
      <c r="I526" s="34">
        <v>0</v>
      </c>
      <c r="J526" s="34">
        <v>0</v>
      </c>
      <c r="K526" s="34">
        <v>0</v>
      </c>
      <c r="L526" s="34">
        <v>0</v>
      </c>
      <c r="M526" s="34">
        <v>0</v>
      </c>
      <c r="N526" s="34">
        <v>0</v>
      </c>
      <c r="O526" s="34">
        <v>0</v>
      </c>
      <c r="P526" s="34">
        <v>0</v>
      </c>
      <c r="Q526" s="34">
        <v>0</v>
      </c>
      <c r="R526" s="34">
        <v>0</v>
      </c>
      <c r="S526" s="34">
        <v>0</v>
      </c>
      <c r="T526" s="34">
        <f t="shared" si="62"/>
        <v>0</v>
      </c>
      <c r="U526" s="34">
        <f t="shared" si="63"/>
        <v>0</v>
      </c>
      <c r="V526" s="34">
        <f t="shared" si="59"/>
        <v>0</v>
      </c>
    </row>
    <row r="527" spans="1:22">
      <c r="A527" s="34" t="s">
        <v>2290</v>
      </c>
      <c r="B527" s="34" t="s">
        <v>8</v>
      </c>
      <c r="C527" s="5" t="s">
        <v>5533</v>
      </c>
      <c r="D527" s="34">
        <v>0</v>
      </c>
      <c r="E527" s="34">
        <v>0</v>
      </c>
      <c r="F527" s="34">
        <v>0</v>
      </c>
      <c r="G527" s="34">
        <v>0</v>
      </c>
      <c r="H527" s="34">
        <v>0</v>
      </c>
      <c r="I527" s="34">
        <v>0</v>
      </c>
      <c r="J527" s="34">
        <v>0</v>
      </c>
      <c r="K527" s="34">
        <v>0</v>
      </c>
      <c r="L527" s="34">
        <v>0</v>
      </c>
      <c r="M527" s="34">
        <v>0</v>
      </c>
      <c r="N527" s="34">
        <v>0</v>
      </c>
      <c r="O527" s="34">
        <v>0</v>
      </c>
      <c r="P527" s="34">
        <v>0</v>
      </c>
      <c r="Q527" s="34">
        <v>0</v>
      </c>
      <c r="R527" s="34">
        <v>0</v>
      </c>
      <c r="S527" s="34">
        <v>0</v>
      </c>
      <c r="T527" s="34">
        <f t="shared" si="62"/>
        <v>0</v>
      </c>
      <c r="U527" s="34">
        <f t="shared" si="63"/>
        <v>0</v>
      </c>
      <c r="V527" s="34">
        <f t="shared" si="59"/>
        <v>0</v>
      </c>
    </row>
    <row r="528" spans="1:22">
      <c r="A528" s="34" t="s">
        <v>2159</v>
      </c>
      <c r="B528" s="34" t="s">
        <v>8</v>
      </c>
      <c r="C528" s="5" t="s">
        <v>5533</v>
      </c>
      <c r="D528" s="34">
        <v>0</v>
      </c>
      <c r="E528" s="34">
        <v>0</v>
      </c>
      <c r="F528" s="34">
        <v>0</v>
      </c>
      <c r="G528" s="34">
        <v>0</v>
      </c>
      <c r="H528" s="34">
        <v>0</v>
      </c>
      <c r="I528" s="34">
        <v>0</v>
      </c>
      <c r="J528" s="34">
        <v>0</v>
      </c>
      <c r="K528" s="34">
        <v>0</v>
      </c>
      <c r="L528" s="34">
        <v>0</v>
      </c>
      <c r="M528" s="34">
        <v>0</v>
      </c>
      <c r="N528" s="34">
        <v>0</v>
      </c>
      <c r="O528" s="34">
        <v>0</v>
      </c>
      <c r="P528" s="34">
        <v>0</v>
      </c>
      <c r="Q528" s="34">
        <v>0</v>
      </c>
      <c r="R528" s="34">
        <v>0</v>
      </c>
      <c r="S528" s="34">
        <v>0</v>
      </c>
      <c r="T528" s="34">
        <f t="shared" si="62"/>
        <v>0</v>
      </c>
      <c r="U528" s="34">
        <f t="shared" si="63"/>
        <v>0</v>
      </c>
      <c r="V528" s="34">
        <f t="shared" si="59"/>
        <v>0</v>
      </c>
    </row>
    <row r="529" spans="1:22">
      <c r="A529" s="34" t="s">
        <v>2105</v>
      </c>
      <c r="B529" s="34" t="s">
        <v>8</v>
      </c>
      <c r="C529" s="5" t="s">
        <v>5533</v>
      </c>
      <c r="D529" s="34">
        <v>0</v>
      </c>
      <c r="E529" s="34">
        <v>0</v>
      </c>
      <c r="F529" s="34">
        <v>0</v>
      </c>
      <c r="G529" s="34">
        <v>0</v>
      </c>
      <c r="H529" s="34">
        <v>0</v>
      </c>
      <c r="I529" s="34">
        <v>0</v>
      </c>
      <c r="J529" s="34">
        <v>0</v>
      </c>
      <c r="K529" s="34">
        <v>0</v>
      </c>
      <c r="L529" s="34">
        <v>0</v>
      </c>
      <c r="M529" s="34">
        <v>0</v>
      </c>
      <c r="N529" s="34">
        <v>0</v>
      </c>
      <c r="O529" s="34">
        <v>0</v>
      </c>
      <c r="P529" s="34">
        <v>0</v>
      </c>
      <c r="Q529" s="34">
        <v>0</v>
      </c>
      <c r="R529" s="34">
        <v>0</v>
      </c>
      <c r="S529" s="34">
        <v>0</v>
      </c>
      <c r="T529" s="34">
        <f t="shared" si="62"/>
        <v>0</v>
      </c>
      <c r="U529" s="34">
        <f t="shared" si="63"/>
        <v>0</v>
      </c>
      <c r="V529" s="34">
        <f t="shared" ref="V529:V592" si="64">SUM(T529:U529)</f>
        <v>0</v>
      </c>
    </row>
    <row r="530" spans="1:22">
      <c r="A530" s="34" t="s">
        <v>2123</v>
      </c>
      <c r="B530" s="34" t="s">
        <v>8</v>
      </c>
      <c r="C530" s="5" t="s">
        <v>5533</v>
      </c>
      <c r="D530" s="34">
        <v>0</v>
      </c>
      <c r="E530" s="34">
        <v>0</v>
      </c>
      <c r="F530" s="34">
        <v>0</v>
      </c>
      <c r="G530" s="34">
        <v>0</v>
      </c>
      <c r="H530" s="34">
        <v>0</v>
      </c>
      <c r="I530" s="34">
        <v>0</v>
      </c>
      <c r="J530" s="34">
        <v>0</v>
      </c>
      <c r="K530" s="34">
        <v>0</v>
      </c>
      <c r="L530" s="34">
        <v>0</v>
      </c>
      <c r="M530" s="34">
        <v>0</v>
      </c>
      <c r="N530" s="34">
        <v>0</v>
      </c>
      <c r="O530" s="34">
        <v>0</v>
      </c>
      <c r="P530" s="34">
        <v>0</v>
      </c>
      <c r="Q530" s="34">
        <v>0</v>
      </c>
      <c r="R530" s="34">
        <v>0</v>
      </c>
      <c r="S530" s="34">
        <v>0</v>
      </c>
      <c r="T530" s="34">
        <f t="shared" si="62"/>
        <v>0</v>
      </c>
      <c r="U530" s="34">
        <f t="shared" si="63"/>
        <v>0</v>
      </c>
      <c r="V530" s="34">
        <f t="shared" si="64"/>
        <v>0</v>
      </c>
    </row>
    <row r="531" spans="1:22">
      <c r="A531" s="34" t="s">
        <v>2145</v>
      </c>
      <c r="B531" s="34" t="s">
        <v>8</v>
      </c>
      <c r="C531" s="5" t="s">
        <v>5533</v>
      </c>
      <c r="D531" s="34">
        <v>0</v>
      </c>
      <c r="E531" s="34">
        <v>0</v>
      </c>
      <c r="F531" s="34">
        <v>0</v>
      </c>
      <c r="G531" s="34">
        <v>0</v>
      </c>
      <c r="H531" s="34">
        <v>0</v>
      </c>
      <c r="I531" s="34">
        <v>0</v>
      </c>
      <c r="J531" s="34">
        <v>0</v>
      </c>
      <c r="K531" s="34">
        <v>0</v>
      </c>
      <c r="L531" s="34">
        <v>0</v>
      </c>
      <c r="M531" s="34">
        <v>0</v>
      </c>
      <c r="N531" s="34">
        <v>0</v>
      </c>
      <c r="O531" s="34">
        <v>0</v>
      </c>
      <c r="P531" s="34">
        <v>0</v>
      </c>
      <c r="Q531" s="34">
        <v>0</v>
      </c>
      <c r="R531" s="34">
        <v>0</v>
      </c>
      <c r="S531" s="34">
        <v>0</v>
      </c>
      <c r="T531" s="34">
        <f t="shared" si="62"/>
        <v>0</v>
      </c>
      <c r="U531" s="34">
        <f t="shared" si="63"/>
        <v>0</v>
      </c>
      <c r="V531" s="34">
        <f t="shared" si="64"/>
        <v>0</v>
      </c>
    </row>
    <row r="532" spans="1:22">
      <c r="A532" s="34" t="s">
        <v>2509</v>
      </c>
      <c r="B532" s="34" t="s">
        <v>8</v>
      </c>
      <c r="C532" s="5" t="s">
        <v>5533</v>
      </c>
      <c r="D532" s="34">
        <v>0</v>
      </c>
      <c r="E532" s="34">
        <v>0</v>
      </c>
      <c r="F532" s="34">
        <v>0</v>
      </c>
      <c r="G532" s="34">
        <v>0</v>
      </c>
      <c r="H532" s="34">
        <v>0</v>
      </c>
      <c r="I532" s="34">
        <v>0</v>
      </c>
      <c r="J532" s="34">
        <v>0</v>
      </c>
      <c r="K532" s="34">
        <v>0</v>
      </c>
      <c r="L532" s="34">
        <v>0</v>
      </c>
      <c r="M532" s="34">
        <v>0</v>
      </c>
      <c r="N532" s="34">
        <v>0</v>
      </c>
      <c r="O532" s="34">
        <v>0</v>
      </c>
      <c r="P532" s="34">
        <v>0</v>
      </c>
      <c r="Q532" s="34">
        <v>0</v>
      </c>
      <c r="R532" s="34">
        <v>0</v>
      </c>
      <c r="S532" s="34">
        <v>0</v>
      </c>
      <c r="T532" s="34">
        <f t="shared" si="62"/>
        <v>0</v>
      </c>
      <c r="U532" s="34">
        <f t="shared" si="63"/>
        <v>0</v>
      </c>
      <c r="V532" s="34">
        <f t="shared" si="64"/>
        <v>0</v>
      </c>
    </row>
    <row r="533" spans="1:22">
      <c r="A533" s="34" t="s">
        <v>1103</v>
      </c>
      <c r="B533" s="34" t="s">
        <v>8</v>
      </c>
      <c r="C533" s="5" t="s">
        <v>5533</v>
      </c>
      <c r="D533" s="34">
        <v>0</v>
      </c>
      <c r="E533" s="34">
        <v>0</v>
      </c>
      <c r="F533" s="34">
        <v>0</v>
      </c>
      <c r="G533" s="34">
        <v>0</v>
      </c>
      <c r="H533" s="34">
        <v>0</v>
      </c>
      <c r="I533" s="34">
        <v>0</v>
      </c>
      <c r="J533" s="34">
        <v>0</v>
      </c>
      <c r="K533" s="34">
        <v>0</v>
      </c>
      <c r="L533" s="34">
        <v>0</v>
      </c>
      <c r="M533" s="34">
        <v>0</v>
      </c>
      <c r="N533" s="34">
        <v>0</v>
      </c>
      <c r="O533" s="34">
        <v>0</v>
      </c>
      <c r="P533" s="34">
        <v>0</v>
      </c>
      <c r="Q533" s="34">
        <v>0</v>
      </c>
      <c r="R533" s="34">
        <v>0</v>
      </c>
      <c r="S533" s="34">
        <v>0</v>
      </c>
      <c r="T533" s="34">
        <f t="shared" si="62"/>
        <v>0</v>
      </c>
      <c r="U533" s="34">
        <f t="shared" si="63"/>
        <v>0</v>
      </c>
      <c r="V533" s="34">
        <f t="shared" si="64"/>
        <v>0</v>
      </c>
    </row>
    <row r="534" spans="1:22">
      <c r="A534" s="34" t="s">
        <v>962</v>
      </c>
      <c r="B534" s="34" t="s">
        <v>8</v>
      </c>
      <c r="C534" s="5" t="s">
        <v>5533</v>
      </c>
      <c r="D534" s="34">
        <v>0</v>
      </c>
      <c r="E534" s="34">
        <v>0</v>
      </c>
      <c r="F534" s="34">
        <v>0</v>
      </c>
      <c r="G534" s="34">
        <v>0</v>
      </c>
      <c r="H534" s="34">
        <v>0</v>
      </c>
      <c r="I534" s="34">
        <v>0</v>
      </c>
      <c r="J534" s="34">
        <v>0</v>
      </c>
      <c r="K534" s="34">
        <v>0</v>
      </c>
      <c r="L534" s="34">
        <v>0</v>
      </c>
      <c r="M534" s="34">
        <v>0</v>
      </c>
      <c r="N534" s="34">
        <v>0</v>
      </c>
      <c r="O534" s="34">
        <v>0</v>
      </c>
      <c r="P534" s="34">
        <v>0</v>
      </c>
      <c r="Q534" s="34">
        <v>0</v>
      </c>
      <c r="R534" s="34">
        <v>0</v>
      </c>
      <c r="S534" s="34">
        <v>0</v>
      </c>
      <c r="T534" s="34">
        <f t="shared" si="62"/>
        <v>0</v>
      </c>
      <c r="U534" s="34">
        <f t="shared" si="63"/>
        <v>0</v>
      </c>
      <c r="V534" s="34">
        <f t="shared" si="64"/>
        <v>0</v>
      </c>
    </row>
    <row r="535" spans="1:22">
      <c r="A535" s="34" t="s">
        <v>36</v>
      </c>
      <c r="B535" s="34" t="s">
        <v>8</v>
      </c>
      <c r="C535" s="5" t="s">
        <v>5533</v>
      </c>
      <c r="D535" s="34">
        <v>0</v>
      </c>
      <c r="E535" s="34">
        <v>0</v>
      </c>
      <c r="F535" s="34">
        <v>0</v>
      </c>
      <c r="G535" s="34">
        <v>0</v>
      </c>
      <c r="H535" s="34">
        <v>0</v>
      </c>
      <c r="I535" s="34">
        <v>0</v>
      </c>
      <c r="J535" s="34">
        <v>0</v>
      </c>
      <c r="K535" s="34">
        <v>0</v>
      </c>
      <c r="L535" s="34">
        <v>0</v>
      </c>
      <c r="M535" s="34">
        <v>0</v>
      </c>
      <c r="N535" s="34">
        <v>0</v>
      </c>
      <c r="O535" s="34">
        <v>0</v>
      </c>
      <c r="P535" s="34">
        <v>0</v>
      </c>
      <c r="Q535" s="34">
        <v>0</v>
      </c>
      <c r="R535" s="34">
        <v>0</v>
      </c>
      <c r="S535" s="34">
        <v>0</v>
      </c>
      <c r="T535" s="34">
        <f t="shared" si="62"/>
        <v>0</v>
      </c>
      <c r="U535" s="34">
        <f t="shared" si="63"/>
        <v>0</v>
      </c>
      <c r="V535" s="34">
        <f t="shared" si="64"/>
        <v>0</v>
      </c>
    </row>
    <row r="536" spans="1:22">
      <c r="A536" s="34" t="s">
        <v>32</v>
      </c>
      <c r="B536" s="34" t="s">
        <v>8</v>
      </c>
      <c r="C536" s="5" t="s">
        <v>5533</v>
      </c>
      <c r="D536" s="34">
        <v>0</v>
      </c>
      <c r="E536" s="34">
        <v>0</v>
      </c>
      <c r="F536" s="34">
        <v>0</v>
      </c>
      <c r="G536" s="34">
        <v>0</v>
      </c>
      <c r="H536" s="34">
        <v>0</v>
      </c>
      <c r="I536" s="34">
        <v>0</v>
      </c>
      <c r="J536" s="34">
        <v>0</v>
      </c>
      <c r="K536" s="34">
        <v>0</v>
      </c>
      <c r="L536" s="34">
        <v>0</v>
      </c>
      <c r="M536" s="34">
        <v>0</v>
      </c>
      <c r="N536" s="34">
        <v>0</v>
      </c>
      <c r="O536" s="34">
        <v>0</v>
      </c>
      <c r="P536" s="34">
        <v>0</v>
      </c>
      <c r="Q536" s="34">
        <v>0</v>
      </c>
      <c r="R536" s="34">
        <v>0</v>
      </c>
      <c r="S536" s="34">
        <v>0</v>
      </c>
      <c r="T536" s="34">
        <f t="shared" si="62"/>
        <v>0</v>
      </c>
      <c r="U536" s="34">
        <f t="shared" si="63"/>
        <v>0</v>
      </c>
      <c r="V536" s="34">
        <f t="shared" si="64"/>
        <v>0</v>
      </c>
    </row>
    <row r="537" spans="1:22">
      <c r="A537" s="34" t="s">
        <v>840</v>
      </c>
      <c r="B537" s="34" t="s">
        <v>8</v>
      </c>
      <c r="C537" s="5" t="s">
        <v>5533</v>
      </c>
      <c r="D537" s="34">
        <v>0</v>
      </c>
      <c r="E537" s="34">
        <v>0</v>
      </c>
      <c r="F537" s="34">
        <v>0</v>
      </c>
      <c r="G537" s="34">
        <v>0</v>
      </c>
      <c r="H537" s="34">
        <v>0</v>
      </c>
      <c r="I537" s="34">
        <v>0</v>
      </c>
      <c r="J537" s="34">
        <v>0</v>
      </c>
      <c r="K537" s="34">
        <v>0</v>
      </c>
      <c r="L537" s="34">
        <v>0</v>
      </c>
      <c r="M537" s="34">
        <v>0</v>
      </c>
      <c r="N537" s="34">
        <v>0</v>
      </c>
      <c r="O537" s="34">
        <v>0</v>
      </c>
      <c r="P537" s="34">
        <v>0</v>
      </c>
      <c r="Q537" s="34">
        <v>0</v>
      </c>
      <c r="R537" s="34">
        <v>0</v>
      </c>
      <c r="S537" s="34">
        <v>0</v>
      </c>
      <c r="T537" s="34">
        <f t="shared" si="62"/>
        <v>0</v>
      </c>
      <c r="U537" s="34">
        <f t="shared" si="63"/>
        <v>0</v>
      </c>
      <c r="V537" s="34">
        <f t="shared" si="64"/>
        <v>0</v>
      </c>
    </row>
    <row r="538" spans="1:22">
      <c r="A538" s="34" t="s">
        <v>561</v>
      </c>
      <c r="B538" s="34" t="s">
        <v>8</v>
      </c>
      <c r="C538" s="5" t="s">
        <v>5533</v>
      </c>
      <c r="D538" s="34">
        <v>0</v>
      </c>
      <c r="E538" s="34">
        <v>0</v>
      </c>
      <c r="F538" s="34">
        <v>0</v>
      </c>
      <c r="G538" s="34">
        <v>0</v>
      </c>
      <c r="H538" s="34">
        <v>0</v>
      </c>
      <c r="I538" s="34">
        <v>0</v>
      </c>
      <c r="J538" s="34">
        <v>0</v>
      </c>
      <c r="K538" s="34">
        <v>0</v>
      </c>
      <c r="L538" s="34">
        <v>0</v>
      </c>
      <c r="M538" s="34">
        <v>0</v>
      </c>
      <c r="N538" s="34">
        <v>0</v>
      </c>
      <c r="O538" s="34">
        <v>0</v>
      </c>
      <c r="P538" s="34">
        <v>0</v>
      </c>
      <c r="Q538" s="34">
        <v>0</v>
      </c>
      <c r="R538" s="34">
        <v>0</v>
      </c>
      <c r="S538" s="34">
        <v>0</v>
      </c>
      <c r="T538" s="34">
        <f t="shared" si="62"/>
        <v>0</v>
      </c>
      <c r="U538" s="34">
        <f t="shared" si="63"/>
        <v>0</v>
      </c>
      <c r="V538" s="34">
        <f t="shared" si="64"/>
        <v>0</v>
      </c>
    </row>
    <row r="539" spans="1:22">
      <c r="A539" s="34" t="s">
        <v>2037</v>
      </c>
      <c r="B539" s="34" t="s">
        <v>8</v>
      </c>
      <c r="C539" s="5" t="s">
        <v>5533</v>
      </c>
      <c r="D539" s="34">
        <v>0</v>
      </c>
      <c r="E539" s="34">
        <v>0</v>
      </c>
      <c r="F539" s="34">
        <v>0</v>
      </c>
      <c r="G539" s="34">
        <v>0</v>
      </c>
      <c r="H539" s="34">
        <v>0</v>
      </c>
      <c r="I539" s="34">
        <v>0</v>
      </c>
      <c r="J539" s="34">
        <v>0</v>
      </c>
      <c r="K539" s="34">
        <v>0</v>
      </c>
      <c r="L539" s="34">
        <v>0</v>
      </c>
      <c r="M539" s="34">
        <v>0</v>
      </c>
      <c r="N539" s="34">
        <v>0</v>
      </c>
      <c r="O539" s="34">
        <v>0</v>
      </c>
      <c r="P539" s="34">
        <v>0</v>
      </c>
      <c r="Q539" s="34">
        <v>0</v>
      </c>
      <c r="R539" s="34">
        <v>0</v>
      </c>
      <c r="S539" s="34">
        <v>0</v>
      </c>
      <c r="T539" s="34">
        <f t="shared" si="62"/>
        <v>0</v>
      </c>
      <c r="U539" s="34">
        <f t="shared" si="63"/>
        <v>0</v>
      </c>
      <c r="V539" s="34">
        <f t="shared" si="64"/>
        <v>0</v>
      </c>
    </row>
    <row r="540" spans="1:22">
      <c r="A540" s="34" t="s">
        <v>2040</v>
      </c>
      <c r="B540" s="34" t="s">
        <v>8</v>
      </c>
      <c r="C540" s="5" t="s">
        <v>5533</v>
      </c>
      <c r="D540" s="34">
        <v>0</v>
      </c>
      <c r="E540" s="34">
        <v>0</v>
      </c>
      <c r="F540" s="34">
        <v>0</v>
      </c>
      <c r="G540" s="34">
        <v>0</v>
      </c>
      <c r="H540" s="34">
        <v>0</v>
      </c>
      <c r="I540" s="34">
        <v>0</v>
      </c>
      <c r="J540" s="34">
        <v>0</v>
      </c>
      <c r="K540" s="34">
        <v>0</v>
      </c>
      <c r="L540" s="34">
        <v>0</v>
      </c>
      <c r="M540" s="34">
        <v>0</v>
      </c>
      <c r="N540" s="34">
        <v>0</v>
      </c>
      <c r="O540" s="34">
        <v>0</v>
      </c>
      <c r="P540" s="34">
        <v>0</v>
      </c>
      <c r="Q540" s="34">
        <v>0</v>
      </c>
      <c r="R540" s="34">
        <v>0</v>
      </c>
      <c r="S540" s="34">
        <v>0</v>
      </c>
      <c r="T540" s="34">
        <f t="shared" ref="T540:T566" si="65">COUNTIF(D540:S540,"&gt;0")</f>
        <v>0</v>
      </c>
      <c r="U540" s="34">
        <f t="shared" ref="U540:U571" si="66">COUNTIF(D540:S540,"&lt;0")</f>
        <v>0</v>
      </c>
      <c r="V540" s="34">
        <f t="shared" si="64"/>
        <v>0</v>
      </c>
    </row>
    <row r="541" spans="1:22">
      <c r="A541" s="34" t="s">
        <v>2530</v>
      </c>
      <c r="B541" s="34" t="s">
        <v>8</v>
      </c>
      <c r="C541" s="5" t="s">
        <v>5533</v>
      </c>
      <c r="D541" s="34">
        <v>0</v>
      </c>
      <c r="E541" s="34">
        <v>0</v>
      </c>
      <c r="F541" s="34">
        <v>0</v>
      </c>
      <c r="G541" s="34">
        <v>0</v>
      </c>
      <c r="H541" s="34">
        <v>0</v>
      </c>
      <c r="I541" s="34">
        <v>0</v>
      </c>
      <c r="J541" s="34">
        <v>0</v>
      </c>
      <c r="K541" s="34">
        <v>0</v>
      </c>
      <c r="L541" s="34">
        <v>0</v>
      </c>
      <c r="M541" s="34">
        <v>0</v>
      </c>
      <c r="N541" s="34">
        <v>0</v>
      </c>
      <c r="O541" s="34">
        <v>0</v>
      </c>
      <c r="P541" s="34">
        <v>0</v>
      </c>
      <c r="Q541" s="34">
        <v>0</v>
      </c>
      <c r="R541" s="34">
        <v>0</v>
      </c>
      <c r="S541" s="34">
        <v>0</v>
      </c>
      <c r="T541" s="34">
        <f t="shared" si="65"/>
        <v>0</v>
      </c>
      <c r="U541" s="34">
        <f t="shared" si="66"/>
        <v>0</v>
      </c>
      <c r="V541" s="34">
        <f t="shared" si="64"/>
        <v>0</v>
      </c>
    </row>
    <row r="542" spans="1:22">
      <c r="A542" s="34" t="s">
        <v>2617</v>
      </c>
      <c r="B542" s="34" t="s">
        <v>8</v>
      </c>
      <c r="C542" s="5" t="s">
        <v>5533</v>
      </c>
      <c r="D542" s="34">
        <v>0</v>
      </c>
      <c r="E542" s="34">
        <v>0</v>
      </c>
      <c r="F542" s="34">
        <v>0</v>
      </c>
      <c r="G542" s="34">
        <v>0</v>
      </c>
      <c r="H542" s="34">
        <v>0</v>
      </c>
      <c r="I542" s="34">
        <v>0</v>
      </c>
      <c r="J542" s="34">
        <v>0</v>
      </c>
      <c r="K542" s="34">
        <v>0</v>
      </c>
      <c r="L542" s="34">
        <v>0</v>
      </c>
      <c r="M542" s="34">
        <v>0</v>
      </c>
      <c r="N542" s="34">
        <v>0</v>
      </c>
      <c r="O542" s="34">
        <v>0</v>
      </c>
      <c r="P542" s="34">
        <v>0</v>
      </c>
      <c r="Q542" s="34">
        <v>0</v>
      </c>
      <c r="R542" s="34">
        <v>0</v>
      </c>
      <c r="S542" s="34">
        <v>0</v>
      </c>
      <c r="T542" s="34">
        <f t="shared" si="65"/>
        <v>0</v>
      </c>
      <c r="U542" s="34">
        <f t="shared" si="66"/>
        <v>0</v>
      </c>
      <c r="V542" s="34">
        <f t="shared" si="64"/>
        <v>0</v>
      </c>
    </row>
    <row r="543" spans="1:22">
      <c r="A543" s="34" t="s">
        <v>310</v>
      </c>
      <c r="B543" s="34" t="s">
        <v>8</v>
      </c>
      <c r="C543" s="5" t="s">
        <v>5533</v>
      </c>
      <c r="D543" s="34">
        <v>0</v>
      </c>
      <c r="E543" s="34">
        <v>0</v>
      </c>
      <c r="F543" s="34">
        <v>0</v>
      </c>
      <c r="G543" s="34">
        <v>0</v>
      </c>
      <c r="H543" s="34">
        <v>0</v>
      </c>
      <c r="I543" s="34">
        <v>0</v>
      </c>
      <c r="J543" s="34">
        <v>0</v>
      </c>
      <c r="K543" s="34">
        <v>0</v>
      </c>
      <c r="L543" s="34">
        <v>0</v>
      </c>
      <c r="M543" s="34">
        <v>0</v>
      </c>
      <c r="N543" s="34">
        <v>0</v>
      </c>
      <c r="O543" s="34">
        <v>0</v>
      </c>
      <c r="P543" s="34">
        <v>0</v>
      </c>
      <c r="Q543" s="34">
        <v>0</v>
      </c>
      <c r="R543" s="34">
        <v>0</v>
      </c>
      <c r="S543" s="34">
        <v>0</v>
      </c>
      <c r="T543" s="34">
        <f t="shared" si="65"/>
        <v>0</v>
      </c>
      <c r="U543" s="34">
        <f t="shared" si="66"/>
        <v>0</v>
      </c>
      <c r="V543" s="34">
        <f t="shared" si="64"/>
        <v>0</v>
      </c>
    </row>
    <row r="544" spans="1:22">
      <c r="A544" s="34" t="s">
        <v>1181</v>
      </c>
      <c r="B544" s="34" t="s">
        <v>8</v>
      </c>
      <c r="C544" s="5" t="s">
        <v>5533</v>
      </c>
      <c r="D544" s="34">
        <v>0</v>
      </c>
      <c r="E544" s="34">
        <v>0</v>
      </c>
      <c r="F544" s="34">
        <v>0</v>
      </c>
      <c r="G544" s="34">
        <v>0</v>
      </c>
      <c r="H544" s="34">
        <v>0</v>
      </c>
      <c r="I544" s="34">
        <v>0</v>
      </c>
      <c r="J544" s="34">
        <v>0</v>
      </c>
      <c r="K544" s="34">
        <v>0</v>
      </c>
      <c r="L544" s="34">
        <v>0</v>
      </c>
      <c r="M544" s="34">
        <v>0</v>
      </c>
      <c r="N544" s="34">
        <v>0</v>
      </c>
      <c r="O544" s="34">
        <v>0</v>
      </c>
      <c r="P544" s="34">
        <v>0</v>
      </c>
      <c r="Q544" s="34">
        <v>0</v>
      </c>
      <c r="R544" s="34">
        <v>0</v>
      </c>
      <c r="S544" s="34">
        <v>0</v>
      </c>
      <c r="T544" s="34">
        <f t="shared" si="65"/>
        <v>0</v>
      </c>
      <c r="U544" s="34">
        <f t="shared" si="66"/>
        <v>0</v>
      </c>
      <c r="V544" s="34">
        <f t="shared" si="64"/>
        <v>0</v>
      </c>
    </row>
    <row r="545" spans="1:22">
      <c r="A545" s="34" t="s">
        <v>1184</v>
      </c>
      <c r="B545" s="34" t="s">
        <v>8</v>
      </c>
      <c r="C545" s="5" t="s">
        <v>5533</v>
      </c>
      <c r="D545" s="34">
        <v>0</v>
      </c>
      <c r="E545" s="34">
        <v>0</v>
      </c>
      <c r="F545" s="34">
        <v>0</v>
      </c>
      <c r="G545" s="34">
        <v>0</v>
      </c>
      <c r="H545" s="34">
        <v>0</v>
      </c>
      <c r="I545" s="34">
        <v>0</v>
      </c>
      <c r="J545" s="34">
        <v>0</v>
      </c>
      <c r="K545" s="34">
        <v>0</v>
      </c>
      <c r="L545" s="34">
        <v>0</v>
      </c>
      <c r="M545" s="34">
        <v>0</v>
      </c>
      <c r="N545" s="34">
        <v>0</v>
      </c>
      <c r="O545" s="34">
        <v>0</v>
      </c>
      <c r="P545" s="34">
        <v>0</v>
      </c>
      <c r="Q545" s="34">
        <v>0</v>
      </c>
      <c r="R545" s="34">
        <v>0</v>
      </c>
      <c r="S545" s="34">
        <v>0</v>
      </c>
      <c r="T545" s="34">
        <f t="shared" si="65"/>
        <v>0</v>
      </c>
      <c r="U545" s="34">
        <f t="shared" si="66"/>
        <v>0</v>
      </c>
      <c r="V545" s="34">
        <f t="shared" si="64"/>
        <v>0</v>
      </c>
    </row>
    <row r="546" spans="1:22">
      <c r="A546" s="34" t="s">
        <v>2344</v>
      </c>
      <c r="B546" s="34" t="s">
        <v>8</v>
      </c>
      <c r="C546" s="5" t="s">
        <v>5533</v>
      </c>
      <c r="D546" s="34">
        <v>0</v>
      </c>
      <c r="E546" s="34">
        <v>0</v>
      </c>
      <c r="F546" s="34">
        <v>0</v>
      </c>
      <c r="G546" s="34">
        <v>0</v>
      </c>
      <c r="H546" s="34">
        <v>0</v>
      </c>
      <c r="I546" s="34">
        <v>0</v>
      </c>
      <c r="J546" s="34">
        <v>0</v>
      </c>
      <c r="K546" s="34">
        <v>0</v>
      </c>
      <c r="L546" s="34">
        <v>0</v>
      </c>
      <c r="M546" s="34">
        <v>0</v>
      </c>
      <c r="N546" s="34">
        <v>0</v>
      </c>
      <c r="O546" s="34">
        <v>0</v>
      </c>
      <c r="P546" s="34">
        <v>0</v>
      </c>
      <c r="Q546" s="34">
        <v>0</v>
      </c>
      <c r="R546" s="34">
        <v>0</v>
      </c>
      <c r="S546" s="34">
        <v>0</v>
      </c>
      <c r="T546" s="34">
        <f t="shared" si="65"/>
        <v>0</v>
      </c>
      <c r="U546" s="34">
        <f t="shared" si="66"/>
        <v>0</v>
      </c>
      <c r="V546" s="34">
        <f t="shared" si="64"/>
        <v>0</v>
      </c>
    </row>
    <row r="547" spans="1:22">
      <c r="A547" s="34" t="s">
        <v>2871</v>
      </c>
      <c r="B547" s="34" t="s">
        <v>8</v>
      </c>
      <c r="C547" s="5" t="s">
        <v>5533</v>
      </c>
      <c r="D547" s="34">
        <v>0</v>
      </c>
      <c r="E547" s="34">
        <v>0</v>
      </c>
      <c r="F547" s="34">
        <v>0</v>
      </c>
      <c r="G547" s="34">
        <v>0</v>
      </c>
      <c r="H547" s="34">
        <v>0</v>
      </c>
      <c r="I547" s="34">
        <v>0</v>
      </c>
      <c r="J547" s="34">
        <v>0</v>
      </c>
      <c r="K547" s="34">
        <v>0</v>
      </c>
      <c r="L547" s="34">
        <v>0</v>
      </c>
      <c r="M547" s="34">
        <v>0</v>
      </c>
      <c r="N547" s="34">
        <v>0</v>
      </c>
      <c r="O547" s="34">
        <v>0</v>
      </c>
      <c r="P547" s="34">
        <v>0</v>
      </c>
      <c r="Q547" s="34">
        <v>0</v>
      </c>
      <c r="R547" s="34">
        <v>0</v>
      </c>
      <c r="S547" s="34">
        <v>0</v>
      </c>
      <c r="T547" s="34">
        <f t="shared" si="65"/>
        <v>0</v>
      </c>
      <c r="U547" s="34">
        <f t="shared" si="66"/>
        <v>0</v>
      </c>
      <c r="V547" s="34">
        <f t="shared" si="64"/>
        <v>0</v>
      </c>
    </row>
    <row r="548" spans="1:22">
      <c r="A548" s="34" t="s">
        <v>2349</v>
      </c>
      <c r="B548" s="34" t="s">
        <v>8</v>
      </c>
      <c r="C548" s="5" t="s">
        <v>5533</v>
      </c>
      <c r="D548" s="34">
        <v>0</v>
      </c>
      <c r="E548" s="34">
        <v>0</v>
      </c>
      <c r="F548" s="34">
        <v>0</v>
      </c>
      <c r="G548" s="34">
        <v>0</v>
      </c>
      <c r="H548" s="34">
        <v>0</v>
      </c>
      <c r="I548" s="34">
        <v>0</v>
      </c>
      <c r="J548" s="34">
        <v>0</v>
      </c>
      <c r="K548" s="34">
        <v>0</v>
      </c>
      <c r="L548" s="34">
        <v>0</v>
      </c>
      <c r="M548" s="34">
        <v>0</v>
      </c>
      <c r="N548" s="34">
        <v>0</v>
      </c>
      <c r="O548" s="34">
        <v>1</v>
      </c>
      <c r="P548" s="34">
        <v>0</v>
      </c>
      <c r="Q548" s="34">
        <v>0</v>
      </c>
      <c r="R548" s="34">
        <v>0</v>
      </c>
      <c r="S548" s="34">
        <v>0</v>
      </c>
      <c r="T548" s="34">
        <f t="shared" si="65"/>
        <v>1</v>
      </c>
      <c r="U548" s="34">
        <f t="shared" si="66"/>
        <v>0</v>
      </c>
      <c r="V548" s="34">
        <f t="shared" si="64"/>
        <v>1</v>
      </c>
    </row>
    <row r="549" spans="1:22">
      <c r="A549" s="34" t="s">
        <v>2863</v>
      </c>
      <c r="B549" s="34" t="s">
        <v>8</v>
      </c>
      <c r="C549" s="5" t="s">
        <v>5533</v>
      </c>
      <c r="D549" s="34">
        <v>0</v>
      </c>
      <c r="E549" s="34">
        <v>0</v>
      </c>
      <c r="F549" s="34">
        <v>0</v>
      </c>
      <c r="G549" s="34">
        <v>0</v>
      </c>
      <c r="H549" s="34">
        <v>0</v>
      </c>
      <c r="I549" s="34">
        <v>0</v>
      </c>
      <c r="J549" s="34">
        <v>0</v>
      </c>
      <c r="K549" s="34">
        <v>0</v>
      </c>
      <c r="L549" s="34">
        <v>0</v>
      </c>
      <c r="M549" s="34">
        <v>0</v>
      </c>
      <c r="N549" s="34">
        <v>0</v>
      </c>
      <c r="O549" s="34">
        <v>0</v>
      </c>
      <c r="P549" s="34">
        <v>0</v>
      </c>
      <c r="Q549" s="34">
        <v>0</v>
      </c>
      <c r="R549" s="34">
        <v>0</v>
      </c>
      <c r="S549" s="34">
        <v>0</v>
      </c>
      <c r="T549" s="34">
        <f t="shared" si="65"/>
        <v>0</v>
      </c>
      <c r="U549" s="34">
        <f t="shared" si="66"/>
        <v>0</v>
      </c>
      <c r="V549" s="34">
        <f t="shared" si="64"/>
        <v>0</v>
      </c>
    </row>
    <row r="550" spans="1:22">
      <c r="A550" s="34" t="s">
        <v>2015</v>
      </c>
      <c r="B550" s="34" t="s">
        <v>8</v>
      </c>
      <c r="C550" s="5" t="s">
        <v>5533</v>
      </c>
      <c r="D550" s="34">
        <v>0</v>
      </c>
      <c r="E550" s="34">
        <v>0</v>
      </c>
      <c r="F550" s="34">
        <v>0</v>
      </c>
      <c r="G550" s="34">
        <v>0</v>
      </c>
      <c r="H550" s="34">
        <v>0</v>
      </c>
      <c r="I550" s="34">
        <v>0</v>
      </c>
      <c r="J550" s="34">
        <v>0</v>
      </c>
      <c r="K550" s="34">
        <v>0</v>
      </c>
      <c r="L550" s="34">
        <v>0</v>
      </c>
      <c r="M550" s="34">
        <v>0</v>
      </c>
      <c r="N550" s="34">
        <v>0</v>
      </c>
      <c r="O550" s="34">
        <v>0</v>
      </c>
      <c r="P550" s="34">
        <v>0</v>
      </c>
      <c r="Q550" s="34">
        <v>0</v>
      </c>
      <c r="R550" s="34">
        <v>0</v>
      </c>
      <c r="S550" s="34">
        <v>0</v>
      </c>
      <c r="T550" s="34">
        <f t="shared" si="65"/>
        <v>0</v>
      </c>
      <c r="U550" s="34">
        <f t="shared" si="66"/>
        <v>0</v>
      </c>
      <c r="V550" s="34">
        <f t="shared" si="64"/>
        <v>0</v>
      </c>
    </row>
    <row r="551" spans="1:22">
      <c r="A551" s="34" t="s">
        <v>201</v>
      </c>
      <c r="B551" s="34" t="s">
        <v>8</v>
      </c>
      <c r="C551" s="5" t="s">
        <v>5533</v>
      </c>
      <c r="D551" s="34">
        <v>0</v>
      </c>
      <c r="E551" s="34">
        <v>0</v>
      </c>
      <c r="F551" s="34">
        <v>0</v>
      </c>
      <c r="G551" s="34">
        <v>0</v>
      </c>
      <c r="H551" s="34">
        <v>0</v>
      </c>
      <c r="I551" s="34">
        <v>0</v>
      </c>
      <c r="J551" s="34">
        <v>0</v>
      </c>
      <c r="K551" s="34">
        <v>0</v>
      </c>
      <c r="L551" s="34">
        <v>0</v>
      </c>
      <c r="M551" s="34">
        <v>0</v>
      </c>
      <c r="N551" s="34">
        <v>0</v>
      </c>
      <c r="O551" s="34">
        <v>0</v>
      </c>
      <c r="P551" s="34">
        <v>0</v>
      </c>
      <c r="Q551" s="34">
        <v>0</v>
      </c>
      <c r="R551" s="34">
        <v>0</v>
      </c>
      <c r="S551" s="34">
        <v>0</v>
      </c>
      <c r="T551" s="34">
        <f t="shared" si="65"/>
        <v>0</v>
      </c>
      <c r="U551" s="34">
        <f t="shared" si="66"/>
        <v>0</v>
      </c>
      <c r="V551" s="34">
        <f t="shared" si="64"/>
        <v>0</v>
      </c>
    </row>
    <row r="552" spans="1:22">
      <c r="A552" s="34" t="s">
        <v>2477</v>
      </c>
      <c r="B552" s="34" t="s">
        <v>8</v>
      </c>
      <c r="C552" s="5" t="s">
        <v>5533</v>
      </c>
      <c r="D552" s="34">
        <v>0</v>
      </c>
      <c r="E552" s="34">
        <v>0</v>
      </c>
      <c r="F552" s="34">
        <v>0</v>
      </c>
      <c r="G552" s="34">
        <v>0</v>
      </c>
      <c r="H552" s="34">
        <v>0</v>
      </c>
      <c r="I552" s="34">
        <v>0</v>
      </c>
      <c r="J552" s="34">
        <v>0</v>
      </c>
      <c r="K552" s="34">
        <v>0</v>
      </c>
      <c r="L552" s="34">
        <v>0</v>
      </c>
      <c r="M552" s="34">
        <v>0</v>
      </c>
      <c r="N552" s="34">
        <v>0</v>
      </c>
      <c r="O552" s="34">
        <v>0</v>
      </c>
      <c r="P552" s="34">
        <v>0</v>
      </c>
      <c r="Q552" s="34">
        <v>0</v>
      </c>
      <c r="R552" s="34">
        <v>0</v>
      </c>
      <c r="S552" s="34">
        <v>0</v>
      </c>
      <c r="T552" s="34">
        <f t="shared" si="65"/>
        <v>0</v>
      </c>
      <c r="U552" s="34">
        <f t="shared" si="66"/>
        <v>0</v>
      </c>
      <c r="V552" s="34">
        <f t="shared" si="64"/>
        <v>0</v>
      </c>
    </row>
    <row r="553" spans="1:22">
      <c r="A553" s="34" t="s">
        <v>687</v>
      </c>
      <c r="B553" s="34" t="s">
        <v>8</v>
      </c>
      <c r="C553" s="5" t="s">
        <v>5533</v>
      </c>
      <c r="D553" s="34">
        <v>0</v>
      </c>
      <c r="E553" s="34">
        <v>0</v>
      </c>
      <c r="F553" s="34">
        <v>0</v>
      </c>
      <c r="G553" s="34">
        <v>0</v>
      </c>
      <c r="H553" s="34">
        <v>0</v>
      </c>
      <c r="I553" s="34">
        <v>0</v>
      </c>
      <c r="J553" s="34">
        <v>0</v>
      </c>
      <c r="K553" s="34">
        <v>0</v>
      </c>
      <c r="L553" s="34">
        <v>0</v>
      </c>
      <c r="M553" s="34">
        <v>0</v>
      </c>
      <c r="N553" s="34">
        <v>0</v>
      </c>
      <c r="O553" s="34">
        <v>0</v>
      </c>
      <c r="P553" s="34">
        <v>0</v>
      </c>
      <c r="Q553" s="34">
        <v>0</v>
      </c>
      <c r="R553" s="34">
        <v>0</v>
      </c>
      <c r="S553" s="34">
        <v>0</v>
      </c>
      <c r="T553" s="34">
        <f t="shared" si="65"/>
        <v>0</v>
      </c>
      <c r="U553" s="34">
        <f t="shared" si="66"/>
        <v>0</v>
      </c>
      <c r="V553" s="34">
        <f t="shared" si="64"/>
        <v>0</v>
      </c>
    </row>
    <row r="554" spans="1:22">
      <c r="A554" s="34" t="s">
        <v>1171</v>
      </c>
      <c r="B554" s="34" t="s">
        <v>8</v>
      </c>
      <c r="C554" s="5" t="s">
        <v>5533</v>
      </c>
      <c r="D554" s="34">
        <v>0</v>
      </c>
      <c r="E554" s="34">
        <v>0</v>
      </c>
      <c r="F554" s="34">
        <v>0</v>
      </c>
      <c r="G554" s="34">
        <v>0</v>
      </c>
      <c r="H554" s="34">
        <v>0</v>
      </c>
      <c r="I554" s="34">
        <v>0</v>
      </c>
      <c r="J554" s="34">
        <v>0</v>
      </c>
      <c r="K554" s="34">
        <v>0</v>
      </c>
      <c r="L554" s="34">
        <v>0</v>
      </c>
      <c r="M554" s="34">
        <v>0</v>
      </c>
      <c r="N554" s="34">
        <v>0</v>
      </c>
      <c r="O554" s="34">
        <v>0</v>
      </c>
      <c r="P554" s="34">
        <v>0</v>
      </c>
      <c r="Q554" s="34">
        <v>0</v>
      </c>
      <c r="R554" s="34">
        <v>0</v>
      </c>
      <c r="S554" s="34">
        <v>0</v>
      </c>
      <c r="T554" s="34">
        <f t="shared" si="65"/>
        <v>0</v>
      </c>
      <c r="U554" s="34">
        <f t="shared" si="66"/>
        <v>0</v>
      </c>
      <c r="V554" s="34">
        <f t="shared" si="64"/>
        <v>0</v>
      </c>
    </row>
    <row r="555" spans="1:22">
      <c r="A555" s="34" t="s">
        <v>930</v>
      </c>
      <c r="B555" s="34" t="s">
        <v>8</v>
      </c>
      <c r="C555" s="5" t="s">
        <v>5533</v>
      </c>
      <c r="D555" s="34">
        <v>1</v>
      </c>
      <c r="E555" s="34">
        <v>0</v>
      </c>
      <c r="F555" s="34">
        <v>0</v>
      </c>
      <c r="G555" s="34">
        <v>0</v>
      </c>
      <c r="H555" s="34">
        <v>0</v>
      </c>
      <c r="I555" s="34">
        <v>0</v>
      </c>
      <c r="J555" s="34">
        <v>0</v>
      </c>
      <c r="K555" s="34">
        <v>0</v>
      </c>
      <c r="L555" s="34">
        <v>0</v>
      </c>
      <c r="M555" s="34">
        <v>0</v>
      </c>
      <c r="N555" s="34">
        <v>0</v>
      </c>
      <c r="O555" s="34">
        <v>0</v>
      </c>
      <c r="P555" s="34">
        <v>0</v>
      </c>
      <c r="Q555" s="34">
        <v>0</v>
      </c>
      <c r="R555" s="34">
        <v>0</v>
      </c>
      <c r="S555" s="34">
        <v>0</v>
      </c>
      <c r="T555" s="34">
        <f t="shared" si="65"/>
        <v>1</v>
      </c>
      <c r="U555" s="34">
        <f t="shared" si="66"/>
        <v>0</v>
      </c>
      <c r="V555" s="34">
        <f t="shared" si="64"/>
        <v>1</v>
      </c>
    </row>
    <row r="556" spans="1:22">
      <c r="A556" s="34" t="s">
        <v>932</v>
      </c>
      <c r="B556" s="34" t="s">
        <v>8</v>
      </c>
      <c r="C556" s="5" t="s">
        <v>5533</v>
      </c>
      <c r="D556" s="34">
        <v>0</v>
      </c>
      <c r="E556" s="34">
        <v>0</v>
      </c>
      <c r="F556" s="34">
        <v>0</v>
      </c>
      <c r="G556" s="34">
        <v>0</v>
      </c>
      <c r="H556" s="34">
        <v>0</v>
      </c>
      <c r="I556" s="34">
        <v>0</v>
      </c>
      <c r="J556" s="34">
        <v>0</v>
      </c>
      <c r="K556" s="34">
        <v>0</v>
      </c>
      <c r="L556" s="34">
        <v>0</v>
      </c>
      <c r="M556" s="34">
        <v>0</v>
      </c>
      <c r="N556" s="34">
        <v>0</v>
      </c>
      <c r="O556" s="34">
        <v>0</v>
      </c>
      <c r="P556" s="34">
        <v>0</v>
      </c>
      <c r="Q556" s="34">
        <v>0</v>
      </c>
      <c r="R556" s="34">
        <v>0</v>
      </c>
      <c r="S556" s="34">
        <v>0</v>
      </c>
      <c r="T556" s="34">
        <f t="shared" si="65"/>
        <v>0</v>
      </c>
      <c r="U556" s="34">
        <f t="shared" si="66"/>
        <v>0</v>
      </c>
      <c r="V556" s="34">
        <f t="shared" si="64"/>
        <v>0</v>
      </c>
    </row>
    <row r="557" spans="1:22">
      <c r="A557" s="34" t="s">
        <v>2028</v>
      </c>
      <c r="B557" s="34" t="s">
        <v>8</v>
      </c>
      <c r="C557" s="5" t="s">
        <v>5533</v>
      </c>
      <c r="D557" s="34">
        <v>0</v>
      </c>
      <c r="E557" s="34">
        <v>0</v>
      </c>
      <c r="F557" s="34">
        <v>0</v>
      </c>
      <c r="G557" s="34">
        <v>0</v>
      </c>
      <c r="H557" s="34">
        <v>0</v>
      </c>
      <c r="I557" s="34">
        <v>0</v>
      </c>
      <c r="J557" s="34">
        <v>0</v>
      </c>
      <c r="K557" s="34">
        <v>0</v>
      </c>
      <c r="L557" s="34">
        <v>0</v>
      </c>
      <c r="M557" s="34">
        <v>0</v>
      </c>
      <c r="N557" s="34">
        <v>0</v>
      </c>
      <c r="O557" s="34">
        <v>0</v>
      </c>
      <c r="P557" s="34">
        <v>0</v>
      </c>
      <c r="Q557" s="34">
        <v>0</v>
      </c>
      <c r="R557" s="34">
        <v>0</v>
      </c>
      <c r="S557" s="34">
        <v>0</v>
      </c>
      <c r="T557" s="34">
        <f t="shared" si="65"/>
        <v>0</v>
      </c>
      <c r="U557" s="34">
        <f t="shared" si="66"/>
        <v>0</v>
      </c>
      <c r="V557" s="34">
        <f t="shared" si="64"/>
        <v>0</v>
      </c>
    </row>
    <row r="558" spans="1:22">
      <c r="A558" s="34" t="s">
        <v>550</v>
      </c>
      <c r="B558" s="34" t="s">
        <v>8</v>
      </c>
      <c r="C558" s="5" t="s">
        <v>5533</v>
      </c>
      <c r="D558" s="34">
        <v>0</v>
      </c>
      <c r="E558" s="34">
        <v>0</v>
      </c>
      <c r="F558" s="34">
        <v>0</v>
      </c>
      <c r="G558" s="34">
        <v>0</v>
      </c>
      <c r="H558" s="34">
        <v>0</v>
      </c>
      <c r="I558" s="34">
        <v>0</v>
      </c>
      <c r="J558" s="34">
        <v>0</v>
      </c>
      <c r="K558" s="34">
        <v>0</v>
      </c>
      <c r="L558" s="34">
        <v>0</v>
      </c>
      <c r="M558" s="34">
        <v>1</v>
      </c>
      <c r="N558" s="34">
        <v>0</v>
      </c>
      <c r="O558" s="34">
        <v>0</v>
      </c>
      <c r="P558" s="34">
        <v>0</v>
      </c>
      <c r="Q558" s="34">
        <v>0</v>
      </c>
      <c r="R558" s="34">
        <v>0</v>
      </c>
      <c r="S558" s="34">
        <v>0</v>
      </c>
      <c r="T558" s="34">
        <f t="shared" si="65"/>
        <v>1</v>
      </c>
      <c r="U558" s="34">
        <f t="shared" si="66"/>
        <v>0</v>
      </c>
      <c r="V558" s="34">
        <f t="shared" si="64"/>
        <v>1</v>
      </c>
    </row>
    <row r="559" spans="1:22">
      <c r="A559" s="34" t="s">
        <v>477</v>
      </c>
      <c r="B559" s="34" t="s">
        <v>8</v>
      </c>
      <c r="C559" s="5" t="s">
        <v>5533</v>
      </c>
      <c r="D559" s="34">
        <v>0</v>
      </c>
      <c r="E559" s="34">
        <v>0</v>
      </c>
      <c r="F559" s="34">
        <v>0</v>
      </c>
      <c r="G559" s="34">
        <v>0</v>
      </c>
      <c r="H559" s="34">
        <v>0</v>
      </c>
      <c r="I559" s="34">
        <v>0</v>
      </c>
      <c r="J559" s="34">
        <v>0</v>
      </c>
      <c r="K559" s="34">
        <v>0</v>
      </c>
      <c r="L559" s="34">
        <v>0</v>
      </c>
      <c r="M559" s="34">
        <v>0</v>
      </c>
      <c r="N559" s="34">
        <v>0</v>
      </c>
      <c r="O559" s="34">
        <v>0</v>
      </c>
      <c r="P559" s="34">
        <v>0</v>
      </c>
      <c r="Q559" s="34">
        <v>0</v>
      </c>
      <c r="R559" s="34">
        <v>0</v>
      </c>
      <c r="S559" s="34">
        <v>0</v>
      </c>
      <c r="T559" s="34">
        <f t="shared" si="65"/>
        <v>0</v>
      </c>
      <c r="U559" s="34">
        <f t="shared" si="66"/>
        <v>0</v>
      </c>
      <c r="V559" s="34">
        <f t="shared" si="64"/>
        <v>0</v>
      </c>
    </row>
    <row r="560" spans="1:22">
      <c r="A560" s="34" t="s">
        <v>654</v>
      </c>
      <c r="B560" s="34" t="s">
        <v>8</v>
      </c>
      <c r="C560" s="5" t="s">
        <v>5533</v>
      </c>
      <c r="D560" s="34">
        <v>0</v>
      </c>
      <c r="E560" s="34">
        <v>0</v>
      </c>
      <c r="F560" s="34">
        <v>0</v>
      </c>
      <c r="G560" s="34">
        <v>0</v>
      </c>
      <c r="H560" s="34">
        <v>0</v>
      </c>
      <c r="I560" s="34">
        <v>0</v>
      </c>
      <c r="J560" s="34">
        <v>0</v>
      </c>
      <c r="K560" s="34">
        <v>0</v>
      </c>
      <c r="L560" s="34">
        <v>0</v>
      </c>
      <c r="M560" s="34">
        <v>0</v>
      </c>
      <c r="N560" s="34">
        <v>0</v>
      </c>
      <c r="O560" s="34">
        <v>0</v>
      </c>
      <c r="P560" s="34">
        <v>0</v>
      </c>
      <c r="Q560" s="34">
        <v>0</v>
      </c>
      <c r="R560" s="34">
        <v>0</v>
      </c>
      <c r="S560" s="34">
        <v>0</v>
      </c>
      <c r="T560" s="34">
        <f t="shared" si="65"/>
        <v>0</v>
      </c>
      <c r="U560" s="34">
        <f t="shared" si="66"/>
        <v>0</v>
      </c>
      <c r="V560" s="34">
        <f t="shared" si="64"/>
        <v>0</v>
      </c>
    </row>
    <row r="561" spans="1:22">
      <c r="A561" s="34" t="s">
        <v>1914</v>
      </c>
      <c r="B561" s="34" t="s">
        <v>8</v>
      </c>
      <c r="C561" s="5" t="s">
        <v>5533</v>
      </c>
      <c r="D561" s="34">
        <v>0</v>
      </c>
      <c r="E561" s="34">
        <v>0</v>
      </c>
      <c r="F561" s="34">
        <v>0</v>
      </c>
      <c r="G561" s="34">
        <v>0</v>
      </c>
      <c r="H561" s="34">
        <v>0</v>
      </c>
      <c r="I561" s="34">
        <v>0</v>
      </c>
      <c r="J561" s="34">
        <v>0</v>
      </c>
      <c r="K561" s="34">
        <v>0</v>
      </c>
      <c r="L561" s="34">
        <v>0</v>
      </c>
      <c r="M561" s="34">
        <v>0</v>
      </c>
      <c r="N561" s="34">
        <v>0</v>
      </c>
      <c r="O561" s="34">
        <v>0</v>
      </c>
      <c r="P561" s="34">
        <v>0</v>
      </c>
      <c r="Q561" s="34">
        <v>0</v>
      </c>
      <c r="R561" s="34">
        <v>0</v>
      </c>
      <c r="S561" s="34">
        <v>0</v>
      </c>
      <c r="T561" s="34">
        <f t="shared" si="65"/>
        <v>0</v>
      </c>
      <c r="U561" s="34">
        <f t="shared" si="66"/>
        <v>0</v>
      </c>
      <c r="V561" s="34">
        <f t="shared" si="64"/>
        <v>0</v>
      </c>
    </row>
    <row r="562" spans="1:22">
      <c r="A562" s="34" t="s">
        <v>2403</v>
      </c>
      <c r="B562" s="34" t="s">
        <v>8</v>
      </c>
      <c r="C562" s="5" t="s">
        <v>5533</v>
      </c>
      <c r="D562" s="34">
        <v>0</v>
      </c>
      <c r="E562" s="34">
        <v>0</v>
      </c>
      <c r="F562" s="34">
        <v>0</v>
      </c>
      <c r="G562" s="34">
        <v>0</v>
      </c>
      <c r="H562" s="34">
        <v>0</v>
      </c>
      <c r="I562" s="34">
        <v>0</v>
      </c>
      <c r="J562" s="34">
        <v>0</v>
      </c>
      <c r="K562" s="34">
        <v>0</v>
      </c>
      <c r="L562" s="34">
        <v>0</v>
      </c>
      <c r="M562" s="34">
        <v>0</v>
      </c>
      <c r="N562" s="34">
        <v>0</v>
      </c>
      <c r="O562" s="34">
        <v>0</v>
      </c>
      <c r="P562" s="34">
        <v>0</v>
      </c>
      <c r="Q562" s="34">
        <v>0</v>
      </c>
      <c r="R562" s="34">
        <v>0</v>
      </c>
      <c r="S562" s="34">
        <v>0</v>
      </c>
      <c r="T562" s="34">
        <f t="shared" si="65"/>
        <v>0</v>
      </c>
      <c r="U562" s="34">
        <f t="shared" si="66"/>
        <v>0</v>
      </c>
      <c r="V562" s="34">
        <f t="shared" si="64"/>
        <v>0</v>
      </c>
    </row>
    <row r="563" spans="1:22">
      <c r="A563" s="34" t="s">
        <v>2657</v>
      </c>
      <c r="B563" s="34" t="s">
        <v>8</v>
      </c>
      <c r="C563" s="5" t="s">
        <v>5533</v>
      </c>
      <c r="D563" s="34">
        <v>0</v>
      </c>
      <c r="E563" s="34">
        <v>0</v>
      </c>
      <c r="F563" s="34">
        <v>0</v>
      </c>
      <c r="G563" s="34">
        <v>0</v>
      </c>
      <c r="H563" s="34">
        <v>0</v>
      </c>
      <c r="I563" s="34">
        <v>0</v>
      </c>
      <c r="J563" s="34">
        <v>0</v>
      </c>
      <c r="K563" s="34">
        <v>0</v>
      </c>
      <c r="L563" s="34">
        <v>0</v>
      </c>
      <c r="M563" s="34">
        <v>0</v>
      </c>
      <c r="N563" s="34">
        <v>0</v>
      </c>
      <c r="O563" s="34">
        <v>0</v>
      </c>
      <c r="P563" s="34">
        <v>0</v>
      </c>
      <c r="Q563" s="34">
        <v>0</v>
      </c>
      <c r="R563" s="34">
        <v>0</v>
      </c>
      <c r="S563" s="34">
        <v>0</v>
      </c>
      <c r="T563" s="34">
        <f t="shared" si="65"/>
        <v>0</v>
      </c>
      <c r="U563" s="34">
        <f t="shared" si="66"/>
        <v>0</v>
      </c>
      <c r="V563" s="34">
        <f t="shared" si="64"/>
        <v>0</v>
      </c>
    </row>
    <row r="564" spans="1:22">
      <c r="A564" s="34" t="s">
        <v>2874</v>
      </c>
      <c r="B564" s="34" t="s">
        <v>8</v>
      </c>
      <c r="C564" s="5" t="s">
        <v>5533</v>
      </c>
      <c r="D564" s="34">
        <v>0</v>
      </c>
      <c r="E564" s="34">
        <v>0</v>
      </c>
      <c r="F564" s="34">
        <v>0</v>
      </c>
      <c r="G564" s="34">
        <v>0</v>
      </c>
      <c r="H564" s="34">
        <v>0</v>
      </c>
      <c r="I564" s="34">
        <v>0</v>
      </c>
      <c r="J564" s="34">
        <v>0</v>
      </c>
      <c r="K564" s="34">
        <v>0</v>
      </c>
      <c r="L564" s="34">
        <v>0</v>
      </c>
      <c r="M564" s="34">
        <v>0</v>
      </c>
      <c r="N564" s="34">
        <v>0</v>
      </c>
      <c r="O564" s="34">
        <v>0</v>
      </c>
      <c r="P564" s="34">
        <v>0</v>
      </c>
      <c r="Q564" s="34">
        <v>0</v>
      </c>
      <c r="R564" s="34">
        <v>0</v>
      </c>
      <c r="S564" s="34">
        <v>0</v>
      </c>
      <c r="T564" s="34">
        <f t="shared" si="65"/>
        <v>0</v>
      </c>
      <c r="U564" s="34">
        <f t="shared" si="66"/>
        <v>0</v>
      </c>
      <c r="V564" s="34">
        <f t="shared" si="64"/>
        <v>0</v>
      </c>
    </row>
    <row r="565" spans="1:22">
      <c r="A565" s="34" t="s">
        <v>635</v>
      </c>
      <c r="B565" s="34" t="s">
        <v>8</v>
      </c>
      <c r="C565" s="5" t="s">
        <v>5533</v>
      </c>
      <c r="D565" s="34">
        <v>0</v>
      </c>
      <c r="E565" s="34">
        <v>0</v>
      </c>
      <c r="F565" s="34">
        <v>0</v>
      </c>
      <c r="G565" s="34">
        <v>0</v>
      </c>
      <c r="H565" s="34">
        <v>0</v>
      </c>
      <c r="I565" s="34">
        <v>0</v>
      </c>
      <c r="J565" s="34">
        <v>0</v>
      </c>
      <c r="K565" s="34">
        <v>0</v>
      </c>
      <c r="L565" s="34">
        <v>0</v>
      </c>
      <c r="M565" s="34">
        <v>0</v>
      </c>
      <c r="N565" s="34">
        <v>0</v>
      </c>
      <c r="O565" s="34">
        <v>0</v>
      </c>
      <c r="P565" s="34">
        <v>0</v>
      </c>
      <c r="Q565" s="34">
        <v>0</v>
      </c>
      <c r="R565" s="34">
        <v>0</v>
      </c>
      <c r="S565" s="34">
        <v>0</v>
      </c>
      <c r="T565" s="34">
        <f t="shared" si="65"/>
        <v>0</v>
      </c>
      <c r="U565" s="34">
        <f t="shared" si="66"/>
        <v>0</v>
      </c>
      <c r="V565" s="34">
        <f t="shared" si="64"/>
        <v>0</v>
      </c>
    </row>
    <row r="566" spans="1:22">
      <c r="A566" s="34" t="s">
        <v>2758</v>
      </c>
      <c r="B566" s="34" t="s">
        <v>8</v>
      </c>
      <c r="C566" s="5" t="s">
        <v>5533</v>
      </c>
      <c r="D566" s="34">
        <v>0</v>
      </c>
      <c r="E566" s="34">
        <v>0</v>
      </c>
      <c r="F566" s="34">
        <v>0</v>
      </c>
      <c r="G566" s="34">
        <v>0</v>
      </c>
      <c r="H566" s="34">
        <v>0</v>
      </c>
      <c r="I566" s="34">
        <v>0</v>
      </c>
      <c r="J566" s="34">
        <v>0</v>
      </c>
      <c r="K566" s="34">
        <v>0</v>
      </c>
      <c r="L566" s="34">
        <v>0</v>
      </c>
      <c r="M566" s="34">
        <v>0</v>
      </c>
      <c r="N566" s="34">
        <v>0</v>
      </c>
      <c r="O566" s="34">
        <v>0</v>
      </c>
      <c r="P566" s="34">
        <v>0</v>
      </c>
      <c r="Q566" s="34">
        <v>0</v>
      </c>
      <c r="R566" s="34">
        <v>0</v>
      </c>
      <c r="S566" s="34">
        <v>0</v>
      </c>
      <c r="T566" s="34">
        <f t="shared" si="65"/>
        <v>0</v>
      </c>
      <c r="U566" s="34">
        <f t="shared" si="66"/>
        <v>0</v>
      </c>
      <c r="V566" s="34">
        <f t="shared" si="64"/>
        <v>0</v>
      </c>
    </row>
    <row r="567" spans="1:22">
      <c r="A567" s="34" t="s">
        <v>1630</v>
      </c>
      <c r="B567" s="34" t="s">
        <v>5535</v>
      </c>
      <c r="C567" s="5" t="s">
        <v>5446</v>
      </c>
      <c r="D567" s="34">
        <v>1</v>
      </c>
      <c r="E567" s="34">
        <v>2</v>
      </c>
      <c r="F567" s="34">
        <v>1</v>
      </c>
      <c r="G567" s="34">
        <v>1</v>
      </c>
      <c r="H567" s="34">
        <v>1</v>
      </c>
      <c r="I567" s="34">
        <v>1</v>
      </c>
      <c r="J567" s="34">
        <v>1</v>
      </c>
      <c r="K567" s="34">
        <v>1</v>
      </c>
      <c r="L567" s="34">
        <v>2</v>
      </c>
      <c r="M567" s="34">
        <v>1</v>
      </c>
      <c r="N567" s="34">
        <v>2</v>
      </c>
      <c r="O567" s="34">
        <v>1</v>
      </c>
      <c r="P567" s="34">
        <v>1</v>
      </c>
      <c r="Q567" s="34">
        <v>1</v>
      </c>
      <c r="R567" s="34">
        <v>1</v>
      </c>
      <c r="S567" s="34">
        <v>1</v>
      </c>
      <c r="T567" s="34">
        <f>COUNTIF(D567:S567,"&gt;1")</f>
        <v>3</v>
      </c>
      <c r="U567" s="34">
        <f t="shared" si="66"/>
        <v>0</v>
      </c>
      <c r="V567" s="34">
        <f t="shared" si="64"/>
        <v>3</v>
      </c>
    </row>
    <row r="568" spans="1:22">
      <c r="A568" s="34" t="s">
        <v>2742</v>
      </c>
      <c r="B568" s="34" t="s">
        <v>8</v>
      </c>
      <c r="C568" s="5" t="s">
        <v>5533</v>
      </c>
      <c r="D568" s="34">
        <v>0</v>
      </c>
      <c r="E568" s="34">
        <v>0</v>
      </c>
      <c r="F568" s="34">
        <v>0</v>
      </c>
      <c r="G568" s="34">
        <v>0</v>
      </c>
      <c r="H568" s="34">
        <v>0</v>
      </c>
      <c r="I568" s="34">
        <v>0</v>
      </c>
      <c r="J568" s="34">
        <v>0</v>
      </c>
      <c r="K568" s="34">
        <v>0</v>
      </c>
      <c r="L568" s="34">
        <v>0</v>
      </c>
      <c r="M568" s="34">
        <v>0</v>
      </c>
      <c r="N568" s="34">
        <v>0</v>
      </c>
      <c r="O568" s="34">
        <v>0</v>
      </c>
      <c r="P568" s="34">
        <v>0</v>
      </c>
      <c r="Q568" s="34">
        <v>0</v>
      </c>
      <c r="R568" s="34">
        <v>0</v>
      </c>
      <c r="S568" s="34">
        <v>0</v>
      </c>
      <c r="T568" s="34">
        <f t="shared" ref="T568:T578" si="67">COUNTIF(D568:S568,"&gt;0")</f>
        <v>0</v>
      </c>
      <c r="U568" s="34">
        <f t="shared" si="66"/>
        <v>0</v>
      </c>
      <c r="V568" s="34">
        <f t="shared" si="64"/>
        <v>0</v>
      </c>
    </row>
    <row r="569" spans="1:22">
      <c r="A569" s="34" t="s">
        <v>461</v>
      </c>
      <c r="B569" s="34" t="s">
        <v>8</v>
      </c>
      <c r="C569" s="5" t="s">
        <v>5533</v>
      </c>
      <c r="D569" s="34">
        <v>0</v>
      </c>
      <c r="E569" s="34">
        <v>0</v>
      </c>
      <c r="F569" s="34">
        <v>0</v>
      </c>
      <c r="G569" s="34">
        <v>0</v>
      </c>
      <c r="H569" s="34">
        <v>0</v>
      </c>
      <c r="I569" s="34">
        <v>0</v>
      </c>
      <c r="J569" s="34">
        <v>0</v>
      </c>
      <c r="K569" s="34">
        <v>0</v>
      </c>
      <c r="L569" s="34">
        <v>0</v>
      </c>
      <c r="M569" s="34">
        <v>0</v>
      </c>
      <c r="N569" s="34">
        <v>0</v>
      </c>
      <c r="O569" s="34">
        <v>0</v>
      </c>
      <c r="P569" s="34">
        <v>0</v>
      </c>
      <c r="Q569" s="34">
        <v>0</v>
      </c>
      <c r="R569" s="34">
        <v>0</v>
      </c>
      <c r="S569" s="34">
        <v>0</v>
      </c>
      <c r="T569" s="34">
        <f t="shared" si="67"/>
        <v>0</v>
      </c>
      <c r="U569" s="34">
        <f t="shared" si="66"/>
        <v>0</v>
      </c>
      <c r="V569" s="34">
        <f t="shared" si="64"/>
        <v>0</v>
      </c>
    </row>
    <row r="570" spans="1:22">
      <c r="A570" s="34" t="s">
        <v>680</v>
      </c>
      <c r="B570" s="34" t="s">
        <v>8</v>
      </c>
      <c r="C570" s="5" t="s">
        <v>5446</v>
      </c>
      <c r="D570" s="34">
        <v>0</v>
      </c>
      <c r="E570" s="34">
        <v>0</v>
      </c>
      <c r="F570" s="34">
        <v>0</v>
      </c>
      <c r="G570" s="34">
        <v>0</v>
      </c>
      <c r="H570" s="34">
        <v>0</v>
      </c>
      <c r="I570" s="34">
        <v>0</v>
      </c>
      <c r="J570" s="34">
        <v>0</v>
      </c>
      <c r="K570" s="34">
        <v>0</v>
      </c>
      <c r="L570" s="34">
        <v>0</v>
      </c>
      <c r="M570" s="34">
        <v>0</v>
      </c>
      <c r="N570" s="34">
        <v>0</v>
      </c>
      <c r="O570" s="34">
        <v>0</v>
      </c>
      <c r="P570" s="34">
        <v>0</v>
      </c>
      <c r="Q570" s="34">
        <v>0</v>
      </c>
      <c r="R570" s="34">
        <v>0</v>
      </c>
      <c r="S570" s="34">
        <v>0</v>
      </c>
      <c r="T570" s="34">
        <f t="shared" si="67"/>
        <v>0</v>
      </c>
      <c r="U570" s="34">
        <f t="shared" si="66"/>
        <v>0</v>
      </c>
      <c r="V570" s="34">
        <f t="shared" si="64"/>
        <v>0</v>
      </c>
    </row>
    <row r="571" spans="1:22">
      <c r="A571" s="34" t="s">
        <v>2046</v>
      </c>
      <c r="B571" s="34" t="s">
        <v>8</v>
      </c>
      <c r="C571" s="5" t="s">
        <v>5533</v>
      </c>
      <c r="D571" s="34">
        <v>0</v>
      </c>
      <c r="E571" s="34">
        <v>0</v>
      </c>
      <c r="F571" s="34">
        <v>0</v>
      </c>
      <c r="G571" s="34">
        <v>0</v>
      </c>
      <c r="H571" s="34">
        <v>0</v>
      </c>
      <c r="I571" s="34">
        <v>0</v>
      </c>
      <c r="J571" s="34">
        <v>0</v>
      </c>
      <c r="K571" s="34">
        <v>0</v>
      </c>
      <c r="L571" s="34">
        <v>0</v>
      </c>
      <c r="M571" s="34">
        <v>0</v>
      </c>
      <c r="N571" s="34">
        <v>0</v>
      </c>
      <c r="O571" s="34">
        <v>0</v>
      </c>
      <c r="P571" s="34">
        <v>0</v>
      </c>
      <c r="Q571" s="34">
        <v>0</v>
      </c>
      <c r="R571" s="34">
        <v>0</v>
      </c>
      <c r="S571" s="34">
        <v>0</v>
      </c>
      <c r="T571" s="34">
        <f t="shared" si="67"/>
        <v>0</v>
      </c>
      <c r="U571" s="34">
        <f t="shared" si="66"/>
        <v>0</v>
      </c>
      <c r="V571" s="34">
        <f t="shared" si="64"/>
        <v>0</v>
      </c>
    </row>
    <row r="572" spans="1:22">
      <c r="A572" s="34" t="s">
        <v>2395</v>
      </c>
      <c r="B572" s="34" t="s">
        <v>8</v>
      </c>
      <c r="C572" s="5" t="s">
        <v>5533</v>
      </c>
      <c r="D572" s="34">
        <v>0</v>
      </c>
      <c r="E572" s="34">
        <v>0</v>
      </c>
      <c r="F572" s="34">
        <v>0</v>
      </c>
      <c r="G572" s="34">
        <v>0</v>
      </c>
      <c r="H572" s="34">
        <v>0</v>
      </c>
      <c r="I572" s="34">
        <v>0</v>
      </c>
      <c r="J572" s="34">
        <v>0</v>
      </c>
      <c r="K572" s="34">
        <v>0</v>
      </c>
      <c r="L572" s="34">
        <v>0</v>
      </c>
      <c r="M572" s="34">
        <v>0</v>
      </c>
      <c r="N572" s="34">
        <v>0</v>
      </c>
      <c r="O572" s="34">
        <v>0</v>
      </c>
      <c r="P572" s="34">
        <v>0</v>
      </c>
      <c r="Q572" s="34">
        <v>0</v>
      </c>
      <c r="R572" s="34">
        <v>0</v>
      </c>
      <c r="S572" s="34">
        <v>0</v>
      </c>
      <c r="T572" s="34">
        <f t="shared" si="67"/>
        <v>0</v>
      </c>
      <c r="U572" s="34">
        <f t="shared" ref="U572:U584" si="68">COUNTIF(D572:S572,"&lt;0")</f>
        <v>0</v>
      </c>
      <c r="V572" s="34">
        <f t="shared" si="64"/>
        <v>0</v>
      </c>
    </row>
    <row r="573" spans="1:22">
      <c r="A573" s="34" t="s">
        <v>1510</v>
      </c>
      <c r="B573" s="34" t="s">
        <v>8</v>
      </c>
      <c r="C573" s="5" t="s">
        <v>5533</v>
      </c>
      <c r="D573" s="34">
        <v>0</v>
      </c>
      <c r="E573" s="34">
        <v>0</v>
      </c>
      <c r="F573" s="34">
        <v>0</v>
      </c>
      <c r="G573" s="34">
        <v>0</v>
      </c>
      <c r="H573" s="34">
        <v>0</v>
      </c>
      <c r="I573" s="34">
        <v>0</v>
      </c>
      <c r="J573" s="34">
        <v>0</v>
      </c>
      <c r="K573" s="34">
        <v>0</v>
      </c>
      <c r="L573" s="34">
        <v>0</v>
      </c>
      <c r="M573" s="34">
        <v>0</v>
      </c>
      <c r="N573" s="34">
        <v>0</v>
      </c>
      <c r="O573" s="34">
        <v>0</v>
      </c>
      <c r="P573" s="34">
        <v>0</v>
      </c>
      <c r="Q573" s="34">
        <v>0</v>
      </c>
      <c r="R573" s="34">
        <v>0</v>
      </c>
      <c r="S573" s="34">
        <v>0</v>
      </c>
      <c r="T573" s="34">
        <f t="shared" si="67"/>
        <v>0</v>
      </c>
      <c r="U573" s="34">
        <f t="shared" si="68"/>
        <v>0</v>
      </c>
      <c r="V573" s="34">
        <f t="shared" si="64"/>
        <v>0</v>
      </c>
    </row>
    <row r="574" spans="1:22">
      <c r="A574" s="34" t="s">
        <v>2723</v>
      </c>
      <c r="B574" s="34" t="s">
        <v>8</v>
      </c>
      <c r="C574" s="5" t="s">
        <v>5533</v>
      </c>
      <c r="D574" s="34">
        <v>0</v>
      </c>
      <c r="E574" s="34">
        <v>0</v>
      </c>
      <c r="F574" s="34">
        <v>0</v>
      </c>
      <c r="G574" s="34">
        <v>0</v>
      </c>
      <c r="H574" s="34">
        <v>0</v>
      </c>
      <c r="I574" s="34">
        <v>0</v>
      </c>
      <c r="J574" s="34">
        <v>0</v>
      </c>
      <c r="K574" s="34">
        <v>0</v>
      </c>
      <c r="L574" s="34">
        <v>0</v>
      </c>
      <c r="M574" s="34">
        <v>0</v>
      </c>
      <c r="N574" s="34">
        <v>0</v>
      </c>
      <c r="O574" s="34">
        <v>0</v>
      </c>
      <c r="P574" s="34">
        <v>0</v>
      </c>
      <c r="Q574" s="34">
        <v>0</v>
      </c>
      <c r="R574" s="34">
        <v>0</v>
      </c>
      <c r="S574" s="34">
        <v>0</v>
      </c>
      <c r="T574" s="34">
        <f t="shared" si="67"/>
        <v>0</v>
      </c>
      <c r="U574" s="34">
        <f t="shared" si="68"/>
        <v>0</v>
      </c>
      <c r="V574" s="34">
        <f t="shared" si="64"/>
        <v>0</v>
      </c>
    </row>
    <row r="575" spans="1:22">
      <c r="A575" s="34" t="s">
        <v>1201</v>
      </c>
      <c r="B575" s="34" t="s">
        <v>8</v>
      </c>
      <c r="C575" s="5" t="s">
        <v>5533</v>
      </c>
      <c r="D575" s="34">
        <v>0</v>
      </c>
      <c r="E575" s="34">
        <v>0</v>
      </c>
      <c r="F575" s="34">
        <v>0</v>
      </c>
      <c r="G575" s="34">
        <v>0</v>
      </c>
      <c r="H575" s="34">
        <v>0</v>
      </c>
      <c r="I575" s="34">
        <v>0</v>
      </c>
      <c r="J575" s="34">
        <v>0</v>
      </c>
      <c r="K575" s="34">
        <v>0</v>
      </c>
      <c r="L575" s="34">
        <v>0</v>
      </c>
      <c r="M575" s="34">
        <v>0</v>
      </c>
      <c r="N575" s="34">
        <v>0</v>
      </c>
      <c r="O575" s="34">
        <v>0</v>
      </c>
      <c r="P575" s="34">
        <v>0</v>
      </c>
      <c r="Q575" s="34">
        <v>0</v>
      </c>
      <c r="R575" s="34">
        <v>0</v>
      </c>
      <c r="S575" s="34">
        <v>0</v>
      </c>
      <c r="T575" s="34">
        <f t="shared" si="67"/>
        <v>0</v>
      </c>
      <c r="U575" s="34">
        <f t="shared" si="68"/>
        <v>0</v>
      </c>
      <c r="V575" s="34">
        <f t="shared" si="64"/>
        <v>0</v>
      </c>
    </row>
    <row r="576" spans="1:22">
      <c r="A576" s="34" t="s">
        <v>1210</v>
      </c>
      <c r="B576" s="34" t="s">
        <v>8</v>
      </c>
      <c r="C576" s="5" t="s">
        <v>5533</v>
      </c>
      <c r="D576" s="34">
        <v>0</v>
      </c>
      <c r="E576" s="34">
        <v>0</v>
      </c>
      <c r="F576" s="34">
        <v>0</v>
      </c>
      <c r="G576" s="34">
        <v>0</v>
      </c>
      <c r="H576" s="34">
        <v>0</v>
      </c>
      <c r="I576" s="34">
        <v>0</v>
      </c>
      <c r="J576" s="34">
        <v>0</v>
      </c>
      <c r="K576" s="34">
        <v>0</v>
      </c>
      <c r="L576" s="34">
        <v>0</v>
      </c>
      <c r="M576" s="34">
        <v>0</v>
      </c>
      <c r="N576" s="34">
        <v>0</v>
      </c>
      <c r="O576" s="34">
        <v>0</v>
      </c>
      <c r="P576" s="34">
        <v>0</v>
      </c>
      <c r="Q576" s="34">
        <v>0</v>
      </c>
      <c r="R576" s="34">
        <v>0</v>
      </c>
      <c r="S576" s="34">
        <v>0</v>
      </c>
      <c r="T576" s="34">
        <f t="shared" si="67"/>
        <v>0</v>
      </c>
      <c r="U576" s="34">
        <f t="shared" si="68"/>
        <v>0</v>
      </c>
      <c r="V576" s="34">
        <f t="shared" si="64"/>
        <v>0</v>
      </c>
    </row>
    <row r="577" spans="1:22">
      <c r="A577" s="34" t="s">
        <v>2294</v>
      </c>
      <c r="B577" s="34" t="s">
        <v>8</v>
      </c>
      <c r="C577" s="5" t="s">
        <v>5533</v>
      </c>
      <c r="D577" s="34">
        <v>0</v>
      </c>
      <c r="E577" s="34">
        <v>0</v>
      </c>
      <c r="F577" s="34">
        <v>0</v>
      </c>
      <c r="G577" s="34">
        <v>0</v>
      </c>
      <c r="H577" s="34">
        <v>0</v>
      </c>
      <c r="I577" s="34">
        <v>0</v>
      </c>
      <c r="J577" s="34">
        <v>0</v>
      </c>
      <c r="K577" s="34">
        <v>0</v>
      </c>
      <c r="L577" s="34">
        <v>0</v>
      </c>
      <c r="M577" s="34">
        <v>0</v>
      </c>
      <c r="N577" s="34">
        <v>0</v>
      </c>
      <c r="O577" s="34">
        <v>0</v>
      </c>
      <c r="P577" s="34">
        <v>0</v>
      </c>
      <c r="Q577" s="34">
        <v>0</v>
      </c>
      <c r="R577" s="34">
        <v>0</v>
      </c>
      <c r="S577" s="34">
        <v>0</v>
      </c>
      <c r="T577" s="34">
        <f t="shared" si="67"/>
        <v>0</v>
      </c>
      <c r="U577" s="34">
        <f t="shared" si="68"/>
        <v>0</v>
      </c>
      <c r="V577" s="34">
        <f t="shared" si="64"/>
        <v>0</v>
      </c>
    </row>
    <row r="578" spans="1:22">
      <c r="A578" s="34" t="s">
        <v>991</v>
      </c>
      <c r="B578" s="34" t="s">
        <v>8</v>
      </c>
      <c r="C578" s="5" t="s">
        <v>5533</v>
      </c>
      <c r="D578" s="34">
        <v>0</v>
      </c>
      <c r="E578" s="34">
        <v>0</v>
      </c>
      <c r="F578" s="34">
        <v>0</v>
      </c>
      <c r="G578" s="34">
        <v>0</v>
      </c>
      <c r="H578" s="34">
        <v>0</v>
      </c>
      <c r="I578" s="34">
        <v>0</v>
      </c>
      <c r="J578" s="34">
        <v>0</v>
      </c>
      <c r="K578" s="34">
        <v>0</v>
      </c>
      <c r="L578" s="34">
        <v>0</v>
      </c>
      <c r="M578" s="34">
        <v>0</v>
      </c>
      <c r="N578" s="34">
        <v>0</v>
      </c>
      <c r="O578" s="34">
        <v>0</v>
      </c>
      <c r="P578" s="34">
        <v>0</v>
      </c>
      <c r="Q578" s="34">
        <v>0</v>
      </c>
      <c r="R578" s="34">
        <v>0</v>
      </c>
      <c r="S578" s="34">
        <v>0</v>
      </c>
      <c r="T578" s="34">
        <f t="shared" si="67"/>
        <v>0</v>
      </c>
      <c r="U578" s="34">
        <f t="shared" si="68"/>
        <v>0</v>
      </c>
      <c r="V578" s="34">
        <f t="shared" si="64"/>
        <v>0</v>
      </c>
    </row>
    <row r="579" spans="1:22">
      <c r="A579" s="34" t="s">
        <v>1659</v>
      </c>
      <c r="B579" s="34" t="s">
        <v>5535</v>
      </c>
      <c r="C579" s="5" t="s">
        <v>5533</v>
      </c>
      <c r="D579" s="34">
        <v>1</v>
      </c>
      <c r="E579" s="34">
        <v>1</v>
      </c>
      <c r="F579" s="34">
        <v>1</v>
      </c>
      <c r="G579" s="34">
        <v>1</v>
      </c>
      <c r="H579" s="34">
        <v>1</v>
      </c>
      <c r="I579" s="34">
        <v>1</v>
      </c>
      <c r="J579" s="34">
        <v>1</v>
      </c>
      <c r="K579" s="34">
        <v>1</v>
      </c>
      <c r="L579" s="34">
        <v>1</v>
      </c>
      <c r="M579" s="34">
        <v>1</v>
      </c>
      <c r="N579" s="34">
        <v>2</v>
      </c>
      <c r="O579" s="34">
        <v>1</v>
      </c>
      <c r="P579" s="34">
        <v>1</v>
      </c>
      <c r="Q579" s="34">
        <v>1</v>
      </c>
      <c r="R579" s="34">
        <v>1</v>
      </c>
      <c r="S579" s="34">
        <v>1</v>
      </c>
      <c r="T579" s="34">
        <f>COUNTIF(D579:S579,"&gt;1")</f>
        <v>1</v>
      </c>
      <c r="U579" s="34">
        <f t="shared" si="68"/>
        <v>0</v>
      </c>
      <c r="V579" s="34">
        <f t="shared" si="64"/>
        <v>1</v>
      </c>
    </row>
    <row r="580" spans="1:22">
      <c r="A580" s="34" t="s">
        <v>2836</v>
      </c>
      <c r="B580" s="34" t="s">
        <v>8</v>
      </c>
      <c r="C580" s="5" t="s">
        <v>5446</v>
      </c>
      <c r="D580" s="34">
        <v>0</v>
      </c>
      <c r="E580" s="34">
        <v>0</v>
      </c>
      <c r="F580" s="34">
        <v>0</v>
      </c>
      <c r="G580" s="34">
        <v>0</v>
      </c>
      <c r="H580" s="34">
        <v>0</v>
      </c>
      <c r="I580" s="34">
        <v>0</v>
      </c>
      <c r="J580" s="34">
        <v>0</v>
      </c>
      <c r="K580" s="34">
        <v>0</v>
      </c>
      <c r="L580" s="34">
        <v>0</v>
      </c>
      <c r="M580" s="34">
        <v>0</v>
      </c>
      <c r="N580" s="34">
        <v>0</v>
      </c>
      <c r="O580" s="34">
        <v>0</v>
      </c>
      <c r="P580" s="34">
        <v>0</v>
      </c>
      <c r="Q580" s="34">
        <v>0</v>
      </c>
      <c r="R580" s="34">
        <v>0</v>
      </c>
      <c r="S580" s="34">
        <v>0</v>
      </c>
      <c r="T580" s="34">
        <f>COUNTIF(D580:S580,"&gt;0")</f>
        <v>0</v>
      </c>
      <c r="U580" s="34">
        <f t="shared" si="68"/>
        <v>0</v>
      </c>
      <c r="V580" s="34">
        <f t="shared" si="64"/>
        <v>0</v>
      </c>
    </row>
    <row r="581" spans="1:22">
      <c r="A581" s="34" t="s">
        <v>1515</v>
      </c>
      <c r="B581" s="34" t="s">
        <v>8</v>
      </c>
      <c r="C581" s="5" t="s">
        <v>5533</v>
      </c>
      <c r="D581" s="34">
        <v>0</v>
      </c>
      <c r="E581" s="34">
        <v>0</v>
      </c>
      <c r="F581" s="34">
        <v>0</v>
      </c>
      <c r="G581" s="34">
        <v>0</v>
      </c>
      <c r="H581" s="34">
        <v>0</v>
      </c>
      <c r="I581" s="34">
        <v>0</v>
      </c>
      <c r="J581" s="34">
        <v>0</v>
      </c>
      <c r="K581" s="34">
        <v>0</v>
      </c>
      <c r="L581" s="34">
        <v>0</v>
      </c>
      <c r="M581" s="34">
        <v>0</v>
      </c>
      <c r="N581" s="34">
        <v>0</v>
      </c>
      <c r="O581" s="34">
        <v>0</v>
      </c>
      <c r="P581" s="34">
        <v>0</v>
      </c>
      <c r="Q581" s="34">
        <v>0</v>
      </c>
      <c r="R581" s="34">
        <v>0</v>
      </c>
      <c r="S581" s="34">
        <v>0</v>
      </c>
      <c r="T581" s="34">
        <f>COUNTIF(D581:S581,"&gt;0")</f>
        <v>0</v>
      </c>
      <c r="U581" s="34">
        <f t="shared" si="68"/>
        <v>0</v>
      </c>
      <c r="V581" s="34">
        <f t="shared" si="64"/>
        <v>0</v>
      </c>
    </row>
    <row r="582" spans="1:22">
      <c r="A582" s="34" t="s">
        <v>1559</v>
      </c>
      <c r="B582" s="34" t="s">
        <v>5535</v>
      </c>
      <c r="C582" s="5" t="s">
        <v>5533</v>
      </c>
      <c r="D582" s="34">
        <v>1</v>
      </c>
      <c r="E582" s="34">
        <v>2</v>
      </c>
      <c r="F582" s="34">
        <v>1</v>
      </c>
      <c r="G582" s="34">
        <v>2</v>
      </c>
      <c r="H582" s="34">
        <v>1</v>
      </c>
      <c r="I582" s="34">
        <v>1</v>
      </c>
      <c r="J582" s="34">
        <v>1</v>
      </c>
      <c r="K582" s="34">
        <v>2</v>
      </c>
      <c r="L582" s="34">
        <v>2</v>
      </c>
      <c r="M582" s="34">
        <v>1</v>
      </c>
      <c r="N582" s="34">
        <v>1</v>
      </c>
      <c r="O582" s="34">
        <v>1</v>
      </c>
      <c r="P582" s="34">
        <v>1</v>
      </c>
      <c r="Q582" s="34">
        <v>1</v>
      </c>
      <c r="R582" s="34">
        <v>1</v>
      </c>
      <c r="S582" s="34">
        <v>1</v>
      </c>
      <c r="T582" s="34">
        <f>COUNTIF(D582:S582,"&gt;1")</f>
        <v>4</v>
      </c>
      <c r="U582" s="34">
        <f t="shared" si="68"/>
        <v>0</v>
      </c>
      <c r="V582" s="34">
        <f t="shared" si="64"/>
        <v>4</v>
      </c>
    </row>
    <row r="583" spans="1:22">
      <c r="A583" s="34" t="s">
        <v>1018</v>
      </c>
      <c r="B583" s="34" t="s">
        <v>8</v>
      </c>
      <c r="C583" s="5" t="s">
        <v>5533</v>
      </c>
      <c r="D583" s="34">
        <v>0</v>
      </c>
      <c r="E583" s="34">
        <v>1</v>
      </c>
      <c r="F583" s="34">
        <v>0</v>
      </c>
      <c r="G583" s="34">
        <v>0</v>
      </c>
      <c r="H583" s="34">
        <v>0</v>
      </c>
      <c r="I583" s="34">
        <v>0</v>
      </c>
      <c r="J583" s="34">
        <v>0</v>
      </c>
      <c r="K583" s="34">
        <v>0</v>
      </c>
      <c r="L583" s="34">
        <v>0</v>
      </c>
      <c r="M583" s="34">
        <v>0</v>
      </c>
      <c r="N583" s="34">
        <v>0</v>
      </c>
      <c r="O583" s="34">
        <v>0</v>
      </c>
      <c r="P583" s="34">
        <v>0</v>
      </c>
      <c r="Q583" s="34">
        <v>0</v>
      </c>
      <c r="R583" s="34">
        <v>0</v>
      </c>
      <c r="S583" s="34">
        <v>0</v>
      </c>
      <c r="T583" s="34">
        <f>COUNTIF(D583:S583,"&gt;0")</f>
        <v>1</v>
      </c>
      <c r="U583" s="34">
        <f t="shared" si="68"/>
        <v>0</v>
      </c>
      <c r="V583" s="34">
        <f t="shared" si="64"/>
        <v>1</v>
      </c>
    </row>
    <row r="584" spans="1:22">
      <c r="A584" s="34" t="s">
        <v>989</v>
      </c>
      <c r="B584" s="34" t="s">
        <v>8</v>
      </c>
      <c r="C584" s="5" t="s">
        <v>5533</v>
      </c>
      <c r="D584" s="34">
        <v>0</v>
      </c>
      <c r="E584" s="34">
        <v>0</v>
      </c>
      <c r="F584" s="34">
        <v>0</v>
      </c>
      <c r="G584" s="34">
        <v>0</v>
      </c>
      <c r="H584" s="34">
        <v>0</v>
      </c>
      <c r="I584" s="34">
        <v>0</v>
      </c>
      <c r="J584" s="34">
        <v>0</v>
      </c>
      <c r="K584" s="34">
        <v>0</v>
      </c>
      <c r="L584" s="34">
        <v>0</v>
      </c>
      <c r="M584" s="34">
        <v>0</v>
      </c>
      <c r="N584" s="34">
        <v>0</v>
      </c>
      <c r="O584" s="34">
        <v>0</v>
      </c>
      <c r="P584" s="34">
        <v>0</v>
      </c>
      <c r="Q584" s="34">
        <v>0</v>
      </c>
      <c r="R584" s="34">
        <v>0</v>
      </c>
      <c r="S584" s="34">
        <v>0</v>
      </c>
      <c r="T584" s="34">
        <f>COUNTIF(D584:S584,"&gt;0")</f>
        <v>0</v>
      </c>
      <c r="U584" s="34">
        <f t="shared" si="68"/>
        <v>0</v>
      </c>
      <c r="V584" s="34">
        <f t="shared" si="64"/>
        <v>0</v>
      </c>
    </row>
    <row r="585" spans="1:22">
      <c r="A585" s="34" t="s">
        <v>1496</v>
      </c>
      <c r="B585" s="34" t="s">
        <v>8</v>
      </c>
      <c r="C585" s="5" t="s">
        <v>5446</v>
      </c>
      <c r="D585" s="34">
        <v>0</v>
      </c>
      <c r="E585" s="34">
        <v>0</v>
      </c>
      <c r="F585" s="34">
        <v>0</v>
      </c>
      <c r="G585" s="34">
        <v>0</v>
      </c>
      <c r="H585" s="34">
        <v>0</v>
      </c>
      <c r="I585" s="34">
        <v>0</v>
      </c>
      <c r="J585" s="34">
        <v>0</v>
      </c>
      <c r="K585" s="34">
        <v>0</v>
      </c>
      <c r="L585" s="34">
        <v>0</v>
      </c>
      <c r="M585" s="34">
        <v>0</v>
      </c>
      <c r="N585" s="34">
        <v>0</v>
      </c>
      <c r="O585" s="34">
        <v>0</v>
      </c>
      <c r="P585" s="34">
        <v>0</v>
      </c>
      <c r="Q585" s="34">
        <v>0</v>
      </c>
      <c r="R585" s="34">
        <v>0</v>
      </c>
      <c r="S585" s="34">
        <v>-1</v>
      </c>
      <c r="T585" s="34">
        <f>COUNTIF(D585:S585,"&gt;2")</f>
        <v>0</v>
      </c>
      <c r="U585" s="34">
        <f>COUNTIF(D585:S585,"&lt;2")  - COUNTIF(D585:S585,"=0")</f>
        <v>1</v>
      </c>
      <c r="V585" s="34">
        <f t="shared" si="64"/>
        <v>1</v>
      </c>
    </row>
    <row r="586" spans="1:22">
      <c r="A586" s="34" t="s">
        <v>1492</v>
      </c>
      <c r="B586" s="34" t="s">
        <v>8</v>
      </c>
      <c r="C586" s="5" t="s">
        <v>5533</v>
      </c>
      <c r="D586" s="34">
        <v>0</v>
      </c>
      <c r="E586" s="34">
        <v>0</v>
      </c>
      <c r="F586" s="34">
        <v>0</v>
      </c>
      <c r="G586" s="34">
        <v>0</v>
      </c>
      <c r="H586" s="34">
        <v>0</v>
      </c>
      <c r="I586" s="34">
        <v>0</v>
      </c>
      <c r="J586" s="34">
        <v>0</v>
      </c>
      <c r="K586" s="34">
        <v>0</v>
      </c>
      <c r="L586" s="34">
        <v>0</v>
      </c>
      <c r="M586" s="34">
        <v>0</v>
      </c>
      <c r="N586" s="34">
        <v>0</v>
      </c>
      <c r="O586" s="34">
        <v>0</v>
      </c>
      <c r="P586" s="34">
        <v>0</v>
      </c>
      <c r="Q586" s="34">
        <v>0</v>
      </c>
      <c r="R586" s="34">
        <v>0</v>
      </c>
      <c r="S586" s="34">
        <v>0</v>
      </c>
      <c r="T586" s="34">
        <f t="shared" ref="T586:T597" si="69">COUNTIF(D586:S586,"&gt;0")</f>
        <v>0</v>
      </c>
      <c r="U586" s="34">
        <f t="shared" ref="U586:U597" si="70">COUNTIF(D586:S586,"&lt;0")</f>
        <v>0</v>
      </c>
      <c r="V586" s="34">
        <f t="shared" si="64"/>
        <v>0</v>
      </c>
    </row>
    <row r="587" spans="1:22">
      <c r="A587" s="34" t="s">
        <v>1212</v>
      </c>
      <c r="B587" s="34" t="s">
        <v>8</v>
      </c>
      <c r="C587" s="5" t="s">
        <v>5533</v>
      </c>
      <c r="D587" s="34">
        <v>0</v>
      </c>
      <c r="E587" s="34">
        <v>0</v>
      </c>
      <c r="F587" s="34">
        <v>0</v>
      </c>
      <c r="G587" s="34">
        <v>0</v>
      </c>
      <c r="H587" s="34">
        <v>0</v>
      </c>
      <c r="I587" s="34">
        <v>0</v>
      </c>
      <c r="J587" s="34">
        <v>0</v>
      </c>
      <c r="K587" s="34">
        <v>0</v>
      </c>
      <c r="L587" s="34">
        <v>0</v>
      </c>
      <c r="M587" s="34">
        <v>0</v>
      </c>
      <c r="N587" s="34">
        <v>0</v>
      </c>
      <c r="O587" s="34">
        <v>0</v>
      </c>
      <c r="P587" s="34">
        <v>0</v>
      </c>
      <c r="Q587" s="34">
        <v>0</v>
      </c>
      <c r="R587" s="34">
        <v>0</v>
      </c>
      <c r="S587" s="34">
        <v>0</v>
      </c>
      <c r="T587" s="34">
        <f t="shared" si="69"/>
        <v>0</v>
      </c>
      <c r="U587" s="34">
        <f t="shared" si="70"/>
        <v>0</v>
      </c>
      <c r="V587" s="34">
        <f t="shared" si="64"/>
        <v>0</v>
      </c>
    </row>
    <row r="588" spans="1:22">
      <c r="A588" s="34" t="s">
        <v>1600</v>
      </c>
      <c r="B588" s="34" t="s">
        <v>8</v>
      </c>
      <c r="C588" s="5" t="s">
        <v>5533</v>
      </c>
      <c r="D588" s="34">
        <v>0</v>
      </c>
      <c r="E588" s="34">
        <v>0</v>
      </c>
      <c r="F588" s="34">
        <v>0</v>
      </c>
      <c r="G588" s="34">
        <v>0</v>
      </c>
      <c r="H588" s="34">
        <v>0</v>
      </c>
      <c r="I588" s="34">
        <v>0</v>
      </c>
      <c r="J588" s="34">
        <v>0</v>
      </c>
      <c r="K588" s="34">
        <v>0</v>
      </c>
      <c r="L588" s="34">
        <v>0</v>
      </c>
      <c r="M588" s="34">
        <v>0</v>
      </c>
      <c r="N588" s="34">
        <v>0</v>
      </c>
      <c r="O588" s="34">
        <v>0</v>
      </c>
      <c r="P588" s="34">
        <v>0</v>
      </c>
      <c r="Q588" s="34">
        <v>0</v>
      </c>
      <c r="R588" s="34">
        <v>0</v>
      </c>
      <c r="S588" s="34">
        <v>0</v>
      </c>
      <c r="T588" s="34">
        <f t="shared" si="69"/>
        <v>0</v>
      </c>
      <c r="U588" s="34">
        <f t="shared" si="70"/>
        <v>0</v>
      </c>
      <c r="V588" s="34">
        <f t="shared" si="64"/>
        <v>0</v>
      </c>
    </row>
    <row r="589" spans="1:22">
      <c r="A589" s="34" t="s">
        <v>2296</v>
      </c>
      <c r="B589" s="34" t="s">
        <v>8</v>
      </c>
      <c r="C589" s="5" t="s">
        <v>5533</v>
      </c>
      <c r="D589" s="34">
        <v>0</v>
      </c>
      <c r="E589" s="34">
        <v>0</v>
      </c>
      <c r="F589" s="34">
        <v>0</v>
      </c>
      <c r="G589" s="34">
        <v>0</v>
      </c>
      <c r="H589" s="34">
        <v>0</v>
      </c>
      <c r="I589" s="34">
        <v>0</v>
      </c>
      <c r="J589" s="34">
        <v>0</v>
      </c>
      <c r="K589" s="34">
        <v>0</v>
      </c>
      <c r="L589" s="34">
        <v>0</v>
      </c>
      <c r="M589" s="34">
        <v>0</v>
      </c>
      <c r="N589" s="34">
        <v>0</v>
      </c>
      <c r="O589" s="34">
        <v>0</v>
      </c>
      <c r="P589" s="34">
        <v>0</v>
      </c>
      <c r="Q589" s="34">
        <v>0</v>
      </c>
      <c r="R589" s="34">
        <v>0</v>
      </c>
      <c r="S589" s="34">
        <v>0</v>
      </c>
      <c r="T589" s="34">
        <f t="shared" si="69"/>
        <v>0</v>
      </c>
      <c r="U589" s="34">
        <f t="shared" si="70"/>
        <v>0</v>
      </c>
      <c r="V589" s="34">
        <f t="shared" si="64"/>
        <v>0</v>
      </c>
    </row>
    <row r="590" spans="1:22">
      <c r="A590" s="34" t="s">
        <v>2832</v>
      </c>
      <c r="B590" s="34" t="s">
        <v>8</v>
      </c>
      <c r="C590" s="5" t="s">
        <v>5533</v>
      </c>
      <c r="D590" s="34">
        <v>0</v>
      </c>
      <c r="E590" s="34">
        <v>0</v>
      </c>
      <c r="F590" s="34">
        <v>0</v>
      </c>
      <c r="G590" s="34">
        <v>0</v>
      </c>
      <c r="H590" s="34">
        <v>0</v>
      </c>
      <c r="I590" s="34">
        <v>0</v>
      </c>
      <c r="J590" s="34">
        <v>0</v>
      </c>
      <c r="K590" s="34">
        <v>0</v>
      </c>
      <c r="L590" s="34">
        <v>0</v>
      </c>
      <c r="M590" s="34">
        <v>0</v>
      </c>
      <c r="N590" s="34">
        <v>0</v>
      </c>
      <c r="O590" s="34">
        <v>0</v>
      </c>
      <c r="P590" s="34">
        <v>0</v>
      </c>
      <c r="Q590" s="34">
        <v>0</v>
      </c>
      <c r="R590" s="34">
        <v>0</v>
      </c>
      <c r="S590" s="34">
        <v>0</v>
      </c>
      <c r="T590" s="34">
        <f t="shared" si="69"/>
        <v>0</v>
      </c>
      <c r="U590" s="34">
        <f t="shared" si="70"/>
        <v>0</v>
      </c>
      <c r="V590" s="34">
        <f t="shared" si="64"/>
        <v>0</v>
      </c>
    </row>
    <row r="591" spans="1:22">
      <c r="A591" s="34" t="s">
        <v>1021</v>
      </c>
      <c r="B591" s="34" t="s">
        <v>8</v>
      </c>
      <c r="C591" s="5" t="s">
        <v>5533</v>
      </c>
      <c r="D591" s="34">
        <v>0</v>
      </c>
      <c r="E591" s="34">
        <v>0</v>
      </c>
      <c r="F591" s="34">
        <v>0</v>
      </c>
      <c r="G591" s="34">
        <v>0</v>
      </c>
      <c r="H591" s="34">
        <v>0</v>
      </c>
      <c r="I591" s="34">
        <v>0</v>
      </c>
      <c r="J591" s="34">
        <v>0</v>
      </c>
      <c r="K591" s="34">
        <v>0</v>
      </c>
      <c r="L591" s="34">
        <v>0</v>
      </c>
      <c r="M591" s="34">
        <v>0</v>
      </c>
      <c r="N591" s="34">
        <v>0</v>
      </c>
      <c r="O591" s="34">
        <v>0</v>
      </c>
      <c r="P591" s="34">
        <v>0</v>
      </c>
      <c r="Q591" s="34">
        <v>0</v>
      </c>
      <c r="R591" s="34">
        <v>0</v>
      </c>
      <c r="S591" s="34">
        <v>0</v>
      </c>
      <c r="T591" s="34">
        <f t="shared" si="69"/>
        <v>0</v>
      </c>
      <c r="U591" s="34">
        <f t="shared" si="70"/>
        <v>0</v>
      </c>
      <c r="V591" s="34">
        <f t="shared" si="64"/>
        <v>0</v>
      </c>
    </row>
    <row r="592" spans="1:22">
      <c r="A592" s="34" t="s">
        <v>2673</v>
      </c>
      <c r="B592" s="34" t="s">
        <v>8</v>
      </c>
      <c r="C592" s="5" t="s">
        <v>5446</v>
      </c>
      <c r="D592" s="34">
        <v>0</v>
      </c>
      <c r="E592" s="34">
        <v>0</v>
      </c>
      <c r="F592" s="34">
        <v>0</v>
      </c>
      <c r="G592" s="34">
        <v>0</v>
      </c>
      <c r="H592" s="34">
        <v>0</v>
      </c>
      <c r="I592" s="34">
        <v>0</v>
      </c>
      <c r="J592" s="34">
        <v>0</v>
      </c>
      <c r="K592" s="34">
        <v>0</v>
      </c>
      <c r="L592" s="34">
        <v>0</v>
      </c>
      <c r="M592" s="34">
        <v>0</v>
      </c>
      <c r="N592" s="34">
        <v>0</v>
      </c>
      <c r="O592" s="34">
        <v>0</v>
      </c>
      <c r="P592" s="34">
        <v>0</v>
      </c>
      <c r="Q592" s="34">
        <v>0</v>
      </c>
      <c r="R592" s="34">
        <v>0</v>
      </c>
      <c r="S592" s="34">
        <v>0</v>
      </c>
      <c r="T592" s="34">
        <f t="shared" si="69"/>
        <v>0</v>
      </c>
      <c r="U592" s="34">
        <f t="shared" si="70"/>
        <v>0</v>
      </c>
      <c r="V592" s="34">
        <f t="shared" si="64"/>
        <v>0</v>
      </c>
    </row>
    <row r="593" spans="1:22">
      <c r="A593" s="34" t="s">
        <v>1402</v>
      </c>
      <c r="B593" s="34" t="s">
        <v>8</v>
      </c>
      <c r="C593" s="5" t="s">
        <v>5533</v>
      </c>
      <c r="D593" s="34">
        <v>0</v>
      </c>
      <c r="E593" s="34">
        <v>0</v>
      </c>
      <c r="F593" s="34">
        <v>0</v>
      </c>
      <c r="G593" s="34">
        <v>0</v>
      </c>
      <c r="H593" s="34">
        <v>0</v>
      </c>
      <c r="I593" s="34">
        <v>0</v>
      </c>
      <c r="J593" s="34">
        <v>0</v>
      </c>
      <c r="K593" s="34">
        <v>1</v>
      </c>
      <c r="L593" s="34">
        <v>0</v>
      </c>
      <c r="M593" s="34">
        <v>0</v>
      </c>
      <c r="N593" s="34">
        <v>0</v>
      </c>
      <c r="O593" s="34">
        <v>0</v>
      </c>
      <c r="P593" s="34">
        <v>0</v>
      </c>
      <c r="Q593" s="34">
        <v>0</v>
      </c>
      <c r="R593" s="34">
        <v>0</v>
      </c>
      <c r="S593" s="34">
        <v>0</v>
      </c>
      <c r="T593" s="34">
        <f t="shared" si="69"/>
        <v>1</v>
      </c>
      <c r="U593" s="34">
        <f t="shared" si="70"/>
        <v>0</v>
      </c>
      <c r="V593" s="34">
        <f t="shared" ref="V593:V656" si="71">SUM(T593:U593)</f>
        <v>1</v>
      </c>
    </row>
    <row r="594" spans="1:22">
      <c r="A594" s="34" t="s">
        <v>2745</v>
      </c>
      <c r="B594" s="34" t="s">
        <v>8</v>
      </c>
      <c r="C594" s="5" t="s">
        <v>5533</v>
      </c>
      <c r="D594" s="34">
        <v>0</v>
      </c>
      <c r="E594" s="34">
        <v>0</v>
      </c>
      <c r="F594" s="34">
        <v>0</v>
      </c>
      <c r="G594" s="34">
        <v>0</v>
      </c>
      <c r="H594" s="34">
        <v>0</v>
      </c>
      <c r="I594" s="34">
        <v>0</v>
      </c>
      <c r="J594" s="34">
        <v>0</v>
      </c>
      <c r="K594" s="34">
        <v>0</v>
      </c>
      <c r="L594" s="34">
        <v>0</v>
      </c>
      <c r="M594" s="34">
        <v>0</v>
      </c>
      <c r="N594" s="34">
        <v>0</v>
      </c>
      <c r="O594" s="34">
        <v>0</v>
      </c>
      <c r="P594" s="34">
        <v>0</v>
      </c>
      <c r="Q594" s="34">
        <v>0</v>
      </c>
      <c r="R594" s="34">
        <v>0</v>
      </c>
      <c r="S594" s="34">
        <v>0</v>
      </c>
      <c r="T594" s="34">
        <f t="shared" si="69"/>
        <v>0</v>
      </c>
      <c r="U594" s="34">
        <f t="shared" si="70"/>
        <v>0</v>
      </c>
      <c r="V594" s="34">
        <f t="shared" si="71"/>
        <v>0</v>
      </c>
    </row>
    <row r="595" spans="1:22">
      <c r="A595" s="34" t="s">
        <v>2740</v>
      </c>
      <c r="B595" s="34" t="s">
        <v>8</v>
      </c>
      <c r="C595" s="5" t="s">
        <v>5533</v>
      </c>
      <c r="D595" s="34">
        <v>0</v>
      </c>
      <c r="E595" s="34">
        <v>0</v>
      </c>
      <c r="F595" s="34">
        <v>0</v>
      </c>
      <c r="G595" s="34">
        <v>0</v>
      </c>
      <c r="H595" s="34">
        <v>0</v>
      </c>
      <c r="I595" s="34">
        <v>0</v>
      </c>
      <c r="J595" s="34">
        <v>0</v>
      </c>
      <c r="K595" s="34">
        <v>0</v>
      </c>
      <c r="L595" s="34">
        <v>0</v>
      </c>
      <c r="M595" s="34">
        <v>0</v>
      </c>
      <c r="N595" s="34">
        <v>0</v>
      </c>
      <c r="O595" s="34">
        <v>0</v>
      </c>
      <c r="P595" s="34">
        <v>0</v>
      </c>
      <c r="Q595" s="34">
        <v>0</v>
      </c>
      <c r="R595" s="34">
        <v>0</v>
      </c>
      <c r="S595" s="34">
        <v>0</v>
      </c>
      <c r="T595" s="34">
        <f t="shared" si="69"/>
        <v>0</v>
      </c>
      <c r="U595" s="34">
        <f t="shared" si="70"/>
        <v>0</v>
      </c>
      <c r="V595" s="34">
        <f t="shared" si="71"/>
        <v>0</v>
      </c>
    </row>
    <row r="596" spans="1:22">
      <c r="A596" s="34" t="s">
        <v>1540</v>
      </c>
      <c r="B596" s="34" t="s">
        <v>8</v>
      </c>
      <c r="C596" s="5" t="s">
        <v>5533</v>
      </c>
      <c r="D596" s="34">
        <v>0</v>
      </c>
      <c r="E596" s="34">
        <v>0</v>
      </c>
      <c r="F596" s="34">
        <v>0</v>
      </c>
      <c r="G596" s="34">
        <v>0</v>
      </c>
      <c r="H596" s="34">
        <v>0</v>
      </c>
      <c r="I596" s="34">
        <v>0</v>
      </c>
      <c r="J596" s="34">
        <v>0</v>
      </c>
      <c r="K596" s="34">
        <v>0</v>
      </c>
      <c r="L596" s="34">
        <v>0</v>
      </c>
      <c r="M596" s="34">
        <v>0</v>
      </c>
      <c r="N596" s="34">
        <v>0</v>
      </c>
      <c r="O596" s="34">
        <v>0</v>
      </c>
      <c r="P596" s="34">
        <v>0</v>
      </c>
      <c r="Q596" s="34">
        <v>0</v>
      </c>
      <c r="R596" s="34">
        <v>0</v>
      </c>
      <c r="S596" s="34">
        <v>0</v>
      </c>
      <c r="T596" s="34">
        <f t="shared" si="69"/>
        <v>0</v>
      </c>
      <c r="U596" s="34">
        <f t="shared" si="70"/>
        <v>0</v>
      </c>
      <c r="V596" s="34">
        <f t="shared" si="71"/>
        <v>0</v>
      </c>
    </row>
    <row r="597" spans="1:22">
      <c r="A597" s="34" t="s">
        <v>1191</v>
      </c>
      <c r="B597" s="34" t="s">
        <v>8</v>
      </c>
      <c r="C597" s="5" t="s">
        <v>5533</v>
      </c>
      <c r="D597" s="34">
        <v>1</v>
      </c>
      <c r="E597" s="34">
        <v>0</v>
      </c>
      <c r="F597" s="34">
        <v>0</v>
      </c>
      <c r="G597" s="34">
        <v>0</v>
      </c>
      <c r="H597" s="34">
        <v>0</v>
      </c>
      <c r="I597" s="34">
        <v>0</v>
      </c>
      <c r="J597" s="34">
        <v>0</v>
      </c>
      <c r="K597" s="34">
        <v>0</v>
      </c>
      <c r="L597" s="34">
        <v>0</v>
      </c>
      <c r="M597" s="34">
        <v>0</v>
      </c>
      <c r="N597" s="34">
        <v>0</v>
      </c>
      <c r="O597" s="34">
        <v>0</v>
      </c>
      <c r="P597" s="34">
        <v>0</v>
      </c>
      <c r="Q597" s="34">
        <v>0</v>
      </c>
      <c r="R597" s="34">
        <v>0</v>
      </c>
      <c r="S597" s="34">
        <v>0</v>
      </c>
      <c r="T597" s="34">
        <f t="shared" si="69"/>
        <v>1</v>
      </c>
      <c r="U597" s="34">
        <f t="shared" si="70"/>
        <v>0</v>
      </c>
      <c r="V597" s="34">
        <f t="shared" si="71"/>
        <v>1</v>
      </c>
    </row>
    <row r="598" spans="1:22">
      <c r="A598" s="34" t="s">
        <v>1662</v>
      </c>
      <c r="B598" s="34" t="s">
        <v>8</v>
      </c>
      <c r="C598" s="5" t="s">
        <v>5449</v>
      </c>
      <c r="D598" s="34">
        <v>0</v>
      </c>
      <c r="E598" s="34">
        <v>0</v>
      </c>
      <c r="F598" s="34">
        <v>0</v>
      </c>
      <c r="G598" s="34">
        <v>0</v>
      </c>
      <c r="H598" s="34">
        <v>0</v>
      </c>
      <c r="I598" s="34">
        <v>0</v>
      </c>
      <c r="J598" s="34">
        <v>0</v>
      </c>
      <c r="K598" s="34">
        <v>0</v>
      </c>
      <c r="L598" s="34">
        <v>0</v>
      </c>
      <c r="M598" s="34">
        <v>0</v>
      </c>
      <c r="N598" s="34">
        <v>0</v>
      </c>
      <c r="O598" s="34" t="s">
        <v>5536</v>
      </c>
      <c r="P598" s="34">
        <v>0</v>
      </c>
      <c r="Q598" s="34">
        <v>0</v>
      </c>
      <c r="R598" s="34">
        <v>0</v>
      </c>
      <c r="S598" s="34">
        <v>0</v>
      </c>
      <c r="T598" s="34">
        <f>COUNTIF(D598:S598,"&gt;2")</f>
        <v>0</v>
      </c>
      <c r="U598" s="34">
        <f>COUNTIF(D598:S598,"&lt;2")  - COUNTIF(D598:S598,"=0")</f>
        <v>0</v>
      </c>
      <c r="V598" s="34">
        <f t="shared" si="71"/>
        <v>0</v>
      </c>
    </row>
    <row r="599" spans="1:22">
      <c r="A599" s="34" t="s">
        <v>1067</v>
      </c>
      <c r="B599" s="34" t="s">
        <v>8</v>
      </c>
      <c r="C599" s="5" t="s">
        <v>5446</v>
      </c>
      <c r="D599" s="34">
        <v>0</v>
      </c>
      <c r="E599" s="34">
        <v>0</v>
      </c>
      <c r="F599" s="34">
        <v>0</v>
      </c>
      <c r="G599" s="34">
        <v>0</v>
      </c>
      <c r="H599" s="34">
        <v>-1</v>
      </c>
      <c r="I599" s="34">
        <v>0</v>
      </c>
      <c r="J599" s="34">
        <v>0</v>
      </c>
      <c r="K599" s="34">
        <v>0</v>
      </c>
      <c r="L599" s="34">
        <v>0</v>
      </c>
      <c r="M599" s="34">
        <v>0</v>
      </c>
      <c r="N599" s="34">
        <v>0</v>
      </c>
      <c r="O599" s="34">
        <v>0</v>
      </c>
      <c r="P599" s="34">
        <v>0</v>
      </c>
      <c r="Q599" s="34">
        <v>0</v>
      </c>
      <c r="R599" s="34">
        <v>0</v>
      </c>
      <c r="S599" s="34">
        <v>0</v>
      </c>
      <c r="T599" s="34">
        <f>COUNTIF(D599:S599,"&gt;2")</f>
        <v>0</v>
      </c>
      <c r="U599" s="34">
        <f>COUNTIF(D599:S599,"&lt;2")  - COUNTIF(D599:S599,"=0")</f>
        <v>1</v>
      </c>
      <c r="V599" s="34">
        <f t="shared" si="71"/>
        <v>1</v>
      </c>
    </row>
    <row r="600" spans="1:22">
      <c r="A600" s="34" t="s">
        <v>522</v>
      </c>
      <c r="B600" s="34" t="s">
        <v>8</v>
      </c>
      <c r="C600" s="5" t="s">
        <v>5446</v>
      </c>
      <c r="D600" s="34">
        <v>1</v>
      </c>
      <c r="E600" s="34">
        <v>0</v>
      </c>
      <c r="F600" s="34">
        <v>0</v>
      </c>
      <c r="G600" s="34">
        <v>0</v>
      </c>
      <c r="H600" s="34">
        <v>0</v>
      </c>
      <c r="I600" s="34">
        <v>0</v>
      </c>
      <c r="J600" s="34">
        <v>0</v>
      </c>
      <c r="K600" s="34">
        <v>1</v>
      </c>
      <c r="L600" s="34">
        <v>0</v>
      </c>
      <c r="M600" s="34">
        <v>0</v>
      </c>
      <c r="N600" s="34">
        <v>0</v>
      </c>
      <c r="O600" s="34">
        <v>0</v>
      </c>
      <c r="P600" s="34">
        <v>0</v>
      </c>
      <c r="Q600" s="34">
        <v>0</v>
      </c>
      <c r="R600" s="34">
        <v>0</v>
      </c>
      <c r="S600" s="34" t="s">
        <v>5534</v>
      </c>
      <c r="T600" s="34">
        <f>COUNTIF(D600:S600,"&gt;0")</f>
        <v>2</v>
      </c>
      <c r="U600" s="34">
        <f t="shared" ref="U600:U627" si="72">COUNTIF(D600:S600,"&lt;0")</f>
        <v>0</v>
      </c>
      <c r="V600" s="34">
        <f t="shared" si="71"/>
        <v>2</v>
      </c>
    </row>
    <row r="601" spans="1:22">
      <c r="A601" s="34" t="s">
        <v>1937</v>
      </c>
      <c r="B601" s="34" t="s">
        <v>5535</v>
      </c>
      <c r="C601" s="5" t="s">
        <v>5533</v>
      </c>
      <c r="D601" s="34">
        <v>2</v>
      </c>
      <c r="E601" s="34">
        <v>1</v>
      </c>
      <c r="F601" s="34">
        <v>1</v>
      </c>
      <c r="G601" s="34">
        <v>1</v>
      </c>
      <c r="H601" s="34">
        <v>2</v>
      </c>
      <c r="I601" s="34">
        <v>1</v>
      </c>
      <c r="J601" s="34" t="s">
        <v>5537</v>
      </c>
      <c r="K601" s="34" t="s">
        <v>5538</v>
      </c>
      <c r="L601" s="34">
        <v>1</v>
      </c>
      <c r="M601" s="34">
        <v>2</v>
      </c>
      <c r="N601" s="34">
        <v>2</v>
      </c>
      <c r="O601" s="34">
        <v>1</v>
      </c>
      <c r="P601" s="34">
        <v>1</v>
      </c>
      <c r="Q601" s="34">
        <v>1</v>
      </c>
      <c r="R601" s="34">
        <v>1</v>
      </c>
      <c r="S601" s="34">
        <v>1</v>
      </c>
      <c r="T601" s="34">
        <f>COUNTIF(D601:S601,"&gt;1")</f>
        <v>4</v>
      </c>
      <c r="U601" s="34">
        <f t="shared" si="72"/>
        <v>0</v>
      </c>
      <c r="V601" s="34">
        <f t="shared" si="71"/>
        <v>4</v>
      </c>
    </row>
    <row r="602" spans="1:22">
      <c r="A602" s="34" t="s">
        <v>171</v>
      </c>
      <c r="B602" s="34" t="s">
        <v>8</v>
      </c>
      <c r="C602" s="5" t="s">
        <v>5533</v>
      </c>
      <c r="D602" s="34">
        <v>0</v>
      </c>
      <c r="E602" s="34">
        <v>0</v>
      </c>
      <c r="F602" s="34">
        <v>0</v>
      </c>
      <c r="G602" s="34">
        <v>0</v>
      </c>
      <c r="H602" s="34">
        <v>0</v>
      </c>
      <c r="I602" s="34">
        <v>0</v>
      </c>
      <c r="J602" s="34">
        <v>0</v>
      </c>
      <c r="K602" s="34">
        <v>0</v>
      </c>
      <c r="L602" s="34">
        <v>0</v>
      </c>
      <c r="M602" s="34">
        <v>0</v>
      </c>
      <c r="N602" s="34">
        <v>0</v>
      </c>
      <c r="O602" s="34">
        <v>0</v>
      </c>
      <c r="P602" s="34">
        <v>0</v>
      </c>
      <c r="Q602" s="34">
        <v>0</v>
      </c>
      <c r="R602" s="34">
        <v>0</v>
      </c>
      <c r="S602" s="34">
        <v>0</v>
      </c>
      <c r="T602" s="34">
        <f t="shared" ref="T602:T627" si="73">COUNTIF(D602:S602,"&gt;0")</f>
        <v>0</v>
      </c>
      <c r="U602" s="34">
        <f t="shared" si="72"/>
        <v>0</v>
      </c>
      <c r="V602" s="34">
        <f t="shared" si="71"/>
        <v>0</v>
      </c>
    </row>
    <row r="603" spans="1:22">
      <c r="A603" s="34" t="s">
        <v>282</v>
      </c>
      <c r="B603" s="34" t="s">
        <v>8</v>
      </c>
      <c r="C603" s="5" t="s">
        <v>5533</v>
      </c>
      <c r="D603" s="34">
        <v>0</v>
      </c>
      <c r="E603" s="34">
        <v>0</v>
      </c>
      <c r="F603" s="34">
        <v>0</v>
      </c>
      <c r="G603" s="34">
        <v>0</v>
      </c>
      <c r="H603" s="34">
        <v>0</v>
      </c>
      <c r="I603" s="34">
        <v>0</v>
      </c>
      <c r="J603" s="34">
        <v>0</v>
      </c>
      <c r="K603" s="34">
        <v>0</v>
      </c>
      <c r="L603" s="34">
        <v>0</v>
      </c>
      <c r="M603" s="34">
        <v>0</v>
      </c>
      <c r="N603" s="34">
        <v>0</v>
      </c>
      <c r="O603" s="34">
        <v>0</v>
      </c>
      <c r="P603" s="34">
        <v>0</v>
      </c>
      <c r="Q603" s="34">
        <v>0</v>
      </c>
      <c r="R603" s="34">
        <v>0</v>
      </c>
      <c r="S603" s="34">
        <v>0</v>
      </c>
      <c r="T603" s="34">
        <f t="shared" si="73"/>
        <v>0</v>
      </c>
      <c r="U603" s="34">
        <f t="shared" si="72"/>
        <v>0</v>
      </c>
      <c r="V603" s="34">
        <f t="shared" si="71"/>
        <v>0</v>
      </c>
    </row>
    <row r="604" spans="1:22">
      <c r="A604" s="34" t="s">
        <v>118</v>
      </c>
      <c r="B604" s="34" t="s">
        <v>8</v>
      </c>
      <c r="C604" s="5" t="s">
        <v>5446</v>
      </c>
      <c r="D604" s="34">
        <v>0</v>
      </c>
      <c r="E604" s="34">
        <v>0</v>
      </c>
      <c r="F604" s="34">
        <v>0</v>
      </c>
      <c r="G604" s="34">
        <v>0</v>
      </c>
      <c r="H604" s="34">
        <v>0</v>
      </c>
      <c r="I604" s="34">
        <v>0</v>
      </c>
      <c r="J604" s="34">
        <v>0</v>
      </c>
      <c r="K604" s="34">
        <v>0</v>
      </c>
      <c r="L604" s="34">
        <v>0</v>
      </c>
      <c r="M604" s="34">
        <v>0</v>
      </c>
      <c r="N604" s="34">
        <v>0</v>
      </c>
      <c r="O604" s="34">
        <v>0</v>
      </c>
      <c r="P604" s="34">
        <v>0</v>
      </c>
      <c r="Q604" s="34">
        <v>0</v>
      </c>
      <c r="R604" s="34">
        <v>0</v>
      </c>
      <c r="S604" s="34">
        <v>0</v>
      </c>
      <c r="T604" s="34">
        <f t="shared" si="73"/>
        <v>0</v>
      </c>
      <c r="U604" s="34">
        <f t="shared" si="72"/>
        <v>0</v>
      </c>
      <c r="V604" s="34">
        <f t="shared" si="71"/>
        <v>0</v>
      </c>
    </row>
    <row r="605" spans="1:22">
      <c r="A605" s="34" t="s">
        <v>1700</v>
      </c>
      <c r="B605" s="34" t="s">
        <v>8</v>
      </c>
      <c r="C605" s="5" t="s">
        <v>5533</v>
      </c>
      <c r="D605" s="34">
        <v>0</v>
      </c>
      <c r="E605" s="34">
        <v>0</v>
      </c>
      <c r="F605" s="34">
        <v>0</v>
      </c>
      <c r="G605" s="34">
        <v>0</v>
      </c>
      <c r="H605" s="34">
        <v>0</v>
      </c>
      <c r="I605" s="34">
        <v>0</v>
      </c>
      <c r="J605" s="34">
        <v>0</v>
      </c>
      <c r="K605" s="34">
        <v>0</v>
      </c>
      <c r="L605" s="34">
        <v>0</v>
      </c>
      <c r="M605" s="34">
        <v>0</v>
      </c>
      <c r="N605" s="34">
        <v>0</v>
      </c>
      <c r="O605" s="34">
        <v>0</v>
      </c>
      <c r="P605" s="34">
        <v>0</v>
      </c>
      <c r="Q605" s="34">
        <v>0</v>
      </c>
      <c r="R605" s="34">
        <v>0</v>
      </c>
      <c r="S605" s="34">
        <v>0</v>
      </c>
      <c r="T605" s="34">
        <f t="shared" si="73"/>
        <v>0</v>
      </c>
      <c r="U605" s="34">
        <f t="shared" si="72"/>
        <v>0</v>
      </c>
      <c r="V605" s="34">
        <f t="shared" si="71"/>
        <v>0</v>
      </c>
    </row>
    <row r="606" spans="1:22">
      <c r="A606" s="34" t="s">
        <v>16</v>
      </c>
      <c r="B606" s="34" t="s">
        <v>8</v>
      </c>
      <c r="C606" s="5" t="s">
        <v>5533</v>
      </c>
      <c r="D606" s="34">
        <v>0</v>
      </c>
      <c r="E606" s="34">
        <v>0</v>
      </c>
      <c r="F606" s="34">
        <v>0</v>
      </c>
      <c r="G606" s="34">
        <v>0</v>
      </c>
      <c r="H606" s="34">
        <v>0</v>
      </c>
      <c r="I606" s="34">
        <v>0</v>
      </c>
      <c r="J606" s="34">
        <v>0</v>
      </c>
      <c r="K606" s="34">
        <v>0</v>
      </c>
      <c r="L606" s="34">
        <v>0</v>
      </c>
      <c r="M606" s="34">
        <v>0</v>
      </c>
      <c r="N606" s="34">
        <v>0</v>
      </c>
      <c r="O606" s="34">
        <v>0</v>
      </c>
      <c r="P606" s="34">
        <v>0</v>
      </c>
      <c r="Q606" s="34">
        <v>0</v>
      </c>
      <c r="R606" s="34">
        <v>0</v>
      </c>
      <c r="S606" s="34">
        <v>0</v>
      </c>
      <c r="T606" s="34">
        <f t="shared" si="73"/>
        <v>0</v>
      </c>
      <c r="U606" s="34">
        <f t="shared" si="72"/>
        <v>0</v>
      </c>
      <c r="V606" s="34">
        <f t="shared" si="71"/>
        <v>0</v>
      </c>
    </row>
    <row r="607" spans="1:22">
      <c r="A607" s="34" t="s">
        <v>1205</v>
      </c>
      <c r="B607" s="34" t="s">
        <v>8</v>
      </c>
      <c r="C607" s="5" t="s">
        <v>5533</v>
      </c>
      <c r="D607" s="34">
        <v>0</v>
      </c>
      <c r="E607" s="34">
        <v>0</v>
      </c>
      <c r="F607" s="34">
        <v>0</v>
      </c>
      <c r="G607" s="34">
        <v>0</v>
      </c>
      <c r="H607" s="34">
        <v>0</v>
      </c>
      <c r="I607" s="34">
        <v>0</v>
      </c>
      <c r="J607" s="34">
        <v>0</v>
      </c>
      <c r="K607" s="34">
        <v>0</v>
      </c>
      <c r="L607" s="34">
        <v>0</v>
      </c>
      <c r="M607" s="34">
        <v>0</v>
      </c>
      <c r="N607" s="34">
        <v>0</v>
      </c>
      <c r="O607" s="34">
        <v>0</v>
      </c>
      <c r="P607" s="34">
        <v>0</v>
      </c>
      <c r="Q607" s="34">
        <v>0</v>
      </c>
      <c r="R607" s="34">
        <v>0</v>
      </c>
      <c r="S607" s="34">
        <v>0</v>
      </c>
      <c r="T607" s="34">
        <f t="shared" si="73"/>
        <v>0</v>
      </c>
      <c r="U607" s="34">
        <f t="shared" si="72"/>
        <v>0</v>
      </c>
      <c r="V607" s="34">
        <f t="shared" si="71"/>
        <v>0</v>
      </c>
    </row>
    <row r="608" spans="1:22">
      <c r="A608" s="34" t="s">
        <v>1140</v>
      </c>
      <c r="B608" s="34" t="s">
        <v>8</v>
      </c>
      <c r="C608" s="5" t="s">
        <v>5533</v>
      </c>
      <c r="D608" s="34">
        <v>0</v>
      </c>
      <c r="E608" s="34">
        <v>0</v>
      </c>
      <c r="F608" s="34">
        <v>0</v>
      </c>
      <c r="G608" s="34">
        <v>0</v>
      </c>
      <c r="H608" s="34">
        <v>0</v>
      </c>
      <c r="I608" s="34">
        <v>0</v>
      </c>
      <c r="J608" s="34">
        <v>0</v>
      </c>
      <c r="K608" s="34">
        <v>0</v>
      </c>
      <c r="L608" s="34">
        <v>0</v>
      </c>
      <c r="M608" s="34">
        <v>0</v>
      </c>
      <c r="N608" s="34">
        <v>0</v>
      </c>
      <c r="O608" s="34">
        <v>0</v>
      </c>
      <c r="P608" s="34">
        <v>0</v>
      </c>
      <c r="Q608" s="34">
        <v>0</v>
      </c>
      <c r="R608" s="34">
        <v>0</v>
      </c>
      <c r="S608" s="34">
        <v>0</v>
      </c>
      <c r="T608" s="34">
        <f t="shared" si="73"/>
        <v>0</v>
      </c>
      <c r="U608" s="34">
        <f t="shared" si="72"/>
        <v>0</v>
      </c>
      <c r="V608" s="34">
        <f t="shared" si="71"/>
        <v>0</v>
      </c>
    </row>
    <row r="609" spans="1:22">
      <c r="A609" s="34" t="s">
        <v>2687</v>
      </c>
      <c r="B609" s="34" t="s">
        <v>8</v>
      </c>
      <c r="C609" s="5" t="s">
        <v>5533</v>
      </c>
      <c r="D609" s="34">
        <v>0</v>
      </c>
      <c r="E609" s="34">
        <v>0</v>
      </c>
      <c r="F609" s="34">
        <v>0</v>
      </c>
      <c r="G609" s="34">
        <v>0</v>
      </c>
      <c r="H609" s="34">
        <v>0</v>
      </c>
      <c r="I609" s="34">
        <v>0</v>
      </c>
      <c r="J609" s="34">
        <v>0</v>
      </c>
      <c r="K609" s="34">
        <v>0</v>
      </c>
      <c r="L609" s="34">
        <v>0</v>
      </c>
      <c r="M609" s="34">
        <v>0</v>
      </c>
      <c r="N609" s="34">
        <v>0</v>
      </c>
      <c r="O609" s="34">
        <v>0</v>
      </c>
      <c r="P609" s="34">
        <v>0</v>
      </c>
      <c r="Q609" s="34">
        <v>0</v>
      </c>
      <c r="R609" s="34">
        <v>0</v>
      </c>
      <c r="S609" s="34">
        <v>0</v>
      </c>
      <c r="T609" s="34">
        <f t="shared" si="73"/>
        <v>0</v>
      </c>
      <c r="U609" s="34">
        <f t="shared" si="72"/>
        <v>0</v>
      </c>
      <c r="V609" s="34">
        <f t="shared" si="71"/>
        <v>0</v>
      </c>
    </row>
    <row r="610" spans="1:22">
      <c r="A610" s="34" t="s">
        <v>526</v>
      </c>
      <c r="B610" s="34" t="s">
        <v>8</v>
      </c>
      <c r="C610" s="5" t="s">
        <v>5533</v>
      </c>
      <c r="D610" s="34">
        <v>0</v>
      </c>
      <c r="E610" s="34">
        <v>0</v>
      </c>
      <c r="F610" s="34">
        <v>0</v>
      </c>
      <c r="G610" s="34">
        <v>0</v>
      </c>
      <c r="H610" s="34">
        <v>0</v>
      </c>
      <c r="I610" s="34">
        <v>0</v>
      </c>
      <c r="J610" s="34">
        <v>0</v>
      </c>
      <c r="K610" s="34">
        <v>0</v>
      </c>
      <c r="L610" s="34">
        <v>0</v>
      </c>
      <c r="M610" s="34">
        <v>0</v>
      </c>
      <c r="N610" s="34">
        <v>0</v>
      </c>
      <c r="O610" s="34">
        <v>0</v>
      </c>
      <c r="P610" s="34">
        <v>0</v>
      </c>
      <c r="Q610" s="34">
        <v>0</v>
      </c>
      <c r="R610" s="34">
        <v>0</v>
      </c>
      <c r="S610" s="34">
        <v>0</v>
      </c>
      <c r="T610" s="34">
        <f t="shared" si="73"/>
        <v>0</v>
      </c>
      <c r="U610" s="34">
        <f t="shared" si="72"/>
        <v>0</v>
      </c>
      <c r="V610" s="34">
        <f t="shared" si="71"/>
        <v>0</v>
      </c>
    </row>
    <row r="611" spans="1:22">
      <c r="A611" s="34" t="s">
        <v>2285</v>
      </c>
      <c r="B611" s="34" t="s">
        <v>8</v>
      </c>
      <c r="C611" s="5" t="s">
        <v>5533</v>
      </c>
      <c r="D611" s="34">
        <v>0</v>
      </c>
      <c r="E611" s="34">
        <v>0</v>
      </c>
      <c r="F611" s="34">
        <v>0</v>
      </c>
      <c r="G611" s="34">
        <v>0</v>
      </c>
      <c r="H611" s="34">
        <v>0</v>
      </c>
      <c r="I611" s="34">
        <v>0</v>
      </c>
      <c r="J611" s="34">
        <v>0</v>
      </c>
      <c r="K611" s="34">
        <v>0</v>
      </c>
      <c r="L611" s="34">
        <v>0</v>
      </c>
      <c r="M611" s="34">
        <v>0</v>
      </c>
      <c r="N611" s="34">
        <v>0</v>
      </c>
      <c r="O611" s="34">
        <v>0</v>
      </c>
      <c r="P611" s="34">
        <v>0</v>
      </c>
      <c r="Q611" s="34">
        <v>0</v>
      </c>
      <c r="R611" s="34">
        <v>0</v>
      </c>
      <c r="S611" s="34">
        <v>0</v>
      </c>
      <c r="T611" s="34">
        <f t="shared" si="73"/>
        <v>0</v>
      </c>
      <c r="U611" s="34">
        <f t="shared" si="72"/>
        <v>0</v>
      </c>
      <c r="V611" s="34">
        <f t="shared" si="71"/>
        <v>0</v>
      </c>
    </row>
    <row r="612" spans="1:22">
      <c r="A612" s="34" t="s">
        <v>515</v>
      </c>
      <c r="B612" s="34" t="s">
        <v>8</v>
      </c>
      <c r="C612" s="5" t="s">
        <v>5533</v>
      </c>
      <c r="D612" s="34">
        <v>0</v>
      </c>
      <c r="E612" s="34">
        <v>0</v>
      </c>
      <c r="F612" s="34">
        <v>0</v>
      </c>
      <c r="G612" s="34">
        <v>0</v>
      </c>
      <c r="H612" s="34">
        <v>0</v>
      </c>
      <c r="I612" s="34">
        <v>0</v>
      </c>
      <c r="J612" s="34">
        <v>0</v>
      </c>
      <c r="K612" s="34">
        <v>0</v>
      </c>
      <c r="L612" s="34">
        <v>0</v>
      </c>
      <c r="M612" s="34">
        <v>0</v>
      </c>
      <c r="N612" s="34">
        <v>0</v>
      </c>
      <c r="O612" s="34">
        <v>0</v>
      </c>
      <c r="P612" s="34">
        <v>0</v>
      </c>
      <c r="Q612" s="34">
        <v>0</v>
      </c>
      <c r="R612" s="34">
        <v>0</v>
      </c>
      <c r="S612" s="34">
        <v>0</v>
      </c>
      <c r="T612" s="34">
        <f t="shared" si="73"/>
        <v>0</v>
      </c>
      <c r="U612" s="34">
        <f t="shared" si="72"/>
        <v>0</v>
      </c>
      <c r="V612" s="34">
        <f t="shared" si="71"/>
        <v>0</v>
      </c>
    </row>
    <row r="613" spans="1:22">
      <c r="A613" s="34" t="s">
        <v>2238</v>
      </c>
      <c r="B613" s="34" t="s">
        <v>8</v>
      </c>
      <c r="C613" s="5" t="s">
        <v>5533</v>
      </c>
      <c r="D613" s="34">
        <v>0</v>
      </c>
      <c r="E613" s="34">
        <v>0</v>
      </c>
      <c r="F613" s="34">
        <v>0</v>
      </c>
      <c r="G613" s="34">
        <v>0</v>
      </c>
      <c r="H613" s="34">
        <v>0</v>
      </c>
      <c r="I613" s="34">
        <v>0</v>
      </c>
      <c r="J613" s="34">
        <v>0</v>
      </c>
      <c r="K613" s="34">
        <v>0</v>
      </c>
      <c r="L613" s="34">
        <v>0</v>
      </c>
      <c r="M613" s="34">
        <v>0</v>
      </c>
      <c r="N613" s="34">
        <v>0</v>
      </c>
      <c r="O613" s="34">
        <v>0</v>
      </c>
      <c r="P613" s="34">
        <v>0</v>
      </c>
      <c r="Q613" s="34">
        <v>0</v>
      </c>
      <c r="R613" s="34">
        <v>0</v>
      </c>
      <c r="S613" s="34">
        <v>0</v>
      </c>
      <c r="T613" s="34">
        <f t="shared" si="73"/>
        <v>0</v>
      </c>
      <c r="U613" s="34">
        <f t="shared" si="72"/>
        <v>0</v>
      </c>
      <c r="V613" s="34">
        <f t="shared" si="71"/>
        <v>0</v>
      </c>
    </row>
    <row r="614" spans="1:22">
      <c r="A614" s="34" t="s">
        <v>1281</v>
      </c>
      <c r="B614" s="34" t="s">
        <v>8</v>
      </c>
      <c r="C614" s="5" t="s">
        <v>5533</v>
      </c>
      <c r="D614" s="34">
        <v>0</v>
      </c>
      <c r="E614" s="34">
        <v>0</v>
      </c>
      <c r="F614" s="34">
        <v>0</v>
      </c>
      <c r="G614" s="34">
        <v>0</v>
      </c>
      <c r="H614" s="34">
        <v>0</v>
      </c>
      <c r="I614" s="34">
        <v>0</v>
      </c>
      <c r="J614" s="34">
        <v>0</v>
      </c>
      <c r="K614" s="34">
        <v>0</v>
      </c>
      <c r="L614" s="34">
        <v>0</v>
      </c>
      <c r="M614" s="34">
        <v>0</v>
      </c>
      <c r="N614" s="34">
        <v>0</v>
      </c>
      <c r="O614" s="34">
        <v>0</v>
      </c>
      <c r="P614" s="34">
        <v>0</v>
      </c>
      <c r="Q614" s="34">
        <v>0</v>
      </c>
      <c r="R614" s="34">
        <v>0</v>
      </c>
      <c r="S614" s="34">
        <v>0</v>
      </c>
      <c r="T614" s="34">
        <f t="shared" si="73"/>
        <v>0</v>
      </c>
      <c r="U614" s="34">
        <f t="shared" si="72"/>
        <v>0</v>
      </c>
      <c r="V614" s="34">
        <f t="shared" si="71"/>
        <v>0</v>
      </c>
    </row>
    <row r="615" spans="1:22">
      <c r="A615" s="34" t="s">
        <v>1214</v>
      </c>
      <c r="B615" s="34" t="s">
        <v>8</v>
      </c>
      <c r="C615" s="5" t="s">
        <v>5533</v>
      </c>
      <c r="D615" s="34">
        <v>0</v>
      </c>
      <c r="E615" s="34">
        <v>0</v>
      </c>
      <c r="F615" s="34">
        <v>0</v>
      </c>
      <c r="G615" s="34">
        <v>0</v>
      </c>
      <c r="H615" s="34">
        <v>0</v>
      </c>
      <c r="I615" s="34">
        <v>0</v>
      </c>
      <c r="J615" s="34">
        <v>0</v>
      </c>
      <c r="K615" s="34">
        <v>0</v>
      </c>
      <c r="L615" s="34">
        <v>0</v>
      </c>
      <c r="M615" s="34">
        <v>0</v>
      </c>
      <c r="N615" s="34">
        <v>0</v>
      </c>
      <c r="O615" s="34">
        <v>0</v>
      </c>
      <c r="P615" s="34">
        <v>0</v>
      </c>
      <c r="Q615" s="34">
        <v>0</v>
      </c>
      <c r="R615" s="34">
        <v>0</v>
      </c>
      <c r="S615" s="34">
        <v>0</v>
      </c>
      <c r="T615" s="34">
        <f t="shared" si="73"/>
        <v>0</v>
      </c>
      <c r="U615" s="34">
        <f t="shared" si="72"/>
        <v>0</v>
      </c>
      <c r="V615" s="34">
        <f t="shared" si="71"/>
        <v>0</v>
      </c>
    </row>
    <row r="616" spans="1:22">
      <c r="A616" s="34" t="s">
        <v>169</v>
      </c>
      <c r="B616" s="34" t="s">
        <v>8</v>
      </c>
      <c r="C616" s="5" t="s">
        <v>5533</v>
      </c>
      <c r="D616" s="34">
        <v>1</v>
      </c>
      <c r="E616" s="34">
        <v>0</v>
      </c>
      <c r="F616" s="34">
        <v>0</v>
      </c>
      <c r="G616" s="34">
        <v>0</v>
      </c>
      <c r="H616" s="34">
        <v>0</v>
      </c>
      <c r="I616" s="34">
        <v>0</v>
      </c>
      <c r="J616" s="34">
        <v>0</v>
      </c>
      <c r="K616" s="34">
        <v>0</v>
      </c>
      <c r="L616" s="34">
        <v>0</v>
      </c>
      <c r="M616" s="34">
        <v>0</v>
      </c>
      <c r="N616" s="34">
        <v>0</v>
      </c>
      <c r="O616" s="34">
        <v>0</v>
      </c>
      <c r="P616" s="34">
        <v>0</v>
      </c>
      <c r="Q616" s="34">
        <v>0</v>
      </c>
      <c r="R616" s="34">
        <v>0</v>
      </c>
      <c r="S616" s="34">
        <v>0</v>
      </c>
      <c r="T616" s="34">
        <f t="shared" si="73"/>
        <v>1</v>
      </c>
      <c r="U616" s="34">
        <f t="shared" si="72"/>
        <v>0</v>
      </c>
      <c r="V616" s="34">
        <f t="shared" si="71"/>
        <v>1</v>
      </c>
    </row>
    <row r="617" spans="1:22">
      <c r="A617" s="34" t="s">
        <v>173</v>
      </c>
      <c r="B617" s="34" t="s">
        <v>8</v>
      </c>
      <c r="C617" s="5" t="s">
        <v>5533</v>
      </c>
      <c r="D617" s="34">
        <v>0</v>
      </c>
      <c r="E617" s="34">
        <v>0</v>
      </c>
      <c r="F617" s="34">
        <v>0</v>
      </c>
      <c r="G617" s="34">
        <v>0</v>
      </c>
      <c r="H617" s="34">
        <v>0</v>
      </c>
      <c r="I617" s="34">
        <v>0</v>
      </c>
      <c r="J617" s="34">
        <v>0</v>
      </c>
      <c r="K617" s="34">
        <v>1</v>
      </c>
      <c r="L617" s="34">
        <v>0</v>
      </c>
      <c r="M617" s="34">
        <v>0</v>
      </c>
      <c r="N617" s="34">
        <v>0</v>
      </c>
      <c r="O617" s="34">
        <v>0</v>
      </c>
      <c r="P617" s="34">
        <v>0</v>
      </c>
      <c r="Q617" s="34">
        <v>0</v>
      </c>
      <c r="R617" s="34">
        <v>0</v>
      </c>
      <c r="S617" s="34">
        <v>0</v>
      </c>
      <c r="T617" s="34">
        <f t="shared" si="73"/>
        <v>1</v>
      </c>
      <c r="U617" s="34">
        <f t="shared" si="72"/>
        <v>0</v>
      </c>
      <c r="V617" s="34">
        <f t="shared" si="71"/>
        <v>1</v>
      </c>
    </row>
    <row r="618" spans="1:22">
      <c r="A618" s="34" t="s">
        <v>1160</v>
      </c>
      <c r="B618" s="34" t="s">
        <v>8</v>
      </c>
      <c r="C618" s="5" t="s">
        <v>5533</v>
      </c>
      <c r="D618" s="34">
        <v>0</v>
      </c>
      <c r="E618" s="34">
        <v>0</v>
      </c>
      <c r="F618" s="34">
        <v>0</v>
      </c>
      <c r="G618" s="34">
        <v>0</v>
      </c>
      <c r="H618" s="34">
        <v>0</v>
      </c>
      <c r="I618" s="34">
        <v>0</v>
      </c>
      <c r="J618" s="34">
        <v>0</v>
      </c>
      <c r="K618" s="34">
        <v>0</v>
      </c>
      <c r="L618" s="34">
        <v>0</v>
      </c>
      <c r="M618" s="34">
        <v>0</v>
      </c>
      <c r="N618" s="34">
        <v>0</v>
      </c>
      <c r="O618" s="34">
        <v>0</v>
      </c>
      <c r="P618" s="34">
        <v>0</v>
      </c>
      <c r="Q618" s="34">
        <v>0</v>
      </c>
      <c r="R618" s="34">
        <v>0</v>
      </c>
      <c r="S618" s="34">
        <v>0</v>
      </c>
      <c r="T618" s="34">
        <f t="shared" si="73"/>
        <v>0</v>
      </c>
      <c r="U618" s="34">
        <f t="shared" si="72"/>
        <v>0</v>
      </c>
      <c r="V618" s="34">
        <f t="shared" si="71"/>
        <v>0</v>
      </c>
    </row>
    <row r="619" spans="1:22">
      <c r="A619" s="34" t="s">
        <v>161</v>
      </c>
      <c r="B619" s="34" t="s">
        <v>8</v>
      </c>
      <c r="C619" s="5" t="s">
        <v>5533</v>
      </c>
      <c r="D619" s="34">
        <v>0</v>
      </c>
      <c r="E619" s="34">
        <v>0</v>
      </c>
      <c r="F619" s="34">
        <v>0</v>
      </c>
      <c r="G619" s="34">
        <v>0</v>
      </c>
      <c r="H619" s="34">
        <v>0</v>
      </c>
      <c r="I619" s="34">
        <v>0</v>
      </c>
      <c r="J619" s="34">
        <v>0</v>
      </c>
      <c r="K619" s="34">
        <v>0</v>
      </c>
      <c r="L619" s="34">
        <v>0</v>
      </c>
      <c r="M619" s="34" t="s">
        <v>5534</v>
      </c>
      <c r="N619" s="34">
        <v>0</v>
      </c>
      <c r="O619" s="34">
        <v>0</v>
      </c>
      <c r="P619" s="34">
        <v>0</v>
      </c>
      <c r="Q619" s="34">
        <v>0</v>
      </c>
      <c r="R619" s="34">
        <v>0</v>
      </c>
      <c r="S619" s="34">
        <v>0</v>
      </c>
      <c r="T619" s="34">
        <f t="shared" si="73"/>
        <v>0</v>
      </c>
      <c r="U619" s="34">
        <f t="shared" si="72"/>
        <v>0</v>
      </c>
      <c r="V619" s="34">
        <f t="shared" si="71"/>
        <v>0</v>
      </c>
    </row>
    <row r="620" spans="1:22">
      <c r="A620" s="34" t="s">
        <v>2677</v>
      </c>
      <c r="B620" s="34" t="s">
        <v>8</v>
      </c>
      <c r="C620" s="5" t="s">
        <v>5533</v>
      </c>
      <c r="D620" s="34">
        <v>0</v>
      </c>
      <c r="E620" s="34">
        <v>0</v>
      </c>
      <c r="F620" s="34">
        <v>0</v>
      </c>
      <c r="G620" s="34">
        <v>0</v>
      </c>
      <c r="H620" s="34">
        <v>0</v>
      </c>
      <c r="I620" s="34">
        <v>0</v>
      </c>
      <c r="J620" s="34">
        <v>0</v>
      </c>
      <c r="K620" s="34">
        <v>0</v>
      </c>
      <c r="L620" s="34">
        <v>0</v>
      </c>
      <c r="M620" s="34">
        <v>0</v>
      </c>
      <c r="N620" s="34">
        <v>0</v>
      </c>
      <c r="O620" s="34">
        <v>0</v>
      </c>
      <c r="P620" s="34">
        <v>0</v>
      </c>
      <c r="Q620" s="34">
        <v>0</v>
      </c>
      <c r="R620" s="34">
        <v>0</v>
      </c>
      <c r="S620" s="34">
        <v>0</v>
      </c>
      <c r="T620" s="34">
        <f t="shared" si="73"/>
        <v>0</v>
      </c>
      <c r="U620" s="34">
        <f t="shared" si="72"/>
        <v>0</v>
      </c>
      <c r="V620" s="34">
        <f t="shared" si="71"/>
        <v>0</v>
      </c>
    </row>
    <row r="621" spans="1:22">
      <c r="A621" s="34" t="s">
        <v>742</v>
      </c>
      <c r="B621" s="34" t="s">
        <v>8</v>
      </c>
      <c r="C621" s="5" t="s">
        <v>5533</v>
      </c>
      <c r="D621" s="34">
        <v>0</v>
      </c>
      <c r="E621" s="34">
        <v>0</v>
      </c>
      <c r="F621" s="34">
        <v>0</v>
      </c>
      <c r="G621" s="34">
        <v>0</v>
      </c>
      <c r="H621" s="34">
        <v>0</v>
      </c>
      <c r="I621" s="34">
        <v>0</v>
      </c>
      <c r="J621" s="34">
        <v>0</v>
      </c>
      <c r="K621" s="34">
        <v>0</v>
      </c>
      <c r="L621" s="34">
        <v>0</v>
      </c>
      <c r="M621" s="34">
        <v>0</v>
      </c>
      <c r="N621" s="34">
        <v>0</v>
      </c>
      <c r="O621" s="34">
        <v>0</v>
      </c>
      <c r="P621" s="34">
        <v>0</v>
      </c>
      <c r="Q621" s="34">
        <v>1</v>
      </c>
      <c r="R621" s="34">
        <v>0</v>
      </c>
      <c r="S621" s="34">
        <v>0</v>
      </c>
      <c r="T621" s="34">
        <f t="shared" si="73"/>
        <v>1</v>
      </c>
      <c r="U621" s="34">
        <f t="shared" si="72"/>
        <v>0</v>
      </c>
      <c r="V621" s="34">
        <f t="shared" si="71"/>
        <v>1</v>
      </c>
    </row>
    <row r="622" spans="1:22">
      <c r="A622" s="34" t="s">
        <v>1016</v>
      </c>
      <c r="B622" s="34" t="s">
        <v>8</v>
      </c>
      <c r="C622" s="5" t="s">
        <v>5533</v>
      </c>
      <c r="D622" s="34">
        <v>0</v>
      </c>
      <c r="E622" s="34">
        <v>0</v>
      </c>
      <c r="F622" s="34">
        <v>0</v>
      </c>
      <c r="G622" s="34">
        <v>0</v>
      </c>
      <c r="H622" s="34">
        <v>0</v>
      </c>
      <c r="I622" s="34">
        <v>0</v>
      </c>
      <c r="J622" s="34">
        <v>0</v>
      </c>
      <c r="K622" s="34">
        <v>0</v>
      </c>
      <c r="L622" s="34">
        <v>0</v>
      </c>
      <c r="M622" s="34">
        <v>0</v>
      </c>
      <c r="N622" s="34">
        <v>0</v>
      </c>
      <c r="O622" s="34">
        <v>0</v>
      </c>
      <c r="P622" s="34">
        <v>0</v>
      </c>
      <c r="Q622" s="34">
        <v>0</v>
      </c>
      <c r="R622" s="34">
        <v>0</v>
      </c>
      <c r="S622" s="34">
        <v>0</v>
      </c>
      <c r="T622" s="34">
        <f t="shared" si="73"/>
        <v>0</v>
      </c>
      <c r="U622" s="34">
        <f t="shared" si="72"/>
        <v>0</v>
      </c>
      <c r="V622" s="34">
        <f t="shared" si="71"/>
        <v>0</v>
      </c>
    </row>
    <row r="623" spans="1:22">
      <c r="A623" s="34" t="s">
        <v>1123</v>
      </c>
      <c r="B623" s="34" t="s">
        <v>8</v>
      </c>
      <c r="C623" s="5" t="s">
        <v>5533</v>
      </c>
      <c r="D623" s="34">
        <v>0</v>
      </c>
      <c r="E623" s="34">
        <v>0</v>
      </c>
      <c r="F623" s="34">
        <v>0</v>
      </c>
      <c r="G623" s="34">
        <v>0</v>
      </c>
      <c r="H623" s="34">
        <v>0</v>
      </c>
      <c r="I623" s="34">
        <v>0</v>
      </c>
      <c r="J623" s="34">
        <v>0</v>
      </c>
      <c r="K623" s="34">
        <v>0</v>
      </c>
      <c r="L623" s="34">
        <v>0</v>
      </c>
      <c r="M623" s="34">
        <v>0</v>
      </c>
      <c r="N623" s="34">
        <v>0</v>
      </c>
      <c r="O623" s="34">
        <v>0</v>
      </c>
      <c r="P623" s="34">
        <v>0</v>
      </c>
      <c r="Q623" s="34">
        <v>0</v>
      </c>
      <c r="R623" s="34">
        <v>0</v>
      </c>
      <c r="S623" s="34">
        <v>0</v>
      </c>
      <c r="T623" s="34">
        <f t="shared" si="73"/>
        <v>0</v>
      </c>
      <c r="U623" s="34">
        <f t="shared" si="72"/>
        <v>0</v>
      </c>
      <c r="V623" s="34">
        <f t="shared" si="71"/>
        <v>0</v>
      </c>
    </row>
    <row r="624" spans="1:22">
      <c r="A624" s="34" t="s">
        <v>1106</v>
      </c>
      <c r="B624" s="34" t="s">
        <v>8</v>
      </c>
      <c r="C624" s="5" t="s">
        <v>5533</v>
      </c>
      <c r="D624" s="34">
        <v>0</v>
      </c>
      <c r="E624" s="34">
        <v>0</v>
      </c>
      <c r="F624" s="34">
        <v>0</v>
      </c>
      <c r="G624" s="34">
        <v>0</v>
      </c>
      <c r="H624" s="34">
        <v>0</v>
      </c>
      <c r="I624" s="34">
        <v>0</v>
      </c>
      <c r="J624" s="34">
        <v>0</v>
      </c>
      <c r="K624" s="34">
        <v>0</v>
      </c>
      <c r="L624" s="34">
        <v>0</v>
      </c>
      <c r="M624" s="34">
        <v>0</v>
      </c>
      <c r="N624" s="34">
        <v>0</v>
      </c>
      <c r="O624" s="34">
        <v>0</v>
      </c>
      <c r="P624" s="34">
        <v>0</v>
      </c>
      <c r="Q624" s="34">
        <v>0</v>
      </c>
      <c r="R624" s="34">
        <v>0</v>
      </c>
      <c r="S624" s="34">
        <v>0</v>
      </c>
      <c r="T624" s="34">
        <f t="shared" si="73"/>
        <v>0</v>
      </c>
      <c r="U624" s="34">
        <f t="shared" si="72"/>
        <v>0</v>
      </c>
      <c r="V624" s="34">
        <f t="shared" si="71"/>
        <v>0</v>
      </c>
    </row>
    <row r="625" spans="1:22">
      <c r="A625" s="34" t="s">
        <v>922</v>
      </c>
      <c r="B625" s="34" t="s">
        <v>8</v>
      </c>
      <c r="C625" s="5" t="s">
        <v>5533</v>
      </c>
      <c r="D625" s="34">
        <v>0</v>
      </c>
      <c r="E625" s="34">
        <v>0</v>
      </c>
      <c r="F625" s="34">
        <v>0</v>
      </c>
      <c r="G625" s="34">
        <v>0</v>
      </c>
      <c r="H625" s="34">
        <v>0</v>
      </c>
      <c r="I625" s="34">
        <v>0</v>
      </c>
      <c r="J625" s="34">
        <v>0</v>
      </c>
      <c r="K625" s="34">
        <v>0</v>
      </c>
      <c r="L625" s="34">
        <v>0</v>
      </c>
      <c r="M625" s="34">
        <v>0</v>
      </c>
      <c r="N625" s="34">
        <v>0</v>
      </c>
      <c r="O625" s="34">
        <v>0</v>
      </c>
      <c r="P625" s="34">
        <v>0</v>
      </c>
      <c r="Q625" s="34">
        <v>0</v>
      </c>
      <c r="R625" s="34">
        <v>0</v>
      </c>
      <c r="S625" s="34">
        <v>0</v>
      </c>
      <c r="T625" s="34">
        <f t="shared" si="73"/>
        <v>0</v>
      </c>
      <c r="U625" s="34">
        <f t="shared" si="72"/>
        <v>0</v>
      </c>
      <c r="V625" s="34">
        <f t="shared" si="71"/>
        <v>0</v>
      </c>
    </row>
    <row r="626" spans="1:22">
      <c r="A626" s="34" t="s">
        <v>2825</v>
      </c>
      <c r="B626" s="34" t="s">
        <v>8</v>
      </c>
      <c r="C626" s="5" t="s">
        <v>5533</v>
      </c>
      <c r="D626" s="34">
        <v>0</v>
      </c>
      <c r="E626" s="34">
        <v>0</v>
      </c>
      <c r="F626" s="34">
        <v>0</v>
      </c>
      <c r="G626" s="34">
        <v>0</v>
      </c>
      <c r="H626" s="34">
        <v>0</v>
      </c>
      <c r="I626" s="34">
        <v>0</v>
      </c>
      <c r="J626" s="34">
        <v>0</v>
      </c>
      <c r="K626" s="34">
        <v>0</v>
      </c>
      <c r="L626" s="34">
        <v>0</v>
      </c>
      <c r="M626" s="34">
        <v>0</v>
      </c>
      <c r="N626" s="34">
        <v>0</v>
      </c>
      <c r="O626" s="34">
        <v>0</v>
      </c>
      <c r="P626" s="34">
        <v>0</v>
      </c>
      <c r="Q626" s="34">
        <v>0</v>
      </c>
      <c r="R626" s="34">
        <v>0</v>
      </c>
      <c r="S626" s="34">
        <v>0</v>
      </c>
      <c r="T626" s="34">
        <f t="shared" si="73"/>
        <v>0</v>
      </c>
      <c r="U626" s="34">
        <f t="shared" si="72"/>
        <v>0</v>
      </c>
      <c r="V626" s="34">
        <f t="shared" si="71"/>
        <v>0</v>
      </c>
    </row>
    <row r="627" spans="1:22">
      <c r="A627" s="34" t="s">
        <v>274</v>
      </c>
      <c r="B627" s="34" t="s">
        <v>8</v>
      </c>
      <c r="C627" s="5" t="s">
        <v>5533</v>
      </c>
      <c r="D627" s="34">
        <v>0</v>
      </c>
      <c r="E627" s="34">
        <v>0</v>
      </c>
      <c r="F627" s="34">
        <v>0</v>
      </c>
      <c r="G627" s="34">
        <v>0</v>
      </c>
      <c r="H627" s="34">
        <v>0</v>
      </c>
      <c r="I627" s="34">
        <v>0</v>
      </c>
      <c r="J627" s="34">
        <v>0</v>
      </c>
      <c r="K627" s="34">
        <v>0</v>
      </c>
      <c r="L627" s="34">
        <v>0</v>
      </c>
      <c r="M627" s="34">
        <v>0</v>
      </c>
      <c r="N627" s="34">
        <v>0</v>
      </c>
      <c r="O627" s="34">
        <v>0</v>
      </c>
      <c r="P627" s="34">
        <v>0</v>
      </c>
      <c r="Q627" s="34">
        <v>0</v>
      </c>
      <c r="R627" s="34">
        <v>0</v>
      </c>
      <c r="S627" s="34">
        <v>0</v>
      </c>
      <c r="T627" s="34">
        <f t="shared" si="73"/>
        <v>0</v>
      </c>
      <c r="U627" s="34">
        <f t="shared" si="72"/>
        <v>0</v>
      </c>
      <c r="V627" s="34">
        <f t="shared" si="71"/>
        <v>0</v>
      </c>
    </row>
    <row r="628" spans="1:22">
      <c r="A628" s="34" t="s">
        <v>2392</v>
      </c>
      <c r="B628" s="34" t="s">
        <v>8</v>
      </c>
      <c r="C628" s="5" t="s">
        <v>5533</v>
      </c>
      <c r="D628" s="34">
        <v>0</v>
      </c>
      <c r="E628" s="34">
        <v>0</v>
      </c>
      <c r="F628" s="34">
        <v>0</v>
      </c>
      <c r="G628" s="34">
        <v>0</v>
      </c>
      <c r="H628" s="34">
        <v>0</v>
      </c>
      <c r="I628" s="34">
        <v>0</v>
      </c>
      <c r="J628" s="34">
        <v>0</v>
      </c>
      <c r="K628" s="34">
        <v>0</v>
      </c>
      <c r="L628" s="34">
        <v>2</v>
      </c>
      <c r="M628" s="34">
        <v>0</v>
      </c>
      <c r="N628" s="34">
        <v>1</v>
      </c>
      <c r="O628" s="34">
        <v>0</v>
      </c>
      <c r="P628" s="34">
        <v>0</v>
      </c>
      <c r="Q628" s="34">
        <v>0</v>
      </c>
      <c r="R628" s="34">
        <v>0</v>
      </c>
      <c r="S628" s="34">
        <v>0</v>
      </c>
      <c r="T628" s="34">
        <f>COUNTIF(D628:S628,"&gt;2")</f>
        <v>0</v>
      </c>
      <c r="U628" s="34">
        <f>COUNTIF(D628:S628,"&lt;2")  - COUNTIF(D628:S628,"=0")</f>
        <v>1</v>
      </c>
      <c r="V628" s="34">
        <f t="shared" si="71"/>
        <v>1</v>
      </c>
    </row>
    <row r="629" spans="1:22">
      <c r="A629" s="34" t="s">
        <v>383</v>
      </c>
      <c r="B629" s="34" t="s">
        <v>8</v>
      </c>
      <c r="C629" s="5" t="s">
        <v>5533</v>
      </c>
      <c r="D629" s="34">
        <v>0</v>
      </c>
      <c r="E629" s="34">
        <v>0</v>
      </c>
      <c r="F629" s="34">
        <v>0</v>
      </c>
      <c r="G629" s="34">
        <v>0</v>
      </c>
      <c r="H629" s="34">
        <v>0</v>
      </c>
      <c r="I629" s="34">
        <v>0</v>
      </c>
      <c r="J629" s="34">
        <v>0</v>
      </c>
      <c r="K629" s="34">
        <v>0</v>
      </c>
      <c r="L629" s="34">
        <v>0</v>
      </c>
      <c r="M629" s="34">
        <v>0</v>
      </c>
      <c r="N629" s="34">
        <v>0</v>
      </c>
      <c r="O629" s="34">
        <v>0</v>
      </c>
      <c r="P629" s="34">
        <v>0</v>
      </c>
      <c r="Q629" s="34">
        <v>0</v>
      </c>
      <c r="R629" s="34">
        <v>0</v>
      </c>
      <c r="S629" s="34">
        <v>0</v>
      </c>
      <c r="T629" s="34">
        <f>COUNTIF(D629:S629,"&gt;0")</f>
        <v>0</v>
      </c>
      <c r="U629" s="34">
        <f t="shared" ref="U629:U637" si="74">COUNTIF(D629:S629,"&lt;0")</f>
        <v>0</v>
      </c>
      <c r="V629" s="34">
        <f t="shared" si="71"/>
        <v>0</v>
      </c>
    </row>
    <row r="630" spans="1:22">
      <c r="A630" s="34" t="s">
        <v>1612</v>
      </c>
      <c r="B630" s="34" t="s">
        <v>5535</v>
      </c>
      <c r="C630" s="5" t="s">
        <v>5533</v>
      </c>
      <c r="D630" s="34">
        <v>2</v>
      </c>
      <c r="E630" s="34">
        <v>1</v>
      </c>
      <c r="F630" s="34">
        <v>1</v>
      </c>
      <c r="G630" s="34">
        <v>1</v>
      </c>
      <c r="H630" s="34">
        <v>1</v>
      </c>
      <c r="I630" s="34">
        <v>1</v>
      </c>
      <c r="J630" s="34">
        <v>1</v>
      </c>
      <c r="K630" s="34">
        <v>1</v>
      </c>
      <c r="L630" s="34">
        <v>1</v>
      </c>
      <c r="M630" s="34">
        <v>1</v>
      </c>
      <c r="N630" s="34">
        <v>2</v>
      </c>
      <c r="O630" s="34">
        <v>1</v>
      </c>
      <c r="P630" s="34">
        <v>1</v>
      </c>
      <c r="Q630" s="34">
        <v>1</v>
      </c>
      <c r="R630" s="34">
        <v>1</v>
      </c>
      <c r="S630" s="34">
        <v>1</v>
      </c>
      <c r="T630" s="34">
        <f>COUNTIF(D630:S630,"&gt;1")</f>
        <v>2</v>
      </c>
      <c r="U630" s="34">
        <f t="shared" si="74"/>
        <v>0</v>
      </c>
      <c r="V630" s="34">
        <f t="shared" si="71"/>
        <v>2</v>
      </c>
    </row>
    <row r="631" spans="1:22">
      <c r="A631" s="34" t="s">
        <v>1027</v>
      </c>
      <c r="B631" s="34" t="s">
        <v>8</v>
      </c>
      <c r="C631" s="5" t="s">
        <v>5533</v>
      </c>
      <c r="D631" s="34">
        <v>0</v>
      </c>
      <c r="E631" s="34">
        <v>0</v>
      </c>
      <c r="F631" s="34">
        <v>0</v>
      </c>
      <c r="G631" s="34">
        <v>0</v>
      </c>
      <c r="H631" s="34">
        <v>0</v>
      </c>
      <c r="I631" s="34">
        <v>0</v>
      </c>
      <c r="J631" s="34">
        <v>0</v>
      </c>
      <c r="K631" s="34">
        <v>0</v>
      </c>
      <c r="L631" s="34">
        <v>0</v>
      </c>
      <c r="M631" s="34">
        <v>0</v>
      </c>
      <c r="N631" s="34">
        <v>0</v>
      </c>
      <c r="O631" s="34">
        <v>0</v>
      </c>
      <c r="P631" s="34">
        <v>0</v>
      </c>
      <c r="Q631" s="34">
        <v>0</v>
      </c>
      <c r="R631" s="34">
        <v>0</v>
      </c>
      <c r="S631" s="34">
        <v>0</v>
      </c>
      <c r="T631" s="34">
        <f t="shared" ref="T631:T637" si="75">COUNTIF(D631:S631,"&gt;0")</f>
        <v>0</v>
      </c>
      <c r="U631" s="34">
        <f t="shared" si="74"/>
        <v>0</v>
      </c>
      <c r="V631" s="34">
        <f t="shared" si="71"/>
        <v>0</v>
      </c>
    </row>
    <row r="632" spans="1:22">
      <c r="A632" s="34" t="s">
        <v>1051</v>
      </c>
      <c r="B632" s="34" t="s">
        <v>8</v>
      </c>
      <c r="C632" s="5" t="s">
        <v>5533</v>
      </c>
      <c r="D632" s="34">
        <v>0</v>
      </c>
      <c r="E632" s="34">
        <v>0</v>
      </c>
      <c r="F632" s="34">
        <v>0</v>
      </c>
      <c r="G632" s="34">
        <v>0</v>
      </c>
      <c r="H632" s="34">
        <v>0</v>
      </c>
      <c r="I632" s="34">
        <v>0</v>
      </c>
      <c r="J632" s="34">
        <v>0</v>
      </c>
      <c r="K632" s="34">
        <v>0</v>
      </c>
      <c r="L632" s="34">
        <v>0</v>
      </c>
      <c r="M632" s="34">
        <v>0</v>
      </c>
      <c r="N632" s="34">
        <v>0</v>
      </c>
      <c r="O632" s="34">
        <v>0</v>
      </c>
      <c r="P632" s="34">
        <v>0</v>
      </c>
      <c r="Q632" s="34">
        <v>0</v>
      </c>
      <c r="R632" s="34">
        <v>0</v>
      </c>
      <c r="S632" s="34">
        <v>0</v>
      </c>
      <c r="T632" s="34">
        <f t="shared" si="75"/>
        <v>0</v>
      </c>
      <c r="U632" s="34">
        <f t="shared" si="74"/>
        <v>0</v>
      </c>
      <c r="V632" s="34">
        <f t="shared" si="71"/>
        <v>0</v>
      </c>
    </row>
    <row r="633" spans="1:22">
      <c r="A633" s="34" t="s">
        <v>1073</v>
      </c>
      <c r="B633" s="34" t="s">
        <v>8</v>
      </c>
      <c r="C633" s="5" t="s">
        <v>5533</v>
      </c>
      <c r="D633" s="34">
        <v>0</v>
      </c>
      <c r="E633" s="34">
        <v>0</v>
      </c>
      <c r="F633" s="34">
        <v>0</v>
      </c>
      <c r="G633" s="34">
        <v>0</v>
      </c>
      <c r="H633" s="34">
        <v>0</v>
      </c>
      <c r="I633" s="34">
        <v>0</v>
      </c>
      <c r="J633" s="34">
        <v>0</v>
      </c>
      <c r="K633" s="34">
        <v>0</v>
      </c>
      <c r="L633" s="34">
        <v>0</v>
      </c>
      <c r="M633" s="34">
        <v>0</v>
      </c>
      <c r="N633" s="34">
        <v>0</v>
      </c>
      <c r="O633" s="34">
        <v>0</v>
      </c>
      <c r="P633" s="34">
        <v>0</v>
      </c>
      <c r="Q633" s="34">
        <v>0</v>
      </c>
      <c r="R633" s="34">
        <v>0</v>
      </c>
      <c r="S633" s="34">
        <v>0</v>
      </c>
      <c r="T633" s="34">
        <f t="shared" si="75"/>
        <v>0</v>
      </c>
      <c r="U633" s="34">
        <f t="shared" si="74"/>
        <v>0</v>
      </c>
      <c r="V633" s="34">
        <f t="shared" si="71"/>
        <v>0</v>
      </c>
    </row>
    <row r="634" spans="1:22">
      <c r="A634" s="34" t="s">
        <v>1132</v>
      </c>
      <c r="B634" s="34" t="s">
        <v>8</v>
      </c>
      <c r="C634" s="5" t="s">
        <v>5533</v>
      </c>
      <c r="D634" s="34">
        <v>0</v>
      </c>
      <c r="E634" s="34">
        <v>0</v>
      </c>
      <c r="F634" s="34">
        <v>0</v>
      </c>
      <c r="G634" s="34">
        <v>0</v>
      </c>
      <c r="H634" s="34">
        <v>0</v>
      </c>
      <c r="I634" s="34">
        <v>0</v>
      </c>
      <c r="J634" s="34">
        <v>0</v>
      </c>
      <c r="K634" s="34">
        <v>0</v>
      </c>
      <c r="L634" s="34">
        <v>0</v>
      </c>
      <c r="M634" s="34">
        <v>0</v>
      </c>
      <c r="N634" s="34">
        <v>0</v>
      </c>
      <c r="O634" s="34">
        <v>0</v>
      </c>
      <c r="P634" s="34">
        <v>0</v>
      </c>
      <c r="Q634" s="34">
        <v>0</v>
      </c>
      <c r="R634" s="34">
        <v>0</v>
      </c>
      <c r="S634" s="34">
        <v>0</v>
      </c>
      <c r="T634" s="34">
        <f t="shared" si="75"/>
        <v>0</v>
      </c>
      <c r="U634" s="34">
        <f t="shared" si="74"/>
        <v>0</v>
      </c>
      <c r="V634" s="34">
        <f t="shared" si="71"/>
        <v>0</v>
      </c>
    </row>
    <row r="635" spans="1:22">
      <c r="A635" s="34" t="s">
        <v>1531</v>
      </c>
      <c r="B635" s="34" t="s">
        <v>8</v>
      </c>
      <c r="C635" s="5" t="s">
        <v>5533</v>
      </c>
      <c r="D635" s="34">
        <v>0</v>
      </c>
      <c r="E635" s="34">
        <v>0</v>
      </c>
      <c r="F635" s="34">
        <v>0</v>
      </c>
      <c r="G635" s="34">
        <v>0</v>
      </c>
      <c r="H635" s="34">
        <v>0</v>
      </c>
      <c r="I635" s="34">
        <v>0</v>
      </c>
      <c r="J635" s="34">
        <v>0</v>
      </c>
      <c r="K635" s="34">
        <v>0</v>
      </c>
      <c r="L635" s="34">
        <v>0</v>
      </c>
      <c r="M635" s="34">
        <v>0</v>
      </c>
      <c r="N635" s="34">
        <v>0</v>
      </c>
      <c r="O635" s="34">
        <v>0</v>
      </c>
      <c r="P635" s="34">
        <v>0</v>
      </c>
      <c r="Q635" s="34" t="s">
        <v>5534</v>
      </c>
      <c r="R635" s="34">
        <v>0</v>
      </c>
      <c r="S635" s="34">
        <v>0</v>
      </c>
      <c r="T635" s="34">
        <f t="shared" si="75"/>
        <v>0</v>
      </c>
      <c r="U635" s="34">
        <f t="shared" si="74"/>
        <v>0</v>
      </c>
      <c r="V635" s="34">
        <f t="shared" si="71"/>
        <v>0</v>
      </c>
    </row>
    <row r="636" spans="1:22">
      <c r="A636" s="34" t="s">
        <v>493</v>
      </c>
      <c r="B636" s="34" t="s">
        <v>8</v>
      </c>
      <c r="C636" s="5" t="s">
        <v>5446</v>
      </c>
      <c r="D636" s="34">
        <v>0</v>
      </c>
      <c r="E636" s="34">
        <v>0</v>
      </c>
      <c r="F636" s="34">
        <v>0</v>
      </c>
      <c r="G636" s="34">
        <v>0</v>
      </c>
      <c r="H636" s="34">
        <v>0</v>
      </c>
      <c r="I636" s="34">
        <v>0</v>
      </c>
      <c r="J636" s="34">
        <v>0</v>
      </c>
      <c r="K636" s="34">
        <v>0</v>
      </c>
      <c r="L636" s="34">
        <v>0</v>
      </c>
      <c r="M636" s="34">
        <v>0</v>
      </c>
      <c r="N636" s="34">
        <v>0</v>
      </c>
      <c r="O636" s="34">
        <v>0</v>
      </c>
      <c r="P636" s="34">
        <v>0</v>
      </c>
      <c r="Q636" s="34">
        <v>0</v>
      </c>
      <c r="R636" s="34">
        <v>0</v>
      </c>
      <c r="S636" s="34">
        <v>0</v>
      </c>
      <c r="T636" s="34">
        <f t="shared" si="75"/>
        <v>0</v>
      </c>
      <c r="U636" s="34">
        <f t="shared" si="74"/>
        <v>0</v>
      </c>
      <c r="V636" s="34">
        <f t="shared" si="71"/>
        <v>0</v>
      </c>
    </row>
    <row r="637" spans="1:22">
      <c r="A637" s="34" t="s">
        <v>495</v>
      </c>
      <c r="B637" s="34" t="s">
        <v>8</v>
      </c>
      <c r="C637" s="5" t="s">
        <v>5446</v>
      </c>
      <c r="D637" s="34">
        <v>0</v>
      </c>
      <c r="E637" s="34">
        <v>0</v>
      </c>
      <c r="F637" s="34">
        <v>0</v>
      </c>
      <c r="G637" s="34">
        <v>0</v>
      </c>
      <c r="H637" s="34">
        <v>0</v>
      </c>
      <c r="I637" s="34">
        <v>0</v>
      </c>
      <c r="J637" s="34">
        <v>0</v>
      </c>
      <c r="K637" s="34">
        <v>0</v>
      </c>
      <c r="L637" s="34">
        <v>0</v>
      </c>
      <c r="M637" s="34">
        <v>0</v>
      </c>
      <c r="N637" s="34">
        <v>0</v>
      </c>
      <c r="O637" s="34">
        <v>0</v>
      </c>
      <c r="P637" s="34">
        <v>0</v>
      </c>
      <c r="Q637" s="34">
        <v>0</v>
      </c>
      <c r="R637" s="34">
        <v>0</v>
      </c>
      <c r="S637" s="34">
        <v>0</v>
      </c>
      <c r="T637" s="34">
        <f t="shared" si="75"/>
        <v>0</v>
      </c>
      <c r="U637" s="34">
        <f t="shared" si="74"/>
        <v>0</v>
      </c>
      <c r="V637" s="34">
        <f t="shared" si="71"/>
        <v>0</v>
      </c>
    </row>
    <row r="638" spans="1:22">
      <c r="A638" s="34" t="s">
        <v>2412</v>
      </c>
      <c r="B638" s="34" t="s">
        <v>8</v>
      </c>
      <c r="C638" s="5" t="s">
        <v>5446</v>
      </c>
      <c r="D638" s="34">
        <v>-1</v>
      </c>
      <c r="E638" s="34">
        <v>0</v>
      </c>
      <c r="F638" s="34">
        <v>-1</v>
      </c>
      <c r="G638" s="34">
        <v>0</v>
      </c>
      <c r="H638" s="34">
        <v>0</v>
      </c>
      <c r="I638" s="34">
        <v>-1</v>
      </c>
      <c r="J638" s="34">
        <v>0</v>
      </c>
      <c r="K638" s="34">
        <v>0</v>
      </c>
      <c r="L638" s="34">
        <v>0</v>
      </c>
      <c r="M638" s="34">
        <v>0</v>
      </c>
      <c r="N638" s="34">
        <v>0</v>
      </c>
      <c r="O638" s="34">
        <v>0</v>
      </c>
      <c r="P638" s="34">
        <v>0</v>
      </c>
      <c r="Q638" s="34">
        <v>0</v>
      </c>
      <c r="R638" s="34">
        <v>0</v>
      </c>
      <c r="S638" s="34">
        <v>0</v>
      </c>
      <c r="T638" s="34">
        <f>COUNTIF(D638:S638,"&gt;2")</f>
        <v>0</v>
      </c>
      <c r="U638" s="34">
        <f>COUNTIF(D638:S638,"&lt;2")  - COUNTIF(D638:S638,"=0")</f>
        <v>3</v>
      </c>
      <c r="V638" s="34">
        <f t="shared" si="71"/>
        <v>3</v>
      </c>
    </row>
    <row r="639" spans="1:22">
      <c r="A639" s="34" t="s">
        <v>2398</v>
      </c>
      <c r="B639" s="34" t="s">
        <v>8</v>
      </c>
      <c r="C639" s="5" t="s">
        <v>5446</v>
      </c>
      <c r="D639" s="34">
        <v>-1</v>
      </c>
      <c r="E639" s="34">
        <v>0</v>
      </c>
      <c r="F639" s="34">
        <v>-1</v>
      </c>
      <c r="G639" s="34">
        <v>0</v>
      </c>
      <c r="H639" s="34">
        <v>0</v>
      </c>
      <c r="I639" s="34">
        <v>-1</v>
      </c>
      <c r="J639" s="34">
        <v>0</v>
      </c>
      <c r="K639" s="34">
        <v>0</v>
      </c>
      <c r="L639" s="34">
        <v>0</v>
      </c>
      <c r="M639" s="34">
        <v>0</v>
      </c>
      <c r="N639" s="34">
        <v>0</v>
      </c>
      <c r="O639" s="34">
        <v>0</v>
      </c>
      <c r="P639" s="34">
        <v>0</v>
      </c>
      <c r="Q639" s="34">
        <v>0</v>
      </c>
      <c r="R639" s="34">
        <v>0</v>
      </c>
      <c r="S639" s="34">
        <v>0</v>
      </c>
      <c r="T639" s="34">
        <f>COUNTIF(D639:S639,"&gt;2")</f>
        <v>0</v>
      </c>
      <c r="U639" s="34">
        <f>COUNTIF(D639:S639,"&lt;2")  - COUNTIF(D639:S639,"=0")</f>
        <v>3</v>
      </c>
      <c r="V639" s="34">
        <f t="shared" si="71"/>
        <v>3</v>
      </c>
    </row>
    <row r="640" spans="1:22">
      <c r="A640" s="34" t="s">
        <v>2414</v>
      </c>
      <c r="B640" s="34" t="s">
        <v>8</v>
      </c>
      <c r="C640" s="5" t="s">
        <v>5446</v>
      </c>
      <c r="D640" s="34">
        <v>-1</v>
      </c>
      <c r="E640" s="34">
        <v>0</v>
      </c>
      <c r="F640" s="34">
        <v>-1</v>
      </c>
      <c r="G640" s="34">
        <v>0</v>
      </c>
      <c r="H640" s="34">
        <v>0</v>
      </c>
      <c r="I640" s="34">
        <v>-1</v>
      </c>
      <c r="J640" s="34">
        <v>0</v>
      </c>
      <c r="K640" s="34">
        <v>0</v>
      </c>
      <c r="L640" s="34">
        <v>0</v>
      </c>
      <c r="M640" s="34">
        <v>0</v>
      </c>
      <c r="N640" s="34">
        <v>0</v>
      </c>
      <c r="O640" s="34">
        <v>0</v>
      </c>
      <c r="P640" s="34">
        <v>0</v>
      </c>
      <c r="Q640" s="34">
        <v>0</v>
      </c>
      <c r="R640" s="34">
        <v>0</v>
      </c>
      <c r="S640" s="34">
        <v>0</v>
      </c>
      <c r="T640" s="34">
        <f>COUNTIF(D640:S640,"&gt;2")</f>
        <v>0</v>
      </c>
      <c r="U640" s="34">
        <f>COUNTIF(D640:S640,"&lt;2")  - COUNTIF(D640:S640,"=0")</f>
        <v>3</v>
      </c>
      <c r="V640" s="34">
        <f t="shared" si="71"/>
        <v>3</v>
      </c>
    </row>
    <row r="641" spans="1:22">
      <c r="A641" s="34" t="s">
        <v>2024</v>
      </c>
      <c r="B641" s="34" t="s">
        <v>8</v>
      </c>
      <c r="C641" s="5" t="s">
        <v>5446</v>
      </c>
      <c r="D641" s="34">
        <v>-1</v>
      </c>
      <c r="E641" s="34">
        <v>0</v>
      </c>
      <c r="F641" s="34">
        <v>-1</v>
      </c>
      <c r="G641" s="34">
        <v>0</v>
      </c>
      <c r="H641" s="34">
        <v>0</v>
      </c>
      <c r="I641" s="34">
        <v>-1</v>
      </c>
      <c r="J641" s="34">
        <v>0</v>
      </c>
      <c r="K641" s="34">
        <v>0</v>
      </c>
      <c r="L641" s="34">
        <v>0</v>
      </c>
      <c r="M641" s="34">
        <v>0</v>
      </c>
      <c r="N641" s="34">
        <v>0</v>
      </c>
      <c r="O641" s="34">
        <v>0</v>
      </c>
      <c r="P641" s="34">
        <v>0</v>
      </c>
      <c r="Q641" s="34">
        <v>0</v>
      </c>
      <c r="R641" s="34">
        <v>0</v>
      </c>
      <c r="S641" s="34">
        <v>0</v>
      </c>
      <c r="T641" s="34">
        <f>COUNTIF(D641:S641,"&gt;2")</f>
        <v>0</v>
      </c>
      <c r="U641" s="34">
        <f>COUNTIF(D641:S641,"&lt;2")  - COUNTIF(D641:S641,"=0")</f>
        <v>3</v>
      </c>
      <c r="V641" s="34">
        <f t="shared" si="71"/>
        <v>3</v>
      </c>
    </row>
    <row r="642" spans="1:22">
      <c r="A642" s="34" t="s">
        <v>2495</v>
      </c>
      <c r="B642" s="34" t="s">
        <v>8</v>
      </c>
      <c r="C642" s="5" t="s">
        <v>5446</v>
      </c>
      <c r="D642" s="34">
        <v>0</v>
      </c>
      <c r="E642" s="34">
        <v>0</v>
      </c>
      <c r="F642" s="34">
        <v>0</v>
      </c>
      <c r="G642" s="34">
        <v>0</v>
      </c>
      <c r="H642" s="34">
        <v>0</v>
      </c>
      <c r="I642" s="34">
        <v>0</v>
      </c>
      <c r="J642" s="34">
        <v>0</v>
      </c>
      <c r="K642" s="34">
        <v>0</v>
      </c>
      <c r="L642" s="34">
        <v>0</v>
      </c>
      <c r="M642" s="34">
        <v>0</v>
      </c>
      <c r="N642" s="34">
        <v>0</v>
      </c>
      <c r="O642" s="34">
        <v>0</v>
      </c>
      <c r="P642" s="34">
        <v>0</v>
      </c>
      <c r="Q642" s="34">
        <v>0</v>
      </c>
      <c r="R642" s="34">
        <v>0</v>
      </c>
      <c r="S642" s="34">
        <v>0</v>
      </c>
      <c r="T642" s="34">
        <f>COUNTIF(D642:S642,"&gt;0")</f>
        <v>0</v>
      </c>
      <c r="U642" s="34">
        <f>COUNTIF(D642:S642,"&lt;0")</f>
        <v>0</v>
      </c>
      <c r="V642" s="34">
        <f t="shared" si="71"/>
        <v>0</v>
      </c>
    </row>
    <row r="643" spans="1:22">
      <c r="A643" s="34" t="s">
        <v>2643</v>
      </c>
      <c r="B643" s="34" t="s">
        <v>8</v>
      </c>
      <c r="C643" s="5" t="s">
        <v>5446</v>
      </c>
      <c r="D643" s="34">
        <v>0</v>
      </c>
      <c r="E643" s="34">
        <v>0</v>
      </c>
      <c r="F643" s="34">
        <v>0</v>
      </c>
      <c r="G643" s="34">
        <v>0</v>
      </c>
      <c r="H643" s="34">
        <v>0</v>
      </c>
      <c r="I643" s="34">
        <v>0</v>
      </c>
      <c r="J643" s="34">
        <v>0</v>
      </c>
      <c r="K643" s="34">
        <v>0</v>
      </c>
      <c r="L643" s="34">
        <v>0</v>
      </c>
      <c r="M643" s="34">
        <v>0</v>
      </c>
      <c r="N643" s="34">
        <v>0</v>
      </c>
      <c r="O643" s="34">
        <v>0</v>
      </c>
      <c r="P643" s="34">
        <v>0</v>
      </c>
      <c r="Q643" s="34">
        <v>0</v>
      </c>
      <c r="R643" s="34">
        <v>0</v>
      </c>
      <c r="S643" s="34">
        <v>0</v>
      </c>
      <c r="T643" s="34">
        <f>COUNTIF(D643:S643,"&gt;0")</f>
        <v>0</v>
      </c>
      <c r="U643" s="34">
        <f>COUNTIF(D643:S643,"&lt;0")</f>
        <v>0</v>
      </c>
      <c r="V643" s="34">
        <f t="shared" si="71"/>
        <v>0</v>
      </c>
    </row>
    <row r="644" spans="1:22">
      <c r="A644" s="34" t="s">
        <v>934</v>
      </c>
      <c r="B644" s="34" t="s">
        <v>8</v>
      </c>
      <c r="C644" s="5" t="s">
        <v>5446</v>
      </c>
      <c r="D644" s="34">
        <v>0</v>
      </c>
      <c r="E644" s="34">
        <v>0</v>
      </c>
      <c r="F644" s="34">
        <v>0</v>
      </c>
      <c r="G644" s="34">
        <v>0</v>
      </c>
      <c r="H644" s="34">
        <v>0</v>
      </c>
      <c r="I644" s="34">
        <v>0</v>
      </c>
      <c r="J644" s="34">
        <v>0</v>
      </c>
      <c r="K644" s="34">
        <v>0</v>
      </c>
      <c r="L644" s="34">
        <v>0</v>
      </c>
      <c r="M644" s="34">
        <v>0</v>
      </c>
      <c r="N644" s="34">
        <v>0</v>
      </c>
      <c r="O644" s="34">
        <v>0</v>
      </c>
      <c r="P644" s="34">
        <v>0</v>
      </c>
      <c r="Q644" s="34">
        <v>0</v>
      </c>
      <c r="R644" s="34">
        <v>0</v>
      </c>
      <c r="S644" s="34">
        <v>0</v>
      </c>
      <c r="T644" s="34">
        <f>COUNTIF(D644:S644,"&gt;0")</f>
        <v>0</v>
      </c>
      <c r="U644" s="34">
        <f>COUNTIF(D644:S644,"&lt;0")</f>
        <v>0</v>
      </c>
      <c r="V644" s="34">
        <f t="shared" si="71"/>
        <v>0</v>
      </c>
    </row>
    <row r="645" spans="1:22">
      <c r="A645" s="34" t="s">
        <v>2093</v>
      </c>
      <c r="B645" s="34" t="s">
        <v>8</v>
      </c>
      <c r="C645" s="5" t="s">
        <v>5446</v>
      </c>
      <c r="D645" s="34">
        <v>0</v>
      </c>
      <c r="E645" s="34">
        <v>0</v>
      </c>
      <c r="F645" s="34">
        <v>0</v>
      </c>
      <c r="G645" s="34">
        <v>0</v>
      </c>
      <c r="H645" s="34">
        <v>0</v>
      </c>
      <c r="I645" s="34">
        <v>0</v>
      </c>
      <c r="J645" s="34">
        <v>0</v>
      </c>
      <c r="K645" s="34">
        <v>0</v>
      </c>
      <c r="L645" s="34">
        <v>0</v>
      </c>
      <c r="M645" s="34">
        <v>0</v>
      </c>
      <c r="N645" s="34">
        <v>0</v>
      </c>
      <c r="O645" s="34">
        <v>0</v>
      </c>
      <c r="P645" s="34">
        <v>0</v>
      </c>
      <c r="Q645" s="34">
        <v>0</v>
      </c>
      <c r="R645" s="34">
        <v>0</v>
      </c>
      <c r="S645" s="34">
        <v>0</v>
      </c>
      <c r="T645" s="34">
        <f>COUNTIF(D645:S645,"&gt;0")</f>
        <v>0</v>
      </c>
      <c r="U645" s="34">
        <f>COUNTIF(D645:S645,"&lt;0")</f>
        <v>0</v>
      </c>
      <c r="V645" s="34">
        <f t="shared" si="71"/>
        <v>0</v>
      </c>
    </row>
    <row r="646" spans="1:22">
      <c r="A646" s="34" t="s">
        <v>2097</v>
      </c>
      <c r="B646" s="34" t="s">
        <v>8</v>
      </c>
      <c r="C646" s="5" t="s">
        <v>5446</v>
      </c>
      <c r="D646" s="34">
        <v>0</v>
      </c>
      <c r="E646" s="34">
        <v>0</v>
      </c>
      <c r="F646" s="34">
        <v>0</v>
      </c>
      <c r="G646" s="34">
        <v>0</v>
      </c>
      <c r="H646" s="34">
        <v>0</v>
      </c>
      <c r="I646" s="34">
        <v>0</v>
      </c>
      <c r="J646" s="34">
        <v>0</v>
      </c>
      <c r="K646" s="34">
        <v>0</v>
      </c>
      <c r="L646" s="34">
        <v>0</v>
      </c>
      <c r="M646" s="34">
        <v>0</v>
      </c>
      <c r="N646" s="34">
        <v>0</v>
      </c>
      <c r="O646" s="34">
        <v>0</v>
      </c>
      <c r="P646" s="34">
        <v>0</v>
      </c>
      <c r="Q646" s="34">
        <v>0</v>
      </c>
      <c r="R646" s="34">
        <v>0</v>
      </c>
      <c r="S646" s="34">
        <v>0</v>
      </c>
      <c r="T646" s="34">
        <f>COUNTIF(D646:S646,"&gt;0")</f>
        <v>0</v>
      </c>
      <c r="U646" s="34">
        <f>COUNTIF(D646:S646,"&lt;0")</f>
        <v>0</v>
      </c>
      <c r="V646" s="34">
        <f t="shared" si="71"/>
        <v>0</v>
      </c>
    </row>
    <row r="647" spans="1:22">
      <c r="A647" s="34" t="s">
        <v>938</v>
      </c>
      <c r="B647" s="34" t="s">
        <v>8</v>
      </c>
      <c r="C647" s="5" t="s">
        <v>5446</v>
      </c>
      <c r="D647" s="34">
        <v>-1</v>
      </c>
      <c r="E647" s="34">
        <v>0</v>
      </c>
      <c r="F647" s="34">
        <v>-1</v>
      </c>
      <c r="G647" s="34">
        <v>0</v>
      </c>
      <c r="H647" s="34">
        <v>0</v>
      </c>
      <c r="I647" s="34">
        <v>-1</v>
      </c>
      <c r="J647" s="34">
        <v>0</v>
      </c>
      <c r="K647" s="34">
        <v>0</v>
      </c>
      <c r="L647" s="34">
        <v>0</v>
      </c>
      <c r="M647" s="34">
        <v>0</v>
      </c>
      <c r="N647" s="34">
        <v>0</v>
      </c>
      <c r="O647" s="34">
        <v>0</v>
      </c>
      <c r="P647" s="34">
        <v>0</v>
      </c>
      <c r="Q647" s="34">
        <v>0</v>
      </c>
      <c r="R647" s="34">
        <v>0</v>
      </c>
      <c r="S647" s="34">
        <v>0</v>
      </c>
      <c r="T647" s="34">
        <f>COUNTIF(D647:S647,"&gt;2")</f>
        <v>0</v>
      </c>
      <c r="U647" s="34">
        <f>COUNTIF(D647:S647,"&lt;2")  - COUNTIF(D647:S647,"=0")</f>
        <v>3</v>
      </c>
      <c r="V647" s="34">
        <f t="shared" si="71"/>
        <v>3</v>
      </c>
    </row>
    <row r="648" spans="1:22">
      <c r="A648" s="34" t="s">
        <v>942</v>
      </c>
      <c r="B648" s="34" t="s">
        <v>8</v>
      </c>
      <c r="C648" s="5" t="s">
        <v>5446</v>
      </c>
      <c r="D648" s="34">
        <v>0</v>
      </c>
      <c r="E648" s="34">
        <v>0</v>
      </c>
      <c r="F648" s="34">
        <v>0</v>
      </c>
      <c r="G648" s="34">
        <v>0</v>
      </c>
      <c r="H648" s="34">
        <v>0</v>
      </c>
      <c r="I648" s="34">
        <v>0</v>
      </c>
      <c r="J648" s="34">
        <v>0</v>
      </c>
      <c r="K648" s="34">
        <v>0</v>
      </c>
      <c r="L648" s="34">
        <v>0</v>
      </c>
      <c r="M648" s="34">
        <v>0</v>
      </c>
      <c r="N648" s="34">
        <v>0</v>
      </c>
      <c r="O648" s="34">
        <v>0</v>
      </c>
      <c r="P648" s="34">
        <v>0</v>
      </c>
      <c r="Q648" s="34">
        <v>0</v>
      </c>
      <c r="R648" s="34">
        <v>0</v>
      </c>
      <c r="S648" s="34">
        <v>0</v>
      </c>
      <c r="T648" s="34">
        <f t="shared" ref="T648:T670" si="76">COUNTIF(D648:S648,"&gt;0")</f>
        <v>0</v>
      </c>
      <c r="U648" s="34">
        <f t="shared" ref="U648:U670" si="77">COUNTIF(D648:S648,"&lt;0")</f>
        <v>0</v>
      </c>
      <c r="V648" s="34">
        <f t="shared" si="71"/>
        <v>0</v>
      </c>
    </row>
    <row r="649" spans="1:22">
      <c r="A649" s="34" t="s">
        <v>2101</v>
      </c>
      <c r="B649" s="34" t="s">
        <v>8</v>
      </c>
      <c r="C649" s="5" t="s">
        <v>5446</v>
      </c>
      <c r="D649" s="34">
        <v>0</v>
      </c>
      <c r="E649" s="34">
        <v>0</v>
      </c>
      <c r="F649" s="34">
        <v>0</v>
      </c>
      <c r="G649" s="34">
        <v>0</v>
      </c>
      <c r="H649" s="34">
        <v>0</v>
      </c>
      <c r="I649" s="34">
        <v>0</v>
      </c>
      <c r="J649" s="34">
        <v>0</v>
      </c>
      <c r="K649" s="34">
        <v>0</v>
      </c>
      <c r="L649" s="34">
        <v>0</v>
      </c>
      <c r="M649" s="34">
        <v>0</v>
      </c>
      <c r="N649" s="34">
        <v>0</v>
      </c>
      <c r="O649" s="34">
        <v>0</v>
      </c>
      <c r="P649" s="34">
        <v>0</v>
      </c>
      <c r="Q649" s="34">
        <v>0</v>
      </c>
      <c r="R649" s="34">
        <v>0</v>
      </c>
      <c r="S649" s="34">
        <v>0</v>
      </c>
      <c r="T649" s="34">
        <f t="shared" si="76"/>
        <v>0</v>
      </c>
      <c r="U649" s="34">
        <f t="shared" si="77"/>
        <v>0</v>
      </c>
      <c r="V649" s="34">
        <f t="shared" si="71"/>
        <v>0</v>
      </c>
    </row>
    <row r="650" spans="1:22">
      <c r="A650" s="34" t="s">
        <v>210</v>
      </c>
      <c r="B650" s="34" t="s">
        <v>8</v>
      </c>
      <c r="C650" s="5" t="s">
        <v>5446</v>
      </c>
      <c r="D650" s="34">
        <v>0</v>
      </c>
      <c r="E650" s="34">
        <v>0</v>
      </c>
      <c r="F650" s="34">
        <v>0</v>
      </c>
      <c r="G650" s="34">
        <v>0</v>
      </c>
      <c r="H650" s="34">
        <v>0</v>
      </c>
      <c r="I650" s="34">
        <v>0</v>
      </c>
      <c r="J650" s="34">
        <v>0</v>
      </c>
      <c r="K650" s="34">
        <v>0</v>
      </c>
      <c r="L650" s="34">
        <v>0</v>
      </c>
      <c r="M650" s="34">
        <v>0</v>
      </c>
      <c r="N650" s="34">
        <v>0</v>
      </c>
      <c r="O650" s="34">
        <v>0</v>
      </c>
      <c r="P650" s="34">
        <v>0</v>
      </c>
      <c r="Q650" s="34">
        <v>0</v>
      </c>
      <c r="R650" s="34">
        <v>0</v>
      </c>
      <c r="S650" s="34">
        <v>0</v>
      </c>
      <c r="T650" s="34">
        <f t="shared" si="76"/>
        <v>0</v>
      </c>
      <c r="U650" s="34">
        <f t="shared" si="77"/>
        <v>0</v>
      </c>
      <c r="V650" s="34">
        <f t="shared" si="71"/>
        <v>0</v>
      </c>
    </row>
    <row r="651" spans="1:22">
      <c r="A651" s="34" t="s">
        <v>232</v>
      </c>
      <c r="B651" s="34" t="s">
        <v>8</v>
      </c>
      <c r="C651" s="5" t="s">
        <v>5446</v>
      </c>
      <c r="D651" s="34">
        <v>0</v>
      </c>
      <c r="E651" s="34">
        <v>0</v>
      </c>
      <c r="F651" s="34">
        <v>0</v>
      </c>
      <c r="G651" s="34">
        <v>0</v>
      </c>
      <c r="H651" s="34">
        <v>0</v>
      </c>
      <c r="I651" s="34">
        <v>0</v>
      </c>
      <c r="J651" s="34">
        <v>0</v>
      </c>
      <c r="K651" s="34">
        <v>0</v>
      </c>
      <c r="L651" s="34">
        <v>0</v>
      </c>
      <c r="M651" s="34">
        <v>0</v>
      </c>
      <c r="N651" s="34">
        <v>0</v>
      </c>
      <c r="O651" s="34">
        <v>0</v>
      </c>
      <c r="P651" s="34">
        <v>0</v>
      </c>
      <c r="Q651" s="34">
        <v>0</v>
      </c>
      <c r="R651" s="34">
        <v>0</v>
      </c>
      <c r="S651" s="34">
        <v>0</v>
      </c>
      <c r="T651" s="34">
        <f t="shared" si="76"/>
        <v>0</v>
      </c>
      <c r="U651" s="34">
        <f t="shared" si="77"/>
        <v>0</v>
      </c>
      <c r="V651" s="34">
        <f t="shared" si="71"/>
        <v>0</v>
      </c>
    </row>
    <row r="652" spans="1:22">
      <c r="A652" s="34" t="s">
        <v>218</v>
      </c>
      <c r="B652" s="34" t="s">
        <v>8</v>
      </c>
      <c r="C652" s="5" t="s">
        <v>5446</v>
      </c>
      <c r="D652" s="34">
        <v>0</v>
      </c>
      <c r="E652" s="34">
        <v>0</v>
      </c>
      <c r="F652" s="34">
        <v>0</v>
      </c>
      <c r="G652" s="34">
        <v>0</v>
      </c>
      <c r="H652" s="34">
        <v>0</v>
      </c>
      <c r="I652" s="34">
        <v>0</v>
      </c>
      <c r="J652" s="34">
        <v>0</v>
      </c>
      <c r="K652" s="34">
        <v>0</v>
      </c>
      <c r="L652" s="34">
        <v>0</v>
      </c>
      <c r="M652" s="34">
        <v>0</v>
      </c>
      <c r="N652" s="34">
        <v>0</v>
      </c>
      <c r="O652" s="34">
        <v>0</v>
      </c>
      <c r="P652" s="34">
        <v>0</v>
      </c>
      <c r="Q652" s="34">
        <v>0</v>
      </c>
      <c r="R652" s="34">
        <v>0</v>
      </c>
      <c r="S652" s="34">
        <v>0</v>
      </c>
      <c r="T652" s="34">
        <f t="shared" si="76"/>
        <v>0</v>
      </c>
      <c r="U652" s="34">
        <f t="shared" si="77"/>
        <v>0</v>
      </c>
      <c r="V652" s="34">
        <f t="shared" si="71"/>
        <v>0</v>
      </c>
    </row>
    <row r="653" spans="1:22">
      <c r="A653" s="34" t="s">
        <v>2567</v>
      </c>
      <c r="B653" s="34" t="s">
        <v>8</v>
      </c>
      <c r="C653" s="5" t="s">
        <v>5446</v>
      </c>
      <c r="D653" s="34">
        <v>-1</v>
      </c>
      <c r="E653" s="34">
        <v>0</v>
      </c>
      <c r="F653" s="34">
        <v>-1</v>
      </c>
      <c r="G653" s="34">
        <v>0</v>
      </c>
      <c r="H653" s="34">
        <v>0</v>
      </c>
      <c r="I653" s="34">
        <v>-1</v>
      </c>
      <c r="J653" s="34">
        <v>0</v>
      </c>
      <c r="K653" s="34">
        <v>0</v>
      </c>
      <c r="L653" s="34">
        <v>0</v>
      </c>
      <c r="M653" s="34">
        <v>0</v>
      </c>
      <c r="N653" s="34">
        <v>0</v>
      </c>
      <c r="O653" s="34">
        <v>0</v>
      </c>
      <c r="P653" s="34">
        <v>0</v>
      </c>
      <c r="Q653" s="34">
        <v>0</v>
      </c>
      <c r="R653" s="34">
        <v>0</v>
      </c>
      <c r="S653" s="34">
        <v>0</v>
      </c>
      <c r="T653" s="34">
        <f t="shared" si="76"/>
        <v>0</v>
      </c>
      <c r="U653" s="34">
        <f t="shared" si="77"/>
        <v>3</v>
      </c>
      <c r="V653" s="34">
        <f t="shared" si="71"/>
        <v>3</v>
      </c>
    </row>
    <row r="654" spans="1:22">
      <c r="A654" s="34" t="s">
        <v>2571</v>
      </c>
      <c r="B654" s="34" t="s">
        <v>8</v>
      </c>
      <c r="C654" s="5" t="s">
        <v>5446</v>
      </c>
      <c r="D654" s="34">
        <v>0</v>
      </c>
      <c r="E654" s="34">
        <v>0</v>
      </c>
      <c r="F654" s="34">
        <v>0</v>
      </c>
      <c r="G654" s="34">
        <v>0</v>
      </c>
      <c r="H654" s="34">
        <v>0</v>
      </c>
      <c r="I654" s="34">
        <v>0</v>
      </c>
      <c r="J654" s="34">
        <v>0</v>
      </c>
      <c r="K654" s="34">
        <v>0</v>
      </c>
      <c r="L654" s="34">
        <v>0</v>
      </c>
      <c r="M654" s="34">
        <v>0</v>
      </c>
      <c r="N654" s="34">
        <v>0</v>
      </c>
      <c r="O654" s="34">
        <v>0</v>
      </c>
      <c r="P654" s="34">
        <v>0</v>
      </c>
      <c r="Q654" s="34">
        <v>0</v>
      </c>
      <c r="R654" s="34">
        <v>0</v>
      </c>
      <c r="S654" s="34">
        <v>0</v>
      </c>
      <c r="T654" s="34">
        <f t="shared" si="76"/>
        <v>0</v>
      </c>
      <c r="U654" s="34">
        <f t="shared" si="77"/>
        <v>0</v>
      </c>
      <c r="V654" s="34">
        <f t="shared" si="71"/>
        <v>0</v>
      </c>
    </row>
    <row r="655" spans="1:22">
      <c r="A655" s="34" t="s">
        <v>2595</v>
      </c>
      <c r="B655" s="34" t="s">
        <v>8</v>
      </c>
      <c r="C655" s="5" t="s">
        <v>5446</v>
      </c>
      <c r="D655" s="34">
        <v>0</v>
      </c>
      <c r="E655" s="34">
        <v>0</v>
      </c>
      <c r="F655" s="34">
        <v>0</v>
      </c>
      <c r="G655" s="34">
        <v>0</v>
      </c>
      <c r="H655" s="34">
        <v>0</v>
      </c>
      <c r="I655" s="34">
        <v>0</v>
      </c>
      <c r="J655" s="34">
        <v>0</v>
      </c>
      <c r="K655" s="34">
        <v>0</v>
      </c>
      <c r="L655" s="34">
        <v>0</v>
      </c>
      <c r="M655" s="34">
        <v>0</v>
      </c>
      <c r="N655" s="34">
        <v>0</v>
      </c>
      <c r="O655" s="34">
        <v>0</v>
      </c>
      <c r="P655" s="34">
        <v>0</v>
      </c>
      <c r="Q655" s="34">
        <v>0</v>
      </c>
      <c r="R655" s="34">
        <v>0</v>
      </c>
      <c r="S655" s="34">
        <v>0</v>
      </c>
      <c r="T655" s="34">
        <f t="shared" si="76"/>
        <v>0</v>
      </c>
      <c r="U655" s="34">
        <f t="shared" si="77"/>
        <v>0</v>
      </c>
      <c r="V655" s="34">
        <f t="shared" si="71"/>
        <v>0</v>
      </c>
    </row>
    <row r="656" spans="1:22">
      <c r="A656" s="34" t="s">
        <v>2599</v>
      </c>
      <c r="B656" s="34" t="s">
        <v>8</v>
      </c>
      <c r="C656" s="5" t="s">
        <v>5446</v>
      </c>
      <c r="D656" s="34">
        <v>0</v>
      </c>
      <c r="E656" s="34">
        <v>0</v>
      </c>
      <c r="F656" s="34">
        <v>0</v>
      </c>
      <c r="G656" s="34">
        <v>0</v>
      </c>
      <c r="H656" s="34">
        <v>0</v>
      </c>
      <c r="I656" s="34">
        <v>0</v>
      </c>
      <c r="J656" s="34">
        <v>0</v>
      </c>
      <c r="K656" s="34">
        <v>0</v>
      </c>
      <c r="L656" s="34">
        <v>0</v>
      </c>
      <c r="M656" s="34">
        <v>0</v>
      </c>
      <c r="N656" s="34">
        <v>0</v>
      </c>
      <c r="O656" s="34">
        <v>0</v>
      </c>
      <c r="P656" s="34">
        <v>0</v>
      </c>
      <c r="Q656" s="34">
        <v>0</v>
      </c>
      <c r="R656" s="34">
        <v>0</v>
      </c>
      <c r="S656" s="34">
        <v>0</v>
      </c>
      <c r="T656" s="34">
        <f t="shared" si="76"/>
        <v>0</v>
      </c>
      <c r="U656" s="34">
        <f t="shared" si="77"/>
        <v>0</v>
      </c>
      <c r="V656" s="34">
        <f t="shared" si="71"/>
        <v>0</v>
      </c>
    </row>
    <row r="657" spans="1:22">
      <c r="A657" s="34" t="s">
        <v>2450</v>
      </c>
      <c r="B657" s="34" t="s">
        <v>8</v>
      </c>
      <c r="C657" s="5" t="s">
        <v>5446</v>
      </c>
      <c r="D657" s="34">
        <v>0</v>
      </c>
      <c r="E657" s="34">
        <v>0</v>
      </c>
      <c r="F657" s="34">
        <v>0</v>
      </c>
      <c r="G657" s="34">
        <v>0</v>
      </c>
      <c r="H657" s="34">
        <v>0</v>
      </c>
      <c r="I657" s="34">
        <v>0</v>
      </c>
      <c r="J657" s="34">
        <v>0</v>
      </c>
      <c r="K657" s="34">
        <v>0</v>
      </c>
      <c r="L657" s="34">
        <v>0</v>
      </c>
      <c r="M657" s="34">
        <v>0</v>
      </c>
      <c r="N657" s="34">
        <v>0</v>
      </c>
      <c r="O657" s="34">
        <v>0</v>
      </c>
      <c r="P657" s="34">
        <v>0</v>
      </c>
      <c r="Q657" s="34">
        <v>0</v>
      </c>
      <c r="R657" s="34">
        <v>0</v>
      </c>
      <c r="S657" s="34">
        <v>0</v>
      </c>
      <c r="T657" s="34">
        <f t="shared" si="76"/>
        <v>0</v>
      </c>
      <c r="U657" s="34">
        <f t="shared" si="77"/>
        <v>0</v>
      </c>
      <c r="V657" s="34">
        <f t="shared" ref="V657:V720" si="78">SUM(T657:U657)</f>
        <v>0</v>
      </c>
    </row>
    <row r="658" spans="1:22">
      <c r="A658" s="34" t="s">
        <v>2513</v>
      </c>
      <c r="B658" s="34" t="s">
        <v>8</v>
      </c>
      <c r="C658" s="5" t="s">
        <v>5446</v>
      </c>
      <c r="D658" s="34">
        <v>0</v>
      </c>
      <c r="E658" s="34">
        <v>0</v>
      </c>
      <c r="F658" s="34">
        <v>0</v>
      </c>
      <c r="G658" s="34">
        <v>0</v>
      </c>
      <c r="H658" s="34">
        <v>0</v>
      </c>
      <c r="I658" s="34">
        <v>0</v>
      </c>
      <c r="J658" s="34">
        <v>0</v>
      </c>
      <c r="K658" s="34">
        <v>0</v>
      </c>
      <c r="L658" s="34">
        <v>0</v>
      </c>
      <c r="M658" s="34">
        <v>0</v>
      </c>
      <c r="N658" s="34">
        <v>0</v>
      </c>
      <c r="O658" s="34">
        <v>0</v>
      </c>
      <c r="P658" s="34">
        <v>0</v>
      </c>
      <c r="Q658" s="34">
        <v>0</v>
      </c>
      <c r="R658" s="34">
        <v>0</v>
      </c>
      <c r="S658" s="34">
        <v>0</v>
      </c>
      <c r="T658" s="34">
        <f t="shared" si="76"/>
        <v>0</v>
      </c>
      <c r="U658" s="34">
        <f t="shared" si="77"/>
        <v>0</v>
      </c>
      <c r="V658" s="34">
        <f t="shared" si="78"/>
        <v>0</v>
      </c>
    </row>
    <row r="659" spans="1:22">
      <c r="A659" s="34" t="s">
        <v>557</v>
      </c>
      <c r="B659" s="34" t="s">
        <v>8</v>
      </c>
      <c r="C659" s="5" t="s">
        <v>5446</v>
      </c>
      <c r="D659" s="34">
        <v>0</v>
      </c>
      <c r="E659" s="34">
        <v>0</v>
      </c>
      <c r="F659" s="34">
        <v>0</v>
      </c>
      <c r="G659" s="34">
        <v>0</v>
      </c>
      <c r="H659" s="34">
        <v>0</v>
      </c>
      <c r="I659" s="34">
        <v>0</v>
      </c>
      <c r="J659" s="34">
        <v>0</v>
      </c>
      <c r="K659" s="34">
        <v>0</v>
      </c>
      <c r="L659" s="34">
        <v>0</v>
      </c>
      <c r="M659" s="34">
        <v>0</v>
      </c>
      <c r="N659" s="34">
        <v>0</v>
      </c>
      <c r="O659" s="34">
        <v>0</v>
      </c>
      <c r="P659" s="34">
        <v>0</v>
      </c>
      <c r="Q659" s="34">
        <v>0</v>
      </c>
      <c r="R659" s="34">
        <v>0</v>
      </c>
      <c r="S659" s="34">
        <v>0</v>
      </c>
      <c r="T659" s="34">
        <f t="shared" si="76"/>
        <v>0</v>
      </c>
      <c r="U659" s="34">
        <f t="shared" si="77"/>
        <v>0</v>
      </c>
      <c r="V659" s="34">
        <f t="shared" si="78"/>
        <v>0</v>
      </c>
    </row>
    <row r="660" spans="1:22">
      <c r="A660" s="34" t="s">
        <v>2625</v>
      </c>
      <c r="B660" s="34" t="s">
        <v>8</v>
      </c>
      <c r="C660" s="5" t="s">
        <v>5446</v>
      </c>
      <c r="D660" s="34">
        <v>0</v>
      </c>
      <c r="E660" s="34">
        <v>0</v>
      </c>
      <c r="F660" s="34">
        <v>0</v>
      </c>
      <c r="G660" s="34">
        <v>0</v>
      </c>
      <c r="H660" s="34">
        <v>0</v>
      </c>
      <c r="I660" s="34">
        <v>0</v>
      </c>
      <c r="J660" s="34">
        <v>0</v>
      </c>
      <c r="K660" s="34">
        <v>0</v>
      </c>
      <c r="L660" s="34">
        <v>0</v>
      </c>
      <c r="M660" s="34">
        <v>0</v>
      </c>
      <c r="N660" s="34">
        <v>0</v>
      </c>
      <c r="O660" s="34">
        <v>0</v>
      </c>
      <c r="P660" s="34">
        <v>0</v>
      </c>
      <c r="Q660" s="34">
        <v>0</v>
      </c>
      <c r="R660" s="34">
        <v>0</v>
      </c>
      <c r="S660" s="34">
        <v>0</v>
      </c>
      <c r="T660" s="34">
        <f t="shared" si="76"/>
        <v>0</v>
      </c>
      <c r="U660" s="34">
        <f t="shared" si="77"/>
        <v>0</v>
      </c>
      <c r="V660" s="34">
        <f t="shared" si="78"/>
        <v>0</v>
      </c>
    </row>
    <row r="661" spans="1:22">
      <c r="A661" s="34" t="s">
        <v>2634</v>
      </c>
      <c r="B661" s="34" t="s">
        <v>8</v>
      </c>
      <c r="C661" s="5" t="s">
        <v>5446</v>
      </c>
      <c r="D661" s="34">
        <v>0</v>
      </c>
      <c r="E661" s="34">
        <v>0</v>
      </c>
      <c r="F661" s="34">
        <v>0</v>
      </c>
      <c r="G661" s="34">
        <v>0</v>
      </c>
      <c r="H661" s="34">
        <v>0</v>
      </c>
      <c r="I661" s="34">
        <v>0</v>
      </c>
      <c r="J661" s="34">
        <v>0</v>
      </c>
      <c r="K661" s="34">
        <v>0</v>
      </c>
      <c r="L661" s="34">
        <v>0</v>
      </c>
      <c r="M661" s="34">
        <v>0</v>
      </c>
      <c r="N661" s="34">
        <v>0</v>
      </c>
      <c r="O661" s="34">
        <v>0</v>
      </c>
      <c r="P661" s="34">
        <v>0</v>
      </c>
      <c r="Q661" s="34">
        <v>0</v>
      </c>
      <c r="R661" s="34">
        <v>0</v>
      </c>
      <c r="S661" s="34">
        <v>0</v>
      </c>
      <c r="T661" s="34">
        <f t="shared" si="76"/>
        <v>0</v>
      </c>
      <c r="U661" s="34">
        <f t="shared" si="77"/>
        <v>0</v>
      </c>
      <c r="V661" s="34">
        <f t="shared" si="78"/>
        <v>0</v>
      </c>
    </row>
    <row r="662" spans="1:22">
      <c r="A662" s="34" t="s">
        <v>2628</v>
      </c>
      <c r="B662" s="34" t="s">
        <v>8</v>
      </c>
      <c r="C662" s="5" t="s">
        <v>5446</v>
      </c>
      <c r="D662" s="34">
        <v>0</v>
      </c>
      <c r="E662" s="34">
        <v>0</v>
      </c>
      <c r="F662" s="34">
        <v>0</v>
      </c>
      <c r="G662" s="34">
        <v>0</v>
      </c>
      <c r="H662" s="34">
        <v>0</v>
      </c>
      <c r="I662" s="34">
        <v>0</v>
      </c>
      <c r="J662" s="34">
        <v>0</v>
      </c>
      <c r="K662" s="34">
        <v>0</v>
      </c>
      <c r="L662" s="34">
        <v>0</v>
      </c>
      <c r="M662" s="34">
        <v>0</v>
      </c>
      <c r="N662" s="34">
        <v>0</v>
      </c>
      <c r="O662" s="34">
        <v>0</v>
      </c>
      <c r="P662" s="34">
        <v>0</v>
      </c>
      <c r="Q662" s="34">
        <v>0</v>
      </c>
      <c r="R662" s="34">
        <v>0</v>
      </c>
      <c r="S662" s="34">
        <v>0</v>
      </c>
      <c r="T662" s="34">
        <f t="shared" si="76"/>
        <v>0</v>
      </c>
      <c r="U662" s="34">
        <f t="shared" si="77"/>
        <v>0</v>
      </c>
      <c r="V662" s="34">
        <f t="shared" si="78"/>
        <v>0</v>
      </c>
    </row>
    <row r="663" spans="1:22">
      <c r="A663" s="34" t="s">
        <v>2619</v>
      </c>
      <c r="B663" s="34" t="s">
        <v>8</v>
      </c>
      <c r="C663" s="5" t="s">
        <v>5446</v>
      </c>
      <c r="D663" s="34">
        <v>0</v>
      </c>
      <c r="E663" s="34">
        <v>0</v>
      </c>
      <c r="F663" s="34">
        <v>0</v>
      </c>
      <c r="G663" s="34">
        <v>0</v>
      </c>
      <c r="H663" s="34">
        <v>0</v>
      </c>
      <c r="I663" s="34">
        <v>0</v>
      </c>
      <c r="J663" s="34">
        <v>0</v>
      </c>
      <c r="K663" s="34">
        <v>0</v>
      </c>
      <c r="L663" s="34">
        <v>0</v>
      </c>
      <c r="M663" s="34">
        <v>0</v>
      </c>
      <c r="N663" s="34">
        <v>0</v>
      </c>
      <c r="O663" s="34">
        <v>0</v>
      </c>
      <c r="P663" s="34">
        <v>0</v>
      </c>
      <c r="Q663" s="34">
        <v>0</v>
      </c>
      <c r="R663" s="34">
        <v>0</v>
      </c>
      <c r="S663" s="34">
        <v>0</v>
      </c>
      <c r="T663" s="34">
        <f t="shared" si="76"/>
        <v>0</v>
      </c>
      <c r="U663" s="34">
        <f t="shared" si="77"/>
        <v>0</v>
      </c>
      <c r="V663" s="34">
        <f t="shared" si="78"/>
        <v>0</v>
      </c>
    </row>
    <row r="664" spans="1:22">
      <c r="A664" s="34" t="s">
        <v>2631</v>
      </c>
      <c r="B664" s="34" t="s">
        <v>8</v>
      </c>
      <c r="C664" s="5" t="s">
        <v>5446</v>
      </c>
      <c r="D664" s="34">
        <v>0</v>
      </c>
      <c r="E664" s="34">
        <v>0</v>
      </c>
      <c r="F664" s="34">
        <v>0</v>
      </c>
      <c r="G664" s="34">
        <v>0</v>
      </c>
      <c r="H664" s="34">
        <v>0</v>
      </c>
      <c r="I664" s="34">
        <v>0</v>
      </c>
      <c r="J664" s="34">
        <v>0</v>
      </c>
      <c r="K664" s="34">
        <v>0</v>
      </c>
      <c r="L664" s="34">
        <v>0</v>
      </c>
      <c r="M664" s="34">
        <v>0</v>
      </c>
      <c r="N664" s="34">
        <v>0</v>
      </c>
      <c r="O664" s="34">
        <v>0</v>
      </c>
      <c r="P664" s="34">
        <v>0</v>
      </c>
      <c r="Q664" s="34">
        <v>0</v>
      </c>
      <c r="R664" s="34">
        <v>0</v>
      </c>
      <c r="S664" s="34">
        <v>0</v>
      </c>
      <c r="T664" s="34">
        <f t="shared" si="76"/>
        <v>0</v>
      </c>
      <c r="U664" s="34">
        <f t="shared" si="77"/>
        <v>0</v>
      </c>
      <c r="V664" s="34">
        <f t="shared" si="78"/>
        <v>0</v>
      </c>
    </row>
    <row r="665" spans="1:22">
      <c r="A665" s="34" t="s">
        <v>2622</v>
      </c>
      <c r="B665" s="34" t="s">
        <v>8</v>
      </c>
      <c r="C665" s="5" t="s">
        <v>5446</v>
      </c>
      <c r="D665" s="34">
        <v>0</v>
      </c>
      <c r="E665" s="34">
        <v>0</v>
      </c>
      <c r="F665" s="34">
        <v>0</v>
      </c>
      <c r="G665" s="34">
        <v>0</v>
      </c>
      <c r="H665" s="34">
        <v>0</v>
      </c>
      <c r="I665" s="34">
        <v>0</v>
      </c>
      <c r="J665" s="34">
        <v>0</v>
      </c>
      <c r="K665" s="34">
        <v>0</v>
      </c>
      <c r="L665" s="34">
        <v>0</v>
      </c>
      <c r="M665" s="34">
        <v>0</v>
      </c>
      <c r="N665" s="34">
        <v>0</v>
      </c>
      <c r="O665" s="34">
        <v>0</v>
      </c>
      <c r="P665" s="34">
        <v>0</v>
      </c>
      <c r="Q665" s="34">
        <v>0</v>
      </c>
      <c r="R665" s="34">
        <v>0</v>
      </c>
      <c r="S665" s="34">
        <v>0</v>
      </c>
      <c r="T665" s="34">
        <f t="shared" si="76"/>
        <v>0</v>
      </c>
      <c r="U665" s="34">
        <f t="shared" si="77"/>
        <v>0</v>
      </c>
      <c r="V665" s="34">
        <f t="shared" si="78"/>
        <v>0</v>
      </c>
    </row>
    <row r="666" spans="1:22">
      <c r="A666" s="34" t="s">
        <v>2640</v>
      </c>
      <c r="B666" s="34" t="s">
        <v>8</v>
      </c>
      <c r="C666" s="5" t="s">
        <v>5446</v>
      </c>
      <c r="D666" s="34">
        <v>0</v>
      </c>
      <c r="E666" s="34">
        <v>0</v>
      </c>
      <c r="F666" s="34">
        <v>0</v>
      </c>
      <c r="G666" s="34">
        <v>0</v>
      </c>
      <c r="H666" s="34">
        <v>0</v>
      </c>
      <c r="I666" s="34">
        <v>0</v>
      </c>
      <c r="J666" s="34">
        <v>0</v>
      </c>
      <c r="K666" s="34">
        <v>0</v>
      </c>
      <c r="L666" s="34">
        <v>0</v>
      </c>
      <c r="M666" s="34">
        <v>0</v>
      </c>
      <c r="N666" s="34">
        <v>0</v>
      </c>
      <c r="O666" s="34">
        <v>0</v>
      </c>
      <c r="P666" s="34">
        <v>0</v>
      </c>
      <c r="Q666" s="34">
        <v>0</v>
      </c>
      <c r="R666" s="34">
        <v>0</v>
      </c>
      <c r="S666" s="34">
        <v>0</v>
      </c>
      <c r="T666" s="34">
        <f t="shared" si="76"/>
        <v>0</v>
      </c>
      <c r="U666" s="34">
        <f t="shared" si="77"/>
        <v>0</v>
      </c>
      <c r="V666" s="34">
        <f t="shared" si="78"/>
        <v>0</v>
      </c>
    </row>
    <row r="667" spans="1:22">
      <c r="A667" s="34" t="s">
        <v>2637</v>
      </c>
      <c r="B667" s="34" t="s">
        <v>8</v>
      </c>
      <c r="C667" s="5" t="s">
        <v>5446</v>
      </c>
      <c r="D667" s="34">
        <v>0</v>
      </c>
      <c r="E667" s="34">
        <v>0</v>
      </c>
      <c r="F667" s="34">
        <v>0</v>
      </c>
      <c r="G667" s="34">
        <v>0</v>
      </c>
      <c r="H667" s="34">
        <v>0</v>
      </c>
      <c r="I667" s="34">
        <v>0</v>
      </c>
      <c r="J667" s="34">
        <v>0</v>
      </c>
      <c r="K667" s="34">
        <v>0</v>
      </c>
      <c r="L667" s="34">
        <v>0</v>
      </c>
      <c r="M667" s="34">
        <v>0</v>
      </c>
      <c r="N667" s="34">
        <v>0</v>
      </c>
      <c r="O667" s="34">
        <v>0</v>
      </c>
      <c r="P667" s="34">
        <v>0</v>
      </c>
      <c r="Q667" s="34">
        <v>0</v>
      </c>
      <c r="R667" s="34">
        <v>0</v>
      </c>
      <c r="S667" s="34">
        <v>0</v>
      </c>
      <c r="T667" s="34">
        <f t="shared" si="76"/>
        <v>0</v>
      </c>
      <c r="U667" s="34">
        <f t="shared" si="77"/>
        <v>0</v>
      </c>
      <c r="V667" s="34">
        <f t="shared" si="78"/>
        <v>0</v>
      </c>
    </row>
    <row r="668" spans="1:22">
      <c r="A668" s="34" t="s">
        <v>911</v>
      </c>
      <c r="B668" s="34" t="s">
        <v>8</v>
      </c>
      <c r="C668" s="5" t="s">
        <v>5446</v>
      </c>
      <c r="D668" s="34">
        <v>-1</v>
      </c>
      <c r="E668" s="34">
        <v>0</v>
      </c>
      <c r="F668" s="34">
        <v>-1</v>
      </c>
      <c r="G668" s="34">
        <v>0</v>
      </c>
      <c r="H668" s="34">
        <v>0</v>
      </c>
      <c r="I668" s="34">
        <v>-1</v>
      </c>
      <c r="J668" s="34">
        <v>0</v>
      </c>
      <c r="K668" s="34">
        <v>0</v>
      </c>
      <c r="L668" s="34">
        <v>0</v>
      </c>
      <c r="M668" s="34">
        <v>0</v>
      </c>
      <c r="N668" s="34">
        <v>0</v>
      </c>
      <c r="O668" s="34">
        <v>0</v>
      </c>
      <c r="P668" s="34">
        <v>0</v>
      </c>
      <c r="Q668" s="34">
        <v>0</v>
      </c>
      <c r="R668" s="34">
        <v>0</v>
      </c>
      <c r="S668" s="34">
        <v>0</v>
      </c>
      <c r="T668" s="34">
        <f t="shared" si="76"/>
        <v>0</v>
      </c>
      <c r="U668" s="34">
        <f t="shared" si="77"/>
        <v>3</v>
      </c>
      <c r="V668" s="34">
        <f t="shared" si="78"/>
        <v>3</v>
      </c>
    </row>
    <row r="669" spans="1:22">
      <c r="A669" s="34" t="s">
        <v>1234</v>
      </c>
      <c r="B669" s="34" t="s">
        <v>8</v>
      </c>
      <c r="C669" s="5" t="s">
        <v>5533</v>
      </c>
      <c r="D669" s="34">
        <v>0</v>
      </c>
      <c r="E669" s="34">
        <v>0</v>
      </c>
      <c r="F669" s="34">
        <v>0</v>
      </c>
      <c r="G669" s="34">
        <v>0</v>
      </c>
      <c r="H669" s="34">
        <v>0</v>
      </c>
      <c r="I669" s="34">
        <v>0</v>
      </c>
      <c r="J669" s="34">
        <v>0</v>
      </c>
      <c r="K669" s="34">
        <v>0</v>
      </c>
      <c r="L669" s="34">
        <v>0</v>
      </c>
      <c r="M669" s="34">
        <v>0</v>
      </c>
      <c r="N669" s="34">
        <v>0</v>
      </c>
      <c r="O669" s="34">
        <v>0</v>
      </c>
      <c r="P669" s="34">
        <v>0</v>
      </c>
      <c r="Q669" s="34">
        <v>0</v>
      </c>
      <c r="R669" s="34">
        <v>0</v>
      </c>
      <c r="S669" s="34">
        <v>0</v>
      </c>
      <c r="T669" s="34">
        <f t="shared" si="76"/>
        <v>0</v>
      </c>
      <c r="U669" s="34">
        <f t="shared" si="77"/>
        <v>0</v>
      </c>
      <c r="V669" s="34">
        <f t="shared" si="78"/>
        <v>0</v>
      </c>
    </row>
    <row r="670" spans="1:22">
      <c r="A670" s="34" t="s">
        <v>2416</v>
      </c>
      <c r="B670" s="34" t="s">
        <v>8</v>
      </c>
      <c r="C670" s="5" t="s">
        <v>5446</v>
      </c>
      <c r="D670" s="34">
        <v>0</v>
      </c>
      <c r="E670" s="34">
        <v>0</v>
      </c>
      <c r="F670" s="34">
        <v>0</v>
      </c>
      <c r="G670" s="34">
        <v>0</v>
      </c>
      <c r="H670" s="34">
        <v>0</v>
      </c>
      <c r="I670" s="34">
        <v>0</v>
      </c>
      <c r="J670" s="34">
        <v>0</v>
      </c>
      <c r="K670" s="34">
        <v>0</v>
      </c>
      <c r="L670" s="34">
        <v>0</v>
      </c>
      <c r="M670" s="34">
        <v>0</v>
      </c>
      <c r="N670" s="34">
        <v>0</v>
      </c>
      <c r="O670" s="34">
        <v>0</v>
      </c>
      <c r="P670" s="34">
        <v>0</v>
      </c>
      <c r="Q670" s="34">
        <v>0</v>
      </c>
      <c r="R670" s="34">
        <v>0</v>
      </c>
      <c r="S670" s="34">
        <v>0</v>
      </c>
      <c r="T670" s="34">
        <f t="shared" si="76"/>
        <v>0</v>
      </c>
      <c r="U670" s="34">
        <f t="shared" si="77"/>
        <v>0</v>
      </c>
      <c r="V670" s="34">
        <f t="shared" si="78"/>
        <v>0</v>
      </c>
    </row>
    <row r="671" spans="1:22">
      <c r="A671" s="34" t="s">
        <v>2420</v>
      </c>
      <c r="B671" s="34" t="s">
        <v>8</v>
      </c>
      <c r="C671" s="5" t="s">
        <v>5446</v>
      </c>
      <c r="D671" s="34">
        <v>0</v>
      </c>
      <c r="E671" s="34">
        <v>0</v>
      </c>
      <c r="F671" s="34">
        <v>0</v>
      </c>
      <c r="G671" s="34">
        <v>0</v>
      </c>
      <c r="H671" s="34">
        <v>0</v>
      </c>
      <c r="I671" s="34">
        <v>0</v>
      </c>
      <c r="J671" s="34">
        <v>0</v>
      </c>
      <c r="K671" s="34">
        <v>0</v>
      </c>
      <c r="L671" s="34">
        <v>1</v>
      </c>
      <c r="M671" s="34">
        <v>0</v>
      </c>
      <c r="N671" s="34">
        <v>0</v>
      </c>
      <c r="O671" s="34">
        <v>0</v>
      </c>
      <c r="P671" s="34">
        <v>0</v>
      </c>
      <c r="Q671" s="34">
        <v>0</v>
      </c>
      <c r="R671" s="34">
        <v>0</v>
      </c>
      <c r="S671" s="34">
        <v>0</v>
      </c>
      <c r="T671" s="34">
        <f>COUNTIF(D671:S671,"&gt;2")</f>
        <v>0</v>
      </c>
      <c r="U671" s="34">
        <f>COUNTIF(D671:S671,"&lt;2")  - COUNTIF(D671:S671,"=0")</f>
        <v>1</v>
      </c>
      <c r="V671" s="34">
        <f t="shared" si="78"/>
        <v>1</v>
      </c>
    </row>
    <row r="672" spans="1:22">
      <c r="A672" s="34" t="s">
        <v>109</v>
      </c>
      <c r="B672" s="34" t="s">
        <v>8</v>
      </c>
      <c r="C672" s="5" t="s">
        <v>5446</v>
      </c>
      <c r="D672" s="34">
        <v>0</v>
      </c>
      <c r="E672" s="34">
        <v>0</v>
      </c>
      <c r="F672" s="34">
        <v>0</v>
      </c>
      <c r="G672" s="34">
        <v>0</v>
      </c>
      <c r="H672" s="34">
        <v>0</v>
      </c>
      <c r="I672" s="34">
        <v>0</v>
      </c>
      <c r="J672" s="34">
        <v>0</v>
      </c>
      <c r="K672" s="34">
        <v>0</v>
      </c>
      <c r="L672" s="34">
        <v>0</v>
      </c>
      <c r="M672" s="34">
        <v>0</v>
      </c>
      <c r="N672" s="34">
        <v>0</v>
      </c>
      <c r="O672" s="34">
        <v>0</v>
      </c>
      <c r="P672" s="34">
        <v>0</v>
      </c>
      <c r="Q672" s="34">
        <v>1</v>
      </c>
      <c r="R672" s="34">
        <v>0</v>
      </c>
      <c r="S672" s="34">
        <v>0</v>
      </c>
      <c r="T672" s="34">
        <f>COUNTIF(D672:S672,"&gt;2")</f>
        <v>0</v>
      </c>
      <c r="U672" s="34">
        <f>COUNTIF(D672:S672,"&lt;2")  - COUNTIF(D672:S672,"=0")</f>
        <v>1</v>
      </c>
      <c r="V672" s="34">
        <f t="shared" si="78"/>
        <v>1</v>
      </c>
    </row>
    <row r="673" spans="1:22">
      <c r="A673" s="34" t="s">
        <v>340</v>
      </c>
      <c r="B673" s="34" t="s">
        <v>8</v>
      </c>
      <c r="C673" s="5" t="s">
        <v>5446</v>
      </c>
      <c r="D673" s="34">
        <v>0</v>
      </c>
      <c r="E673" s="34">
        <v>0</v>
      </c>
      <c r="F673" s="34">
        <v>0</v>
      </c>
      <c r="G673" s="34">
        <v>0</v>
      </c>
      <c r="H673" s="34">
        <v>0</v>
      </c>
      <c r="I673" s="34">
        <v>0</v>
      </c>
      <c r="J673" s="34">
        <v>0</v>
      </c>
      <c r="K673" s="34">
        <v>0</v>
      </c>
      <c r="L673" s="34">
        <v>0</v>
      </c>
      <c r="M673" s="34">
        <v>0</v>
      </c>
      <c r="N673" s="34">
        <v>0</v>
      </c>
      <c r="O673" s="34">
        <v>0</v>
      </c>
      <c r="P673" s="34">
        <v>0</v>
      </c>
      <c r="Q673" s="34">
        <v>0</v>
      </c>
      <c r="R673" s="34">
        <v>0</v>
      </c>
      <c r="S673" s="34">
        <v>0</v>
      </c>
      <c r="T673" s="34">
        <f>COUNTIF(D673:S673,"&gt;0")</f>
        <v>0</v>
      </c>
      <c r="U673" s="34">
        <f>COUNTIF(D673:S673,"&lt;0")</f>
        <v>0</v>
      </c>
      <c r="V673" s="34">
        <f t="shared" si="78"/>
        <v>0</v>
      </c>
    </row>
    <row r="674" spans="1:22">
      <c r="A674" s="34" t="s">
        <v>957</v>
      </c>
      <c r="B674" s="34" t="s">
        <v>8</v>
      </c>
      <c r="C674" s="5" t="s">
        <v>5446</v>
      </c>
      <c r="D674" s="34">
        <v>0</v>
      </c>
      <c r="E674" s="34">
        <v>0</v>
      </c>
      <c r="F674" s="34">
        <v>0</v>
      </c>
      <c r="G674" s="34">
        <v>0</v>
      </c>
      <c r="H674" s="34">
        <v>0</v>
      </c>
      <c r="I674" s="34">
        <v>0</v>
      </c>
      <c r="J674" s="34">
        <v>0</v>
      </c>
      <c r="K674" s="34">
        <v>0</v>
      </c>
      <c r="L674" s="34">
        <v>0</v>
      </c>
      <c r="M674" s="34">
        <v>0</v>
      </c>
      <c r="N674" s="34">
        <v>0</v>
      </c>
      <c r="O674" s="34">
        <v>0</v>
      </c>
      <c r="P674" s="34">
        <v>0</v>
      </c>
      <c r="Q674" s="34">
        <v>0</v>
      </c>
      <c r="R674" s="34">
        <v>0</v>
      </c>
      <c r="S674" s="34">
        <v>0</v>
      </c>
      <c r="T674" s="34">
        <f>COUNTIF(D674:S674,"&gt;0")</f>
        <v>0</v>
      </c>
      <c r="U674" s="34">
        <f>COUNTIF(D674:S674,"&lt;0")</f>
        <v>0</v>
      </c>
      <c r="V674" s="34">
        <f t="shared" si="78"/>
        <v>0</v>
      </c>
    </row>
    <row r="675" spans="1:22">
      <c r="A675" s="34" t="s">
        <v>2690</v>
      </c>
      <c r="B675" s="34" t="s">
        <v>8</v>
      </c>
      <c r="C675" s="5" t="s">
        <v>5446</v>
      </c>
      <c r="D675" s="34">
        <v>0</v>
      </c>
      <c r="E675" s="34">
        <v>0</v>
      </c>
      <c r="F675" s="34">
        <v>0</v>
      </c>
      <c r="G675" s="34">
        <v>0</v>
      </c>
      <c r="H675" s="34">
        <v>0</v>
      </c>
      <c r="I675" s="34">
        <v>0</v>
      </c>
      <c r="J675" s="34">
        <v>0</v>
      </c>
      <c r="K675" s="34">
        <v>0</v>
      </c>
      <c r="L675" s="34">
        <v>0</v>
      </c>
      <c r="M675" s="34">
        <v>0</v>
      </c>
      <c r="N675" s="34">
        <v>0</v>
      </c>
      <c r="O675" s="34">
        <v>0</v>
      </c>
      <c r="P675" s="34">
        <v>0</v>
      </c>
      <c r="Q675" s="34">
        <v>0</v>
      </c>
      <c r="R675" s="34">
        <v>0</v>
      </c>
      <c r="S675" s="34">
        <v>0</v>
      </c>
      <c r="T675" s="34">
        <f>COUNTIF(D675:S675,"&gt;0")</f>
        <v>0</v>
      </c>
      <c r="U675" s="34">
        <f>COUNTIF(D675:S675,"&lt;0")</f>
        <v>0</v>
      </c>
      <c r="V675" s="34">
        <f t="shared" si="78"/>
        <v>0</v>
      </c>
    </row>
    <row r="676" spans="1:22">
      <c r="A676" s="34" t="s">
        <v>334</v>
      </c>
      <c r="B676" s="34" t="s">
        <v>8</v>
      </c>
      <c r="C676" s="5" t="s">
        <v>5446</v>
      </c>
      <c r="D676" s="34">
        <v>0</v>
      </c>
      <c r="E676" s="34">
        <v>0</v>
      </c>
      <c r="F676" s="34">
        <v>0</v>
      </c>
      <c r="G676" s="34">
        <v>0</v>
      </c>
      <c r="H676" s="34">
        <v>0</v>
      </c>
      <c r="I676" s="34">
        <v>0</v>
      </c>
      <c r="J676" s="34">
        <v>0</v>
      </c>
      <c r="K676" s="34">
        <v>0</v>
      </c>
      <c r="L676" s="34">
        <v>0</v>
      </c>
      <c r="M676" s="34">
        <v>0</v>
      </c>
      <c r="N676" s="34">
        <v>0</v>
      </c>
      <c r="O676" s="34">
        <v>0</v>
      </c>
      <c r="P676" s="34">
        <v>0</v>
      </c>
      <c r="Q676" s="34">
        <v>0</v>
      </c>
      <c r="R676" s="34">
        <v>0</v>
      </c>
      <c r="S676" s="34">
        <v>0</v>
      </c>
      <c r="T676" s="34">
        <f>COUNTIF(D676:S676,"&gt;0")</f>
        <v>0</v>
      </c>
      <c r="U676" s="34">
        <f>COUNTIF(D676:S676,"&lt;0")</f>
        <v>0</v>
      </c>
      <c r="V676" s="34">
        <f t="shared" si="78"/>
        <v>0</v>
      </c>
    </row>
    <row r="677" spans="1:22">
      <c r="A677" s="34" t="s">
        <v>357</v>
      </c>
      <c r="B677" s="34" t="s">
        <v>8</v>
      </c>
      <c r="C677" s="5" t="s">
        <v>5446</v>
      </c>
      <c r="D677" s="34">
        <v>1</v>
      </c>
      <c r="E677" s="34">
        <v>0</v>
      </c>
      <c r="F677" s="34">
        <v>0</v>
      </c>
      <c r="G677" s="34">
        <v>0</v>
      </c>
      <c r="H677" s="34">
        <v>0</v>
      </c>
      <c r="I677" s="34">
        <v>0</v>
      </c>
      <c r="J677" s="34">
        <v>0</v>
      </c>
      <c r="K677" s="34">
        <v>0</v>
      </c>
      <c r="L677" s="34">
        <v>0</v>
      </c>
      <c r="M677" s="34">
        <v>0</v>
      </c>
      <c r="N677" s="34">
        <v>0</v>
      </c>
      <c r="O677" s="34">
        <v>0</v>
      </c>
      <c r="P677" s="34">
        <v>0</v>
      </c>
      <c r="Q677" s="34">
        <v>0</v>
      </c>
      <c r="R677" s="34">
        <v>0</v>
      </c>
      <c r="S677" s="34">
        <v>0</v>
      </c>
      <c r="T677" s="34">
        <f>COUNTIF(D677:S677,"&gt;2")</f>
        <v>0</v>
      </c>
      <c r="U677" s="34">
        <f>COUNTIF(D677:S677,"&lt;2")  - COUNTIF(D677:S677,"=0")</f>
        <v>1</v>
      </c>
      <c r="V677" s="34">
        <f t="shared" si="78"/>
        <v>1</v>
      </c>
    </row>
    <row r="678" spans="1:22">
      <c r="A678" s="34" t="s">
        <v>180</v>
      </c>
      <c r="B678" s="34" t="s">
        <v>8</v>
      </c>
      <c r="C678" s="5" t="s">
        <v>5446</v>
      </c>
      <c r="D678" s="34">
        <v>0</v>
      </c>
      <c r="E678" s="34">
        <v>2</v>
      </c>
      <c r="F678" s="34">
        <v>1</v>
      </c>
      <c r="G678" s="34">
        <v>0</v>
      </c>
      <c r="H678" s="34">
        <v>0</v>
      </c>
      <c r="I678" s="34">
        <v>0</v>
      </c>
      <c r="J678" s="34">
        <v>0</v>
      </c>
      <c r="K678" s="34">
        <v>1</v>
      </c>
      <c r="L678" s="34">
        <v>0</v>
      </c>
      <c r="M678" s="34">
        <v>1</v>
      </c>
      <c r="N678" s="34">
        <v>0</v>
      </c>
      <c r="O678" s="34">
        <v>0</v>
      </c>
      <c r="P678" s="34">
        <v>0</v>
      </c>
      <c r="Q678" s="34">
        <v>0</v>
      </c>
      <c r="R678" s="34">
        <v>0</v>
      </c>
      <c r="S678" s="34">
        <v>0</v>
      </c>
      <c r="T678" s="34">
        <f>COUNTIF(D678:S678,"&gt;2")</f>
        <v>0</v>
      </c>
      <c r="U678" s="34">
        <f>COUNTIF(D678:S678,"&lt;2")  - COUNTIF(D678:S678,"=0")</f>
        <v>3</v>
      </c>
      <c r="V678" s="34">
        <f t="shared" si="78"/>
        <v>3</v>
      </c>
    </row>
    <row r="679" spans="1:22">
      <c r="A679" s="34" t="s">
        <v>448</v>
      </c>
      <c r="B679" s="34" t="s">
        <v>8</v>
      </c>
      <c r="C679" s="5" t="s">
        <v>5446</v>
      </c>
      <c r="D679" s="34">
        <v>0</v>
      </c>
      <c r="E679" s="34">
        <v>0</v>
      </c>
      <c r="F679" s="34">
        <v>0</v>
      </c>
      <c r="G679" s="34">
        <v>0</v>
      </c>
      <c r="H679" s="34">
        <v>0</v>
      </c>
      <c r="I679" s="34">
        <v>0</v>
      </c>
      <c r="J679" s="34">
        <v>0</v>
      </c>
      <c r="K679" s="34">
        <v>0</v>
      </c>
      <c r="L679" s="34">
        <v>0</v>
      </c>
      <c r="M679" s="34">
        <v>0</v>
      </c>
      <c r="N679" s="34">
        <v>0</v>
      </c>
      <c r="O679" s="34">
        <v>0</v>
      </c>
      <c r="P679" s="34">
        <v>0</v>
      </c>
      <c r="Q679" s="34">
        <v>0</v>
      </c>
      <c r="R679" s="34">
        <v>0</v>
      </c>
      <c r="S679" s="34">
        <v>0</v>
      </c>
      <c r="T679" s="34">
        <f t="shared" ref="T679:T685" si="79">COUNTIF(D679:S679,"&gt;0")</f>
        <v>0</v>
      </c>
      <c r="U679" s="34">
        <f t="shared" ref="U679:U685" si="80">COUNTIF(D679:S679,"&lt;0")</f>
        <v>0</v>
      </c>
      <c r="V679" s="34">
        <f t="shared" si="78"/>
        <v>0</v>
      </c>
    </row>
    <row r="680" spans="1:22">
      <c r="A680" s="34" t="s">
        <v>331</v>
      </c>
      <c r="B680" s="34" t="s">
        <v>8</v>
      </c>
      <c r="C680" s="5" t="s">
        <v>5446</v>
      </c>
      <c r="D680" s="34">
        <v>0</v>
      </c>
      <c r="E680" s="34">
        <v>0</v>
      </c>
      <c r="F680" s="34">
        <v>0</v>
      </c>
      <c r="G680" s="34">
        <v>0</v>
      </c>
      <c r="H680" s="34">
        <v>0</v>
      </c>
      <c r="I680" s="34">
        <v>0</v>
      </c>
      <c r="J680" s="34">
        <v>0</v>
      </c>
      <c r="K680" s="34">
        <v>0</v>
      </c>
      <c r="L680" s="34">
        <v>0</v>
      </c>
      <c r="M680" s="34">
        <v>0</v>
      </c>
      <c r="N680" s="34">
        <v>0</v>
      </c>
      <c r="O680" s="34">
        <v>0</v>
      </c>
      <c r="P680" s="34">
        <v>0</v>
      </c>
      <c r="Q680" s="34">
        <v>0</v>
      </c>
      <c r="R680" s="34">
        <v>0</v>
      </c>
      <c r="S680" s="34">
        <v>0</v>
      </c>
      <c r="T680" s="34">
        <f t="shared" si="79"/>
        <v>0</v>
      </c>
      <c r="U680" s="34">
        <f t="shared" si="80"/>
        <v>0</v>
      </c>
      <c r="V680" s="34">
        <f t="shared" si="78"/>
        <v>0</v>
      </c>
    </row>
    <row r="681" spans="1:22">
      <c r="A681" s="34" t="s">
        <v>2205</v>
      </c>
      <c r="B681" s="34" t="s">
        <v>8</v>
      </c>
      <c r="C681" s="5" t="s">
        <v>5446</v>
      </c>
      <c r="D681" s="34">
        <v>0</v>
      </c>
      <c r="E681" s="34">
        <v>0</v>
      </c>
      <c r="F681" s="34">
        <v>0</v>
      </c>
      <c r="G681" s="34">
        <v>0</v>
      </c>
      <c r="H681" s="34">
        <v>0</v>
      </c>
      <c r="I681" s="34">
        <v>0</v>
      </c>
      <c r="J681" s="34">
        <v>0</v>
      </c>
      <c r="K681" s="34">
        <v>0</v>
      </c>
      <c r="L681" s="34">
        <v>0</v>
      </c>
      <c r="M681" s="34">
        <v>0</v>
      </c>
      <c r="N681" s="34">
        <v>0</v>
      </c>
      <c r="O681" s="34">
        <v>0</v>
      </c>
      <c r="P681" s="34">
        <v>0</v>
      </c>
      <c r="Q681" s="34">
        <v>0</v>
      </c>
      <c r="R681" s="34">
        <v>0</v>
      </c>
      <c r="S681" s="34">
        <v>0</v>
      </c>
      <c r="T681" s="34">
        <f t="shared" si="79"/>
        <v>0</v>
      </c>
      <c r="U681" s="34">
        <f t="shared" si="80"/>
        <v>0</v>
      </c>
      <c r="V681" s="34">
        <f t="shared" si="78"/>
        <v>0</v>
      </c>
    </row>
    <row r="682" spans="1:22">
      <c r="A682" s="34" t="s">
        <v>2030</v>
      </c>
      <c r="B682" s="34" t="s">
        <v>8</v>
      </c>
      <c r="C682" s="5" t="s">
        <v>5446</v>
      </c>
      <c r="D682" s="34">
        <v>0</v>
      </c>
      <c r="E682" s="34">
        <v>0</v>
      </c>
      <c r="F682" s="34">
        <v>0</v>
      </c>
      <c r="G682" s="34">
        <v>0</v>
      </c>
      <c r="H682" s="34">
        <v>0</v>
      </c>
      <c r="I682" s="34">
        <v>0</v>
      </c>
      <c r="J682" s="34">
        <v>0</v>
      </c>
      <c r="K682" s="34">
        <v>0</v>
      </c>
      <c r="L682" s="34">
        <v>0</v>
      </c>
      <c r="M682" s="34">
        <v>0</v>
      </c>
      <c r="N682" s="34">
        <v>0</v>
      </c>
      <c r="O682" s="34">
        <v>0</v>
      </c>
      <c r="P682" s="34">
        <v>0</v>
      </c>
      <c r="Q682" s="34">
        <v>0</v>
      </c>
      <c r="R682" s="34">
        <v>0</v>
      </c>
      <c r="S682" s="34">
        <v>0</v>
      </c>
      <c r="T682" s="34">
        <f t="shared" si="79"/>
        <v>0</v>
      </c>
      <c r="U682" s="34">
        <f t="shared" si="80"/>
        <v>0</v>
      </c>
      <c r="V682" s="34">
        <f t="shared" si="78"/>
        <v>0</v>
      </c>
    </row>
    <row r="683" spans="1:22">
      <c r="A683" s="34" t="s">
        <v>453</v>
      </c>
      <c r="B683" s="34" t="s">
        <v>8</v>
      </c>
      <c r="C683" s="5" t="s">
        <v>5446</v>
      </c>
      <c r="D683" s="34">
        <v>0</v>
      </c>
      <c r="E683" s="34">
        <v>0</v>
      </c>
      <c r="F683" s="34" t="s">
        <v>5536</v>
      </c>
      <c r="G683" s="34">
        <v>0</v>
      </c>
      <c r="H683" s="34">
        <v>0</v>
      </c>
      <c r="I683" s="34">
        <v>0</v>
      </c>
      <c r="J683" s="34">
        <v>0</v>
      </c>
      <c r="K683" s="34">
        <v>0</v>
      </c>
      <c r="L683" s="34">
        <v>0</v>
      </c>
      <c r="M683" s="34">
        <v>0</v>
      </c>
      <c r="N683" s="34">
        <v>0</v>
      </c>
      <c r="O683" s="34">
        <v>0</v>
      </c>
      <c r="P683" s="34">
        <v>0</v>
      </c>
      <c r="Q683" s="34">
        <v>0</v>
      </c>
      <c r="R683" s="34">
        <v>0</v>
      </c>
      <c r="S683" s="34">
        <v>0</v>
      </c>
      <c r="T683" s="34">
        <f t="shared" si="79"/>
        <v>0</v>
      </c>
      <c r="U683" s="34">
        <f t="shared" si="80"/>
        <v>0</v>
      </c>
      <c r="V683" s="34">
        <f t="shared" si="78"/>
        <v>0</v>
      </c>
    </row>
    <row r="684" spans="1:22">
      <c r="A684" s="34" t="s">
        <v>387</v>
      </c>
      <c r="B684" s="34" t="s">
        <v>8</v>
      </c>
      <c r="C684" s="5" t="s">
        <v>5446</v>
      </c>
      <c r="D684" s="34">
        <v>0</v>
      </c>
      <c r="E684" s="34">
        <v>0</v>
      </c>
      <c r="F684" s="34">
        <v>0</v>
      </c>
      <c r="G684" s="34">
        <v>0</v>
      </c>
      <c r="H684" s="34">
        <v>0</v>
      </c>
      <c r="I684" s="34">
        <v>0</v>
      </c>
      <c r="J684" s="34">
        <v>0</v>
      </c>
      <c r="K684" s="34">
        <v>0</v>
      </c>
      <c r="L684" s="34">
        <v>0</v>
      </c>
      <c r="M684" s="34">
        <v>0</v>
      </c>
      <c r="N684" s="34">
        <v>0</v>
      </c>
      <c r="O684" s="34">
        <v>0</v>
      </c>
      <c r="P684" s="34">
        <v>0</v>
      </c>
      <c r="Q684" s="34">
        <v>0</v>
      </c>
      <c r="R684" s="34">
        <v>0</v>
      </c>
      <c r="S684" s="34">
        <v>0</v>
      </c>
      <c r="T684" s="34">
        <f t="shared" si="79"/>
        <v>0</v>
      </c>
      <c r="U684" s="34">
        <f t="shared" si="80"/>
        <v>0</v>
      </c>
      <c r="V684" s="34">
        <f t="shared" si="78"/>
        <v>0</v>
      </c>
    </row>
    <row r="685" spans="1:22">
      <c r="A685" s="34" t="s">
        <v>2424</v>
      </c>
      <c r="B685" s="34" t="s">
        <v>8</v>
      </c>
      <c r="C685" s="5" t="s">
        <v>5446</v>
      </c>
      <c r="D685" s="34">
        <v>0</v>
      </c>
      <c r="E685" s="34">
        <v>0</v>
      </c>
      <c r="F685" s="34">
        <v>0</v>
      </c>
      <c r="G685" s="34">
        <v>0</v>
      </c>
      <c r="H685" s="34">
        <v>0</v>
      </c>
      <c r="I685" s="34">
        <v>0</v>
      </c>
      <c r="J685" s="34">
        <v>0</v>
      </c>
      <c r="K685" s="34">
        <v>0</v>
      </c>
      <c r="L685" s="34">
        <v>0</v>
      </c>
      <c r="M685" s="34">
        <v>0</v>
      </c>
      <c r="N685" s="34">
        <v>0</v>
      </c>
      <c r="O685" s="34">
        <v>0</v>
      </c>
      <c r="P685" s="34">
        <v>0</v>
      </c>
      <c r="Q685" s="34">
        <v>0</v>
      </c>
      <c r="R685" s="34">
        <v>0</v>
      </c>
      <c r="S685" s="34">
        <v>0</v>
      </c>
      <c r="T685" s="34">
        <f t="shared" si="79"/>
        <v>0</v>
      </c>
      <c r="U685" s="34">
        <f t="shared" si="80"/>
        <v>0</v>
      </c>
      <c r="V685" s="34">
        <f t="shared" si="78"/>
        <v>0</v>
      </c>
    </row>
    <row r="686" spans="1:22">
      <c r="A686" s="34" t="s">
        <v>1112</v>
      </c>
      <c r="B686" s="34" t="s">
        <v>8</v>
      </c>
      <c r="C686" s="5" t="s">
        <v>5446</v>
      </c>
      <c r="D686" s="34">
        <v>0</v>
      </c>
      <c r="E686" s="34">
        <v>0</v>
      </c>
      <c r="F686" s="34">
        <v>0</v>
      </c>
      <c r="G686" s="34">
        <v>0</v>
      </c>
      <c r="H686" s="34">
        <v>0</v>
      </c>
      <c r="I686" s="34">
        <v>0</v>
      </c>
      <c r="J686" s="34">
        <v>0</v>
      </c>
      <c r="K686" s="34">
        <v>0</v>
      </c>
      <c r="L686" s="34">
        <v>2</v>
      </c>
      <c r="M686" s="34">
        <v>0</v>
      </c>
      <c r="N686" s="34">
        <v>1</v>
      </c>
      <c r="O686" s="34">
        <v>0</v>
      </c>
      <c r="P686" s="34">
        <v>0</v>
      </c>
      <c r="Q686" s="34">
        <v>0</v>
      </c>
      <c r="R686" s="34">
        <v>0</v>
      </c>
      <c r="S686" s="34">
        <v>0</v>
      </c>
      <c r="T686" s="34">
        <f>COUNTIF(D686:S686,"&gt;2")</f>
        <v>0</v>
      </c>
      <c r="U686" s="34">
        <f>COUNTIF(D686:S686,"&lt;2")  - COUNTIF(D686:S686,"=0")</f>
        <v>1</v>
      </c>
      <c r="V686" s="34">
        <f t="shared" si="78"/>
        <v>1</v>
      </c>
    </row>
    <row r="687" spans="1:22">
      <c r="A687" s="34" t="s">
        <v>1092</v>
      </c>
      <c r="B687" s="34" t="s">
        <v>8</v>
      </c>
      <c r="C687" s="5" t="s">
        <v>5533</v>
      </c>
      <c r="D687" s="34">
        <v>0</v>
      </c>
      <c r="E687" s="34">
        <v>0</v>
      </c>
      <c r="F687" s="34">
        <v>0</v>
      </c>
      <c r="G687" s="34">
        <v>0</v>
      </c>
      <c r="H687" s="34">
        <v>0</v>
      </c>
      <c r="I687" s="34">
        <v>0</v>
      </c>
      <c r="J687" s="34">
        <v>0</v>
      </c>
      <c r="K687" s="34">
        <v>0</v>
      </c>
      <c r="L687" s="34">
        <v>0</v>
      </c>
      <c r="M687" s="34">
        <v>0</v>
      </c>
      <c r="N687" s="34">
        <v>0</v>
      </c>
      <c r="O687" s="34">
        <v>0</v>
      </c>
      <c r="P687" s="34">
        <v>0</v>
      </c>
      <c r="Q687" s="34">
        <v>0</v>
      </c>
      <c r="R687" s="34">
        <v>0</v>
      </c>
      <c r="S687" s="34">
        <v>0</v>
      </c>
      <c r="T687" s="34">
        <f>COUNTIF(D687:S687,"&gt;0")</f>
        <v>0</v>
      </c>
      <c r="U687" s="34">
        <f>COUNTIF(D687:S687,"&lt;0")</f>
        <v>0</v>
      </c>
      <c r="V687" s="34">
        <f t="shared" si="78"/>
        <v>0</v>
      </c>
    </row>
    <row r="688" spans="1:22">
      <c r="A688" s="34" t="s">
        <v>270</v>
      </c>
      <c r="B688" s="34" t="s">
        <v>8</v>
      </c>
      <c r="C688" s="5" t="s">
        <v>5446</v>
      </c>
      <c r="D688" s="34">
        <v>0</v>
      </c>
      <c r="E688" s="34">
        <v>1</v>
      </c>
      <c r="F688" s="34">
        <v>0</v>
      </c>
      <c r="G688" s="34">
        <v>0</v>
      </c>
      <c r="H688" s="34">
        <v>0</v>
      </c>
      <c r="I688" s="34">
        <v>1</v>
      </c>
      <c r="J688" s="34">
        <v>1</v>
      </c>
      <c r="K688" s="34">
        <v>0</v>
      </c>
      <c r="L688" s="34">
        <v>0</v>
      </c>
      <c r="M688" s="34">
        <v>1</v>
      </c>
      <c r="N688" s="34">
        <v>0</v>
      </c>
      <c r="O688" s="34">
        <v>0</v>
      </c>
      <c r="P688" s="34">
        <v>1</v>
      </c>
      <c r="Q688" s="34">
        <v>0</v>
      </c>
      <c r="R688" s="34">
        <v>1</v>
      </c>
      <c r="S688" s="34">
        <v>1</v>
      </c>
      <c r="T688" s="34">
        <f>COUNTIF(D688:S688,"&gt;2")</f>
        <v>0</v>
      </c>
      <c r="U688" s="34">
        <f>COUNTIF(D688:S688,"&lt;2")  - COUNTIF(D688:S688,"=0")</f>
        <v>7</v>
      </c>
      <c r="V688" s="34">
        <f t="shared" si="78"/>
        <v>7</v>
      </c>
    </row>
    <row r="689" spans="1:22">
      <c r="A689" s="34" t="s">
        <v>2612</v>
      </c>
      <c r="B689" s="34" t="s">
        <v>8</v>
      </c>
      <c r="C689" s="5" t="s">
        <v>5446</v>
      </c>
      <c r="D689" s="34">
        <v>0</v>
      </c>
      <c r="E689" s="34">
        <v>0</v>
      </c>
      <c r="F689" s="34">
        <v>0</v>
      </c>
      <c r="G689" s="34">
        <v>0</v>
      </c>
      <c r="H689" s="34">
        <v>0</v>
      </c>
      <c r="I689" s="34">
        <v>0</v>
      </c>
      <c r="J689" s="34">
        <v>0</v>
      </c>
      <c r="K689" s="34">
        <v>0</v>
      </c>
      <c r="L689" s="34">
        <v>0</v>
      </c>
      <c r="M689" s="34">
        <v>0</v>
      </c>
      <c r="N689" s="34">
        <v>0</v>
      </c>
      <c r="O689" s="34">
        <v>0</v>
      </c>
      <c r="P689" s="34">
        <v>0</v>
      </c>
      <c r="Q689" s="34">
        <v>0</v>
      </c>
      <c r="R689" s="34">
        <v>0</v>
      </c>
      <c r="S689" s="34">
        <v>0</v>
      </c>
      <c r="T689" s="34">
        <f t="shared" ref="T689:T708" si="81">COUNTIF(D689:S689,"&gt;0")</f>
        <v>0</v>
      </c>
      <c r="U689" s="34">
        <f t="shared" ref="U689:U708" si="82">COUNTIF(D689:S689,"&lt;0")</f>
        <v>0</v>
      </c>
      <c r="V689" s="34">
        <f t="shared" si="78"/>
        <v>0</v>
      </c>
    </row>
    <row r="690" spans="1:22">
      <c r="A690" s="34" t="s">
        <v>914</v>
      </c>
      <c r="B690" s="34" t="s">
        <v>8</v>
      </c>
      <c r="C690" s="5" t="s">
        <v>5446</v>
      </c>
      <c r="D690" s="34">
        <v>0</v>
      </c>
      <c r="E690" s="34">
        <v>0</v>
      </c>
      <c r="F690" s="34">
        <v>0</v>
      </c>
      <c r="G690" s="34">
        <v>0</v>
      </c>
      <c r="H690" s="34">
        <v>0</v>
      </c>
      <c r="I690" s="34">
        <v>0</v>
      </c>
      <c r="J690" s="34">
        <v>0</v>
      </c>
      <c r="K690" s="34">
        <v>0</v>
      </c>
      <c r="L690" s="34">
        <v>0</v>
      </c>
      <c r="M690" s="34">
        <v>0</v>
      </c>
      <c r="N690" s="34">
        <v>0</v>
      </c>
      <c r="O690" s="34">
        <v>0</v>
      </c>
      <c r="P690" s="34">
        <v>0</v>
      </c>
      <c r="Q690" s="34">
        <v>0</v>
      </c>
      <c r="R690" s="34">
        <v>0</v>
      </c>
      <c r="S690" s="34">
        <v>0</v>
      </c>
      <c r="T690" s="34">
        <f t="shared" si="81"/>
        <v>0</v>
      </c>
      <c r="U690" s="34">
        <f t="shared" si="82"/>
        <v>0</v>
      </c>
      <c r="V690" s="34">
        <f t="shared" si="78"/>
        <v>0</v>
      </c>
    </row>
    <row r="691" spans="1:22">
      <c r="A691" s="34" t="s">
        <v>2439</v>
      </c>
      <c r="B691" s="34" t="s">
        <v>8</v>
      </c>
      <c r="C691" s="5" t="s">
        <v>5446</v>
      </c>
      <c r="D691" s="34">
        <v>0</v>
      </c>
      <c r="E691" s="34">
        <v>0</v>
      </c>
      <c r="F691" s="34">
        <v>0</v>
      </c>
      <c r="G691" s="34">
        <v>0</v>
      </c>
      <c r="H691" s="34">
        <v>0</v>
      </c>
      <c r="I691" s="34">
        <v>0</v>
      </c>
      <c r="J691" s="34">
        <v>0</v>
      </c>
      <c r="K691" s="34">
        <v>0</v>
      </c>
      <c r="L691" s="34">
        <v>0</v>
      </c>
      <c r="M691" s="34">
        <v>0</v>
      </c>
      <c r="N691" s="34">
        <v>0</v>
      </c>
      <c r="O691" s="34">
        <v>0</v>
      </c>
      <c r="P691" s="34">
        <v>0</v>
      </c>
      <c r="Q691" s="34">
        <v>0</v>
      </c>
      <c r="R691" s="34">
        <v>0</v>
      </c>
      <c r="S691" s="34">
        <v>0</v>
      </c>
      <c r="T691" s="34">
        <f t="shared" si="81"/>
        <v>0</v>
      </c>
      <c r="U691" s="34">
        <f t="shared" si="82"/>
        <v>0</v>
      </c>
      <c r="V691" s="34">
        <f t="shared" si="78"/>
        <v>0</v>
      </c>
    </row>
    <row r="692" spans="1:22">
      <c r="A692" s="34" t="s">
        <v>2443</v>
      </c>
      <c r="B692" s="34" t="s">
        <v>8</v>
      </c>
      <c r="C692" s="5" t="s">
        <v>5446</v>
      </c>
      <c r="D692" s="34">
        <v>0</v>
      </c>
      <c r="E692" s="34">
        <v>0</v>
      </c>
      <c r="F692" s="34">
        <v>0</v>
      </c>
      <c r="G692" s="34">
        <v>0</v>
      </c>
      <c r="H692" s="34">
        <v>0</v>
      </c>
      <c r="I692" s="34">
        <v>0</v>
      </c>
      <c r="J692" s="34">
        <v>0</v>
      </c>
      <c r="K692" s="34">
        <v>0</v>
      </c>
      <c r="L692" s="34">
        <v>0</v>
      </c>
      <c r="M692" s="34">
        <v>0</v>
      </c>
      <c r="N692" s="34">
        <v>0</v>
      </c>
      <c r="O692" s="34">
        <v>0</v>
      </c>
      <c r="P692" s="34">
        <v>0</v>
      </c>
      <c r="Q692" s="34">
        <v>0</v>
      </c>
      <c r="R692" s="34">
        <v>0</v>
      </c>
      <c r="S692" s="34">
        <v>0</v>
      </c>
      <c r="T692" s="34">
        <f t="shared" si="81"/>
        <v>0</v>
      </c>
      <c r="U692" s="34">
        <f t="shared" si="82"/>
        <v>0</v>
      </c>
      <c r="V692" s="34">
        <f t="shared" si="78"/>
        <v>0</v>
      </c>
    </row>
    <row r="693" spans="1:22">
      <c r="A693" s="34" t="s">
        <v>2473</v>
      </c>
      <c r="B693" s="34" t="s">
        <v>8</v>
      </c>
      <c r="C693" s="5" t="s">
        <v>5446</v>
      </c>
      <c r="D693" s="34">
        <v>0</v>
      </c>
      <c r="E693" s="34">
        <v>0</v>
      </c>
      <c r="F693" s="34">
        <v>0</v>
      </c>
      <c r="G693" s="34">
        <v>0</v>
      </c>
      <c r="H693" s="34">
        <v>0</v>
      </c>
      <c r="I693" s="34">
        <v>0</v>
      </c>
      <c r="J693" s="34">
        <v>0</v>
      </c>
      <c r="K693" s="34">
        <v>0</v>
      </c>
      <c r="L693" s="34">
        <v>0</v>
      </c>
      <c r="M693" s="34">
        <v>0</v>
      </c>
      <c r="N693" s="34">
        <v>0</v>
      </c>
      <c r="O693" s="34">
        <v>0</v>
      </c>
      <c r="P693" s="34">
        <v>0</v>
      </c>
      <c r="Q693" s="34">
        <v>0</v>
      </c>
      <c r="R693" s="34">
        <v>0</v>
      </c>
      <c r="S693" s="34">
        <v>0</v>
      </c>
      <c r="T693" s="34">
        <f t="shared" si="81"/>
        <v>0</v>
      </c>
      <c r="U693" s="34">
        <f t="shared" si="82"/>
        <v>0</v>
      </c>
      <c r="V693" s="34">
        <f t="shared" si="78"/>
        <v>0</v>
      </c>
    </row>
    <row r="694" spans="1:22">
      <c r="A694" s="34" t="s">
        <v>2469</v>
      </c>
      <c r="B694" s="34" t="s">
        <v>8</v>
      </c>
      <c r="C694" s="5" t="s">
        <v>5446</v>
      </c>
      <c r="D694" s="34">
        <v>0</v>
      </c>
      <c r="E694" s="34">
        <v>0</v>
      </c>
      <c r="F694" s="34">
        <v>0</v>
      </c>
      <c r="G694" s="34">
        <v>0</v>
      </c>
      <c r="H694" s="34">
        <v>0</v>
      </c>
      <c r="I694" s="34">
        <v>0</v>
      </c>
      <c r="J694" s="34">
        <v>0</v>
      </c>
      <c r="K694" s="34">
        <v>0</v>
      </c>
      <c r="L694" s="34">
        <v>0</v>
      </c>
      <c r="M694" s="34">
        <v>0</v>
      </c>
      <c r="N694" s="34">
        <v>0</v>
      </c>
      <c r="O694" s="34">
        <v>0</v>
      </c>
      <c r="P694" s="34">
        <v>0</v>
      </c>
      <c r="Q694" s="34">
        <v>0</v>
      </c>
      <c r="R694" s="34">
        <v>0</v>
      </c>
      <c r="S694" s="34">
        <v>0</v>
      </c>
      <c r="T694" s="34">
        <f t="shared" si="81"/>
        <v>0</v>
      </c>
      <c r="U694" s="34">
        <f t="shared" si="82"/>
        <v>0</v>
      </c>
      <c r="V694" s="34">
        <f t="shared" si="78"/>
        <v>0</v>
      </c>
    </row>
    <row r="695" spans="1:22">
      <c r="A695" s="34" t="s">
        <v>2446</v>
      </c>
      <c r="B695" s="34" t="s">
        <v>8</v>
      </c>
      <c r="C695" s="5" t="s">
        <v>5446</v>
      </c>
      <c r="D695" s="34">
        <v>0</v>
      </c>
      <c r="E695" s="34">
        <v>0</v>
      </c>
      <c r="F695" s="34">
        <v>0</v>
      </c>
      <c r="G695" s="34">
        <v>0</v>
      </c>
      <c r="H695" s="34">
        <v>0</v>
      </c>
      <c r="I695" s="34">
        <v>0</v>
      </c>
      <c r="J695" s="34">
        <v>0</v>
      </c>
      <c r="K695" s="34">
        <v>0</v>
      </c>
      <c r="L695" s="34">
        <v>0</v>
      </c>
      <c r="M695" s="34">
        <v>0</v>
      </c>
      <c r="N695" s="34">
        <v>0</v>
      </c>
      <c r="O695" s="34">
        <v>0</v>
      </c>
      <c r="P695" s="34">
        <v>0</v>
      </c>
      <c r="Q695" s="34">
        <v>0</v>
      </c>
      <c r="R695" s="34">
        <v>0</v>
      </c>
      <c r="S695" s="34">
        <v>0</v>
      </c>
      <c r="T695" s="34">
        <f t="shared" si="81"/>
        <v>0</v>
      </c>
      <c r="U695" s="34">
        <f t="shared" si="82"/>
        <v>0</v>
      </c>
      <c r="V695" s="34">
        <f t="shared" si="78"/>
        <v>0</v>
      </c>
    </row>
    <row r="696" spans="1:22">
      <c r="A696" s="34" t="s">
        <v>2431</v>
      </c>
      <c r="B696" s="34" t="s">
        <v>8</v>
      </c>
      <c r="C696" s="5" t="s">
        <v>5446</v>
      </c>
      <c r="D696" s="34">
        <v>0</v>
      </c>
      <c r="E696" s="34">
        <v>0</v>
      </c>
      <c r="F696" s="34">
        <v>0</v>
      </c>
      <c r="G696" s="34">
        <v>0</v>
      </c>
      <c r="H696" s="34">
        <v>0</v>
      </c>
      <c r="I696" s="34">
        <v>0</v>
      </c>
      <c r="J696" s="34">
        <v>0</v>
      </c>
      <c r="K696" s="34">
        <v>0</v>
      </c>
      <c r="L696" s="34">
        <v>0</v>
      </c>
      <c r="M696" s="34">
        <v>0</v>
      </c>
      <c r="N696" s="34">
        <v>0</v>
      </c>
      <c r="O696" s="34">
        <v>0</v>
      </c>
      <c r="P696" s="34">
        <v>0</v>
      </c>
      <c r="Q696" s="34">
        <v>0</v>
      </c>
      <c r="R696" s="34">
        <v>0</v>
      </c>
      <c r="S696" s="34">
        <v>0</v>
      </c>
      <c r="T696" s="34">
        <f t="shared" si="81"/>
        <v>0</v>
      </c>
      <c r="U696" s="34">
        <f t="shared" si="82"/>
        <v>0</v>
      </c>
      <c r="V696" s="34">
        <f t="shared" si="78"/>
        <v>0</v>
      </c>
    </row>
    <row r="697" spans="1:22">
      <c r="A697" s="34" t="s">
        <v>2517</v>
      </c>
      <c r="B697" s="34" t="s">
        <v>8</v>
      </c>
      <c r="C697" s="5" t="s">
        <v>5446</v>
      </c>
      <c r="D697" s="34">
        <v>0</v>
      </c>
      <c r="E697" s="34">
        <v>0</v>
      </c>
      <c r="F697" s="34">
        <v>0</v>
      </c>
      <c r="G697" s="34">
        <v>0</v>
      </c>
      <c r="H697" s="34">
        <v>0</v>
      </c>
      <c r="I697" s="34">
        <v>0</v>
      </c>
      <c r="J697" s="34">
        <v>0</v>
      </c>
      <c r="K697" s="34">
        <v>0</v>
      </c>
      <c r="L697" s="34">
        <v>0</v>
      </c>
      <c r="M697" s="34">
        <v>0</v>
      </c>
      <c r="N697" s="34">
        <v>0</v>
      </c>
      <c r="O697" s="34">
        <v>0</v>
      </c>
      <c r="P697" s="34">
        <v>0</v>
      </c>
      <c r="Q697" s="34">
        <v>0</v>
      </c>
      <c r="R697" s="34">
        <v>0</v>
      </c>
      <c r="S697" s="34">
        <v>0</v>
      </c>
      <c r="T697" s="34">
        <f t="shared" si="81"/>
        <v>0</v>
      </c>
      <c r="U697" s="34">
        <f t="shared" si="82"/>
        <v>0</v>
      </c>
      <c r="V697" s="34">
        <f t="shared" si="78"/>
        <v>0</v>
      </c>
    </row>
    <row r="698" spans="1:22">
      <c r="A698" s="34" t="s">
        <v>2520</v>
      </c>
      <c r="B698" s="34" t="s">
        <v>8</v>
      </c>
      <c r="C698" s="5" t="s">
        <v>5446</v>
      </c>
      <c r="D698" s="34">
        <v>0</v>
      </c>
      <c r="E698" s="34">
        <v>0</v>
      </c>
      <c r="F698" s="34">
        <v>0</v>
      </c>
      <c r="G698" s="34">
        <v>0</v>
      </c>
      <c r="H698" s="34">
        <v>0</v>
      </c>
      <c r="I698" s="34">
        <v>0</v>
      </c>
      <c r="J698" s="34">
        <v>0</v>
      </c>
      <c r="K698" s="34">
        <v>0</v>
      </c>
      <c r="L698" s="34">
        <v>0</v>
      </c>
      <c r="M698" s="34">
        <v>0</v>
      </c>
      <c r="N698" s="34">
        <v>0</v>
      </c>
      <c r="O698" s="34">
        <v>0</v>
      </c>
      <c r="P698" s="34">
        <v>0</v>
      </c>
      <c r="Q698" s="34">
        <v>0</v>
      </c>
      <c r="R698" s="34">
        <v>0</v>
      </c>
      <c r="S698" s="34">
        <v>0</v>
      </c>
      <c r="T698" s="34">
        <f t="shared" si="81"/>
        <v>0</v>
      </c>
      <c r="U698" s="34">
        <f t="shared" si="82"/>
        <v>0</v>
      </c>
      <c r="V698" s="34">
        <f t="shared" si="78"/>
        <v>0</v>
      </c>
    </row>
    <row r="699" spans="1:22">
      <c r="A699" s="34" t="s">
        <v>2436</v>
      </c>
      <c r="B699" s="34" t="s">
        <v>8</v>
      </c>
      <c r="C699" s="5" t="s">
        <v>5446</v>
      </c>
      <c r="D699" s="34">
        <v>0</v>
      </c>
      <c r="E699" s="34">
        <v>0</v>
      </c>
      <c r="F699" s="34">
        <v>0</v>
      </c>
      <c r="G699" s="34">
        <v>0</v>
      </c>
      <c r="H699" s="34">
        <v>0</v>
      </c>
      <c r="I699" s="34">
        <v>0</v>
      </c>
      <c r="J699" s="34">
        <v>0</v>
      </c>
      <c r="K699" s="34">
        <v>0</v>
      </c>
      <c r="L699" s="34">
        <v>0</v>
      </c>
      <c r="M699" s="34">
        <v>0</v>
      </c>
      <c r="N699" s="34">
        <v>0</v>
      </c>
      <c r="O699" s="34">
        <v>0</v>
      </c>
      <c r="P699" s="34">
        <v>0</v>
      </c>
      <c r="Q699" s="34">
        <v>0</v>
      </c>
      <c r="R699" s="34">
        <v>0</v>
      </c>
      <c r="S699" s="34">
        <v>0</v>
      </c>
      <c r="T699" s="34">
        <f t="shared" si="81"/>
        <v>0</v>
      </c>
      <c r="U699" s="34">
        <f t="shared" si="82"/>
        <v>0</v>
      </c>
      <c r="V699" s="34">
        <f t="shared" si="78"/>
        <v>0</v>
      </c>
    </row>
    <row r="700" spans="1:22">
      <c r="A700" s="34" t="s">
        <v>501</v>
      </c>
      <c r="B700" s="34" t="s">
        <v>8</v>
      </c>
      <c r="C700" s="5" t="s">
        <v>5446</v>
      </c>
      <c r="D700" s="34">
        <v>0</v>
      </c>
      <c r="E700" s="34">
        <v>0</v>
      </c>
      <c r="F700" s="34">
        <v>0</v>
      </c>
      <c r="G700" s="34">
        <v>0</v>
      </c>
      <c r="H700" s="34">
        <v>0</v>
      </c>
      <c r="I700" s="34">
        <v>0</v>
      </c>
      <c r="J700" s="34">
        <v>0</v>
      </c>
      <c r="K700" s="34">
        <v>0</v>
      </c>
      <c r="L700" s="34">
        <v>0</v>
      </c>
      <c r="M700" s="34">
        <v>0</v>
      </c>
      <c r="N700" s="34">
        <v>0</v>
      </c>
      <c r="O700" s="34">
        <v>0</v>
      </c>
      <c r="P700" s="34">
        <v>0</v>
      </c>
      <c r="Q700" s="34">
        <v>0</v>
      </c>
      <c r="R700" s="34">
        <v>0</v>
      </c>
      <c r="S700" s="34">
        <v>0</v>
      </c>
      <c r="T700" s="34">
        <f t="shared" si="81"/>
        <v>0</v>
      </c>
      <c r="U700" s="34">
        <f t="shared" si="82"/>
        <v>0</v>
      </c>
      <c r="V700" s="34">
        <f t="shared" si="78"/>
        <v>0</v>
      </c>
    </row>
    <row r="701" spans="1:22">
      <c r="A701" s="34" t="s">
        <v>505</v>
      </c>
      <c r="B701" s="34" t="s">
        <v>8</v>
      </c>
      <c r="C701" s="5" t="s">
        <v>5446</v>
      </c>
      <c r="D701" s="34">
        <v>0</v>
      </c>
      <c r="E701" s="34">
        <v>0</v>
      </c>
      <c r="F701" s="34">
        <v>0</v>
      </c>
      <c r="G701" s="34">
        <v>0</v>
      </c>
      <c r="H701" s="34">
        <v>0</v>
      </c>
      <c r="I701" s="34">
        <v>0</v>
      </c>
      <c r="J701" s="34">
        <v>0</v>
      </c>
      <c r="K701" s="34">
        <v>0</v>
      </c>
      <c r="L701" s="34">
        <v>0</v>
      </c>
      <c r="M701" s="34">
        <v>0</v>
      </c>
      <c r="N701" s="34">
        <v>0</v>
      </c>
      <c r="O701" s="34">
        <v>0</v>
      </c>
      <c r="P701" s="34">
        <v>0</v>
      </c>
      <c r="Q701" s="34">
        <v>0</v>
      </c>
      <c r="R701" s="34">
        <v>0</v>
      </c>
      <c r="S701" s="34">
        <v>0</v>
      </c>
      <c r="T701" s="34">
        <f t="shared" si="81"/>
        <v>0</v>
      </c>
      <c r="U701" s="34">
        <f t="shared" si="82"/>
        <v>0</v>
      </c>
      <c r="V701" s="34">
        <f t="shared" si="78"/>
        <v>0</v>
      </c>
    </row>
    <row r="702" spans="1:22">
      <c r="A702" s="34" t="s">
        <v>508</v>
      </c>
      <c r="B702" s="34" t="s">
        <v>8</v>
      </c>
      <c r="C702" s="5" t="s">
        <v>5446</v>
      </c>
      <c r="D702" s="34">
        <v>0</v>
      </c>
      <c r="E702" s="34">
        <v>0</v>
      </c>
      <c r="F702" s="34">
        <v>0</v>
      </c>
      <c r="G702" s="34">
        <v>0</v>
      </c>
      <c r="H702" s="34">
        <v>0</v>
      </c>
      <c r="I702" s="34">
        <v>0</v>
      </c>
      <c r="J702" s="34">
        <v>0</v>
      </c>
      <c r="K702" s="34">
        <v>0</v>
      </c>
      <c r="L702" s="34">
        <v>0</v>
      </c>
      <c r="M702" s="34">
        <v>0</v>
      </c>
      <c r="N702" s="34">
        <v>0</v>
      </c>
      <c r="O702" s="34">
        <v>0</v>
      </c>
      <c r="P702" s="34">
        <v>0</v>
      </c>
      <c r="Q702" s="34">
        <v>0</v>
      </c>
      <c r="R702" s="34">
        <v>0</v>
      </c>
      <c r="S702" s="34">
        <v>0</v>
      </c>
      <c r="T702" s="34">
        <f t="shared" si="81"/>
        <v>0</v>
      </c>
      <c r="U702" s="34">
        <f t="shared" si="82"/>
        <v>0</v>
      </c>
      <c r="V702" s="34">
        <f t="shared" si="78"/>
        <v>0</v>
      </c>
    </row>
    <row r="703" spans="1:22">
      <c r="A703" s="34" t="s">
        <v>621</v>
      </c>
      <c r="B703" s="34" t="s">
        <v>8</v>
      </c>
      <c r="C703" s="5" t="s">
        <v>5446</v>
      </c>
      <c r="D703" s="34">
        <v>0</v>
      </c>
      <c r="E703" s="34">
        <v>0</v>
      </c>
      <c r="F703" s="34">
        <v>0</v>
      </c>
      <c r="G703" s="34">
        <v>0</v>
      </c>
      <c r="H703" s="34">
        <v>0</v>
      </c>
      <c r="I703" s="34">
        <v>0</v>
      </c>
      <c r="J703" s="34">
        <v>0</v>
      </c>
      <c r="K703" s="34">
        <v>0</v>
      </c>
      <c r="L703" s="34">
        <v>0</v>
      </c>
      <c r="M703" s="34">
        <v>0</v>
      </c>
      <c r="N703" s="34">
        <v>0</v>
      </c>
      <c r="O703" s="34">
        <v>0</v>
      </c>
      <c r="P703" s="34">
        <v>0</v>
      </c>
      <c r="Q703" s="34">
        <v>0</v>
      </c>
      <c r="R703" s="34">
        <v>0</v>
      </c>
      <c r="S703" s="34">
        <v>0</v>
      </c>
      <c r="T703" s="34">
        <f t="shared" si="81"/>
        <v>0</v>
      </c>
      <c r="U703" s="34">
        <f t="shared" si="82"/>
        <v>0</v>
      </c>
      <c r="V703" s="34">
        <f t="shared" si="78"/>
        <v>0</v>
      </c>
    </row>
    <row r="704" spans="1:22">
      <c r="A704" s="34" t="s">
        <v>630</v>
      </c>
      <c r="B704" s="34" t="s">
        <v>8</v>
      </c>
      <c r="C704" s="5" t="s">
        <v>5446</v>
      </c>
      <c r="D704" s="34">
        <v>0</v>
      </c>
      <c r="E704" s="34">
        <v>0</v>
      </c>
      <c r="F704" s="34">
        <v>0</v>
      </c>
      <c r="G704" s="34">
        <v>0</v>
      </c>
      <c r="H704" s="34">
        <v>0</v>
      </c>
      <c r="I704" s="34">
        <v>0</v>
      </c>
      <c r="J704" s="34">
        <v>0</v>
      </c>
      <c r="K704" s="34">
        <v>0</v>
      </c>
      <c r="L704" s="34">
        <v>0</v>
      </c>
      <c r="M704" s="34">
        <v>0</v>
      </c>
      <c r="N704" s="34">
        <v>0</v>
      </c>
      <c r="O704" s="34">
        <v>0</v>
      </c>
      <c r="P704" s="34">
        <v>0</v>
      </c>
      <c r="Q704" s="34">
        <v>0</v>
      </c>
      <c r="R704" s="34">
        <v>0</v>
      </c>
      <c r="S704" s="34">
        <v>0</v>
      </c>
      <c r="T704" s="34">
        <f t="shared" si="81"/>
        <v>0</v>
      </c>
      <c r="U704" s="34">
        <f t="shared" si="82"/>
        <v>0</v>
      </c>
      <c r="V704" s="34">
        <f t="shared" si="78"/>
        <v>0</v>
      </c>
    </row>
    <row r="705" spans="1:22">
      <c r="A705" s="34" t="s">
        <v>618</v>
      </c>
      <c r="B705" s="34" t="s">
        <v>8</v>
      </c>
      <c r="C705" s="5" t="s">
        <v>5446</v>
      </c>
      <c r="D705" s="34">
        <v>0</v>
      </c>
      <c r="E705" s="34">
        <v>0</v>
      </c>
      <c r="F705" s="34">
        <v>0</v>
      </c>
      <c r="G705" s="34">
        <v>0</v>
      </c>
      <c r="H705" s="34">
        <v>0</v>
      </c>
      <c r="I705" s="34">
        <v>0</v>
      </c>
      <c r="J705" s="34">
        <v>0</v>
      </c>
      <c r="K705" s="34">
        <v>0</v>
      </c>
      <c r="L705" s="34">
        <v>0</v>
      </c>
      <c r="M705" s="34">
        <v>0</v>
      </c>
      <c r="N705" s="34">
        <v>0</v>
      </c>
      <c r="O705" s="34">
        <v>0</v>
      </c>
      <c r="P705" s="34">
        <v>0</v>
      </c>
      <c r="Q705" s="34">
        <v>0</v>
      </c>
      <c r="R705" s="34">
        <v>0</v>
      </c>
      <c r="S705" s="34">
        <v>0</v>
      </c>
      <c r="T705" s="34">
        <f t="shared" si="81"/>
        <v>0</v>
      </c>
      <c r="U705" s="34">
        <f t="shared" si="82"/>
        <v>0</v>
      </c>
      <c r="V705" s="34">
        <f t="shared" si="78"/>
        <v>0</v>
      </c>
    </row>
    <row r="706" spans="1:22">
      <c r="A706" s="34" t="s">
        <v>236</v>
      </c>
      <c r="B706" s="34" t="s">
        <v>8</v>
      </c>
      <c r="C706" s="5" t="s">
        <v>5446</v>
      </c>
      <c r="D706" s="34">
        <v>0</v>
      </c>
      <c r="E706" s="34">
        <v>0</v>
      </c>
      <c r="F706" s="34">
        <v>0</v>
      </c>
      <c r="G706" s="34">
        <v>0</v>
      </c>
      <c r="H706" s="34">
        <v>0</v>
      </c>
      <c r="I706" s="34">
        <v>0</v>
      </c>
      <c r="J706" s="34">
        <v>0</v>
      </c>
      <c r="K706" s="34">
        <v>0</v>
      </c>
      <c r="L706" s="34">
        <v>0</v>
      </c>
      <c r="M706" s="34">
        <v>0</v>
      </c>
      <c r="N706" s="34">
        <v>0</v>
      </c>
      <c r="O706" s="34">
        <v>0</v>
      </c>
      <c r="P706" s="34">
        <v>0</v>
      </c>
      <c r="Q706" s="34">
        <v>0</v>
      </c>
      <c r="R706" s="34">
        <v>0</v>
      </c>
      <c r="S706" s="34">
        <v>0</v>
      </c>
      <c r="T706" s="34">
        <f t="shared" si="81"/>
        <v>0</v>
      </c>
      <c r="U706" s="34">
        <f t="shared" si="82"/>
        <v>0</v>
      </c>
      <c r="V706" s="34">
        <f t="shared" si="78"/>
        <v>0</v>
      </c>
    </row>
    <row r="707" spans="1:22">
      <c r="A707" s="34" t="s">
        <v>213</v>
      </c>
      <c r="B707" s="34" t="s">
        <v>8</v>
      </c>
      <c r="C707" s="5" t="s">
        <v>5446</v>
      </c>
      <c r="D707" s="34">
        <v>0</v>
      </c>
      <c r="E707" s="34">
        <v>0</v>
      </c>
      <c r="F707" s="34">
        <v>0</v>
      </c>
      <c r="G707" s="34">
        <v>0</v>
      </c>
      <c r="H707" s="34">
        <v>0</v>
      </c>
      <c r="I707" s="34">
        <v>0</v>
      </c>
      <c r="J707" s="34">
        <v>0</v>
      </c>
      <c r="K707" s="34">
        <v>0</v>
      </c>
      <c r="L707" s="34">
        <v>0</v>
      </c>
      <c r="M707" s="34">
        <v>0</v>
      </c>
      <c r="N707" s="34">
        <v>0</v>
      </c>
      <c r="O707" s="34">
        <v>0</v>
      </c>
      <c r="P707" s="34">
        <v>0</v>
      </c>
      <c r="Q707" s="34">
        <v>0</v>
      </c>
      <c r="R707" s="34">
        <v>0</v>
      </c>
      <c r="S707" s="34">
        <v>0</v>
      </c>
      <c r="T707" s="34">
        <f t="shared" si="81"/>
        <v>0</v>
      </c>
      <c r="U707" s="34">
        <f t="shared" si="82"/>
        <v>0</v>
      </c>
      <c r="V707" s="34">
        <f t="shared" si="78"/>
        <v>0</v>
      </c>
    </row>
    <row r="708" spans="1:22">
      <c r="A708" s="34" t="s">
        <v>221</v>
      </c>
      <c r="B708" s="34" t="s">
        <v>8</v>
      </c>
      <c r="C708" s="5" t="s">
        <v>5446</v>
      </c>
      <c r="D708" s="34">
        <v>0</v>
      </c>
      <c r="E708" s="34">
        <v>0</v>
      </c>
      <c r="F708" s="34">
        <v>0</v>
      </c>
      <c r="G708" s="34">
        <v>0</v>
      </c>
      <c r="H708" s="34">
        <v>0</v>
      </c>
      <c r="I708" s="34">
        <v>0</v>
      </c>
      <c r="J708" s="34">
        <v>0</v>
      </c>
      <c r="K708" s="34">
        <v>0</v>
      </c>
      <c r="L708" s="34">
        <v>0</v>
      </c>
      <c r="M708" s="34">
        <v>0</v>
      </c>
      <c r="N708" s="34">
        <v>0</v>
      </c>
      <c r="O708" s="34">
        <v>0</v>
      </c>
      <c r="P708" s="34">
        <v>0</v>
      </c>
      <c r="Q708" s="34">
        <v>0</v>
      </c>
      <c r="R708" s="34">
        <v>0</v>
      </c>
      <c r="S708" s="34">
        <v>0</v>
      </c>
      <c r="T708" s="34">
        <f t="shared" si="81"/>
        <v>0</v>
      </c>
      <c r="U708" s="34">
        <f t="shared" si="82"/>
        <v>0</v>
      </c>
      <c r="V708" s="34">
        <f t="shared" si="78"/>
        <v>0</v>
      </c>
    </row>
    <row r="709" spans="1:22">
      <c r="A709" s="34" t="s">
        <v>2211</v>
      </c>
      <c r="B709" s="34" t="s">
        <v>8</v>
      </c>
      <c r="C709" s="5" t="s">
        <v>5446</v>
      </c>
      <c r="D709" s="34">
        <v>0</v>
      </c>
      <c r="E709" s="34">
        <v>0</v>
      </c>
      <c r="F709" s="34">
        <v>0</v>
      </c>
      <c r="G709" s="34">
        <v>0</v>
      </c>
      <c r="H709" s="34">
        <v>1</v>
      </c>
      <c r="I709" s="34">
        <v>0</v>
      </c>
      <c r="J709" s="34">
        <v>0</v>
      </c>
      <c r="K709" s="34">
        <v>1</v>
      </c>
      <c r="L709" s="34">
        <v>1</v>
      </c>
      <c r="M709" s="34">
        <v>0</v>
      </c>
      <c r="N709" s="34">
        <v>0</v>
      </c>
      <c r="O709" s="34">
        <v>1</v>
      </c>
      <c r="P709" s="34">
        <v>0</v>
      </c>
      <c r="Q709" s="34">
        <v>1</v>
      </c>
      <c r="R709" s="34">
        <v>0</v>
      </c>
      <c r="S709" s="34">
        <v>0</v>
      </c>
      <c r="T709" s="34">
        <f>COUNTIF(D709:S709,"&gt;2")</f>
        <v>0</v>
      </c>
      <c r="U709" s="34">
        <f>COUNTIF(D709:S709,"&lt;2")  - COUNTIF(D709:S709,"=0")</f>
        <v>5</v>
      </c>
      <c r="V709" s="34">
        <f t="shared" si="78"/>
        <v>5</v>
      </c>
    </row>
    <row r="710" spans="1:22">
      <c r="A710" s="34" t="s">
        <v>1907</v>
      </c>
      <c r="B710" s="34" t="s">
        <v>8</v>
      </c>
      <c r="C710" s="5" t="s">
        <v>5446</v>
      </c>
      <c r="D710" s="34">
        <v>0</v>
      </c>
      <c r="E710" s="34">
        <v>0</v>
      </c>
      <c r="F710" s="34">
        <v>0</v>
      </c>
      <c r="G710" s="34">
        <v>0</v>
      </c>
      <c r="H710" s="34">
        <v>0</v>
      </c>
      <c r="I710" s="34">
        <v>0</v>
      </c>
      <c r="J710" s="34">
        <v>0</v>
      </c>
      <c r="K710" s="34">
        <v>0</v>
      </c>
      <c r="L710" s="34">
        <v>0</v>
      </c>
      <c r="M710" s="34">
        <v>0</v>
      </c>
      <c r="N710" s="34">
        <v>0</v>
      </c>
      <c r="O710" s="34">
        <v>0</v>
      </c>
      <c r="P710" s="34">
        <v>0</v>
      </c>
      <c r="Q710" s="34">
        <v>0</v>
      </c>
      <c r="R710" s="34">
        <v>0</v>
      </c>
      <c r="S710" s="34">
        <v>0</v>
      </c>
      <c r="T710" s="34">
        <f>COUNTIF(D710:S710,"&gt;0")</f>
        <v>0</v>
      </c>
      <c r="U710" s="34">
        <f>COUNTIF(D710:S710,"&lt;0")</f>
        <v>0</v>
      </c>
      <c r="V710" s="34">
        <f t="shared" si="78"/>
        <v>0</v>
      </c>
    </row>
    <row r="711" spans="1:22">
      <c r="A711" s="34" t="s">
        <v>1291</v>
      </c>
      <c r="B711" s="34" t="s">
        <v>8</v>
      </c>
      <c r="C711" s="5" t="s">
        <v>5446</v>
      </c>
      <c r="D711" s="34">
        <v>0</v>
      </c>
      <c r="E711" s="34">
        <v>0</v>
      </c>
      <c r="F711" s="34">
        <v>0</v>
      </c>
      <c r="G711" s="34">
        <v>0</v>
      </c>
      <c r="H711" s="34">
        <v>0</v>
      </c>
      <c r="I711" s="34">
        <v>0</v>
      </c>
      <c r="J711" s="34">
        <v>0</v>
      </c>
      <c r="K711" s="34">
        <v>0</v>
      </c>
      <c r="L711" s="34">
        <v>0</v>
      </c>
      <c r="M711" s="34">
        <v>0</v>
      </c>
      <c r="N711" s="34">
        <v>0</v>
      </c>
      <c r="O711" s="34">
        <v>0</v>
      </c>
      <c r="P711" s="34">
        <v>0</v>
      </c>
      <c r="Q711" s="34">
        <v>0</v>
      </c>
      <c r="R711" s="34">
        <v>0</v>
      </c>
      <c r="S711" s="34">
        <v>0</v>
      </c>
      <c r="T711" s="34">
        <f>COUNTIF(D711:S711,"&gt;0")</f>
        <v>0</v>
      </c>
      <c r="U711" s="34">
        <f>COUNTIF(D711:S711,"&lt;0")</f>
        <v>0</v>
      </c>
      <c r="V711" s="34">
        <f t="shared" si="78"/>
        <v>0</v>
      </c>
    </row>
    <row r="712" spans="1:22">
      <c r="A712" s="34" t="s">
        <v>2649</v>
      </c>
      <c r="B712" s="34" t="s">
        <v>8</v>
      </c>
      <c r="C712" s="5" t="s">
        <v>5446</v>
      </c>
      <c r="D712" s="34">
        <v>0</v>
      </c>
      <c r="E712" s="34">
        <v>0</v>
      </c>
      <c r="F712" s="34">
        <v>0</v>
      </c>
      <c r="G712" s="34">
        <v>0</v>
      </c>
      <c r="H712" s="34">
        <v>0</v>
      </c>
      <c r="I712" s="34">
        <v>0</v>
      </c>
      <c r="J712" s="34">
        <v>0</v>
      </c>
      <c r="K712" s="34">
        <v>0</v>
      </c>
      <c r="L712" s="34">
        <v>0</v>
      </c>
      <c r="M712" s="34">
        <v>0</v>
      </c>
      <c r="N712" s="34">
        <v>0</v>
      </c>
      <c r="O712" s="34">
        <v>0</v>
      </c>
      <c r="P712" s="34">
        <v>0</v>
      </c>
      <c r="Q712" s="34">
        <v>0</v>
      </c>
      <c r="R712" s="34">
        <v>0</v>
      </c>
      <c r="S712" s="34">
        <v>0</v>
      </c>
      <c r="T712" s="34">
        <f>COUNTIF(D712:S712,"&gt;0")</f>
        <v>0</v>
      </c>
      <c r="U712" s="34">
        <f>COUNTIF(D712:S712,"&lt;0")</f>
        <v>0</v>
      </c>
      <c r="V712" s="34">
        <f t="shared" si="78"/>
        <v>0</v>
      </c>
    </row>
    <row r="713" spans="1:22">
      <c r="A713" s="34" t="s">
        <v>1293</v>
      </c>
      <c r="B713" s="34" t="s">
        <v>8</v>
      </c>
      <c r="C713" s="5" t="s">
        <v>5446</v>
      </c>
      <c r="D713" s="34">
        <v>0</v>
      </c>
      <c r="E713" s="34">
        <v>0</v>
      </c>
      <c r="F713" s="34">
        <v>0</v>
      </c>
      <c r="G713" s="34">
        <v>0</v>
      </c>
      <c r="H713" s="34">
        <v>0</v>
      </c>
      <c r="I713" s="34">
        <v>0</v>
      </c>
      <c r="J713" s="34">
        <v>0</v>
      </c>
      <c r="K713" s="34">
        <v>0</v>
      </c>
      <c r="L713" s="34">
        <v>0</v>
      </c>
      <c r="M713" s="34">
        <v>0</v>
      </c>
      <c r="N713" s="34">
        <v>0</v>
      </c>
      <c r="O713" s="34">
        <v>0</v>
      </c>
      <c r="P713" s="34">
        <v>0</v>
      </c>
      <c r="Q713" s="34">
        <v>0</v>
      </c>
      <c r="R713" s="34">
        <v>0</v>
      </c>
      <c r="S713" s="34">
        <v>0</v>
      </c>
      <c r="T713" s="34">
        <f>COUNTIF(D713:S713,"&gt;0")</f>
        <v>0</v>
      </c>
      <c r="U713" s="34">
        <f>COUNTIF(D713:S713,"&lt;0")</f>
        <v>0</v>
      </c>
      <c r="V713" s="34">
        <f t="shared" si="78"/>
        <v>0</v>
      </c>
    </row>
    <row r="714" spans="1:22">
      <c r="A714" s="34" t="s">
        <v>1886</v>
      </c>
      <c r="B714" s="34" t="s">
        <v>8</v>
      </c>
      <c r="C714" s="5" t="s">
        <v>5533</v>
      </c>
      <c r="D714" s="34">
        <v>0</v>
      </c>
      <c r="E714" s="34">
        <v>0</v>
      </c>
      <c r="F714" s="34">
        <v>0</v>
      </c>
      <c r="G714" s="34">
        <v>0</v>
      </c>
      <c r="H714" s="34">
        <v>0</v>
      </c>
      <c r="I714" s="34">
        <v>0</v>
      </c>
      <c r="J714" s="34">
        <v>0</v>
      </c>
      <c r="K714" s="34">
        <v>0</v>
      </c>
      <c r="L714" s="34">
        <v>0</v>
      </c>
      <c r="M714" s="34">
        <v>0</v>
      </c>
      <c r="N714" s="34">
        <v>0</v>
      </c>
      <c r="O714" s="34">
        <v>0</v>
      </c>
      <c r="P714" s="34">
        <v>0</v>
      </c>
      <c r="Q714" s="34">
        <v>0</v>
      </c>
      <c r="R714" s="34">
        <v>0</v>
      </c>
      <c r="S714" s="34">
        <v>0</v>
      </c>
      <c r="T714" s="34">
        <f>COUNTIF(D714:S714,"&gt;0")</f>
        <v>0</v>
      </c>
      <c r="U714" s="34">
        <f>COUNTIF(D714:S714,"&lt;0")</f>
        <v>0</v>
      </c>
      <c r="V714" s="34">
        <f t="shared" si="78"/>
        <v>0</v>
      </c>
    </row>
    <row r="715" spans="1:22">
      <c r="A715" s="34" t="s">
        <v>1579</v>
      </c>
      <c r="B715" s="34" t="s">
        <v>8</v>
      </c>
      <c r="C715" s="5" t="s">
        <v>5446</v>
      </c>
      <c r="D715" s="34">
        <v>1</v>
      </c>
      <c r="E715" s="34">
        <v>0</v>
      </c>
      <c r="F715" s="34">
        <v>0</v>
      </c>
      <c r="G715" s="34">
        <v>0</v>
      </c>
      <c r="H715" s="34">
        <v>0</v>
      </c>
      <c r="I715" s="34">
        <v>0</v>
      </c>
      <c r="J715" s="34">
        <v>0</v>
      </c>
      <c r="K715" s="34">
        <v>0</v>
      </c>
      <c r="L715" s="34">
        <v>0</v>
      </c>
      <c r="M715" s="34">
        <v>0</v>
      </c>
      <c r="N715" s="34">
        <v>0</v>
      </c>
      <c r="O715" s="34">
        <v>0</v>
      </c>
      <c r="P715" s="34">
        <v>0</v>
      </c>
      <c r="Q715" s="34">
        <v>0</v>
      </c>
      <c r="R715" s="34">
        <v>0</v>
      </c>
      <c r="S715" s="34">
        <v>0</v>
      </c>
      <c r="T715" s="34">
        <f>COUNTIF(D715:S715,"&gt;2")</f>
        <v>0</v>
      </c>
      <c r="U715" s="34">
        <f>COUNTIF(D715:S715,"&lt;2")  - COUNTIF(D715:S715,"=0")</f>
        <v>1</v>
      </c>
      <c r="V715" s="34">
        <f t="shared" si="78"/>
        <v>1</v>
      </c>
    </row>
    <row r="716" spans="1:22">
      <c r="A716" s="34" t="s">
        <v>2607</v>
      </c>
      <c r="B716" s="34" t="s">
        <v>8</v>
      </c>
      <c r="C716" s="5" t="s">
        <v>5446</v>
      </c>
      <c r="D716" s="34">
        <v>0</v>
      </c>
      <c r="E716" s="34">
        <v>0</v>
      </c>
      <c r="F716" s="34">
        <v>0</v>
      </c>
      <c r="G716" s="34">
        <v>0</v>
      </c>
      <c r="H716" s="34">
        <v>0</v>
      </c>
      <c r="I716" s="34">
        <v>0</v>
      </c>
      <c r="J716" s="34">
        <v>0</v>
      </c>
      <c r="K716" s="34">
        <v>0</v>
      </c>
      <c r="L716" s="34">
        <v>0</v>
      </c>
      <c r="M716" s="34">
        <v>0</v>
      </c>
      <c r="N716" s="34">
        <v>0</v>
      </c>
      <c r="O716" s="34">
        <v>0</v>
      </c>
      <c r="P716" s="34">
        <v>0</v>
      </c>
      <c r="Q716" s="34">
        <v>0</v>
      </c>
      <c r="R716" s="34">
        <v>0</v>
      </c>
      <c r="S716" s="34">
        <v>1</v>
      </c>
      <c r="T716" s="34">
        <f>COUNTIF(D716:S716,"&gt;3")</f>
        <v>0</v>
      </c>
      <c r="U716" s="34">
        <f>COUNTIF(D716:S716,"&lt;3")  - COUNTIF(D716:S716,"=0")</f>
        <v>1</v>
      </c>
      <c r="V716" s="34">
        <f t="shared" si="78"/>
        <v>1</v>
      </c>
    </row>
    <row r="717" spans="1:22">
      <c r="A717" s="34" t="s">
        <v>2860</v>
      </c>
      <c r="B717" s="34" t="s">
        <v>8</v>
      </c>
      <c r="C717" s="5" t="s">
        <v>5446</v>
      </c>
      <c r="D717" s="34">
        <v>0</v>
      </c>
      <c r="E717" s="34">
        <v>0</v>
      </c>
      <c r="F717" s="34">
        <v>0</v>
      </c>
      <c r="G717" s="34">
        <v>0</v>
      </c>
      <c r="H717" s="34">
        <v>0</v>
      </c>
      <c r="I717" s="34">
        <v>0</v>
      </c>
      <c r="J717" s="34">
        <v>0</v>
      </c>
      <c r="K717" s="34">
        <v>0</v>
      </c>
      <c r="L717" s="34">
        <v>0</v>
      </c>
      <c r="M717" s="34">
        <v>0</v>
      </c>
      <c r="N717" s="34">
        <v>0</v>
      </c>
      <c r="O717" s="34">
        <v>0</v>
      </c>
      <c r="P717" s="34">
        <v>0</v>
      </c>
      <c r="Q717" s="34">
        <v>0</v>
      </c>
      <c r="R717" s="34">
        <v>0</v>
      </c>
      <c r="S717" s="34">
        <v>0</v>
      </c>
      <c r="T717" s="34">
        <f t="shared" ref="T717:T737" si="83">COUNTIF(D717:S717,"&gt;0")</f>
        <v>0</v>
      </c>
      <c r="U717" s="34">
        <f t="shared" ref="U717:U737" si="84">COUNTIF(D717:S717,"&lt;0")</f>
        <v>0</v>
      </c>
      <c r="V717" s="34">
        <f t="shared" si="78"/>
        <v>0</v>
      </c>
    </row>
    <row r="718" spans="1:22">
      <c r="A718" s="34" t="s">
        <v>443</v>
      </c>
      <c r="B718" s="34" t="s">
        <v>8</v>
      </c>
      <c r="C718" s="5" t="s">
        <v>5446</v>
      </c>
      <c r="D718" s="34">
        <v>0</v>
      </c>
      <c r="E718" s="34">
        <v>0</v>
      </c>
      <c r="F718" s="34">
        <v>0</v>
      </c>
      <c r="G718" s="34">
        <v>0</v>
      </c>
      <c r="H718" s="34">
        <v>0</v>
      </c>
      <c r="I718" s="34">
        <v>0</v>
      </c>
      <c r="J718" s="34">
        <v>0</v>
      </c>
      <c r="K718" s="34">
        <v>0</v>
      </c>
      <c r="L718" s="34">
        <v>0</v>
      </c>
      <c r="M718" s="34">
        <v>0</v>
      </c>
      <c r="N718" s="34">
        <v>0</v>
      </c>
      <c r="O718" s="34">
        <v>0</v>
      </c>
      <c r="P718" s="34">
        <v>0</v>
      </c>
      <c r="Q718" s="34">
        <v>0</v>
      </c>
      <c r="R718" s="34">
        <v>0</v>
      </c>
      <c r="S718" s="34">
        <v>0</v>
      </c>
      <c r="T718" s="34">
        <f t="shared" si="83"/>
        <v>0</v>
      </c>
      <c r="U718" s="34">
        <f t="shared" si="84"/>
        <v>0</v>
      </c>
      <c r="V718" s="34">
        <f t="shared" si="78"/>
        <v>0</v>
      </c>
    </row>
    <row r="719" spans="1:22">
      <c r="A719" s="34" t="s">
        <v>439</v>
      </c>
      <c r="B719" s="34" t="s">
        <v>8</v>
      </c>
      <c r="C719" s="5" t="s">
        <v>5446</v>
      </c>
      <c r="D719" s="34">
        <v>0</v>
      </c>
      <c r="E719" s="34">
        <v>0</v>
      </c>
      <c r="F719" s="34">
        <v>0</v>
      </c>
      <c r="G719" s="34">
        <v>0</v>
      </c>
      <c r="H719" s="34">
        <v>0</v>
      </c>
      <c r="I719" s="34">
        <v>0</v>
      </c>
      <c r="J719" s="34">
        <v>0</v>
      </c>
      <c r="K719" s="34">
        <v>0</v>
      </c>
      <c r="L719" s="34">
        <v>0</v>
      </c>
      <c r="M719" s="34">
        <v>0</v>
      </c>
      <c r="N719" s="34">
        <v>0</v>
      </c>
      <c r="O719" s="34">
        <v>0</v>
      </c>
      <c r="P719" s="34">
        <v>0</v>
      </c>
      <c r="Q719" s="34">
        <v>0</v>
      </c>
      <c r="R719" s="34">
        <v>0</v>
      </c>
      <c r="S719" s="34">
        <v>0</v>
      </c>
      <c r="T719" s="34">
        <f t="shared" si="83"/>
        <v>0</v>
      </c>
      <c r="U719" s="34">
        <f t="shared" si="84"/>
        <v>0</v>
      </c>
      <c r="V719" s="34">
        <f t="shared" si="78"/>
        <v>0</v>
      </c>
    </row>
    <row r="720" spans="1:22">
      <c r="A720" s="34" t="s">
        <v>2561</v>
      </c>
      <c r="B720" s="34" t="s">
        <v>8</v>
      </c>
      <c r="C720" s="5" t="s">
        <v>5446</v>
      </c>
      <c r="D720" s="34">
        <v>0</v>
      </c>
      <c r="E720" s="34">
        <v>0</v>
      </c>
      <c r="F720" s="34">
        <v>0</v>
      </c>
      <c r="G720" s="34">
        <v>0</v>
      </c>
      <c r="H720" s="34">
        <v>0</v>
      </c>
      <c r="I720" s="34">
        <v>0</v>
      </c>
      <c r="J720" s="34">
        <v>0</v>
      </c>
      <c r="K720" s="34">
        <v>0</v>
      </c>
      <c r="L720" s="34">
        <v>0</v>
      </c>
      <c r="M720" s="34">
        <v>0</v>
      </c>
      <c r="N720" s="34">
        <v>0</v>
      </c>
      <c r="O720" s="34">
        <v>0</v>
      </c>
      <c r="P720" s="34">
        <v>0</v>
      </c>
      <c r="Q720" s="34">
        <v>0</v>
      </c>
      <c r="R720" s="34">
        <v>0</v>
      </c>
      <c r="S720" s="34">
        <v>0</v>
      </c>
      <c r="T720" s="34">
        <f t="shared" si="83"/>
        <v>0</v>
      </c>
      <c r="U720" s="34">
        <f t="shared" si="84"/>
        <v>0</v>
      </c>
      <c r="V720" s="34">
        <f t="shared" si="78"/>
        <v>0</v>
      </c>
    </row>
    <row r="721" spans="1:22">
      <c r="A721" s="34" t="s">
        <v>4</v>
      </c>
      <c r="B721" s="34" t="s">
        <v>8</v>
      </c>
      <c r="C721" s="5" t="s">
        <v>5446</v>
      </c>
      <c r="D721" s="34">
        <v>0</v>
      </c>
      <c r="E721" s="34">
        <v>0</v>
      </c>
      <c r="F721" s="34">
        <v>0</v>
      </c>
      <c r="G721" s="34">
        <v>0</v>
      </c>
      <c r="H721" s="34">
        <v>0</v>
      </c>
      <c r="I721" s="34">
        <v>0</v>
      </c>
      <c r="J721" s="34">
        <v>0</v>
      </c>
      <c r="K721" s="34">
        <v>0</v>
      </c>
      <c r="L721" s="34">
        <v>0</v>
      </c>
      <c r="M721" s="34">
        <v>0</v>
      </c>
      <c r="N721" s="34">
        <v>0</v>
      </c>
      <c r="O721" s="34">
        <v>0</v>
      </c>
      <c r="P721" s="34">
        <v>0</v>
      </c>
      <c r="Q721" s="34">
        <v>0</v>
      </c>
      <c r="R721" s="34">
        <v>0</v>
      </c>
      <c r="S721" s="34">
        <v>0</v>
      </c>
      <c r="T721" s="34">
        <f t="shared" si="83"/>
        <v>0</v>
      </c>
      <c r="U721" s="34">
        <f t="shared" si="84"/>
        <v>0</v>
      </c>
      <c r="V721" s="34">
        <f t="shared" ref="V721:V784" si="85">SUM(T721:U721)</f>
        <v>0</v>
      </c>
    </row>
    <row r="722" spans="1:22">
      <c r="A722" s="34" t="s">
        <v>229</v>
      </c>
      <c r="B722" s="34" t="s">
        <v>8</v>
      </c>
      <c r="C722" s="5" t="s">
        <v>5446</v>
      </c>
      <c r="D722" s="34">
        <v>0</v>
      </c>
      <c r="E722" s="34">
        <v>0</v>
      </c>
      <c r="F722" s="34">
        <v>0</v>
      </c>
      <c r="G722" s="34">
        <v>0</v>
      </c>
      <c r="H722" s="34">
        <v>0</v>
      </c>
      <c r="I722" s="34">
        <v>0</v>
      </c>
      <c r="J722" s="34">
        <v>0</v>
      </c>
      <c r="K722" s="34">
        <v>0</v>
      </c>
      <c r="L722" s="34">
        <v>0</v>
      </c>
      <c r="M722" s="34">
        <v>0</v>
      </c>
      <c r="N722" s="34">
        <v>0</v>
      </c>
      <c r="O722" s="34">
        <v>0</v>
      </c>
      <c r="P722" s="34">
        <v>0</v>
      </c>
      <c r="Q722" s="34">
        <v>0</v>
      </c>
      <c r="R722" s="34">
        <v>0</v>
      </c>
      <c r="S722" s="34">
        <v>0</v>
      </c>
      <c r="T722" s="34">
        <f t="shared" si="83"/>
        <v>0</v>
      </c>
      <c r="U722" s="34">
        <f t="shared" si="84"/>
        <v>0</v>
      </c>
      <c r="V722" s="34">
        <f t="shared" si="85"/>
        <v>0</v>
      </c>
    </row>
    <row r="723" spans="1:22">
      <c r="A723" s="34" t="s">
        <v>52</v>
      </c>
      <c r="B723" s="34" t="s">
        <v>8</v>
      </c>
      <c r="C723" s="5" t="s">
        <v>5446</v>
      </c>
      <c r="D723" s="34">
        <v>0</v>
      </c>
      <c r="E723" s="34">
        <v>0</v>
      </c>
      <c r="F723" s="34">
        <v>0</v>
      </c>
      <c r="G723" s="34">
        <v>0</v>
      </c>
      <c r="H723" s="34">
        <v>0</v>
      </c>
      <c r="I723" s="34">
        <v>0</v>
      </c>
      <c r="J723" s="34">
        <v>0</v>
      </c>
      <c r="K723" s="34">
        <v>0</v>
      </c>
      <c r="L723" s="34">
        <v>0</v>
      </c>
      <c r="M723" s="34">
        <v>0</v>
      </c>
      <c r="N723" s="34">
        <v>0</v>
      </c>
      <c r="O723" s="34">
        <v>0</v>
      </c>
      <c r="P723" s="34">
        <v>0</v>
      </c>
      <c r="Q723" s="34">
        <v>0</v>
      </c>
      <c r="R723" s="34">
        <v>0</v>
      </c>
      <c r="S723" s="34">
        <v>0</v>
      </c>
      <c r="T723" s="34">
        <f t="shared" si="83"/>
        <v>0</v>
      </c>
      <c r="U723" s="34">
        <f t="shared" si="84"/>
        <v>0</v>
      </c>
      <c r="V723" s="34">
        <f t="shared" si="85"/>
        <v>0</v>
      </c>
    </row>
    <row r="724" spans="1:22">
      <c r="A724" s="34" t="s">
        <v>2564</v>
      </c>
      <c r="B724" s="34" t="s">
        <v>8</v>
      </c>
      <c r="C724" s="5" t="s">
        <v>5446</v>
      </c>
      <c r="D724" s="34">
        <v>0</v>
      </c>
      <c r="E724" s="34">
        <v>0</v>
      </c>
      <c r="F724" s="34">
        <v>0</v>
      </c>
      <c r="G724" s="34">
        <v>0</v>
      </c>
      <c r="H724" s="34">
        <v>0</v>
      </c>
      <c r="I724" s="34">
        <v>0</v>
      </c>
      <c r="J724" s="34">
        <v>0</v>
      </c>
      <c r="K724" s="34">
        <v>0</v>
      </c>
      <c r="L724" s="34">
        <v>0</v>
      </c>
      <c r="M724" s="34">
        <v>0</v>
      </c>
      <c r="N724" s="34">
        <v>0</v>
      </c>
      <c r="O724" s="34">
        <v>0</v>
      </c>
      <c r="P724" s="34">
        <v>0</v>
      </c>
      <c r="Q724" s="34">
        <v>0</v>
      </c>
      <c r="R724" s="34">
        <v>0</v>
      </c>
      <c r="S724" s="34">
        <v>0</v>
      </c>
      <c r="T724" s="34">
        <f t="shared" si="83"/>
        <v>0</v>
      </c>
      <c r="U724" s="34">
        <f t="shared" si="84"/>
        <v>0</v>
      </c>
      <c r="V724" s="34">
        <f t="shared" si="85"/>
        <v>0</v>
      </c>
    </row>
    <row r="725" spans="1:22">
      <c r="A725" s="34" t="s">
        <v>1295</v>
      </c>
      <c r="B725" s="34" t="s">
        <v>8</v>
      </c>
      <c r="C725" s="5" t="s">
        <v>5446</v>
      </c>
      <c r="D725" s="34">
        <v>0</v>
      </c>
      <c r="E725" s="34">
        <v>0</v>
      </c>
      <c r="F725" s="34">
        <v>0</v>
      </c>
      <c r="G725" s="34">
        <v>0</v>
      </c>
      <c r="H725" s="34">
        <v>0</v>
      </c>
      <c r="I725" s="34">
        <v>0</v>
      </c>
      <c r="J725" s="34">
        <v>0</v>
      </c>
      <c r="K725" s="34">
        <v>0</v>
      </c>
      <c r="L725" s="34">
        <v>0</v>
      </c>
      <c r="M725" s="34">
        <v>0</v>
      </c>
      <c r="N725" s="34">
        <v>0</v>
      </c>
      <c r="O725" s="34">
        <v>0</v>
      </c>
      <c r="P725" s="34">
        <v>0</v>
      </c>
      <c r="Q725" s="34">
        <v>0</v>
      </c>
      <c r="R725" s="34">
        <v>0</v>
      </c>
      <c r="S725" s="34">
        <v>0</v>
      </c>
      <c r="T725" s="34">
        <f t="shared" si="83"/>
        <v>0</v>
      </c>
      <c r="U725" s="34">
        <f t="shared" si="84"/>
        <v>0</v>
      </c>
      <c r="V725" s="34">
        <f t="shared" si="85"/>
        <v>0</v>
      </c>
    </row>
    <row r="726" spans="1:22">
      <c r="A726" s="34" t="s">
        <v>293</v>
      </c>
      <c r="B726" s="34" t="s">
        <v>8</v>
      </c>
      <c r="C726" s="5" t="s">
        <v>5446</v>
      </c>
      <c r="D726" s="34">
        <v>0</v>
      </c>
      <c r="E726" s="34">
        <v>0</v>
      </c>
      <c r="F726" s="34">
        <v>0</v>
      </c>
      <c r="G726" s="34">
        <v>0</v>
      </c>
      <c r="H726" s="34">
        <v>0</v>
      </c>
      <c r="I726" s="34">
        <v>0</v>
      </c>
      <c r="J726" s="34">
        <v>0</v>
      </c>
      <c r="K726" s="34">
        <v>0</v>
      </c>
      <c r="L726" s="34">
        <v>0</v>
      </c>
      <c r="M726" s="34">
        <v>0</v>
      </c>
      <c r="N726" s="34">
        <v>0</v>
      </c>
      <c r="O726" s="34">
        <v>0</v>
      </c>
      <c r="P726" s="34">
        <v>0</v>
      </c>
      <c r="Q726" s="34">
        <v>0</v>
      </c>
      <c r="R726" s="34">
        <v>0</v>
      </c>
      <c r="S726" s="34">
        <v>0</v>
      </c>
      <c r="T726" s="34">
        <f t="shared" si="83"/>
        <v>0</v>
      </c>
      <c r="U726" s="34">
        <f t="shared" si="84"/>
        <v>0</v>
      </c>
      <c r="V726" s="34">
        <f t="shared" si="85"/>
        <v>0</v>
      </c>
    </row>
    <row r="727" spans="1:22">
      <c r="A727" s="34" t="s">
        <v>303</v>
      </c>
      <c r="B727" s="34" t="s">
        <v>8</v>
      </c>
      <c r="C727" s="5" t="s">
        <v>5446</v>
      </c>
      <c r="D727" s="34">
        <v>0</v>
      </c>
      <c r="E727" s="34">
        <v>0</v>
      </c>
      <c r="F727" s="34">
        <v>0</v>
      </c>
      <c r="G727" s="34">
        <v>0</v>
      </c>
      <c r="H727" s="34">
        <v>0</v>
      </c>
      <c r="I727" s="34">
        <v>0</v>
      </c>
      <c r="J727" s="34">
        <v>0</v>
      </c>
      <c r="K727" s="34">
        <v>0</v>
      </c>
      <c r="L727" s="34">
        <v>0</v>
      </c>
      <c r="M727" s="34">
        <v>0</v>
      </c>
      <c r="N727" s="34">
        <v>0</v>
      </c>
      <c r="O727" s="34">
        <v>0</v>
      </c>
      <c r="P727" s="34">
        <v>0</v>
      </c>
      <c r="Q727" s="34">
        <v>0</v>
      </c>
      <c r="R727" s="34">
        <v>0</v>
      </c>
      <c r="S727" s="34">
        <v>0</v>
      </c>
      <c r="T727" s="34">
        <f t="shared" si="83"/>
        <v>0</v>
      </c>
      <c r="U727" s="34">
        <f t="shared" si="84"/>
        <v>0</v>
      </c>
      <c r="V727" s="34">
        <f t="shared" si="85"/>
        <v>0</v>
      </c>
    </row>
    <row r="728" spans="1:22">
      <c r="A728" s="34" t="s">
        <v>362</v>
      </c>
      <c r="B728" s="34" t="s">
        <v>8</v>
      </c>
      <c r="C728" s="5" t="s">
        <v>5446</v>
      </c>
      <c r="D728" s="34">
        <v>0</v>
      </c>
      <c r="E728" s="34">
        <v>0</v>
      </c>
      <c r="F728" s="34">
        <v>0</v>
      </c>
      <c r="G728" s="34">
        <v>0</v>
      </c>
      <c r="H728" s="34">
        <v>0</v>
      </c>
      <c r="I728" s="34">
        <v>0</v>
      </c>
      <c r="J728" s="34">
        <v>0</v>
      </c>
      <c r="K728" s="34">
        <v>0</v>
      </c>
      <c r="L728" s="34">
        <v>0</v>
      </c>
      <c r="M728" s="34">
        <v>0</v>
      </c>
      <c r="N728" s="34">
        <v>0</v>
      </c>
      <c r="O728" s="34">
        <v>0</v>
      </c>
      <c r="P728" s="34">
        <v>0</v>
      </c>
      <c r="Q728" s="34">
        <v>0</v>
      </c>
      <c r="R728" s="34">
        <v>0</v>
      </c>
      <c r="S728" s="34">
        <v>0</v>
      </c>
      <c r="T728" s="34">
        <f t="shared" si="83"/>
        <v>0</v>
      </c>
      <c r="U728" s="34">
        <f t="shared" si="84"/>
        <v>0</v>
      </c>
      <c r="V728" s="34">
        <f t="shared" si="85"/>
        <v>0</v>
      </c>
    </row>
    <row r="729" spans="1:22">
      <c r="A729" s="34" t="s">
        <v>1589</v>
      </c>
      <c r="B729" s="34" t="s">
        <v>8</v>
      </c>
      <c r="C729" s="5" t="s">
        <v>5446</v>
      </c>
      <c r="D729" s="34">
        <v>0</v>
      </c>
      <c r="E729" s="34">
        <v>0</v>
      </c>
      <c r="F729" s="34">
        <v>0</v>
      </c>
      <c r="G729" s="34">
        <v>0</v>
      </c>
      <c r="H729" s="34">
        <v>0</v>
      </c>
      <c r="I729" s="34">
        <v>0</v>
      </c>
      <c r="J729" s="34">
        <v>0</v>
      </c>
      <c r="K729" s="34">
        <v>0</v>
      </c>
      <c r="L729" s="34">
        <v>0</v>
      </c>
      <c r="M729" s="34">
        <v>0</v>
      </c>
      <c r="N729" s="34">
        <v>0</v>
      </c>
      <c r="O729" s="34">
        <v>0</v>
      </c>
      <c r="P729" s="34">
        <v>0</v>
      </c>
      <c r="Q729" s="34">
        <v>0</v>
      </c>
      <c r="R729" s="34">
        <v>0</v>
      </c>
      <c r="S729" s="34">
        <v>0</v>
      </c>
      <c r="T729" s="34">
        <f t="shared" si="83"/>
        <v>0</v>
      </c>
      <c r="U729" s="34">
        <f t="shared" si="84"/>
        <v>0</v>
      </c>
      <c r="V729" s="34">
        <f t="shared" si="85"/>
        <v>0</v>
      </c>
    </row>
    <row r="730" spans="1:22">
      <c r="A730" s="34" t="s">
        <v>614</v>
      </c>
      <c r="B730" s="34" t="s">
        <v>8</v>
      </c>
      <c r="C730" s="5" t="s">
        <v>5446</v>
      </c>
      <c r="D730" s="34">
        <v>0</v>
      </c>
      <c r="E730" s="34">
        <v>0</v>
      </c>
      <c r="F730" s="34">
        <v>0</v>
      </c>
      <c r="G730" s="34">
        <v>0</v>
      </c>
      <c r="H730" s="34">
        <v>0</v>
      </c>
      <c r="I730" s="34">
        <v>0</v>
      </c>
      <c r="J730" s="34">
        <v>0</v>
      </c>
      <c r="K730" s="34">
        <v>0</v>
      </c>
      <c r="L730" s="34">
        <v>0</v>
      </c>
      <c r="M730" s="34">
        <v>0</v>
      </c>
      <c r="N730" s="34">
        <v>0</v>
      </c>
      <c r="O730" s="34">
        <v>0</v>
      </c>
      <c r="P730" s="34">
        <v>0</v>
      </c>
      <c r="Q730" s="34">
        <v>0</v>
      </c>
      <c r="R730" s="34">
        <v>0</v>
      </c>
      <c r="S730" s="34">
        <v>0</v>
      </c>
      <c r="T730" s="34">
        <f t="shared" si="83"/>
        <v>0</v>
      </c>
      <c r="U730" s="34">
        <f t="shared" si="84"/>
        <v>0</v>
      </c>
      <c r="V730" s="34">
        <f t="shared" si="85"/>
        <v>0</v>
      </c>
    </row>
    <row r="731" spans="1:22">
      <c r="A731" s="34" t="s">
        <v>1156</v>
      </c>
      <c r="B731" s="34" t="s">
        <v>8</v>
      </c>
      <c r="C731" s="5" t="s">
        <v>5446</v>
      </c>
      <c r="D731" s="34">
        <v>0</v>
      </c>
      <c r="E731" s="34">
        <v>0</v>
      </c>
      <c r="F731" s="34">
        <v>0</v>
      </c>
      <c r="G731" s="34">
        <v>0</v>
      </c>
      <c r="H731" s="34">
        <v>0</v>
      </c>
      <c r="I731" s="34">
        <v>0</v>
      </c>
      <c r="J731" s="34">
        <v>0</v>
      </c>
      <c r="K731" s="34">
        <v>0</v>
      </c>
      <c r="L731" s="34">
        <v>0</v>
      </c>
      <c r="M731" s="34">
        <v>0</v>
      </c>
      <c r="N731" s="34">
        <v>0</v>
      </c>
      <c r="O731" s="34">
        <v>0</v>
      </c>
      <c r="P731" s="34">
        <v>0</v>
      </c>
      <c r="Q731" s="34">
        <v>0</v>
      </c>
      <c r="R731" s="34">
        <v>0</v>
      </c>
      <c r="S731" s="34">
        <v>0</v>
      </c>
      <c r="T731" s="34">
        <f t="shared" si="83"/>
        <v>0</v>
      </c>
      <c r="U731" s="34">
        <f t="shared" si="84"/>
        <v>0</v>
      </c>
      <c r="V731" s="34">
        <f t="shared" si="85"/>
        <v>0</v>
      </c>
    </row>
    <row r="732" spans="1:22">
      <c r="A732" s="34" t="s">
        <v>121</v>
      </c>
      <c r="B732" s="34" t="s">
        <v>8</v>
      </c>
      <c r="C732" s="5" t="s">
        <v>5446</v>
      </c>
      <c r="D732" s="34">
        <v>0</v>
      </c>
      <c r="E732" s="34">
        <v>0</v>
      </c>
      <c r="F732" s="34">
        <v>0</v>
      </c>
      <c r="G732" s="34">
        <v>0</v>
      </c>
      <c r="H732" s="34">
        <v>0</v>
      </c>
      <c r="I732" s="34">
        <v>0</v>
      </c>
      <c r="J732" s="34">
        <v>0</v>
      </c>
      <c r="K732" s="34">
        <v>0</v>
      </c>
      <c r="L732" s="34">
        <v>0</v>
      </c>
      <c r="M732" s="34">
        <v>0</v>
      </c>
      <c r="N732" s="34">
        <v>0</v>
      </c>
      <c r="O732" s="34">
        <v>0</v>
      </c>
      <c r="P732" s="34">
        <v>0</v>
      </c>
      <c r="Q732" s="34">
        <v>0</v>
      </c>
      <c r="R732" s="34">
        <v>0</v>
      </c>
      <c r="S732" s="34">
        <v>0</v>
      </c>
      <c r="T732" s="34">
        <f t="shared" si="83"/>
        <v>0</v>
      </c>
      <c r="U732" s="34">
        <f t="shared" si="84"/>
        <v>0</v>
      </c>
      <c r="V732" s="34">
        <f t="shared" si="85"/>
        <v>0</v>
      </c>
    </row>
    <row r="733" spans="1:22">
      <c r="A733" s="34" t="s">
        <v>133</v>
      </c>
      <c r="B733" s="34" t="s">
        <v>8</v>
      </c>
      <c r="C733" s="5" t="s">
        <v>5446</v>
      </c>
      <c r="D733" s="34">
        <v>0</v>
      </c>
      <c r="E733" s="34">
        <v>0</v>
      </c>
      <c r="F733" s="34">
        <v>0</v>
      </c>
      <c r="G733" s="34">
        <v>0</v>
      </c>
      <c r="H733" s="34">
        <v>0</v>
      </c>
      <c r="I733" s="34">
        <v>0</v>
      </c>
      <c r="J733" s="34">
        <v>0</v>
      </c>
      <c r="K733" s="34">
        <v>0</v>
      </c>
      <c r="L733" s="34">
        <v>0</v>
      </c>
      <c r="M733" s="34">
        <v>0</v>
      </c>
      <c r="N733" s="34">
        <v>0</v>
      </c>
      <c r="O733" s="34">
        <v>0</v>
      </c>
      <c r="P733" s="34">
        <v>0</v>
      </c>
      <c r="Q733" s="34">
        <v>0</v>
      </c>
      <c r="R733" s="34">
        <v>0</v>
      </c>
      <c r="S733" s="34">
        <v>0</v>
      </c>
      <c r="T733" s="34">
        <f t="shared" si="83"/>
        <v>0</v>
      </c>
      <c r="U733" s="34">
        <f t="shared" si="84"/>
        <v>0</v>
      </c>
      <c r="V733" s="34">
        <f t="shared" si="85"/>
        <v>0</v>
      </c>
    </row>
    <row r="734" spans="1:22">
      <c r="A734" s="34" t="s">
        <v>140</v>
      </c>
      <c r="B734" s="34" t="s">
        <v>8</v>
      </c>
      <c r="C734" s="5" t="s">
        <v>5446</v>
      </c>
      <c r="D734" s="34">
        <v>0</v>
      </c>
      <c r="E734" s="34">
        <v>0</v>
      </c>
      <c r="F734" s="34">
        <v>0</v>
      </c>
      <c r="G734" s="34">
        <v>0</v>
      </c>
      <c r="H734" s="34">
        <v>0</v>
      </c>
      <c r="I734" s="34">
        <v>0</v>
      </c>
      <c r="J734" s="34">
        <v>0</v>
      </c>
      <c r="K734" s="34">
        <v>0</v>
      </c>
      <c r="L734" s="34">
        <v>0</v>
      </c>
      <c r="M734" s="34">
        <v>0</v>
      </c>
      <c r="N734" s="34">
        <v>0</v>
      </c>
      <c r="O734" s="34">
        <v>0</v>
      </c>
      <c r="P734" s="34">
        <v>0</v>
      </c>
      <c r="Q734" s="34">
        <v>0</v>
      </c>
      <c r="R734" s="34">
        <v>0</v>
      </c>
      <c r="S734" s="34">
        <v>0</v>
      </c>
      <c r="T734" s="34">
        <f t="shared" si="83"/>
        <v>0</v>
      </c>
      <c r="U734" s="34">
        <f t="shared" si="84"/>
        <v>0</v>
      </c>
      <c r="V734" s="34">
        <f t="shared" si="85"/>
        <v>0</v>
      </c>
    </row>
    <row r="735" spans="1:22">
      <c r="A735" s="34" t="s">
        <v>569</v>
      </c>
      <c r="B735" s="34" t="s">
        <v>8</v>
      </c>
      <c r="C735" s="5" t="s">
        <v>5446</v>
      </c>
      <c r="D735" s="34">
        <v>0</v>
      </c>
      <c r="E735" s="34">
        <v>0</v>
      </c>
      <c r="F735" s="34">
        <v>0</v>
      </c>
      <c r="G735" s="34">
        <v>0</v>
      </c>
      <c r="H735" s="34">
        <v>0</v>
      </c>
      <c r="I735" s="34">
        <v>0</v>
      </c>
      <c r="J735" s="34">
        <v>0</v>
      </c>
      <c r="K735" s="34">
        <v>0</v>
      </c>
      <c r="L735" s="34">
        <v>0</v>
      </c>
      <c r="M735" s="34">
        <v>0</v>
      </c>
      <c r="N735" s="34">
        <v>0</v>
      </c>
      <c r="O735" s="34">
        <v>0</v>
      </c>
      <c r="P735" s="34">
        <v>0</v>
      </c>
      <c r="Q735" s="34">
        <v>0</v>
      </c>
      <c r="R735" s="34">
        <v>0</v>
      </c>
      <c r="S735" s="34">
        <v>0</v>
      </c>
      <c r="T735" s="34">
        <f t="shared" si="83"/>
        <v>0</v>
      </c>
      <c r="U735" s="34">
        <f t="shared" si="84"/>
        <v>0</v>
      </c>
      <c r="V735" s="34">
        <f t="shared" si="85"/>
        <v>0</v>
      </c>
    </row>
    <row r="736" spans="1:22">
      <c r="A736" s="34" t="s">
        <v>113</v>
      </c>
      <c r="B736" s="34" t="s">
        <v>8</v>
      </c>
      <c r="C736" s="5" t="s">
        <v>5446</v>
      </c>
      <c r="D736" s="34">
        <v>0</v>
      </c>
      <c r="E736" s="34">
        <v>0</v>
      </c>
      <c r="F736" s="34">
        <v>0</v>
      </c>
      <c r="G736" s="34">
        <v>0</v>
      </c>
      <c r="H736" s="34">
        <v>0</v>
      </c>
      <c r="I736" s="34">
        <v>0</v>
      </c>
      <c r="J736" s="34">
        <v>0</v>
      </c>
      <c r="K736" s="34">
        <v>0</v>
      </c>
      <c r="L736" s="34">
        <v>0</v>
      </c>
      <c r="M736" s="34">
        <v>0</v>
      </c>
      <c r="N736" s="34">
        <v>0</v>
      </c>
      <c r="O736" s="34">
        <v>0</v>
      </c>
      <c r="P736" s="34">
        <v>0</v>
      </c>
      <c r="Q736" s="34">
        <v>0</v>
      </c>
      <c r="R736" s="34">
        <v>0</v>
      </c>
      <c r="S736" s="34">
        <v>0</v>
      </c>
      <c r="T736" s="34">
        <f t="shared" si="83"/>
        <v>0</v>
      </c>
      <c r="U736" s="34">
        <f t="shared" si="84"/>
        <v>0</v>
      </c>
      <c r="V736" s="34">
        <f t="shared" si="85"/>
        <v>0</v>
      </c>
    </row>
    <row r="737" spans="1:22">
      <c r="A737" s="34" t="s">
        <v>748</v>
      </c>
      <c r="B737" s="34" t="s">
        <v>8</v>
      </c>
      <c r="C737" s="5" t="s">
        <v>5446</v>
      </c>
      <c r="D737" s="34">
        <v>0</v>
      </c>
      <c r="E737" s="34">
        <v>0</v>
      </c>
      <c r="F737" s="34">
        <v>0</v>
      </c>
      <c r="G737" s="34">
        <v>0</v>
      </c>
      <c r="H737" s="34">
        <v>0</v>
      </c>
      <c r="I737" s="34">
        <v>0</v>
      </c>
      <c r="J737" s="34">
        <v>0</v>
      </c>
      <c r="K737" s="34">
        <v>0</v>
      </c>
      <c r="L737" s="34">
        <v>0</v>
      </c>
      <c r="M737" s="34">
        <v>0</v>
      </c>
      <c r="N737" s="34">
        <v>0</v>
      </c>
      <c r="O737" s="34">
        <v>0</v>
      </c>
      <c r="P737" s="34">
        <v>0</v>
      </c>
      <c r="Q737" s="34">
        <v>0</v>
      </c>
      <c r="R737" s="34">
        <v>0</v>
      </c>
      <c r="S737" s="34">
        <v>0</v>
      </c>
      <c r="T737" s="34">
        <f t="shared" si="83"/>
        <v>0</v>
      </c>
      <c r="U737" s="34">
        <f t="shared" si="84"/>
        <v>0</v>
      </c>
      <c r="V737" s="34">
        <f t="shared" si="85"/>
        <v>0</v>
      </c>
    </row>
    <row r="738" spans="1:22">
      <c r="A738" s="34" t="s">
        <v>489</v>
      </c>
      <c r="B738" s="34" t="s">
        <v>8</v>
      </c>
      <c r="C738" s="5" t="s">
        <v>5446</v>
      </c>
      <c r="D738" s="34">
        <v>-1</v>
      </c>
      <c r="E738" s="34">
        <v>0</v>
      </c>
      <c r="F738" s="34">
        <v>0</v>
      </c>
      <c r="G738" s="34">
        <v>0</v>
      </c>
      <c r="H738" s="34">
        <v>0</v>
      </c>
      <c r="I738" s="34">
        <v>0</v>
      </c>
      <c r="J738" s="34">
        <v>0</v>
      </c>
      <c r="K738" s="34">
        <v>0</v>
      </c>
      <c r="L738" s="34">
        <v>0</v>
      </c>
      <c r="M738" s="34">
        <v>0</v>
      </c>
      <c r="N738" s="34">
        <v>0</v>
      </c>
      <c r="O738" s="34">
        <v>0</v>
      </c>
      <c r="P738" s="34">
        <v>0</v>
      </c>
      <c r="Q738" s="34">
        <v>0</v>
      </c>
      <c r="R738" s="34">
        <v>0</v>
      </c>
      <c r="S738" s="34">
        <v>0</v>
      </c>
      <c r="T738" s="34">
        <f>COUNTIF(D738:S738,"&gt;2")</f>
        <v>0</v>
      </c>
      <c r="U738" s="34">
        <f>COUNTIF(D738:S738,"&lt;2")  - COUNTIF(D738:S738,"=0")</f>
        <v>1</v>
      </c>
      <c r="V738" s="34">
        <f t="shared" si="85"/>
        <v>1</v>
      </c>
    </row>
    <row r="739" spans="1:22">
      <c r="A739" s="34" t="s">
        <v>483</v>
      </c>
      <c r="B739" s="34" t="s">
        <v>8</v>
      </c>
      <c r="C739" s="5" t="s">
        <v>5446</v>
      </c>
      <c r="D739" s="34">
        <v>0</v>
      </c>
      <c r="E739" s="34">
        <v>0</v>
      </c>
      <c r="F739" s="34">
        <v>0</v>
      </c>
      <c r="G739" s="34">
        <v>0</v>
      </c>
      <c r="H739" s="34">
        <v>0</v>
      </c>
      <c r="I739" s="34">
        <v>0</v>
      </c>
      <c r="J739" s="34">
        <v>0</v>
      </c>
      <c r="K739" s="34">
        <v>0</v>
      </c>
      <c r="L739" s="34">
        <v>0</v>
      </c>
      <c r="M739" s="34">
        <v>0</v>
      </c>
      <c r="N739" s="34">
        <v>0</v>
      </c>
      <c r="O739" s="34">
        <v>0</v>
      </c>
      <c r="P739" s="34">
        <v>0</v>
      </c>
      <c r="Q739" s="34">
        <v>0</v>
      </c>
      <c r="R739" s="34">
        <v>0</v>
      </c>
      <c r="S739" s="34">
        <v>0</v>
      </c>
      <c r="T739" s="34">
        <f>COUNTIF(D739:S739,"&gt;0")</f>
        <v>0</v>
      </c>
      <c r="U739" s="34">
        <f>COUNTIF(D739:S739,"&lt;0")</f>
        <v>0</v>
      </c>
      <c r="V739" s="34">
        <f t="shared" si="85"/>
        <v>0</v>
      </c>
    </row>
    <row r="740" spans="1:22">
      <c r="A740" s="34" t="s">
        <v>916</v>
      </c>
      <c r="B740" s="34" t="s">
        <v>8</v>
      </c>
      <c r="C740" s="5" t="s">
        <v>5446</v>
      </c>
      <c r="D740" s="34">
        <v>0</v>
      </c>
      <c r="E740" s="34">
        <v>0</v>
      </c>
      <c r="F740" s="34">
        <v>0</v>
      </c>
      <c r="G740" s="34">
        <v>0</v>
      </c>
      <c r="H740" s="34">
        <v>0</v>
      </c>
      <c r="I740" s="34">
        <v>0</v>
      </c>
      <c r="J740" s="34">
        <v>0</v>
      </c>
      <c r="K740" s="34">
        <v>0</v>
      </c>
      <c r="L740" s="34">
        <v>0</v>
      </c>
      <c r="M740" s="34">
        <v>0</v>
      </c>
      <c r="N740" s="34">
        <v>0</v>
      </c>
      <c r="O740" s="34">
        <v>0</v>
      </c>
      <c r="P740" s="34">
        <v>0</v>
      </c>
      <c r="Q740" s="34">
        <v>0</v>
      </c>
      <c r="R740" s="34">
        <v>0</v>
      </c>
      <c r="S740" s="34">
        <v>0</v>
      </c>
      <c r="T740" s="34">
        <f>COUNTIF(D740:S740,"&gt;0")</f>
        <v>0</v>
      </c>
      <c r="U740" s="34">
        <f>COUNTIF(D740:S740,"&lt;0")</f>
        <v>0</v>
      </c>
      <c r="V740" s="34">
        <f t="shared" si="85"/>
        <v>0</v>
      </c>
    </row>
    <row r="741" spans="1:22">
      <c r="A741" s="34" t="s">
        <v>837</v>
      </c>
      <c r="B741" s="34" t="s">
        <v>8</v>
      </c>
      <c r="C741" s="5" t="s">
        <v>5446</v>
      </c>
      <c r="D741" s="34">
        <v>0</v>
      </c>
      <c r="E741" s="34">
        <v>0</v>
      </c>
      <c r="F741" s="34">
        <v>0</v>
      </c>
      <c r="G741" s="34">
        <v>0</v>
      </c>
      <c r="H741" s="34">
        <v>0</v>
      </c>
      <c r="I741" s="34">
        <v>0</v>
      </c>
      <c r="J741" s="34">
        <v>0</v>
      </c>
      <c r="K741" s="34">
        <v>0</v>
      </c>
      <c r="L741" s="34">
        <v>0</v>
      </c>
      <c r="M741" s="34">
        <v>0</v>
      </c>
      <c r="N741" s="34">
        <v>0</v>
      </c>
      <c r="O741" s="34">
        <v>0</v>
      </c>
      <c r="P741" s="34">
        <v>0</v>
      </c>
      <c r="Q741" s="34">
        <v>0</v>
      </c>
      <c r="R741" s="34">
        <v>0</v>
      </c>
      <c r="S741" s="34">
        <v>0</v>
      </c>
      <c r="T741" s="34">
        <f>COUNTIF(D741:S741,"&gt;0")</f>
        <v>0</v>
      </c>
      <c r="U741" s="34">
        <f>COUNTIF(D741:S741,"&lt;0")</f>
        <v>0</v>
      </c>
      <c r="V741" s="34">
        <f t="shared" si="85"/>
        <v>0</v>
      </c>
    </row>
    <row r="742" spans="1:22">
      <c r="A742" s="34" t="s">
        <v>666</v>
      </c>
      <c r="B742" s="34" t="s">
        <v>8</v>
      </c>
      <c r="C742" s="5" t="s">
        <v>5446</v>
      </c>
      <c r="D742" s="34">
        <v>0</v>
      </c>
      <c r="E742" s="34">
        <v>0</v>
      </c>
      <c r="F742" s="34">
        <v>0</v>
      </c>
      <c r="G742" s="34">
        <v>0</v>
      </c>
      <c r="H742" s="34">
        <v>0</v>
      </c>
      <c r="I742" s="34">
        <v>0</v>
      </c>
      <c r="J742" s="34">
        <v>0</v>
      </c>
      <c r="K742" s="34">
        <v>0</v>
      </c>
      <c r="L742" s="34">
        <v>0</v>
      </c>
      <c r="M742" s="34">
        <v>0</v>
      </c>
      <c r="N742" s="34">
        <v>0</v>
      </c>
      <c r="O742" s="34">
        <v>0</v>
      </c>
      <c r="P742" s="34">
        <v>0</v>
      </c>
      <c r="Q742" s="34">
        <v>0</v>
      </c>
      <c r="R742" s="34">
        <v>0</v>
      </c>
      <c r="S742" s="34">
        <v>0</v>
      </c>
      <c r="T742" s="34">
        <f>COUNTIF(D742:S742,"&gt;0")</f>
        <v>0</v>
      </c>
      <c r="U742" s="34">
        <f>COUNTIF(D742:S742,"&lt;0")</f>
        <v>0</v>
      </c>
      <c r="V742" s="34">
        <f t="shared" si="85"/>
        <v>0</v>
      </c>
    </row>
    <row r="743" spans="1:22">
      <c r="A743" s="34" t="s">
        <v>669</v>
      </c>
      <c r="B743" s="34" t="s">
        <v>8</v>
      </c>
      <c r="C743" s="5" t="s">
        <v>5446</v>
      </c>
      <c r="D743" s="34">
        <v>0</v>
      </c>
      <c r="E743" s="34">
        <v>0</v>
      </c>
      <c r="F743" s="34">
        <v>0</v>
      </c>
      <c r="G743" s="34">
        <v>0</v>
      </c>
      <c r="H743" s="34">
        <v>0</v>
      </c>
      <c r="I743" s="34">
        <v>0</v>
      </c>
      <c r="J743" s="34">
        <v>0</v>
      </c>
      <c r="K743" s="34">
        <v>0</v>
      </c>
      <c r="L743" s="34">
        <v>0</v>
      </c>
      <c r="M743" s="34">
        <v>0</v>
      </c>
      <c r="N743" s="34">
        <v>0</v>
      </c>
      <c r="O743" s="34">
        <v>0</v>
      </c>
      <c r="P743" s="34">
        <v>0</v>
      </c>
      <c r="Q743" s="34">
        <v>0</v>
      </c>
      <c r="R743" s="34">
        <v>0</v>
      </c>
      <c r="S743" s="34">
        <v>0</v>
      </c>
      <c r="T743" s="34">
        <f>COUNTIF(D743:S743,"&gt;0")</f>
        <v>0</v>
      </c>
      <c r="U743" s="34">
        <f>COUNTIF(D743:S743,"&lt;0")</f>
        <v>0</v>
      </c>
      <c r="V743" s="34">
        <f t="shared" si="85"/>
        <v>0</v>
      </c>
    </row>
    <row r="744" spans="1:22">
      <c r="A744" s="34" t="s">
        <v>843</v>
      </c>
      <c r="B744" s="34" t="s">
        <v>8</v>
      </c>
      <c r="C744" s="5" t="s">
        <v>5446</v>
      </c>
      <c r="D744" s="34">
        <v>0</v>
      </c>
      <c r="E744" s="34">
        <v>0</v>
      </c>
      <c r="F744" s="34">
        <v>0</v>
      </c>
      <c r="G744" s="34">
        <v>0</v>
      </c>
      <c r="H744" s="34">
        <v>0</v>
      </c>
      <c r="I744" s="34">
        <v>0</v>
      </c>
      <c r="J744" s="34">
        <v>0</v>
      </c>
      <c r="K744" s="34">
        <v>1</v>
      </c>
      <c r="L744" s="34">
        <v>0</v>
      </c>
      <c r="M744" s="34">
        <v>0</v>
      </c>
      <c r="N744" s="34">
        <v>0</v>
      </c>
      <c r="O744" s="34">
        <v>0</v>
      </c>
      <c r="P744" s="34">
        <v>0</v>
      </c>
      <c r="Q744" s="34">
        <v>0</v>
      </c>
      <c r="R744" s="34">
        <v>0</v>
      </c>
      <c r="S744" s="34">
        <v>0</v>
      </c>
      <c r="T744" s="34">
        <f>COUNTIF(D744:S744,"&gt;2")</f>
        <v>0</v>
      </c>
      <c r="U744" s="34">
        <f>COUNTIF(D744:S744,"&lt;2")  - COUNTIF(D744:S744,"=0")</f>
        <v>1</v>
      </c>
      <c r="V744" s="34">
        <f t="shared" si="85"/>
        <v>1</v>
      </c>
    </row>
    <row r="745" spans="1:22">
      <c r="A745" s="34" t="s">
        <v>846</v>
      </c>
      <c r="B745" s="34" t="s">
        <v>8</v>
      </c>
      <c r="C745" s="5" t="s">
        <v>5533</v>
      </c>
      <c r="D745" s="34">
        <v>0</v>
      </c>
      <c r="E745" s="34">
        <v>0</v>
      </c>
      <c r="F745" s="34">
        <v>1</v>
      </c>
      <c r="G745" s="34">
        <v>0</v>
      </c>
      <c r="H745" s="34">
        <v>0</v>
      </c>
      <c r="I745" s="34">
        <v>0</v>
      </c>
      <c r="J745" s="34">
        <v>0</v>
      </c>
      <c r="K745" s="34">
        <v>0</v>
      </c>
      <c r="L745" s="34">
        <v>0</v>
      </c>
      <c r="M745" s="34">
        <v>0</v>
      </c>
      <c r="N745" s="34">
        <v>0</v>
      </c>
      <c r="O745" s="34">
        <v>0</v>
      </c>
      <c r="P745" s="34">
        <v>0</v>
      </c>
      <c r="Q745" s="34">
        <v>0</v>
      </c>
      <c r="R745" s="34">
        <v>0</v>
      </c>
      <c r="S745" s="34">
        <v>0</v>
      </c>
      <c r="T745" s="34">
        <f>COUNTIF(D745:S745,"&gt;2")</f>
        <v>0</v>
      </c>
      <c r="U745" s="34">
        <f>COUNTIF(D745:S745,"&lt;2")  - COUNTIF(D745:S745,"=0")</f>
        <v>1</v>
      </c>
      <c r="V745" s="34">
        <f t="shared" si="85"/>
        <v>1</v>
      </c>
    </row>
    <row r="746" spans="1:22">
      <c r="A746" s="34" t="s">
        <v>486</v>
      </c>
      <c r="B746" s="34" t="s">
        <v>8</v>
      </c>
      <c r="C746" s="5" t="s">
        <v>5446</v>
      </c>
      <c r="D746" s="34">
        <v>0</v>
      </c>
      <c r="E746" s="34">
        <v>0</v>
      </c>
      <c r="F746" s="34">
        <v>0</v>
      </c>
      <c r="G746" s="34">
        <v>0</v>
      </c>
      <c r="H746" s="34">
        <v>0</v>
      </c>
      <c r="I746" s="34">
        <v>0</v>
      </c>
      <c r="J746" s="34">
        <v>0</v>
      </c>
      <c r="K746" s="34">
        <v>0</v>
      </c>
      <c r="L746" s="34">
        <v>0</v>
      </c>
      <c r="M746" s="34">
        <v>0</v>
      </c>
      <c r="N746" s="34">
        <v>0</v>
      </c>
      <c r="O746" s="34">
        <v>0</v>
      </c>
      <c r="P746" s="34">
        <v>0</v>
      </c>
      <c r="Q746" s="34">
        <v>0</v>
      </c>
      <c r="R746" s="34">
        <v>0</v>
      </c>
      <c r="S746" s="34">
        <v>0</v>
      </c>
      <c r="T746" s="34">
        <f t="shared" ref="T746:T763" si="86">COUNTIF(D746:S746,"&gt;0")</f>
        <v>0</v>
      </c>
      <c r="U746" s="34">
        <f t="shared" ref="U746:U763" si="87">COUNTIF(D746:S746,"&lt;0")</f>
        <v>0</v>
      </c>
      <c r="V746" s="34">
        <f t="shared" si="85"/>
        <v>0</v>
      </c>
    </row>
    <row r="747" spans="1:22">
      <c r="A747" s="34" t="s">
        <v>954</v>
      </c>
      <c r="B747" s="34" t="s">
        <v>8</v>
      </c>
      <c r="C747" s="5" t="s">
        <v>5446</v>
      </c>
      <c r="D747" s="34">
        <v>0</v>
      </c>
      <c r="E747" s="34">
        <v>0</v>
      </c>
      <c r="F747" s="34">
        <v>0</v>
      </c>
      <c r="G747" s="34">
        <v>0</v>
      </c>
      <c r="H747" s="34">
        <v>0</v>
      </c>
      <c r="I747" s="34">
        <v>0</v>
      </c>
      <c r="J747" s="34">
        <v>0</v>
      </c>
      <c r="K747" s="34">
        <v>0</v>
      </c>
      <c r="L747" s="34">
        <v>0</v>
      </c>
      <c r="M747" s="34">
        <v>0</v>
      </c>
      <c r="N747" s="34">
        <v>0</v>
      </c>
      <c r="O747" s="34">
        <v>0</v>
      </c>
      <c r="P747" s="34">
        <v>0</v>
      </c>
      <c r="Q747" s="34">
        <v>0</v>
      </c>
      <c r="R747" s="34">
        <v>0</v>
      </c>
      <c r="S747" s="34">
        <v>0</v>
      </c>
      <c r="T747" s="34">
        <f t="shared" si="86"/>
        <v>0</v>
      </c>
      <c r="U747" s="34">
        <f t="shared" si="87"/>
        <v>0</v>
      </c>
      <c r="V747" s="34">
        <f t="shared" si="85"/>
        <v>0</v>
      </c>
    </row>
    <row r="748" spans="1:22">
      <c r="A748" s="34" t="s">
        <v>672</v>
      </c>
      <c r="B748" s="34" t="s">
        <v>8</v>
      </c>
      <c r="C748" s="5" t="s">
        <v>5446</v>
      </c>
      <c r="D748" s="34">
        <v>0</v>
      </c>
      <c r="E748" s="34">
        <v>0</v>
      </c>
      <c r="F748" s="34">
        <v>0</v>
      </c>
      <c r="G748" s="34">
        <v>0</v>
      </c>
      <c r="H748" s="34">
        <v>0</v>
      </c>
      <c r="I748" s="34">
        <v>0</v>
      </c>
      <c r="J748" s="34">
        <v>0</v>
      </c>
      <c r="K748" s="34">
        <v>0</v>
      </c>
      <c r="L748" s="34">
        <v>0</v>
      </c>
      <c r="M748" s="34">
        <v>0</v>
      </c>
      <c r="N748" s="34">
        <v>0</v>
      </c>
      <c r="O748" s="34">
        <v>0</v>
      </c>
      <c r="P748" s="34">
        <v>0</v>
      </c>
      <c r="Q748" s="34">
        <v>0</v>
      </c>
      <c r="R748" s="34">
        <v>0</v>
      </c>
      <c r="S748" s="34">
        <v>0</v>
      </c>
      <c r="T748" s="34">
        <f t="shared" si="86"/>
        <v>0</v>
      </c>
      <c r="U748" s="34">
        <f t="shared" si="87"/>
        <v>0</v>
      </c>
      <c r="V748" s="34">
        <f t="shared" si="85"/>
        <v>0</v>
      </c>
    </row>
    <row r="749" spans="1:22">
      <c r="A749" s="34" t="s">
        <v>532</v>
      </c>
      <c r="B749" s="34" t="s">
        <v>8</v>
      </c>
      <c r="C749" s="5" t="s">
        <v>5446</v>
      </c>
      <c r="D749" s="34">
        <v>0</v>
      </c>
      <c r="E749" s="34">
        <v>0</v>
      </c>
      <c r="F749" s="34">
        <v>0</v>
      </c>
      <c r="G749" s="34">
        <v>0</v>
      </c>
      <c r="H749" s="34">
        <v>0</v>
      </c>
      <c r="I749" s="34">
        <v>0</v>
      </c>
      <c r="J749" s="34">
        <v>0</v>
      </c>
      <c r="K749" s="34">
        <v>0</v>
      </c>
      <c r="L749" s="34">
        <v>0</v>
      </c>
      <c r="M749" s="34">
        <v>0</v>
      </c>
      <c r="N749" s="34">
        <v>0</v>
      </c>
      <c r="O749" s="34">
        <v>0</v>
      </c>
      <c r="P749" s="34">
        <v>0</v>
      </c>
      <c r="Q749" s="34">
        <v>0</v>
      </c>
      <c r="R749" s="34">
        <v>0</v>
      </c>
      <c r="S749" s="34">
        <v>0</v>
      </c>
      <c r="T749" s="34">
        <f t="shared" si="86"/>
        <v>0</v>
      </c>
      <c r="U749" s="34">
        <f t="shared" si="87"/>
        <v>0</v>
      </c>
      <c r="V749" s="34">
        <f t="shared" si="85"/>
        <v>0</v>
      </c>
    </row>
    <row r="750" spans="1:22">
      <c r="A750" s="34" t="s">
        <v>712</v>
      </c>
      <c r="B750" s="34" t="s">
        <v>8</v>
      </c>
      <c r="C750" s="5" t="s">
        <v>5446</v>
      </c>
      <c r="D750" s="34">
        <v>0</v>
      </c>
      <c r="E750" s="34">
        <v>0</v>
      </c>
      <c r="F750" s="34">
        <v>0</v>
      </c>
      <c r="G750" s="34">
        <v>0</v>
      </c>
      <c r="H750" s="34">
        <v>0</v>
      </c>
      <c r="I750" s="34">
        <v>0</v>
      </c>
      <c r="J750" s="34">
        <v>0</v>
      </c>
      <c r="K750" s="34">
        <v>0</v>
      </c>
      <c r="L750" s="34">
        <v>0</v>
      </c>
      <c r="M750" s="34">
        <v>0</v>
      </c>
      <c r="N750" s="34">
        <v>0</v>
      </c>
      <c r="O750" s="34">
        <v>0</v>
      </c>
      <c r="P750" s="34">
        <v>0</v>
      </c>
      <c r="Q750" s="34">
        <v>0</v>
      </c>
      <c r="R750" s="34">
        <v>0</v>
      </c>
      <c r="S750" s="34">
        <v>0</v>
      </c>
      <c r="T750" s="34">
        <f t="shared" si="86"/>
        <v>0</v>
      </c>
      <c r="U750" s="34">
        <f t="shared" si="87"/>
        <v>0</v>
      </c>
      <c r="V750" s="34">
        <f t="shared" si="85"/>
        <v>0</v>
      </c>
    </row>
    <row r="751" spans="1:22">
      <c r="A751" s="34" t="s">
        <v>29</v>
      </c>
      <c r="B751" s="34" t="s">
        <v>8</v>
      </c>
      <c r="C751" s="5" t="s">
        <v>5446</v>
      </c>
      <c r="D751" s="34">
        <v>0</v>
      </c>
      <c r="E751" s="34">
        <v>0</v>
      </c>
      <c r="F751" s="34">
        <v>0</v>
      </c>
      <c r="G751" s="34">
        <v>0</v>
      </c>
      <c r="H751" s="34">
        <v>0</v>
      </c>
      <c r="I751" s="34">
        <v>0</v>
      </c>
      <c r="J751" s="34">
        <v>0</v>
      </c>
      <c r="K751" s="34">
        <v>0</v>
      </c>
      <c r="L751" s="34">
        <v>0</v>
      </c>
      <c r="M751" s="34">
        <v>0</v>
      </c>
      <c r="N751" s="34">
        <v>0</v>
      </c>
      <c r="O751" s="34">
        <v>0</v>
      </c>
      <c r="P751" s="34">
        <v>0</v>
      </c>
      <c r="Q751" s="34">
        <v>0</v>
      </c>
      <c r="R751" s="34">
        <v>0</v>
      </c>
      <c r="S751" s="34">
        <v>0</v>
      </c>
      <c r="T751" s="34">
        <f t="shared" si="86"/>
        <v>0</v>
      </c>
      <c r="U751" s="34">
        <f t="shared" si="87"/>
        <v>0</v>
      </c>
      <c r="V751" s="34">
        <f t="shared" si="85"/>
        <v>0</v>
      </c>
    </row>
    <row r="752" spans="1:22">
      <c r="A752" s="34" t="s">
        <v>143</v>
      </c>
      <c r="B752" s="34" t="s">
        <v>8</v>
      </c>
      <c r="C752" s="5" t="s">
        <v>5446</v>
      </c>
      <c r="D752" s="34">
        <v>0</v>
      </c>
      <c r="E752" s="34">
        <v>0</v>
      </c>
      <c r="F752" s="34">
        <v>0</v>
      </c>
      <c r="G752" s="34">
        <v>0</v>
      </c>
      <c r="H752" s="34">
        <v>0</v>
      </c>
      <c r="I752" s="34">
        <v>0</v>
      </c>
      <c r="J752" s="34">
        <v>0</v>
      </c>
      <c r="K752" s="34">
        <v>0</v>
      </c>
      <c r="L752" s="34">
        <v>0</v>
      </c>
      <c r="M752" s="34">
        <v>0</v>
      </c>
      <c r="N752" s="34">
        <v>0</v>
      </c>
      <c r="O752" s="34">
        <v>0</v>
      </c>
      <c r="P752" s="34">
        <v>0</v>
      </c>
      <c r="Q752" s="34">
        <v>0</v>
      </c>
      <c r="R752" s="34">
        <v>0</v>
      </c>
      <c r="S752" s="34">
        <v>0</v>
      </c>
      <c r="T752" s="34">
        <f t="shared" si="86"/>
        <v>0</v>
      </c>
      <c r="U752" s="34">
        <f t="shared" si="87"/>
        <v>0</v>
      </c>
      <c r="V752" s="34">
        <f t="shared" si="85"/>
        <v>0</v>
      </c>
    </row>
    <row r="753" spans="1:22">
      <c r="A753" s="34" t="s">
        <v>137</v>
      </c>
      <c r="B753" s="34" t="s">
        <v>8</v>
      </c>
      <c r="C753" s="5" t="s">
        <v>5446</v>
      </c>
      <c r="D753" s="34">
        <v>0</v>
      </c>
      <c r="E753" s="34">
        <v>0</v>
      </c>
      <c r="F753" s="34">
        <v>0</v>
      </c>
      <c r="G753" s="34">
        <v>0</v>
      </c>
      <c r="H753" s="34">
        <v>0</v>
      </c>
      <c r="I753" s="34">
        <v>0</v>
      </c>
      <c r="J753" s="34">
        <v>0</v>
      </c>
      <c r="K753" s="34">
        <v>0</v>
      </c>
      <c r="L753" s="34">
        <v>0</v>
      </c>
      <c r="M753" s="34">
        <v>0</v>
      </c>
      <c r="N753" s="34">
        <v>0</v>
      </c>
      <c r="O753" s="34">
        <v>0</v>
      </c>
      <c r="P753" s="34">
        <v>0</v>
      </c>
      <c r="Q753" s="34">
        <v>0</v>
      </c>
      <c r="R753" s="34">
        <v>0</v>
      </c>
      <c r="S753" s="34">
        <v>0</v>
      </c>
      <c r="T753" s="34">
        <f t="shared" si="86"/>
        <v>0</v>
      </c>
      <c r="U753" s="34">
        <f t="shared" si="87"/>
        <v>0</v>
      </c>
      <c r="V753" s="34">
        <f t="shared" si="85"/>
        <v>0</v>
      </c>
    </row>
    <row r="754" spans="1:22">
      <c r="A754" s="34" t="s">
        <v>703</v>
      </c>
      <c r="B754" s="34" t="s">
        <v>8</v>
      </c>
      <c r="C754" s="5" t="s">
        <v>5446</v>
      </c>
      <c r="D754" s="34">
        <v>0</v>
      </c>
      <c r="E754" s="34">
        <v>0</v>
      </c>
      <c r="F754" s="34">
        <v>0</v>
      </c>
      <c r="G754" s="34">
        <v>0</v>
      </c>
      <c r="H754" s="34">
        <v>0</v>
      </c>
      <c r="I754" s="34">
        <v>0</v>
      </c>
      <c r="J754" s="34">
        <v>0</v>
      </c>
      <c r="K754" s="34">
        <v>0</v>
      </c>
      <c r="L754" s="34">
        <v>0</v>
      </c>
      <c r="M754" s="34">
        <v>0</v>
      </c>
      <c r="N754" s="34">
        <v>0</v>
      </c>
      <c r="O754" s="34">
        <v>0</v>
      </c>
      <c r="P754" s="34">
        <v>0</v>
      </c>
      <c r="Q754" s="34">
        <v>0</v>
      </c>
      <c r="R754" s="34">
        <v>0</v>
      </c>
      <c r="S754" s="34">
        <v>0</v>
      </c>
      <c r="T754" s="34">
        <f t="shared" si="86"/>
        <v>0</v>
      </c>
      <c r="U754" s="34">
        <f t="shared" si="87"/>
        <v>0</v>
      </c>
      <c r="V754" s="34">
        <f t="shared" si="85"/>
        <v>0</v>
      </c>
    </row>
    <row r="755" spans="1:22">
      <c r="A755" s="34" t="s">
        <v>881</v>
      </c>
      <c r="B755" s="34" t="s">
        <v>8</v>
      </c>
      <c r="C755" s="5" t="s">
        <v>5446</v>
      </c>
      <c r="D755" s="34">
        <v>0</v>
      </c>
      <c r="E755" s="34">
        <v>0</v>
      </c>
      <c r="F755" s="34">
        <v>0</v>
      </c>
      <c r="G755" s="34">
        <v>0</v>
      </c>
      <c r="H755" s="34">
        <v>0</v>
      </c>
      <c r="I755" s="34">
        <v>0</v>
      </c>
      <c r="J755" s="34">
        <v>0</v>
      </c>
      <c r="K755" s="34">
        <v>0</v>
      </c>
      <c r="L755" s="34">
        <v>0</v>
      </c>
      <c r="M755" s="34">
        <v>0</v>
      </c>
      <c r="N755" s="34">
        <v>0</v>
      </c>
      <c r="O755" s="34">
        <v>0</v>
      </c>
      <c r="P755" s="34">
        <v>0</v>
      </c>
      <c r="Q755" s="34">
        <v>0</v>
      </c>
      <c r="R755" s="34">
        <v>0</v>
      </c>
      <c r="S755" s="34">
        <v>0</v>
      </c>
      <c r="T755" s="34">
        <f t="shared" si="86"/>
        <v>0</v>
      </c>
      <c r="U755" s="34">
        <f t="shared" si="87"/>
        <v>0</v>
      </c>
      <c r="V755" s="34">
        <f t="shared" si="85"/>
        <v>0</v>
      </c>
    </row>
    <row r="756" spans="1:22">
      <c r="A756" s="34" t="s">
        <v>130</v>
      </c>
      <c r="B756" s="34" t="s">
        <v>8</v>
      </c>
      <c r="C756" s="5" t="s">
        <v>5446</v>
      </c>
      <c r="D756" s="34">
        <v>0</v>
      </c>
      <c r="E756" s="34">
        <v>0</v>
      </c>
      <c r="F756" s="34">
        <v>0</v>
      </c>
      <c r="G756" s="34">
        <v>0</v>
      </c>
      <c r="H756" s="34">
        <v>0</v>
      </c>
      <c r="I756" s="34">
        <v>0</v>
      </c>
      <c r="J756" s="34">
        <v>0</v>
      </c>
      <c r="K756" s="34">
        <v>0</v>
      </c>
      <c r="L756" s="34">
        <v>0</v>
      </c>
      <c r="M756" s="34">
        <v>0</v>
      </c>
      <c r="N756" s="34">
        <v>0</v>
      </c>
      <c r="O756" s="34">
        <v>0</v>
      </c>
      <c r="P756" s="34">
        <v>0</v>
      </c>
      <c r="Q756" s="34">
        <v>0</v>
      </c>
      <c r="R756" s="34">
        <v>0</v>
      </c>
      <c r="S756" s="34">
        <v>0</v>
      </c>
      <c r="T756" s="34">
        <f t="shared" si="86"/>
        <v>0</v>
      </c>
      <c r="U756" s="34">
        <f t="shared" si="87"/>
        <v>0</v>
      </c>
      <c r="V756" s="34">
        <f t="shared" si="85"/>
        <v>0</v>
      </c>
    </row>
    <row r="757" spans="1:22">
      <c r="A757" s="34" t="s">
        <v>127</v>
      </c>
      <c r="B757" s="34" t="s">
        <v>8</v>
      </c>
      <c r="C757" s="5" t="s">
        <v>5446</v>
      </c>
      <c r="D757" s="34">
        <v>0</v>
      </c>
      <c r="E757" s="34">
        <v>0</v>
      </c>
      <c r="F757" s="34">
        <v>0</v>
      </c>
      <c r="G757" s="34">
        <v>0</v>
      </c>
      <c r="H757" s="34">
        <v>0</v>
      </c>
      <c r="I757" s="34">
        <v>0</v>
      </c>
      <c r="J757" s="34">
        <v>0</v>
      </c>
      <c r="K757" s="34">
        <v>0</v>
      </c>
      <c r="L757" s="34">
        <v>0</v>
      </c>
      <c r="M757" s="34">
        <v>0</v>
      </c>
      <c r="N757" s="34">
        <v>0</v>
      </c>
      <c r="O757" s="34">
        <v>0</v>
      </c>
      <c r="P757" s="34">
        <v>0</v>
      </c>
      <c r="Q757" s="34">
        <v>0</v>
      </c>
      <c r="R757" s="34">
        <v>0</v>
      </c>
      <c r="S757" s="34">
        <v>0</v>
      </c>
      <c r="T757" s="34">
        <f t="shared" si="86"/>
        <v>0</v>
      </c>
      <c r="U757" s="34">
        <f t="shared" si="87"/>
        <v>0</v>
      </c>
      <c r="V757" s="34">
        <f t="shared" si="85"/>
        <v>0</v>
      </c>
    </row>
    <row r="758" spans="1:22">
      <c r="A758" s="34" t="s">
        <v>365</v>
      </c>
      <c r="B758" s="34" t="s">
        <v>8</v>
      </c>
      <c r="C758" s="5" t="s">
        <v>5446</v>
      </c>
      <c r="D758" s="34">
        <v>0</v>
      </c>
      <c r="E758" s="34">
        <v>0</v>
      </c>
      <c r="F758" s="34">
        <v>0</v>
      </c>
      <c r="G758" s="34">
        <v>0</v>
      </c>
      <c r="H758" s="34">
        <v>0</v>
      </c>
      <c r="I758" s="34">
        <v>0</v>
      </c>
      <c r="J758" s="34">
        <v>0</v>
      </c>
      <c r="K758" s="34">
        <v>0</v>
      </c>
      <c r="L758" s="34">
        <v>0</v>
      </c>
      <c r="M758" s="34">
        <v>0</v>
      </c>
      <c r="N758" s="34">
        <v>0</v>
      </c>
      <c r="O758" s="34">
        <v>0</v>
      </c>
      <c r="P758" s="34">
        <v>0</v>
      </c>
      <c r="Q758" s="34">
        <v>0</v>
      </c>
      <c r="R758" s="34">
        <v>0</v>
      </c>
      <c r="S758" s="34">
        <v>0</v>
      </c>
      <c r="T758" s="34">
        <f t="shared" si="86"/>
        <v>0</v>
      </c>
      <c r="U758" s="34">
        <f t="shared" si="87"/>
        <v>0</v>
      </c>
      <c r="V758" s="34">
        <f t="shared" si="85"/>
        <v>0</v>
      </c>
    </row>
    <row r="759" spans="1:22">
      <c r="A759" s="34" t="s">
        <v>879</v>
      </c>
      <c r="B759" s="34" t="s">
        <v>8</v>
      </c>
      <c r="C759" s="5" t="s">
        <v>5446</v>
      </c>
      <c r="D759" s="34" t="s">
        <v>5534</v>
      </c>
      <c r="E759" s="34">
        <v>0</v>
      </c>
      <c r="F759" s="34">
        <v>0</v>
      </c>
      <c r="G759" s="34">
        <v>0</v>
      </c>
      <c r="H759" s="34">
        <v>0</v>
      </c>
      <c r="I759" s="34">
        <v>0</v>
      </c>
      <c r="J759" s="34">
        <v>0</v>
      </c>
      <c r="K759" s="34">
        <v>0</v>
      </c>
      <c r="L759" s="34">
        <v>0</v>
      </c>
      <c r="M759" s="34">
        <v>0</v>
      </c>
      <c r="N759" s="34">
        <v>0</v>
      </c>
      <c r="O759" s="34">
        <v>0</v>
      </c>
      <c r="P759" s="34">
        <v>0</v>
      </c>
      <c r="Q759" s="34">
        <v>0</v>
      </c>
      <c r="R759" s="34">
        <v>0</v>
      </c>
      <c r="S759" s="34">
        <v>0</v>
      </c>
      <c r="T759" s="34">
        <f t="shared" si="86"/>
        <v>0</v>
      </c>
      <c r="U759" s="34">
        <f t="shared" si="87"/>
        <v>0</v>
      </c>
      <c r="V759" s="34">
        <f t="shared" si="85"/>
        <v>0</v>
      </c>
    </row>
    <row r="760" spans="1:22">
      <c r="A760" s="34" t="s">
        <v>547</v>
      </c>
      <c r="B760" s="34" t="s">
        <v>8</v>
      </c>
      <c r="C760" s="5" t="s">
        <v>5446</v>
      </c>
      <c r="D760" s="34">
        <v>0</v>
      </c>
      <c r="E760" s="34">
        <v>0</v>
      </c>
      <c r="F760" s="34">
        <v>0</v>
      </c>
      <c r="G760" s="34">
        <v>0</v>
      </c>
      <c r="H760" s="34">
        <v>0</v>
      </c>
      <c r="I760" s="34">
        <v>0</v>
      </c>
      <c r="J760" s="34">
        <v>0</v>
      </c>
      <c r="K760" s="34">
        <v>0</v>
      </c>
      <c r="L760" s="34">
        <v>0</v>
      </c>
      <c r="M760" s="34">
        <v>0</v>
      </c>
      <c r="N760" s="34">
        <v>0</v>
      </c>
      <c r="O760" s="34">
        <v>0</v>
      </c>
      <c r="P760" s="34">
        <v>0</v>
      </c>
      <c r="Q760" s="34">
        <v>0</v>
      </c>
      <c r="R760" s="34">
        <v>0</v>
      </c>
      <c r="S760" s="34">
        <v>0</v>
      </c>
      <c r="T760" s="34">
        <f t="shared" si="86"/>
        <v>0</v>
      </c>
      <c r="U760" s="34">
        <f t="shared" si="87"/>
        <v>0</v>
      </c>
      <c r="V760" s="34">
        <f t="shared" si="85"/>
        <v>0</v>
      </c>
    </row>
    <row r="761" spans="1:22">
      <c r="A761" s="34" t="s">
        <v>535</v>
      </c>
      <c r="B761" s="34" t="s">
        <v>8</v>
      </c>
      <c r="C761" s="5" t="s">
        <v>5446</v>
      </c>
      <c r="D761" s="34">
        <v>0</v>
      </c>
      <c r="E761" s="34">
        <v>0</v>
      </c>
      <c r="F761" s="34">
        <v>0</v>
      </c>
      <c r="G761" s="34">
        <v>0</v>
      </c>
      <c r="H761" s="34">
        <v>0</v>
      </c>
      <c r="I761" s="34">
        <v>0</v>
      </c>
      <c r="J761" s="34">
        <v>0</v>
      </c>
      <c r="K761" s="34">
        <v>0</v>
      </c>
      <c r="L761" s="34">
        <v>0</v>
      </c>
      <c r="M761" s="34">
        <v>0</v>
      </c>
      <c r="N761" s="34">
        <v>0</v>
      </c>
      <c r="O761" s="34">
        <v>0</v>
      </c>
      <c r="P761" s="34">
        <v>0</v>
      </c>
      <c r="Q761" s="34">
        <v>0</v>
      </c>
      <c r="R761" s="34">
        <v>0</v>
      </c>
      <c r="S761" s="34">
        <v>0</v>
      </c>
      <c r="T761" s="34">
        <f t="shared" si="86"/>
        <v>0</v>
      </c>
      <c r="U761" s="34">
        <f t="shared" si="87"/>
        <v>0</v>
      </c>
      <c r="V761" s="34">
        <f t="shared" si="85"/>
        <v>0</v>
      </c>
    </row>
    <row r="762" spans="1:22">
      <c r="A762" s="34" t="s">
        <v>573</v>
      </c>
      <c r="B762" s="34" t="s">
        <v>8</v>
      </c>
      <c r="C762" s="5" t="s">
        <v>5446</v>
      </c>
      <c r="D762" s="34">
        <v>0</v>
      </c>
      <c r="E762" s="34">
        <v>0</v>
      </c>
      <c r="F762" s="34">
        <v>0</v>
      </c>
      <c r="G762" s="34">
        <v>0</v>
      </c>
      <c r="H762" s="34">
        <v>0</v>
      </c>
      <c r="I762" s="34">
        <v>0</v>
      </c>
      <c r="J762" s="34">
        <v>0</v>
      </c>
      <c r="K762" s="34">
        <v>0</v>
      </c>
      <c r="L762" s="34">
        <v>0</v>
      </c>
      <c r="M762" s="34">
        <v>0</v>
      </c>
      <c r="N762" s="34">
        <v>0</v>
      </c>
      <c r="O762" s="34">
        <v>0</v>
      </c>
      <c r="P762" s="34">
        <v>0</v>
      </c>
      <c r="Q762" s="34">
        <v>0</v>
      </c>
      <c r="R762" s="34">
        <v>0</v>
      </c>
      <c r="S762" s="34">
        <v>0</v>
      </c>
      <c r="T762" s="34">
        <f t="shared" si="86"/>
        <v>0</v>
      </c>
      <c r="U762" s="34">
        <f t="shared" si="87"/>
        <v>0</v>
      </c>
      <c r="V762" s="34">
        <f t="shared" si="85"/>
        <v>0</v>
      </c>
    </row>
    <row r="763" spans="1:22">
      <c r="A763" s="34" t="s">
        <v>599</v>
      </c>
      <c r="B763" s="34" t="s">
        <v>8</v>
      </c>
      <c r="C763" s="5" t="s">
        <v>5446</v>
      </c>
      <c r="D763" s="34">
        <v>0</v>
      </c>
      <c r="E763" s="34">
        <v>0</v>
      </c>
      <c r="F763" s="34">
        <v>0</v>
      </c>
      <c r="G763" s="34">
        <v>0</v>
      </c>
      <c r="H763" s="34">
        <v>0</v>
      </c>
      <c r="I763" s="34">
        <v>0</v>
      </c>
      <c r="J763" s="34">
        <v>0</v>
      </c>
      <c r="K763" s="34">
        <v>0</v>
      </c>
      <c r="L763" s="34">
        <v>0</v>
      </c>
      <c r="M763" s="34">
        <v>0</v>
      </c>
      <c r="N763" s="34">
        <v>0</v>
      </c>
      <c r="O763" s="34">
        <v>0</v>
      </c>
      <c r="P763" s="34">
        <v>0</v>
      </c>
      <c r="Q763" s="34">
        <v>0</v>
      </c>
      <c r="R763" s="34">
        <v>0</v>
      </c>
      <c r="S763" s="34">
        <v>0</v>
      </c>
      <c r="T763" s="34">
        <f t="shared" si="86"/>
        <v>0</v>
      </c>
      <c r="U763" s="34">
        <f t="shared" si="87"/>
        <v>0</v>
      </c>
      <c r="V763" s="34">
        <f t="shared" si="85"/>
        <v>0</v>
      </c>
    </row>
    <row r="764" spans="1:22">
      <c r="A764" s="34" t="s">
        <v>146</v>
      </c>
      <c r="B764" s="34" t="s">
        <v>8</v>
      </c>
      <c r="C764" s="5" t="s">
        <v>5446</v>
      </c>
      <c r="D764" s="34">
        <v>0</v>
      </c>
      <c r="E764" s="34">
        <v>0</v>
      </c>
      <c r="F764" s="34">
        <v>0</v>
      </c>
      <c r="G764" s="34">
        <v>0</v>
      </c>
      <c r="H764" s="34">
        <v>0</v>
      </c>
      <c r="I764" s="34">
        <v>0</v>
      </c>
      <c r="J764" s="34">
        <v>0</v>
      </c>
      <c r="K764" s="34">
        <v>0</v>
      </c>
      <c r="L764" s="34">
        <v>0</v>
      </c>
      <c r="M764" s="34">
        <v>0</v>
      </c>
      <c r="N764" s="34">
        <v>1</v>
      </c>
      <c r="O764" s="34">
        <v>0</v>
      </c>
      <c r="P764" s="34">
        <v>0</v>
      </c>
      <c r="Q764" s="34">
        <v>0</v>
      </c>
      <c r="R764" s="34">
        <v>0</v>
      </c>
      <c r="S764" s="34">
        <v>0</v>
      </c>
      <c r="T764" s="34">
        <f>COUNTIF(D764:S764,"&gt;2")</f>
        <v>0</v>
      </c>
      <c r="U764" s="34">
        <f>COUNTIF(D764:S764,"&lt;2")  - COUNTIF(D764:S764,"=0")</f>
        <v>1</v>
      </c>
      <c r="V764" s="34">
        <f t="shared" si="85"/>
        <v>1</v>
      </c>
    </row>
    <row r="765" spans="1:22">
      <c r="A765" s="34" t="s">
        <v>852</v>
      </c>
      <c r="B765" s="34" t="s">
        <v>8</v>
      </c>
      <c r="C765" s="5" t="s">
        <v>5446</v>
      </c>
      <c r="D765" s="34">
        <v>0</v>
      </c>
      <c r="E765" s="34">
        <v>0</v>
      </c>
      <c r="F765" s="34">
        <v>0</v>
      </c>
      <c r="G765" s="34">
        <v>0</v>
      </c>
      <c r="H765" s="34">
        <v>0</v>
      </c>
      <c r="I765" s="34">
        <v>0</v>
      </c>
      <c r="J765" s="34">
        <v>0</v>
      </c>
      <c r="K765" s="34">
        <v>0</v>
      </c>
      <c r="L765" s="34">
        <v>0</v>
      </c>
      <c r="M765" s="34">
        <v>0</v>
      </c>
      <c r="N765" s="34">
        <v>0</v>
      </c>
      <c r="O765" s="34">
        <v>0</v>
      </c>
      <c r="P765" s="34">
        <v>0</v>
      </c>
      <c r="Q765" s="34">
        <v>0</v>
      </c>
      <c r="R765" s="34">
        <v>0</v>
      </c>
      <c r="S765" s="34">
        <v>0</v>
      </c>
      <c r="T765" s="34">
        <f t="shared" ref="T765:T784" si="88">COUNTIF(D765:S765,"&gt;0")</f>
        <v>0</v>
      </c>
      <c r="U765" s="34">
        <f t="shared" ref="U765:U784" si="89">COUNTIF(D765:S765,"&lt;0")</f>
        <v>0</v>
      </c>
      <c r="V765" s="34">
        <f t="shared" si="85"/>
        <v>0</v>
      </c>
    </row>
    <row r="766" spans="1:22">
      <c r="A766" s="34" t="s">
        <v>2490</v>
      </c>
      <c r="B766" s="34" t="s">
        <v>8</v>
      </c>
      <c r="C766" s="5" t="s">
        <v>5446</v>
      </c>
      <c r="D766" s="34">
        <v>0</v>
      </c>
      <c r="E766" s="34">
        <v>0</v>
      </c>
      <c r="F766" s="34">
        <v>0</v>
      </c>
      <c r="G766" s="34">
        <v>0</v>
      </c>
      <c r="H766" s="34">
        <v>0</v>
      </c>
      <c r="I766" s="34">
        <v>0</v>
      </c>
      <c r="J766" s="34">
        <v>0</v>
      </c>
      <c r="K766" s="34">
        <v>0</v>
      </c>
      <c r="L766" s="34">
        <v>0</v>
      </c>
      <c r="M766" s="34">
        <v>0</v>
      </c>
      <c r="N766" s="34">
        <v>0</v>
      </c>
      <c r="O766" s="34">
        <v>0</v>
      </c>
      <c r="P766" s="34">
        <v>0</v>
      </c>
      <c r="Q766" s="34">
        <v>0</v>
      </c>
      <c r="R766" s="34">
        <v>0</v>
      </c>
      <c r="S766" s="34">
        <v>0</v>
      </c>
      <c r="T766" s="34">
        <f t="shared" si="88"/>
        <v>0</v>
      </c>
      <c r="U766" s="34">
        <f t="shared" si="89"/>
        <v>0</v>
      </c>
      <c r="V766" s="34">
        <f t="shared" si="85"/>
        <v>0</v>
      </c>
    </row>
    <row r="767" spans="1:22">
      <c r="A767" s="34" t="s">
        <v>2498</v>
      </c>
      <c r="B767" s="34" t="s">
        <v>8</v>
      </c>
      <c r="C767" s="5" t="s">
        <v>5446</v>
      </c>
      <c r="D767" s="34">
        <v>0</v>
      </c>
      <c r="E767" s="34">
        <v>0</v>
      </c>
      <c r="F767" s="34">
        <v>0</v>
      </c>
      <c r="G767" s="34">
        <v>0</v>
      </c>
      <c r="H767" s="34">
        <v>0</v>
      </c>
      <c r="I767" s="34">
        <v>0</v>
      </c>
      <c r="J767" s="34">
        <v>0</v>
      </c>
      <c r="K767" s="34">
        <v>0</v>
      </c>
      <c r="L767" s="34">
        <v>0</v>
      </c>
      <c r="M767" s="34">
        <v>0</v>
      </c>
      <c r="N767" s="34">
        <v>0</v>
      </c>
      <c r="O767" s="34">
        <v>0</v>
      </c>
      <c r="P767" s="34">
        <v>0</v>
      </c>
      <c r="Q767" s="34">
        <v>0</v>
      </c>
      <c r="R767" s="34">
        <v>0</v>
      </c>
      <c r="S767" s="34">
        <v>0</v>
      </c>
      <c r="T767" s="34">
        <f t="shared" si="88"/>
        <v>0</v>
      </c>
      <c r="U767" s="34">
        <f t="shared" si="89"/>
        <v>0</v>
      </c>
      <c r="V767" s="34">
        <f t="shared" si="85"/>
        <v>0</v>
      </c>
    </row>
    <row r="768" spans="1:22">
      <c r="A768" s="34" t="s">
        <v>2500</v>
      </c>
      <c r="B768" s="34" t="s">
        <v>8</v>
      </c>
      <c r="C768" s="5" t="s">
        <v>5446</v>
      </c>
      <c r="D768" s="34">
        <v>0</v>
      </c>
      <c r="E768" s="34">
        <v>0</v>
      </c>
      <c r="F768" s="34">
        <v>0</v>
      </c>
      <c r="G768" s="34">
        <v>0</v>
      </c>
      <c r="H768" s="34">
        <v>0</v>
      </c>
      <c r="I768" s="34">
        <v>0</v>
      </c>
      <c r="J768" s="34">
        <v>0</v>
      </c>
      <c r="K768" s="34">
        <v>0</v>
      </c>
      <c r="L768" s="34">
        <v>0</v>
      </c>
      <c r="M768" s="34">
        <v>0</v>
      </c>
      <c r="N768" s="34">
        <v>0</v>
      </c>
      <c r="O768" s="34">
        <v>0</v>
      </c>
      <c r="P768" s="34">
        <v>0</v>
      </c>
      <c r="Q768" s="34">
        <v>0</v>
      </c>
      <c r="R768" s="34">
        <v>0</v>
      </c>
      <c r="S768" s="34">
        <v>0</v>
      </c>
      <c r="T768" s="34">
        <f t="shared" si="88"/>
        <v>0</v>
      </c>
      <c r="U768" s="34">
        <f t="shared" si="89"/>
        <v>0</v>
      </c>
      <c r="V768" s="34">
        <f t="shared" si="85"/>
        <v>0</v>
      </c>
    </row>
    <row r="769" spans="1:22">
      <c r="A769" s="34" t="s">
        <v>652</v>
      </c>
      <c r="B769" s="34" t="s">
        <v>8</v>
      </c>
      <c r="C769" s="5" t="s">
        <v>5446</v>
      </c>
      <c r="D769" s="34">
        <v>0</v>
      </c>
      <c r="E769" s="34">
        <v>0</v>
      </c>
      <c r="F769" s="34">
        <v>0</v>
      </c>
      <c r="G769" s="34">
        <v>0</v>
      </c>
      <c r="H769" s="34">
        <v>0</v>
      </c>
      <c r="I769" s="34">
        <v>0</v>
      </c>
      <c r="J769" s="34">
        <v>0</v>
      </c>
      <c r="K769" s="34">
        <v>0</v>
      </c>
      <c r="L769" s="34">
        <v>0</v>
      </c>
      <c r="M769" s="34">
        <v>0</v>
      </c>
      <c r="N769" s="34">
        <v>0</v>
      </c>
      <c r="O769" s="34">
        <v>0</v>
      </c>
      <c r="P769" s="34">
        <v>0</v>
      </c>
      <c r="Q769" s="34">
        <v>0</v>
      </c>
      <c r="R769" s="34">
        <v>0</v>
      </c>
      <c r="S769" s="34">
        <v>0</v>
      </c>
      <c r="T769" s="34">
        <f t="shared" si="88"/>
        <v>0</v>
      </c>
      <c r="U769" s="34">
        <f t="shared" si="89"/>
        <v>0</v>
      </c>
      <c r="V769" s="34">
        <f t="shared" si="85"/>
        <v>0</v>
      </c>
    </row>
    <row r="770" spans="1:22">
      <c r="A770" s="34" t="s">
        <v>642</v>
      </c>
      <c r="B770" s="34" t="s">
        <v>8</v>
      </c>
      <c r="C770" s="5" t="s">
        <v>5446</v>
      </c>
      <c r="D770" s="34">
        <v>0</v>
      </c>
      <c r="E770" s="34">
        <v>0</v>
      </c>
      <c r="F770" s="34">
        <v>0</v>
      </c>
      <c r="G770" s="34">
        <v>0</v>
      </c>
      <c r="H770" s="34">
        <v>0</v>
      </c>
      <c r="I770" s="34">
        <v>0</v>
      </c>
      <c r="J770" s="34">
        <v>0</v>
      </c>
      <c r="K770" s="34">
        <v>0</v>
      </c>
      <c r="L770" s="34">
        <v>0</v>
      </c>
      <c r="M770" s="34">
        <v>0</v>
      </c>
      <c r="N770" s="34">
        <v>0</v>
      </c>
      <c r="O770" s="34">
        <v>0</v>
      </c>
      <c r="P770" s="34">
        <v>0</v>
      </c>
      <c r="Q770" s="34">
        <v>0</v>
      </c>
      <c r="R770" s="34">
        <v>0</v>
      </c>
      <c r="S770" s="34">
        <v>0</v>
      </c>
      <c r="T770" s="34">
        <f t="shared" si="88"/>
        <v>0</v>
      </c>
      <c r="U770" s="34">
        <f t="shared" si="89"/>
        <v>0</v>
      </c>
      <c r="V770" s="34">
        <f t="shared" si="85"/>
        <v>0</v>
      </c>
    </row>
    <row r="771" spans="1:22">
      <c r="A771" s="34" t="s">
        <v>648</v>
      </c>
      <c r="B771" s="34" t="s">
        <v>8</v>
      </c>
      <c r="C771" s="5" t="s">
        <v>5446</v>
      </c>
      <c r="D771" s="34">
        <v>0</v>
      </c>
      <c r="E771" s="34">
        <v>0</v>
      </c>
      <c r="F771" s="34">
        <v>0</v>
      </c>
      <c r="G771" s="34">
        <v>0</v>
      </c>
      <c r="H771" s="34">
        <v>0</v>
      </c>
      <c r="I771" s="34">
        <v>0</v>
      </c>
      <c r="J771" s="34">
        <v>0</v>
      </c>
      <c r="K771" s="34">
        <v>0</v>
      </c>
      <c r="L771" s="34">
        <v>0</v>
      </c>
      <c r="M771" s="34">
        <v>0</v>
      </c>
      <c r="N771" s="34">
        <v>0</v>
      </c>
      <c r="O771" s="34">
        <v>0</v>
      </c>
      <c r="P771" s="34">
        <v>0</v>
      </c>
      <c r="Q771" s="34">
        <v>0</v>
      </c>
      <c r="R771" s="34">
        <v>0</v>
      </c>
      <c r="S771" s="34">
        <v>0</v>
      </c>
      <c r="T771" s="34">
        <f t="shared" si="88"/>
        <v>0</v>
      </c>
      <c r="U771" s="34">
        <f t="shared" si="89"/>
        <v>0</v>
      </c>
      <c r="V771" s="34">
        <f t="shared" si="85"/>
        <v>0</v>
      </c>
    </row>
    <row r="772" spans="1:22">
      <c r="A772" s="34" t="s">
        <v>124</v>
      </c>
      <c r="B772" s="34" t="s">
        <v>8</v>
      </c>
      <c r="C772" s="5" t="s">
        <v>5446</v>
      </c>
      <c r="D772" s="34">
        <v>0</v>
      </c>
      <c r="E772" s="34">
        <v>0</v>
      </c>
      <c r="F772" s="34">
        <v>0</v>
      </c>
      <c r="G772" s="34">
        <v>0</v>
      </c>
      <c r="H772" s="34">
        <v>0</v>
      </c>
      <c r="I772" s="34">
        <v>0</v>
      </c>
      <c r="J772" s="34">
        <v>0</v>
      </c>
      <c r="K772" s="34">
        <v>0</v>
      </c>
      <c r="L772" s="34">
        <v>0</v>
      </c>
      <c r="M772" s="34">
        <v>0</v>
      </c>
      <c r="N772" s="34">
        <v>0</v>
      </c>
      <c r="O772" s="34">
        <v>0</v>
      </c>
      <c r="P772" s="34">
        <v>0</v>
      </c>
      <c r="Q772" s="34">
        <v>0</v>
      </c>
      <c r="R772" s="34">
        <v>0</v>
      </c>
      <c r="S772" s="34">
        <v>0</v>
      </c>
      <c r="T772" s="34">
        <f t="shared" si="88"/>
        <v>0</v>
      </c>
      <c r="U772" s="34">
        <f t="shared" si="89"/>
        <v>0</v>
      </c>
      <c r="V772" s="34">
        <f t="shared" si="85"/>
        <v>0</v>
      </c>
    </row>
    <row r="773" spans="1:22">
      <c r="A773" s="34" t="s">
        <v>498</v>
      </c>
      <c r="B773" s="34" t="s">
        <v>8</v>
      </c>
      <c r="C773" s="5" t="s">
        <v>5446</v>
      </c>
      <c r="D773" s="34">
        <v>0</v>
      </c>
      <c r="E773" s="34">
        <v>0</v>
      </c>
      <c r="F773" s="34">
        <v>0</v>
      </c>
      <c r="G773" s="34">
        <v>0</v>
      </c>
      <c r="H773" s="34">
        <v>0</v>
      </c>
      <c r="I773" s="34">
        <v>0</v>
      </c>
      <c r="J773" s="34">
        <v>0</v>
      </c>
      <c r="K773" s="34">
        <v>0</v>
      </c>
      <c r="L773" s="34">
        <v>0</v>
      </c>
      <c r="M773" s="34">
        <v>0</v>
      </c>
      <c r="N773" s="34">
        <v>0</v>
      </c>
      <c r="O773" s="34">
        <v>0</v>
      </c>
      <c r="P773" s="34">
        <v>0</v>
      </c>
      <c r="Q773" s="34">
        <v>0</v>
      </c>
      <c r="R773" s="34">
        <v>0</v>
      </c>
      <c r="S773" s="34">
        <v>0</v>
      </c>
      <c r="T773" s="34">
        <f t="shared" si="88"/>
        <v>0</v>
      </c>
      <c r="U773" s="34">
        <f t="shared" si="89"/>
        <v>0</v>
      </c>
      <c r="V773" s="34">
        <f t="shared" si="85"/>
        <v>0</v>
      </c>
    </row>
    <row r="774" spans="1:22">
      <c r="A774" s="34" t="s">
        <v>886</v>
      </c>
      <c r="B774" s="34" t="s">
        <v>8</v>
      </c>
      <c r="C774" s="5" t="s">
        <v>5446</v>
      </c>
      <c r="D774" s="34">
        <v>0</v>
      </c>
      <c r="E774" s="34">
        <v>0</v>
      </c>
      <c r="F774" s="34">
        <v>0</v>
      </c>
      <c r="G774" s="34">
        <v>0</v>
      </c>
      <c r="H774" s="34">
        <v>0</v>
      </c>
      <c r="I774" s="34">
        <v>0</v>
      </c>
      <c r="J774" s="34">
        <v>0</v>
      </c>
      <c r="K774" s="34">
        <v>0</v>
      </c>
      <c r="L774" s="34">
        <v>0</v>
      </c>
      <c r="M774" s="34">
        <v>0</v>
      </c>
      <c r="N774" s="34">
        <v>0</v>
      </c>
      <c r="O774" s="34">
        <v>0</v>
      </c>
      <c r="P774" s="34">
        <v>0</v>
      </c>
      <c r="Q774" s="34">
        <v>0</v>
      </c>
      <c r="R774" s="34">
        <v>0</v>
      </c>
      <c r="S774" s="34">
        <v>0</v>
      </c>
      <c r="T774" s="34">
        <f t="shared" si="88"/>
        <v>0</v>
      </c>
      <c r="U774" s="34">
        <f t="shared" si="89"/>
        <v>0</v>
      </c>
      <c r="V774" s="34">
        <f t="shared" si="85"/>
        <v>0</v>
      </c>
    </row>
    <row r="775" spans="1:22">
      <c r="A775" s="34" t="s">
        <v>849</v>
      </c>
      <c r="B775" s="34" t="s">
        <v>8</v>
      </c>
      <c r="C775" s="5" t="s">
        <v>5446</v>
      </c>
      <c r="D775" s="34">
        <v>0</v>
      </c>
      <c r="E775" s="34">
        <v>0</v>
      </c>
      <c r="F775" s="34">
        <v>0</v>
      </c>
      <c r="G775" s="34">
        <v>0</v>
      </c>
      <c r="H775" s="34">
        <v>0</v>
      </c>
      <c r="I775" s="34">
        <v>0</v>
      </c>
      <c r="J775" s="34">
        <v>0</v>
      </c>
      <c r="K775" s="34">
        <v>0</v>
      </c>
      <c r="L775" s="34">
        <v>0</v>
      </c>
      <c r="M775" s="34">
        <v>0</v>
      </c>
      <c r="N775" s="34">
        <v>0</v>
      </c>
      <c r="O775" s="34">
        <v>0</v>
      </c>
      <c r="P775" s="34">
        <v>0</v>
      </c>
      <c r="Q775" s="34">
        <v>0</v>
      </c>
      <c r="R775" s="34">
        <v>0</v>
      </c>
      <c r="S775" s="34">
        <v>0</v>
      </c>
      <c r="T775" s="34">
        <f t="shared" si="88"/>
        <v>0</v>
      </c>
      <c r="U775" s="34">
        <f t="shared" si="89"/>
        <v>0</v>
      </c>
      <c r="V775" s="34">
        <f t="shared" si="85"/>
        <v>0</v>
      </c>
    </row>
    <row r="776" spans="1:22">
      <c r="A776" s="34" t="s">
        <v>393</v>
      </c>
      <c r="B776" s="34" t="s">
        <v>8</v>
      </c>
      <c r="C776" s="5" t="s">
        <v>5446</v>
      </c>
      <c r="D776" s="34">
        <v>0</v>
      </c>
      <c r="E776" s="34">
        <v>0</v>
      </c>
      <c r="F776" s="34">
        <v>0</v>
      </c>
      <c r="G776" s="34">
        <v>0</v>
      </c>
      <c r="H776" s="34">
        <v>0</v>
      </c>
      <c r="I776" s="34">
        <v>0</v>
      </c>
      <c r="J776" s="34">
        <v>0</v>
      </c>
      <c r="K776" s="34">
        <v>0</v>
      </c>
      <c r="L776" s="34">
        <v>0</v>
      </c>
      <c r="M776" s="34">
        <v>0</v>
      </c>
      <c r="N776" s="34">
        <v>0</v>
      </c>
      <c r="O776" s="34">
        <v>0</v>
      </c>
      <c r="P776" s="34">
        <v>0</v>
      </c>
      <c r="Q776" s="34">
        <v>0</v>
      </c>
      <c r="R776" s="34">
        <v>0</v>
      </c>
      <c r="S776" s="34">
        <v>0</v>
      </c>
      <c r="T776" s="34">
        <f t="shared" si="88"/>
        <v>0</v>
      </c>
      <c r="U776" s="34">
        <f t="shared" si="89"/>
        <v>0</v>
      </c>
      <c r="V776" s="34">
        <f t="shared" si="85"/>
        <v>0</v>
      </c>
    </row>
    <row r="777" spans="1:22">
      <c r="A777" s="34" t="s">
        <v>684</v>
      </c>
      <c r="B777" s="34" t="s">
        <v>8</v>
      </c>
      <c r="C777" s="5" t="s">
        <v>5446</v>
      </c>
      <c r="D777" s="34">
        <v>0</v>
      </c>
      <c r="E777" s="34">
        <v>0</v>
      </c>
      <c r="F777" s="34">
        <v>0</v>
      </c>
      <c r="G777" s="34">
        <v>0</v>
      </c>
      <c r="H777" s="34">
        <v>0</v>
      </c>
      <c r="I777" s="34">
        <v>0</v>
      </c>
      <c r="J777" s="34">
        <v>0</v>
      </c>
      <c r="K777" s="34">
        <v>0</v>
      </c>
      <c r="L777" s="34">
        <v>0</v>
      </c>
      <c r="M777" s="34">
        <v>0</v>
      </c>
      <c r="N777" s="34">
        <v>0</v>
      </c>
      <c r="O777" s="34">
        <v>0</v>
      </c>
      <c r="P777" s="34">
        <v>0</v>
      </c>
      <c r="Q777" s="34">
        <v>0</v>
      </c>
      <c r="R777" s="34">
        <v>0</v>
      </c>
      <c r="S777" s="34">
        <v>0</v>
      </c>
      <c r="T777" s="34">
        <f t="shared" si="88"/>
        <v>0</v>
      </c>
      <c r="U777" s="34">
        <f t="shared" si="89"/>
        <v>0</v>
      </c>
      <c r="V777" s="34">
        <f t="shared" si="85"/>
        <v>0</v>
      </c>
    </row>
    <row r="778" spans="1:22">
      <c r="A778" s="34" t="s">
        <v>894</v>
      </c>
      <c r="B778" s="34" t="s">
        <v>8</v>
      </c>
      <c r="C778" s="5" t="s">
        <v>5446</v>
      </c>
      <c r="D778" s="34">
        <v>0</v>
      </c>
      <c r="E778" s="34">
        <v>0</v>
      </c>
      <c r="F778" s="34">
        <v>0</v>
      </c>
      <c r="G778" s="34">
        <v>0</v>
      </c>
      <c r="H778" s="34">
        <v>0</v>
      </c>
      <c r="I778" s="34">
        <v>0</v>
      </c>
      <c r="J778" s="34">
        <v>0</v>
      </c>
      <c r="K778" s="34">
        <v>0</v>
      </c>
      <c r="L778" s="34">
        <v>0</v>
      </c>
      <c r="M778" s="34">
        <v>0</v>
      </c>
      <c r="N778" s="34">
        <v>0</v>
      </c>
      <c r="O778" s="34">
        <v>0</v>
      </c>
      <c r="P778" s="34">
        <v>0</v>
      </c>
      <c r="Q778" s="34">
        <v>0</v>
      </c>
      <c r="R778" s="34">
        <v>0</v>
      </c>
      <c r="S778" s="34">
        <v>0</v>
      </c>
      <c r="T778" s="34">
        <f t="shared" si="88"/>
        <v>0</v>
      </c>
      <c r="U778" s="34">
        <f t="shared" si="89"/>
        <v>0</v>
      </c>
      <c r="V778" s="34">
        <f t="shared" si="85"/>
        <v>0</v>
      </c>
    </row>
    <row r="779" spans="1:22">
      <c r="A779" s="34" t="s">
        <v>706</v>
      </c>
      <c r="B779" s="34" t="s">
        <v>8</v>
      </c>
      <c r="C779" s="5" t="s">
        <v>5446</v>
      </c>
      <c r="D779" s="34">
        <v>0</v>
      </c>
      <c r="E779" s="34">
        <v>0</v>
      </c>
      <c r="F779" s="34">
        <v>0</v>
      </c>
      <c r="G779" s="34">
        <v>0</v>
      </c>
      <c r="H779" s="34">
        <v>0</v>
      </c>
      <c r="I779" s="34">
        <v>0</v>
      </c>
      <c r="J779" s="34">
        <v>0</v>
      </c>
      <c r="K779" s="34">
        <v>0</v>
      </c>
      <c r="L779" s="34">
        <v>0</v>
      </c>
      <c r="M779" s="34">
        <v>0</v>
      </c>
      <c r="N779" s="34">
        <v>0</v>
      </c>
      <c r="O779" s="34">
        <v>0</v>
      </c>
      <c r="P779" s="34">
        <v>0</v>
      </c>
      <c r="Q779" s="34">
        <v>0</v>
      </c>
      <c r="R779" s="34">
        <v>0</v>
      </c>
      <c r="S779" s="34">
        <v>0</v>
      </c>
      <c r="T779" s="34">
        <f t="shared" si="88"/>
        <v>0</v>
      </c>
      <c r="U779" s="34">
        <f t="shared" si="89"/>
        <v>0</v>
      </c>
      <c r="V779" s="34">
        <f t="shared" si="85"/>
        <v>0</v>
      </c>
    </row>
    <row r="780" spans="1:22">
      <c r="A780" s="34" t="s">
        <v>396</v>
      </c>
      <c r="B780" s="34" t="s">
        <v>8</v>
      </c>
      <c r="C780" s="5" t="s">
        <v>5446</v>
      </c>
      <c r="D780" s="34">
        <v>0</v>
      </c>
      <c r="E780" s="34">
        <v>0</v>
      </c>
      <c r="F780" s="34">
        <v>0</v>
      </c>
      <c r="G780" s="34">
        <v>0</v>
      </c>
      <c r="H780" s="34">
        <v>0</v>
      </c>
      <c r="I780" s="34">
        <v>0</v>
      </c>
      <c r="J780" s="34">
        <v>0</v>
      </c>
      <c r="K780" s="34">
        <v>0</v>
      </c>
      <c r="L780" s="34">
        <v>0</v>
      </c>
      <c r="M780" s="34">
        <v>0</v>
      </c>
      <c r="N780" s="34">
        <v>0</v>
      </c>
      <c r="O780" s="34">
        <v>0</v>
      </c>
      <c r="P780" s="34">
        <v>0</v>
      </c>
      <c r="Q780" s="34">
        <v>0</v>
      </c>
      <c r="R780" s="34">
        <v>0</v>
      </c>
      <c r="S780" s="34">
        <v>0</v>
      </c>
      <c r="T780" s="34">
        <f t="shared" si="88"/>
        <v>0</v>
      </c>
      <c r="U780" s="34">
        <f t="shared" si="89"/>
        <v>0</v>
      </c>
      <c r="V780" s="34">
        <f t="shared" si="85"/>
        <v>0</v>
      </c>
    </row>
    <row r="781" spans="1:22">
      <c r="A781" s="34" t="s">
        <v>876</v>
      </c>
      <c r="B781" s="34" t="s">
        <v>8</v>
      </c>
      <c r="C781" s="5" t="s">
        <v>5446</v>
      </c>
      <c r="D781" s="34">
        <v>0</v>
      </c>
      <c r="E781" s="34">
        <v>0</v>
      </c>
      <c r="F781" s="34">
        <v>0</v>
      </c>
      <c r="G781" s="34">
        <v>0</v>
      </c>
      <c r="H781" s="34">
        <v>0</v>
      </c>
      <c r="I781" s="34">
        <v>0</v>
      </c>
      <c r="J781" s="34">
        <v>0</v>
      </c>
      <c r="K781" s="34">
        <v>0</v>
      </c>
      <c r="L781" s="34">
        <v>0</v>
      </c>
      <c r="M781" s="34">
        <v>0</v>
      </c>
      <c r="N781" s="34">
        <v>0</v>
      </c>
      <c r="O781" s="34">
        <v>0</v>
      </c>
      <c r="P781" s="34">
        <v>0</v>
      </c>
      <c r="Q781" s="34">
        <v>0</v>
      </c>
      <c r="R781" s="34">
        <v>0</v>
      </c>
      <c r="S781" s="34">
        <v>0</v>
      </c>
      <c r="T781" s="34">
        <f t="shared" si="88"/>
        <v>0</v>
      </c>
      <c r="U781" s="34">
        <f t="shared" si="89"/>
        <v>0</v>
      </c>
      <c r="V781" s="34">
        <f t="shared" si="85"/>
        <v>0</v>
      </c>
    </row>
    <row r="782" spans="1:22">
      <c r="A782" s="34" t="s">
        <v>38</v>
      </c>
      <c r="B782" s="34" t="s">
        <v>8</v>
      </c>
      <c r="C782" s="5" t="s">
        <v>5446</v>
      </c>
      <c r="D782" s="34">
        <v>0</v>
      </c>
      <c r="E782" s="34">
        <v>0</v>
      </c>
      <c r="F782" s="34">
        <v>0</v>
      </c>
      <c r="G782" s="34">
        <v>0</v>
      </c>
      <c r="H782" s="34">
        <v>0</v>
      </c>
      <c r="I782" s="34">
        <v>0</v>
      </c>
      <c r="J782" s="34">
        <v>0</v>
      </c>
      <c r="K782" s="34">
        <v>0</v>
      </c>
      <c r="L782" s="34">
        <v>0</v>
      </c>
      <c r="M782" s="34">
        <v>0</v>
      </c>
      <c r="N782" s="34">
        <v>0</v>
      </c>
      <c r="O782" s="34">
        <v>0</v>
      </c>
      <c r="P782" s="34">
        <v>0</v>
      </c>
      <c r="Q782" s="34">
        <v>0</v>
      </c>
      <c r="R782" s="34">
        <v>0</v>
      </c>
      <c r="S782" s="34">
        <v>0</v>
      </c>
      <c r="T782" s="34">
        <f t="shared" si="88"/>
        <v>0</v>
      </c>
      <c r="U782" s="34">
        <f t="shared" si="89"/>
        <v>0</v>
      </c>
      <c r="V782" s="34">
        <f t="shared" si="85"/>
        <v>0</v>
      </c>
    </row>
    <row r="783" spans="1:22">
      <c r="A783" s="34" t="s">
        <v>41</v>
      </c>
      <c r="B783" s="34" t="s">
        <v>8</v>
      </c>
      <c r="C783" s="5" t="s">
        <v>5446</v>
      </c>
      <c r="D783" s="34">
        <v>0</v>
      </c>
      <c r="E783" s="34">
        <v>0</v>
      </c>
      <c r="F783" s="34">
        <v>0</v>
      </c>
      <c r="G783" s="34">
        <v>0</v>
      </c>
      <c r="H783" s="34">
        <v>0</v>
      </c>
      <c r="I783" s="34">
        <v>0</v>
      </c>
      <c r="J783" s="34">
        <v>0</v>
      </c>
      <c r="K783" s="34">
        <v>0</v>
      </c>
      <c r="L783" s="34">
        <v>0</v>
      </c>
      <c r="M783" s="34">
        <v>0</v>
      </c>
      <c r="N783" s="34">
        <v>0</v>
      </c>
      <c r="O783" s="34">
        <v>0</v>
      </c>
      <c r="P783" s="34">
        <v>0</v>
      </c>
      <c r="Q783" s="34">
        <v>0</v>
      </c>
      <c r="R783" s="34">
        <v>0</v>
      </c>
      <c r="S783" s="34">
        <v>0</v>
      </c>
      <c r="T783" s="34">
        <f t="shared" si="88"/>
        <v>0</v>
      </c>
      <c r="U783" s="34">
        <f t="shared" si="89"/>
        <v>0</v>
      </c>
      <c r="V783" s="34">
        <f t="shared" si="85"/>
        <v>0</v>
      </c>
    </row>
    <row r="784" spans="1:22">
      <c r="A784" s="34" t="s">
        <v>529</v>
      </c>
      <c r="B784" s="34" t="s">
        <v>8</v>
      </c>
      <c r="C784" s="5" t="s">
        <v>5446</v>
      </c>
      <c r="D784" s="34">
        <v>0</v>
      </c>
      <c r="E784" s="34">
        <v>0</v>
      </c>
      <c r="F784" s="34">
        <v>0</v>
      </c>
      <c r="G784" s="34">
        <v>0</v>
      </c>
      <c r="H784" s="34">
        <v>0</v>
      </c>
      <c r="I784" s="34">
        <v>0</v>
      </c>
      <c r="J784" s="34">
        <v>0</v>
      </c>
      <c r="K784" s="34">
        <v>0</v>
      </c>
      <c r="L784" s="34">
        <v>0</v>
      </c>
      <c r="M784" s="34">
        <v>0</v>
      </c>
      <c r="N784" s="34">
        <v>0</v>
      </c>
      <c r="O784" s="34">
        <v>0</v>
      </c>
      <c r="P784" s="34">
        <v>0</v>
      </c>
      <c r="Q784" s="34">
        <v>0</v>
      </c>
      <c r="R784" s="34">
        <v>0</v>
      </c>
      <c r="S784" s="34">
        <v>0</v>
      </c>
      <c r="T784" s="34">
        <f t="shared" si="88"/>
        <v>0</v>
      </c>
      <c r="U784" s="34">
        <f t="shared" si="89"/>
        <v>0</v>
      </c>
      <c r="V784" s="34">
        <f t="shared" si="85"/>
        <v>0</v>
      </c>
    </row>
    <row r="785" spans="1:22">
      <c r="A785" s="34" t="s">
        <v>98</v>
      </c>
      <c r="B785" s="34" t="s">
        <v>8</v>
      </c>
      <c r="C785" s="5" t="s">
        <v>5446</v>
      </c>
      <c r="D785" s="34">
        <v>1</v>
      </c>
      <c r="E785" s="34">
        <v>0</v>
      </c>
      <c r="F785" s="34">
        <v>0</v>
      </c>
      <c r="G785" s="34">
        <v>0</v>
      </c>
      <c r="H785" s="34">
        <v>0</v>
      </c>
      <c r="I785" s="34">
        <v>0</v>
      </c>
      <c r="J785" s="34">
        <v>0</v>
      </c>
      <c r="K785" s="34">
        <v>0</v>
      </c>
      <c r="L785" s="34">
        <v>0</v>
      </c>
      <c r="M785" s="34">
        <v>0</v>
      </c>
      <c r="N785" s="34">
        <v>0</v>
      </c>
      <c r="O785" s="34">
        <v>0</v>
      </c>
      <c r="P785" s="34">
        <v>0</v>
      </c>
      <c r="Q785" s="34">
        <v>0</v>
      </c>
      <c r="R785" s="34">
        <v>0</v>
      </c>
      <c r="S785" s="34">
        <v>0</v>
      </c>
      <c r="T785" s="34">
        <f>COUNTIF(D785:S785,"&gt;2")</f>
        <v>0</v>
      </c>
      <c r="U785" s="34">
        <f>COUNTIF(D785:S785,"&lt;2")  - COUNTIF(D785:S785,"=0")</f>
        <v>1</v>
      </c>
      <c r="V785" s="34">
        <f t="shared" ref="V785:V848" si="90">SUM(T785:U785)</f>
        <v>1</v>
      </c>
    </row>
    <row r="786" spans="1:22">
      <c r="A786" s="34" t="s">
        <v>103</v>
      </c>
      <c r="B786" s="34" t="s">
        <v>8</v>
      </c>
      <c r="C786" s="5" t="s">
        <v>5446</v>
      </c>
      <c r="D786" s="34">
        <v>1</v>
      </c>
      <c r="E786" s="34">
        <v>0</v>
      </c>
      <c r="F786" s="34">
        <v>0</v>
      </c>
      <c r="G786" s="34">
        <v>0</v>
      </c>
      <c r="H786" s="34">
        <v>0</v>
      </c>
      <c r="I786" s="34">
        <v>0</v>
      </c>
      <c r="J786" s="34">
        <v>0</v>
      </c>
      <c r="K786" s="34">
        <v>0</v>
      </c>
      <c r="L786" s="34">
        <v>0</v>
      </c>
      <c r="M786" s="34">
        <v>0</v>
      </c>
      <c r="N786" s="34">
        <v>0</v>
      </c>
      <c r="O786" s="34">
        <v>0</v>
      </c>
      <c r="P786" s="34">
        <v>0</v>
      </c>
      <c r="Q786" s="34">
        <v>0</v>
      </c>
      <c r="R786" s="34">
        <v>0</v>
      </c>
      <c r="S786" s="34">
        <v>0</v>
      </c>
      <c r="T786" s="34">
        <f>COUNTIF(D786:S786,"&gt;2")</f>
        <v>0</v>
      </c>
      <c r="U786" s="34">
        <f>COUNTIF(D786:S786,"&lt;2")  - COUNTIF(D786:S786,"=0")</f>
        <v>1</v>
      </c>
      <c r="V786" s="34">
        <f t="shared" si="90"/>
        <v>1</v>
      </c>
    </row>
    <row r="787" spans="1:22">
      <c r="A787" s="34" t="s">
        <v>368</v>
      </c>
      <c r="B787" s="34" t="s">
        <v>8</v>
      </c>
      <c r="C787" s="5" t="s">
        <v>5446</v>
      </c>
      <c r="D787" s="34">
        <v>1</v>
      </c>
      <c r="E787" s="34">
        <v>0</v>
      </c>
      <c r="F787" s="34">
        <v>0</v>
      </c>
      <c r="G787" s="34">
        <v>0</v>
      </c>
      <c r="H787" s="34">
        <v>0</v>
      </c>
      <c r="I787" s="34">
        <v>0</v>
      </c>
      <c r="J787" s="34">
        <v>0</v>
      </c>
      <c r="K787" s="34">
        <v>0</v>
      </c>
      <c r="L787" s="34">
        <v>0</v>
      </c>
      <c r="M787" s="34">
        <v>0</v>
      </c>
      <c r="N787" s="34">
        <v>0</v>
      </c>
      <c r="O787" s="34">
        <v>0</v>
      </c>
      <c r="P787" s="34">
        <v>0</v>
      </c>
      <c r="Q787" s="34">
        <v>0</v>
      </c>
      <c r="R787" s="34">
        <v>0</v>
      </c>
      <c r="S787" s="34">
        <v>0</v>
      </c>
      <c r="T787" s="34">
        <f>COUNTIF(D787:S787,"&gt;2")</f>
        <v>0</v>
      </c>
      <c r="U787" s="34">
        <f>COUNTIF(D787:S787,"&lt;2")  - COUNTIF(D787:S787,"=0")</f>
        <v>1</v>
      </c>
      <c r="V787" s="34">
        <f t="shared" si="90"/>
        <v>1</v>
      </c>
    </row>
    <row r="788" spans="1:22">
      <c r="A788" s="34" t="s">
        <v>239</v>
      </c>
      <c r="B788" s="34" t="s">
        <v>8</v>
      </c>
      <c r="C788" s="5" t="s">
        <v>5446</v>
      </c>
      <c r="D788" s="34">
        <v>0</v>
      </c>
      <c r="E788" s="34">
        <v>0</v>
      </c>
      <c r="F788" s="34">
        <v>0</v>
      </c>
      <c r="G788" s="34">
        <v>0</v>
      </c>
      <c r="H788" s="34">
        <v>0</v>
      </c>
      <c r="I788" s="34">
        <v>0</v>
      </c>
      <c r="J788" s="34">
        <v>0</v>
      </c>
      <c r="K788" s="34">
        <v>0</v>
      </c>
      <c r="L788" s="34">
        <v>0</v>
      </c>
      <c r="M788" s="34">
        <v>0</v>
      </c>
      <c r="N788" s="34">
        <v>0</v>
      </c>
      <c r="O788" s="34">
        <v>0</v>
      </c>
      <c r="P788" s="34">
        <v>0</v>
      </c>
      <c r="Q788" s="34">
        <v>0</v>
      </c>
      <c r="R788" s="34">
        <v>0</v>
      </c>
      <c r="S788" s="34">
        <v>0</v>
      </c>
      <c r="T788" s="34">
        <f t="shared" ref="T788:T802" si="91">COUNTIF(D788:S788,"&gt;0")</f>
        <v>0</v>
      </c>
      <c r="U788" s="34">
        <f t="shared" ref="U788:U826" si="92">COUNTIF(D788:S788,"&lt;0")</f>
        <v>0</v>
      </c>
      <c r="V788" s="34">
        <f t="shared" si="90"/>
        <v>0</v>
      </c>
    </row>
    <row r="789" spans="1:22">
      <c r="A789" s="34" t="s">
        <v>610</v>
      </c>
      <c r="B789" s="34" t="s">
        <v>8</v>
      </c>
      <c r="C789" s="5" t="s">
        <v>5446</v>
      </c>
      <c r="D789" s="34">
        <v>0</v>
      </c>
      <c r="E789" s="34">
        <v>0</v>
      </c>
      <c r="F789" s="34">
        <v>0</v>
      </c>
      <c r="G789" s="34">
        <v>0</v>
      </c>
      <c r="H789" s="34">
        <v>0</v>
      </c>
      <c r="I789" s="34">
        <v>0</v>
      </c>
      <c r="J789" s="34">
        <v>0</v>
      </c>
      <c r="K789" s="34">
        <v>0</v>
      </c>
      <c r="L789" s="34">
        <v>0</v>
      </c>
      <c r="M789" s="34">
        <v>0</v>
      </c>
      <c r="N789" s="34">
        <v>0</v>
      </c>
      <c r="O789" s="34">
        <v>0</v>
      </c>
      <c r="P789" s="34">
        <v>0</v>
      </c>
      <c r="Q789" s="34">
        <v>0</v>
      </c>
      <c r="R789" s="34">
        <v>0</v>
      </c>
      <c r="S789" s="34">
        <v>0</v>
      </c>
      <c r="T789" s="34">
        <f t="shared" si="91"/>
        <v>0</v>
      </c>
      <c r="U789" s="34">
        <f t="shared" si="92"/>
        <v>0</v>
      </c>
      <c r="V789" s="34">
        <f t="shared" si="90"/>
        <v>0</v>
      </c>
    </row>
    <row r="790" spans="1:22">
      <c r="A790" s="34" t="s">
        <v>204</v>
      </c>
      <c r="B790" s="34" t="s">
        <v>8</v>
      </c>
      <c r="C790" s="5" t="s">
        <v>5446</v>
      </c>
      <c r="D790" s="34">
        <v>0</v>
      </c>
      <c r="E790" s="34">
        <v>0</v>
      </c>
      <c r="F790" s="34">
        <v>0</v>
      </c>
      <c r="G790" s="34">
        <v>0</v>
      </c>
      <c r="H790" s="34">
        <v>0</v>
      </c>
      <c r="I790" s="34">
        <v>0</v>
      </c>
      <c r="J790" s="34">
        <v>0</v>
      </c>
      <c r="K790" s="34">
        <v>0</v>
      </c>
      <c r="L790" s="34">
        <v>0</v>
      </c>
      <c r="M790" s="34">
        <v>0</v>
      </c>
      <c r="N790" s="34">
        <v>0</v>
      </c>
      <c r="O790" s="34">
        <v>0</v>
      </c>
      <c r="P790" s="34">
        <v>0</v>
      </c>
      <c r="Q790" s="34">
        <v>0</v>
      </c>
      <c r="R790" s="34">
        <v>0</v>
      </c>
      <c r="S790" s="34">
        <v>0</v>
      </c>
      <c r="T790" s="34">
        <f t="shared" si="91"/>
        <v>0</v>
      </c>
      <c r="U790" s="34">
        <f t="shared" si="92"/>
        <v>0</v>
      </c>
      <c r="V790" s="34">
        <f t="shared" si="90"/>
        <v>0</v>
      </c>
    </row>
    <row r="791" spans="1:22">
      <c r="A791" s="34" t="s">
        <v>602</v>
      </c>
      <c r="B791" s="34" t="s">
        <v>8</v>
      </c>
      <c r="C791" s="5" t="s">
        <v>5446</v>
      </c>
      <c r="D791" s="34">
        <v>0</v>
      </c>
      <c r="E791" s="34">
        <v>0</v>
      </c>
      <c r="F791" s="34">
        <v>0</v>
      </c>
      <c r="G791" s="34">
        <v>0</v>
      </c>
      <c r="H791" s="34">
        <v>0</v>
      </c>
      <c r="I791" s="34">
        <v>0</v>
      </c>
      <c r="J791" s="34">
        <v>0</v>
      </c>
      <c r="K791" s="34">
        <v>0</v>
      </c>
      <c r="L791" s="34">
        <v>0</v>
      </c>
      <c r="M791" s="34">
        <v>0</v>
      </c>
      <c r="N791" s="34">
        <v>0</v>
      </c>
      <c r="O791" s="34">
        <v>0</v>
      </c>
      <c r="P791" s="34">
        <v>0</v>
      </c>
      <c r="Q791" s="34">
        <v>0</v>
      </c>
      <c r="R791" s="34">
        <v>0</v>
      </c>
      <c r="S791" s="34">
        <v>0</v>
      </c>
      <c r="T791" s="34">
        <f t="shared" si="91"/>
        <v>0</v>
      </c>
      <c r="U791" s="34">
        <f t="shared" si="92"/>
        <v>0</v>
      </c>
      <c r="V791" s="34">
        <f t="shared" si="90"/>
        <v>0</v>
      </c>
    </row>
    <row r="792" spans="1:22">
      <c r="A792" s="34" t="s">
        <v>855</v>
      </c>
      <c r="B792" s="34" t="s">
        <v>8</v>
      </c>
      <c r="C792" s="5" t="s">
        <v>5446</v>
      </c>
      <c r="D792" s="34">
        <v>0</v>
      </c>
      <c r="E792" s="34">
        <v>0</v>
      </c>
      <c r="F792" s="34">
        <v>0</v>
      </c>
      <c r="G792" s="34">
        <v>0</v>
      </c>
      <c r="H792" s="34">
        <v>0</v>
      </c>
      <c r="I792" s="34">
        <v>0</v>
      </c>
      <c r="J792" s="34">
        <v>0</v>
      </c>
      <c r="K792" s="34">
        <v>0</v>
      </c>
      <c r="L792" s="34">
        <v>0</v>
      </c>
      <c r="M792" s="34">
        <v>0</v>
      </c>
      <c r="N792" s="34">
        <v>0</v>
      </c>
      <c r="O792" s="34">
        <v>0</v>
      </c>
      <c r="P792" s="34">
        <v>0</v>
      </c>
      <c r="Q792" s="34">
        <v>0</v>
      </c>
      <c r="R792" s="34">
        <v>0</v>
      </c>
      <c r="S792" s="34">
        <v>0</v>
      </c>
      <c r="T792" s="34">
        <f t="shared" si="91"/>
        <v>0</v>
      </c>
      <c r="U792" s="34">
        <f t="shared" si="92"/>
        <v>0</v>
      </c>
      <c r="V792" s="34">
        <f t="shared" si="90"/>
        <v>0</v>
      </c>
    </row>
    <row r="793" spans="1:22">
      <c r="A793" s="34" t="s">
        <v>519</v>
      </c>
      <c r="B793" s="34" t="s">
        <v>8</v>
      </c>
      <c r="C793" s="5" t="s">
        <v>5446</v>
      </c>
      <c r="D793" s="34">
        <v>0</v>
      </c>
      <c r="E793" s="34">
        <v>0</v>
      </c>
      <c r="F793" s="34">
        <v>0</v>
      </c>
      <c r="G793" s="34">
        <v>0</v>
      </c>
      <c r="H793" s="34">
        <v>0</v>
      </c>
      <c r="I793" s="34">
        <v>0</v>
      </c>
      <c r="J793" s="34">
        <v>0</v>
      </c>
      <c r="K793" s="34">
        <v>0</v>
      </c>
      <c r="L793" s="34">
        <v>0</v>
      </c>
      <c r="M793" s="34">
        <v>0</v>
      </c>
      <c r="N793" s="34">
        <v>0</v>
      </c>
      <c r="O793" s="34">
        <v>0</v>
      </c>
      <c r="P793" s="34">
        <v>0</v>
      </c>
      <c r="Q793" s="34">
        <v>0</v>
      </c>
      <c r="R793" s="34">
        <v>0</v>
      </c>
      <c r="S793" s="34">
        <v>0</v>
      </c>
      <c r="T793" s="34">
        <f t="shared" si="91"/>
        <v>0</v>
      </c>
      <c r="U793" s="34">
        <f t="shared" si="92"/>
        <v>0</v>
      </c>
      <c r="V793" s="34">
        <f t="shared" si="90"/>
        <v>0</v>
      </c>
    </row>
    <row r="794" spans="1:22">
      <c r="A794" s="34" t="s">
        <v>242</v>
      </c>
      <c r="B794" s="34" t="s">
        <v>8</v>
      </c>
      <c r="C794" s="5" t="s">
        <v>5446</v>
      </c>
      <c r="D794" s="34">
        <v>0</v>
      </c>
      <c r="E794" s="34">
        <v>0</v>
      </c>
      <c r="F794" s="34">
        <v>0</v>
      </c>
      <c r="G794" s="34">
        <v>0</v>
      </c>
      <c r="H794" s="34">
        <v>0</v>
      </c>
      <c r="I794" s="34">
        <v>0</v>
      </c>
      <c r="J794" s="34">
        <v>0</v>
      </c>
      <c r="K794" s="34">
        <v>0</v>
      </c>
      <c r="L794" s="34">
        <v>0</v>
      </c>
      <c r="M794" s="34">
        <v>0</v>
      </c>
      <c r="N794" s="34">
        <v>0</v>
      </c>
      <c r="O794" s="34">
        <v>0</v>
      </c>
      <c r="P794" s="34">
        <v>0</v>
      </c>
      <c r="Q794" s="34">
        <v>0</v>
      </c>
      <c r="R794" s="34">
        <v>0</v>
      </c>
      <c r="S794" s="34">
        <v>0</v>
      </c>
      <c r="T794" s="34">
        <f t="shared" si="91"/>
        <v>0</v>
      </c>
      <c r="U794" s="34">
        <f t="shared" si="92"/>
        <v>0</v>
      </c>
      <c r="V794" s="34">
        <f t="shared" si="90"/>
        <v>0</v>
      </c>
    </row>
    <row r="795" spans="1:22">
      <c r="A795" s="34" t="s">
        <v>947</v>
      </c>
      <c r="B795" s="34" t="s">
        <v>8</v>
      </c>
      <c r="C795" s="5" t="s">
        <v>5446</v>
      </c>
      <c r="D795" s="34">
        <v>0</v>
      </c>
      <c r="E795" s="34">
        <v>0</v>
      </c>
      <c r="F795" s="34">
        <v>0</v>
      </c>
      <c r="G795" s="34">
        <v>0</v>
      </c>
      <c r="H795" s="34">
        <v>0</v>
      </c>
      <c r="I795" s="34">
        <v>0</v>
      </c>
      <c r="J795" s="34">
        <v>0</v>
      </c>
      <c r="K795" s="34">
        <v>0</v>
      </c>
      <c r="L795" s="34">
        <v>0</v>
      </c>
      <c r="M795" s="34">
        <v>0</v>
      </c>
      <c r="N795" s="34">
        <v>0</v>
      </c>
      <c r="O795" s="34">
        <v>0</v>
      </c>
      <c r="P795" s="34">
        <v>0</v>
      </c>
      <c r="Q795" s="34">
        <v>0</v>
      </c>
      <c r="R795" s="34">
        <v>0</v>
      </c>
      <c r="S795" s="34">
        <v>0</v>
      </c>
      <c r="T795" s="34">
        <f t="shared" si="91"/>
        <v>0</v>
      </c>
      <c r="U795" s="34">
        <f t="shared" si="92"/>
        <v>0</v>
      </c>
      <c r="V795" s="34">
        <f t="shared" si="90"/>
        <v>0</v>
      </c>
    </row>
    <row r="796" spans="1:22">
      <c r="A796" s="34" t="s">
        <v>676</v>
      </c>
      <c r="B796" s="34" t="s">
        <v>8</v>
      </c>
      <c r="C796" s="5" t="s">
        <v>5446</v>
      </c>
      <c r="D796" s="34">
        <v>0</v>
      </c>
      <c r="E796" s="34">
        <v>0</v>
      </c>
      <c r="F796" s="34">
        <v>0</v>
      </c>
      <c r="G796" s="34">
        <v>0</v>
      </c>
      <c r="H796" s="34">
        <v>0</v>
      </c>
      <c r="I796" s="34">
        <v>0</v>
      </c>
      <c r="J796" s="34">
        <v>0</v>
      </c>
      <c r="K796" s="34">
        <v>0</v>
      </c>
      <c r="L796" s="34">
        <v>0</v>
      </c>
      <c r="M796" s="34">
        <v>0</v>
      </c>
      <c r="N796" s="34">
        <v>0</v>
      </c>
      <c r="O796" s="34">
        <v>0</v>
      </c>
      <c r="P796" s="34">
        <v>0</v>
      </c>
      <c r="Q796" s="34">
        <v>0</v>
      </c>
      <c r="R796" s="34">
        <v>0</v>
      </c>
      <c r="S796" s="34">
        <v>0</v>
      </c>
      <c r="T796" s="34">
        <f t="shared" si="91"/>
        <v>0</v>
      </c>
      <c r="U796" s="34">
        <f t="shared" si="92"/>
        <v>0</v>
      </c>
      <c r="V796" s="34">
        <f t="shared" si="90"/>
        <v>0</v>
      </c>
    </row>
    <row r="797" spans="1:22">
      <c r="A797" s="34" t="s">
        <v>106</v>
      </c>
      <c r="B797" s="34" t="s">
        <v>8</v>
      </c>
      <c r="C797" s="5" t="s">
        <v>5446</v>
      </c>
      <c r="D797" s="34">
        <v>0</v>
      </c>
      <c r="E797" s="34">
        <v>0</v>
      </c>
      <c r="F797" s="34">
        <v>0</v>
      </c>
      <c r="G797" s="34">
        <v>0</v>
      </c>
      <c r="H797" s="34">
        <v>0</v>
      </c>
      <c r="I797" s="34">
        <v>0</v>
      </c>
      <c r="J797" s="34">
        <v>0</v>
      </c>
      <c r="K797" s="34">
        <v>0</v>
      </c>
      <c r="L797" s="34">
        <v>0</v>
      </c>
      <c r="M797" s="34">
        <v>0</v>
      </c>
      <c r="N797" s="34">
        <v>0</v>
      </c>
      <c r="O797" s="34">
        <v>0</v>
      </c>
      <c r="P797" s="34">
        <v>0</v>
      </c>
      <c r="Q797" s="34">
        <v>0</v>
      </c>
      <c r="R797" s="34">
        <v>0</v>
      </c>
      <c r="S797" s="34">
        <v>0</v>
      </c>
      <c r="T797" s="34">
        <f t="shared" si="91"/>
        <v>0</v>
      </c>
      <c r="U797" s="34">
        <f t="shared" si="92"/>
        <v>0</v>
      </c>
      <c r="V797" s="34">
        <f t="shared" si="90"/>
        <v>0</v>
      </c>
    </row>
    <row r="798" spans="1:22">
      <c r="A798" s="34" t="s">
        <v>565</v>
      </c>
      <c r="B798" s="34" t="s">
        <v>8</v>
      </c>
      <c r="C798" s="5" t="s">
        <v>5446</v>
      </c>
      <c r="D798" s="34">
        <v>0</v>
      </c>
      <c r="E798" s="34">
        <v>0</v>
      </c>
      <c r="F798" s="34">
        <v>0</v>
      </c>
      <c r="G798" s="34">
        <v>0</v>
      </c>
      <c r="H798" s="34">
        <v>0</v>
      </c>
      <c r="I798" s="34">
        <v>0</v>
      </c>
      <c r="J798" s="34">
        <v>0</v>
      </c>
      <c r="K798" s="34">
        <v>0</v>
      </c>
      <c r="L798" s="34">
        <v>0</v>
      </c>
      <c r="M798" s="34">
        <v>0</v>
      </c>
      <c r="N798" s="34">
        <v>0</v>
      </c>
      <c r="O798" s="34">
        <v>0</v>
      </c>
      <c r="P798" s="34">
        <v>0</v>
      </c>
      <c r="Q798" s="34">
        <v>0</v>
      </c>
      <c r="R798" s="34">
        <v>0</v>
      </c>
      <c r="S798" s="34">
        <v>0</v>
      </c>
      <c r="T798" s="34">
        <f t="shared" si="91"/>
        <v>0</v>
      </c>
      <c r="U798" s="34">
        <f t="shared" si="92"/>
        <v>0</v>
      </c>
      <c r="V798" s="34">
        <f t="shared" si="90"/>
        <v>0</v>
      </c>
    </row>
    <row r="799" spans="1:22">
      <c r="A799" s="34" t="s">
        <v>255</v>
      </c>
      <c r="B799" s="34" t="s">
        <v>8</v>
      </c>
      <c r="C799" s="5" t="s">
        <v>5446</v>
      </c>
      <c r="D799" s="34">
        <v>0</v>
      </c>
      <c r="E799" s="34">
        <v>0</v>
      </c>
      <c r="F799" s="34">
        <v>0</v>
      </c>
      <c r="G799" s="34">
        <v>0</v>
      </c>
      <c r="H799" s="34">
        <v>0</v>
      </c>
      <c r="I799" s="34">
        <v>0</v>
      </c>
      <c r="J799" s="34">
        <v>0</v>
      </c>
      <c r="K799" s="34">
        <v>0</v>
      </c>
      <c r="L799" s="34">
        <v>0</v>
      </c>
      <c r="M799" s="34">
        <v>0</v>
      </c>
      <c r="N799" s="34">
        <v>0</v>
      </c>
      <c r="O799" s="34">
        <v>0</v>
      </c>
      <c r="P799" s="34">
        <v>0</v>
      </c>
      <c r="Q799" s="34">
        <v>0</v>
      </c>
      <c r="R799" s="34">
        <v>0</v>
      </c>
      <c r="S799" s="34">
        <v>0</v>
      </c>
      <c r="T799" s="34">
        <f t="shared" si="91"/>
        <v>0</v>
      </c>
      <c r="U799" s="34">
        <f t="shared" si="92"/>
        <v>0</v>
      </c>
      <c r="V799" s="34">
        <f t="shared" si="90"/>
        <v>0</v>
      </c>
    </row>
    <row r="800" spans="1:22">
      <c r="A800" s="34" t="s">
        <v>606</v>
      </c>
      <c r="B800" s="34" t="s">
        <v>8</v>
      </c>
      <c r="C800" s="5" t="s">
        <v>5446</v>
      </c>
      <c r="D800" s="34">
        <v>0</v>
      </c>
      <c r="E800" s="34">
        <v>0</v>
      </c>
      <c r="F800" s="34">
        <v>0</v>
      </c>
      <c r="G800" s="34">
        <v>0</v>
      </c>
      <c r="H800" s="34">
        <v>0</v>
      </c>
      <c r="I800" s="34">
        <v>0</v>
      </c>
      <c r="J800" s="34">
        <v>0</v>
      </c>
      <c r="K800" s="34">
        <v>0</v>
      </c>
      <c r="L800" s="34">
        <v>0</v>
      </c>
      <c r="M800" s="34">
        <v>0</v>
      </c>
      <c r="N800" s="34">
        <v>0</v>
      </c>
      <c r="O800" s="34">
        <v>0</v>
      </c>
      <c r="P800" s="34">
        <v>0</v>
      </c>
      <c r="Q800" s="34">
        <v>0</v>
      </c>
      <c r="R800" s="34">
        <v>0</v>
      </c>
      <c r="S800" s="34">
        <v>0</v>
      </c>
      <c r="T800" s="34">
        <f t="shared" si="91"/>
        <v>0</v>
      </c>
      <c r="U800" s="34">
        <f t="shared" si="92"/>
        <v>0</v>
      </c>
      <c r="V800" s="34">
        <f t="shared" si="90"/>
        <v>0</v>
      </c>
    </row>
    <row r="801" spans="1:22">
      <c r="A801" s="34" t="s">
        <v>960</v>
      </c>
      <c r="B801" s="34" t="s">
        <v>8</v>
      </c>
      <c r="C801" s="5" t="s">
        <v>5446</v>
      </c>
      <c r="D801" s="34">
        <v>0</v>
      </c>
      <c r="E801" s="34">
        <v>0</v>
      </c>
      <c r="F801" s="34">
        <v>0</v>
      </c>
      <c r="G801" s="34">
        <v>0</v>
      </c>
      <c r="H801" s="34">
        <v>0</v>
      </c>
      <c r="I801" s="34">
        <v>0</v>
      </c>
      <c r="J801" s="34">
        <v>0</v>
      </c>
      <c r="K801" s="34">
        <v>0</v>
      </c>
      <c r="L801" s="34">
        <v>0</v>
      </c>
      <c r="M801" s="34">
        <v>0</v>
      </c>
      <c r="N801" s="34">
        <v>0</v>
      </c>
      <c r="O801" s="34">
        <v>0</v>
      </c>
      <c r="P801" s="34">
        <v>0</v>
      </c>
      <c r="Q801" s="34">
        <v>0</v>
      </c>
      <c r="R801" s="34">
        <v>0</v>
      </c>
      <c r="S801" s="34">
        <v>0</v>
      </c>
      <c r="T801" s="34">
        <f t="shared" si="91"/>
        <v>0</v>
      </c>
      <c r="U801" s="34">
        <f t="shared" si="92"/>
        <v>0</v>
      </c>
      <c r="V801" s="34">
        <f t="shared" si="90"/>
        <v>0</v>
      </c>
    </row>
    <row r="802" spans="1:22">
      <c r="A802" s="34" t="s">
        <v>1125</v>
      </c>
      <c r="B802" s="34" t="s">
        <v>8</v>
      </c>
      <c r="C802" s="5" t="s">
        <v>5446</v>
      </c>
      <c r="D802" s="34">
        <v>0</v>
      </c>
      <c r="E802" s="34">
        <v>0</v>
      </c>
      <c r="F802" s="34">
        <v>0</v>
      </c>
      <c r="G802" s="34">
        <v>0</v>
      </c>
      <c r="H802" s="34">
        <v>0</v>
      </c>
      <c r="I802" s="34">
        <v>0</v>
      </c>
      <c r="J802" s="34">
        <v>0</v>
      </c>
      <c r="K802" s="34">
        <v>0</v>
      </c>
      <c r="L802" s="34">
        <v>0</v>
      </c>
      <c r="M802" s="34">
        <v>0</v>
      </c>
      <c r="N802" s="34">
        <v>0</v>
      </c>
      <c r="O802" s="34">
        <v>0</v>
      </c>
      <c r="P802" s="34">
        <v>0</v>
      </c>
      <c r="Q802" s="34">
        <v>0</v>
      </c>
      <c r="R802" s="34">
        <v>0</v>
      </c>
      <c r="S802" s="34">
        <v>0</v>
      </c>
      <c r="T802" s="34">
        <f t="shared" si="91"/>
        <v>0</v>
      </c>
      <c r="U802" s="34">
        <f t="shared" si="92"/>
        <v>0</v>
      </c>
      <c r="V802" s="34">
        <f t="shared" si="90"/>
        <v>0</v>
      </c>
    </row>
    <row r="803" spans="1:22">
      <c r="A803" s="34" t="s">
        <v>2043</v>
      </c>
      <c r="B803" s="34" t="s">
        <v>5535</v>
      </c>
      <c r="C803" s="5" t="s">
        <v>5533</v>
      </c>
      <c r="D803" s="34">
        <v>1</v>
      </c>
      <c r="E803" s="34">
        <v>1</v>
      </c>
      <c r="F803" s="34">
        <v>1</v>
      </c>
      <c r="G803" s="34">
        <v>1</v>
      </c>
      <c r="H803" s="34">
        <v>1</v>
      </c>
      <c r="I803" s="34">
        <v>1</v>
      </c>
      <c r="J803" s="34">
        <v>1</v>
      </c>
      <c r="K803" s="34">
        <v>1</v>
      </c>
      <c r="L803" s="34">
        <v>1</v>
      </c>
      <c r="M803" s="34">
        <v>1</v>
      </c>
      <c r="N803" s="34">
        <v>2</v>
      </c>
      <c r="O803" s="34">
        <v>1</v>
      </c>
      <c r="P803" s="34">
        <v>1</v>
      </c>
      <c r="Q803" s="34">
        <v>1</v>
      </c>
      <c r="R803" s="34">
        <v>1</v>
      </c>
      <c r="S803" s="34">
        <v>1</v>
      </c>
      <c r="T803" s="34">
        <f>COUNTIF(D803:S803,"&gt;1")</f>
        <v>1</v>
      </c>
      <c r="U803" s="34">
        <f t="shared" si="92"/>
        <v>0</v>
      </c>
      <c r="V803" s="34">
        <f t="shared" si="90"/>
        <v>1</v>
      </c>
    </row>
    <row r="804" spans="1:22">
      <c r="A804" s="34" t="s">
        <v>1512</v>
      </c>
      <c r="B804" s="34" t="s">
        <v>8</v>
      </c>
      <c r="C804" s="5" t="s">
        <v>5533</v>
      </c>
      <c r="D804" s="34">
        <v>0</v>
      </c>
      <c r="E804" s="34">
        <v>0</v>
      </c>
      <c r="F804" s="34">
        <v>0</v>
      </c>
      <c r="G804" s="34">
        <v>0</v>
      </c>
      <c r="H804" s="34">
        <v>0</v>
      </c>
      <c r="I804" s="34">
        <v>0</v>
      </c>
      <c r="J804" s="34">
        <v>0</v>
      </c>
      <c r="K804" s="34">
        <v>0</v>
      </c>
      <c r="L804" s="34">
        <v>0</v>
      </c>
      <c r="M804" s="34">
        <v>0</v>
      </c>
      <c r="N804" s="34">
        <v>0</v>
      </c>
      <c r="O804" s="34">
        <v>0</v>
      </c>
      <c r="P804" s="34">
        <v>0</v>
      </c>
      <c r="Q804" s="34">
        <v>0</v>
      </c>
      <c r="R804" s="34">
        <v>0</v>
      </c>
      <c r="S804" s="34">
        <v>0</v>
      </c>
      <c r="T804" s="34">
        <f t="shared" ref="T804:T826" si="93">COUNTIF(D804:S804,"&gt;0")</f>
        <v>0</v>
      </c>
      <c r="U804" s="34">
        <f t="shared" si="92"/>
        <v>0</v>
      </c>
      <c r="V804" s="34">
        <f t="shared" si="90"/>
        <v>0</v>
      </c>
    </row>
    <row r="805" spans="1:22">
      <c r="A805" s="34" t="s">
        <v>458</v>
      </c>
      <c r="B805" s="34" t="s">
        <v>8</v>
      </c>
      <c r="C805" s="5" t="s">
        <v>5446</v>
      </c>
      <c r="D805" s="34">
        <v>0</v>
      </c>
      <c r="E805" s="34">
        <v>0</v>
      </c>
      <c r="F805" s="34">
        <v>0</v>
      </c>
      <c r="G805" s="34">
        <v>0</v>
      </c>
      <c r="H805" s="34">
        <v>0</v>
      </c>
      <c r="I805" s="34">
        <v>0</v>
      </c>
      <c r="J805" s="34">
        <v>0</v>
      </c>
      <c r="K805" s="34">
        <v>0</v>
      </c>
      <c r="L805" s="34">
        <v>0</v>
      </c>
      <c r="M805" s="34">
        <v>0</v>
      </c>
      <c r="N805" s="34">
        <v>0</v>
      </c>
      <c r="O805" s="34">
        <v>0</v>
      </c>
      <c r="P805" s="34">
        <v>0</v>
      </c>
      <c r="Q805" s="34">
        <v>0</v>
      </c>
      <c r="R805" s="34">
        <v>0</v>
      </c>
      <c r="S805" s="34">
        <v>0</v>
      </c>
      <c r="T805" s="34">
        <f t="shared" si="93"/>
        <v>0</v>
      </c>
      <c r="U805" s="34">
        <f t="shared" si="92"/>
        <v>0</v>
      </c>
      <c r="V805" s="34">
        <f t="shared" si="90"/>
        <v>0</v>
      </c>
    </row>
    <row r="806" spans="1:22">
      <c r="A806" s="34" t="s">
        <v>474</v>
      </c>
      <c r="B806" s="34" t="s">
        <v>8</v>
      </c>
      <c r="C806" s="5" t="s">
        <v>5446</v>
      </c>
      <c r="D806" s="34">
        <v>0</v>
      </c>
      <c r="E806" s="34">
        <v>0</v>
      </c>
      <c r="F806" s="34">
        <v>0</v>
      </c>
      <c r="G806" s="34">
        <v>0</v>
      </c>
      <c r="H806" s="34">
        <v>0</v>
      </c>
      <c r="I806" s="34">
        <v>0</v>
      </c>
      <c r="J806" s="34">
        <v>0</v>
      </c>
      <c r="K806" s="34">
        <v>0</v>
      </c>
      <c r="L806" s="34">
        <v>0</v>
      </c>
      <c r="M806" s="34">
        <v>0</v>
      </c>
      <c r="N806" s="34">
        <v>0</v>
      </c>
      <c r="O806" s="34">
        <v>0</v>
      </c>
      <c r="P806" s="34">
        <v>0</v>
      </c>
      <c r="Q806" s="34">
        <v>0</v>
      </c>
      <c r="R806" s="34">
        <v>0</v>
      </c>
      <c r="S806" s="34">
        <v>0</v>
      </c>
      <c r="T806" s="34">
        <f t="shared" si="93"/>
        <v>0</v>
      </c>
      <c r="U806" s="34">
        <f t="shared" si="92"/>
        <v>0</v>
      </c>
      <c r="V806" s="34">
        <f t="shared" si="90"/>
        <v>0</v>
      </c>
    </row>
    <row r="807" spans="1:22">
      <c r="A807" s="34" t="s">
        <v>463</v>
      </c>
      <c r="B807" s="34" t="s">
        <v>8</v>
      </c>
      <c r="C807" s="5" t="s">
        <v>5446</v>
      </c>
      <c r="D807" s="34">
        <v>0</v>
      </c>
      <c r="E807" s="34">
        <v>0</v>
      </c>
      <c r="F807" s="34">
        <v>0</v>
      </c>
      <c r="G807" s="34">
        <v>0</v>
      </c>
      <c r="H807" s="34">
        <v>0</v>
      </c>
      <c r="I807" s="34">
        <v>0</v>
      </c>
      <c r="J807" s="34">
        <v>0</v>
      </c>
      <c r="K807" s="34">
        <v>0</v>
      </c>
      <c r="L807" s="34">
        <v>0</v>
      </c>
      <c r="M807" s="34">
        <v>0</v>
      </c>
      <c r="N807" s="34">
        <v>0</v>
      </c>
      <c r="O807" s="34">
        <v>0</v>
      </c>
      <c r="P807" s="34">
        <v>0</v>
      </c>
      <c r="Q807" s="34">
        <v>0</v>
      </c>
      <c r="R807" s="34">
        <v>0</v>
      </c>
      <c r="S807" s="34">
        <v>0</v>
      </c>
      <c r="T807" s="34">
        <f t="shared" si="93"/>
        <v>0</v>
      </c>
      <c r="U807" s="34">
        <f t="shared" si="92"/>
        <v>0</v>
      </c>
      <c r="V807" s="34">
        <f t="shared" si="90"/>
        <v>0</v>
      </c>
    </row>
    <row r="808" spans="1:22">
      <c r="A808" s="34" t="s">
        <v>450</v>
      </c>
      <c r="B808" s="34" t="s">
        <v>8</v>
      </c>
      <c r="C808" s="5" t="s">
        <v>5446</v>
      </c>
      <c r="D808" s="34">
        <v>0</v>
      </c>
      <c r="E808" s="34">
        <v>0</v>
      </c>
      <c r="F808" s="34">
        <v>0</v>
      </c>
      <c r="G808" s="34">
        <v>0</v>
      </c>
      <c r="H808" s="34">
        <v>0</v>
      </c>
      <c r="I808" s="34">
        <v>0</v>
      </c>
      <c r="J808" s="34">
        <v>0</v>
      </c>
      <c r="K808" s="34">
        <v>0</v>
      </c>
      <c r="L808" s="34">
        <v>0</v>
      </c>
      <c r="M808" s="34">
        <v>0</v>
      </c>
      <c r="N808" s="34">
        <v>0</v>
      </c>
      <c r="O808" s="34">
        <v>0</v>
      </c>
      <c r="P808" s="34">
        <v>0</v>
      </c>
      <c r="Q808" s="34">
        <v>0</v>
      </c>
      <c r="R808" s="34">
        <v>0</v>
      </c>
      <c r="S808" s="34">
        <v>0</v>
      </c>
      <c r="T808" s="34">
        <f t="shared" si="93"/>
        <v>0</v>
      </c>
      <c r="U808" s="34">
        <f t="shared" si="92"/>
        <v>0</v>
      </c>
      <c r="V808" s="34">
        <f t="shared" si="90"/>
        <v>0</v>
      </c>
    </row>
    <row r="809" spans="1:22">
      <c r="A809" s="34" t="s">
        <v>426</v>
      </c>
      <c r="B809" s="34" t="s">
        <v>8</v>
      </c>
      <c r="C809" s="5" t="s">
        <v>5446</v>
      </c>
      <c r="D809" s="34">
        <v>0</v>
      </c>
      <c r="E809" s="34">
        <v>0</v>
      </c>
      <c r="F809" s="34">
        <v>0</v>
      </c>
      <c r="G809" s="34">
        <v>0</v>
      </c>
      <c r="H809" s="34">
        <v>0</v>
      </c>
      <c r="I809" s="34">
        <v>0</v>
      </c>
      <c r="J809" s="34">
        <v>0</v>
      </c>
      <c r="K809" s="34">
        <v>0</v>
      </c>
      <c r="L809" s="34">
        <v>0</v>
      </c>
      <c r="M809" s="34">
        <v>0</v>
      </c>
      <c r="N809" s="34">
        <v>0</v>
      </c>
      <c r="O809" s="34">
        <v>0</v>
      </c>
      <c r="P809" s="34">
        <v>0</v>
      </c>
      <c r="Q809" s="34">
        <v>0</v>
      </c>
      <c r="R809" s="34">
        <v>0</v>
      </c>
      <c r="S809" s="34">
        <v>0</v>
      </c>
      <c r="T809" s="34">
        <f t="shared" si="93"/>
        <v>0</v>
      </c>
      <c r="U809" s="34">
        <f t="shared" si="92"/>
        <v>0</v>
      </c>
      <c r="V809" s="34">
        <f t="shared" si="90"/>
        <v>0</v>
      </c>
    </row>
    <row r="810" spans="1:22">
      <c r="A810" s="34" t="s">
        <v>925</v>
      </c>
      <c r="B810" s="34" t="s">
        <v>8</v>
      </c>
      <c r="C810" s="5" t="s">
        <v>5446</v>
      </c>
      <c r="D810" s="34">
        <v>0</v>
      </c>
      <c r="E810" s="34">
        <v>0</v>
      </c>
      <c r="F810" s="34">
        <v>0</v>
      </c>
      <c r="G810" s="34">
        <v>0</v>
      </c>
      <c r="H810" s="34">
        <v>0</v>
      </c>
      <c r="I810" s="34">
        <v>0</v>
      </c>
      <c r="J810" s="34">
        <v>0</v>
      </c>
      <c r="K810" s="34">
        <v>0</v>
      </c>
      <c r="L810" s="34">
        <v>0</v>
      </c>
      <c r="M810" s="34">
        <v>0</v>
      </c>
      <c r="N810" s="34">
        <v>0</v>
      </c>
      <c r="O810" s="34">
        <v>0</v>
      </c>
      <c r="P810" s="34">
        <v>0</v>
      </c>
      <c r="Q810" s="34">
        <v>0</v>
      </c>
      <c r="R810" s="34">
        <v>0</v>
      </c>
      <c r="S810" s="34">
        <v>0</v>
      </c>
      <c r="T810" s="34">
        <f t="shared" si="93"/>
        <v>0</v>
      </c>
      <c r="U810" s="34">
        <f t="shared" si="92"/>
        <v>0</v>
      </c>
      <c r="V810" s="34">
        <f t="shared" si="90"/>
        <v>0</v>
      </c>
    </row>
    <row r="811" spans="1:22">
      <c r="A811" s="34" t="s">
        <v>380</v>
      </c>
      <c r="B811" s="34" t="s">
        <v>8</v>
      </c>
      <c r="C811" s="5" t="s">
        <v>5446</v>
      </c>
      <c r="D811" s="34">
        <v>0</v>
      </c>
      <c r="E811" s="34">
        <v>0</v>
      </c>
      <c r="F811" s="34">
        <v>0</v>
      </c>
      <c r="G811" s="34">
        <v>0</v>
      </c>
      <c r="H811" s="34">
        <v>0</v>
      </c>
      <c r="I811" s="34">
        <v>0</v>
      </c>
      <c r="J811" s="34">
        <v>0</v>
      </c>
      <c r="K811" s="34">
        <v>0</v>
      </c>
      <c r="L811" s="34">
        <v>0</v>
      </c>
      <c r="M811" s="34">
        <v>0</v>
      </c>
      <c r="N811" s="34">
        <v>0</v>
      </c>
      <c r="O811" s="34">
        <v>0</v>
      </c>
      <c r="P811" s="34">
        <v>0</v>
      </c>
      <c r="Q811" s="34">
        <v>0</v>
      </c>
      <c r="R811" s="34">
        <v>0</v>
      </c>
      <c r="S811" s="34">
        <v>0</v>
      </c>
      <c r="T811" s="34">
        <f t="shared" si="93"/>
        <v>0</v>
      </c>
      <c r="U811" s="34">
        <f t="shared" si="92"/>
        <v>0</v>
      </c>
      <c r="V811" s="34">
        <f t="shared" si="90"/>
        <v>0</v>
      </c>
    </row>
    <row r="812" spans="1:22">
      <c r="A812" s="34" t="s">
        <v>445</v>
      </c>
      <c r="B812" s="34" t="s">
        <v>8</v>
      </c>
      <c r="C812" s="5" t="s">
        <v>5446</v>
      </c>
      <c r="D812" s="34">
        <v>0</v>
      </c>
      <c r="E812" s="34">
        <v>0</v>
      </c>
      <c r="F812" s="34">
        <v>0</v>
      </c>
      <c r="G812" s="34">
        <v>0</v>
      </c>
      <c r="H812" s="34">
        <v>0</v>
      </c>
      <c r="I812" s="34">
        <v>0</v>
      </c>
      <c r="J812" s="34">
        <v>0</v>
      </c>
      <c r="K812" s="34">
        <v>0</v>
      </c>
      <c r="L812" s="34">
        <v>0</v>
      </c>
      <c r="M812" s="34">
        <v>0</v>
      </c>
      <c r="N812" s="34">
        <v>0</v>
      </c>
      <c r="O812" s="34">
        <v>0</v>
      </c>
      <c r="P812" s="34">
        <v>0</v>
      </c>
      <c r="Q812" s="34">
        <v>0</v>
      </c>
      <c r="R812" s="34">
        <v>0</v>
      </c>
      <c r="S812" s="34">
        <v>0</v>
      </c>
      <c r="T812" s="34">
        <f t="shared" si="93"/>
        <v>0</v>
      </c>
      <c r="U812" s="34">
        <f t="shared" si="92"/>
        <v>0</v>
      </c>
      <c r="V812" s="34">
        <f t="shared" si="90"/>
        <v>0</v>
      </c>
    </row>
    <row r="813" spans="1:22">
      <c r="A813" s="34" t="s">
        <v>1299</v>
      </c>
      <c r="B813" s="34" t="s">
        <v>8</v>
      </c>
      <c r="C813" s="5" t="s">
        <v>5446</v>
      </c>
      <c r="D813" s="34">
        <v>0</v>
      </c>
      <c r="E813" s="34">
        <v>0</v>
      </c>
      <c r="F813" s="34">
        <v>0</v>
      </c>
      <c r="G813" s="34">
        <v>0</v>
      </c>
      <c r="H813" s="34">
        <v>0</v>
      </c>
      <c r="I813" s="34">
        <v>0</v>
      </c>
      <c r="J813" s="34">
        <v>0</v>
      </c>
      <c r="K813" s="34">
        <v>0</v>
      </c>
      <c r="L813" s="34">
        <v>0</v>
      </c>
      <c r="M813" s="34">
        <v>0</v>
      </c>
      <c r="N813" s="34">
        <v>0</v>
      </c>
      <c r="O813" s="34">
        <v>0</v>
      </c>
      <c r="P813" s="34">
        <v>0</v>
      </c>
      <c r="Q813" s="34">
        <v>0</v>
      </c>
      <c r="R813" s="34">
        <v>0</v>
      </c>
      <c r="S813" s="34">
        <v>0</v>
      </c>
      <c r="T813" s="34">
        <f t="shared" si="93"/>
        <v>0</v>
      </c>
      <c r="U813" s="34">
        <f t="shared" si="92"/>
        <v>0</v>
      </c>
      <c r="V813" s="34">
        <f t="shared" si="90"/>
        <v>0</v>
      </c>
    </row>
    <row r="814" spans="1:22">
      <c r="A814" s="34" t="s">
        <v>285</v>
      </c>
      <c r="B814" s="34" t="s">
        <v>8</v>
      </c>
      <c r="C814" s="5" t="s">
        <v>5446</v>
      </c>
      <c r="D814" s="34">
        <v>0</v>
      </c>
      <c r="E814" s="34">
        <v>0</v>
      </c>
      <c r="F814" s="34">
        <v>0</v>
      </c>
      <c r="G814" s="34">
        <v>0</v>
      </c>
      <c r="H814" s="34">
        <v>0</v>
      </c>
      <c r="I814" s="34">
        <v>0</v>
      </c>
      <c r="J814" s="34">
        <v>0</v>
      </c>
      <c r="K814" s="34">
        <v>0</v>
      </c>
      <c r="L814" s="34">
        <v>0</v>
      </c>
      <c r="M814" s="34">
        <v>0</v>
      </c>
      <c r="N814" s="34">
        <v>0</v>
      </c>
      <c r="O814" s="34">
        <v>0</v>
      </c>
      <c r="P814" s="34">
        <v>0</v>
      </c>
      <c r="Q814" s="34">
        <v>0</v>
      </c>
      <c r="R814" s="34">
        <v>0</v>
      </c>
      <c r="S814" s="34">
        <v>0</v>
      </c>
      <c r="T814" s="34">
        <f t="shared" si="93"/>
        <v>0</v>
      </c>
      <c r="U814" s="34">
        <f t="shared" si="92"/>
        <v>0</v>
      </c>
      <c r="V814" s="34">
        <f t="shared" si="90"/>
        <v>0</v>
      </c>
    </row>
    <row r="815" spans="1:22">
      <c r="A815" s="34" t="s">
        <v>2112</v>
      </c>
      <c r="B815" s="34" t="s">
        <v>8</v>
      </c>
      <c r="C815" s="5" t="s">
        <v>5446</v>
      </c>
      <c r="D815" s="34">
        <v>0</v>
      </c>
      <c r="E815" s="34">
        <v>0</v>
      </c>
      <c r="F815" s="34">
        <v>0</v>
      </c>
      <c r="G815" s="34">
        <v>0</v>
      </c>
      <c r="H815" s="34">
        <v>0</v>
      </c>
      <c r="I815" s="34">
        <v>0</v>
      </c>
      <c r="J815" s="34">
        <v>0</v>
      </c>
      <c r="K815" s="34">
        <v>0</v>
      </c>
      <c r="L815" s="34">
        <v>0</v>
      </c>
      <c r="M815" s="34">
        <v>0</v>
      </c>
      <c r="N815" s="34">
        <v>0</v>
      </c>
      <c r="O815" s="34">
        <v>0</v>
      </c>
      <c r="P815" s="34">
        <v>0</v>
      </c>
      <c r="Q815" s="34">
        <v>0</v>
      </c>
      <c r="R815" s="34">
        <v>0</v>
      </c>
      <c r="S815" s="34">
        <v>0</v>
      </c>
      <c r="T815" s="34">
        <f t="shared" si="93"/>
        <v>0</v>
      </c>
      <c r="U815" s="34">
        <f t="shared" si="92"/>
        <v>0</v>
      </c>
      <c r="V815" s="34">
        <f t="shared" si="90"/>
        <v>0</v>
      </c>
    </row>
    <row r="816" spans="1:22">
      <c r="A816" s="34" t="s">
        <v>374</v>
      </c>
      <c r="B816" s="34" t="s">
        <v>8</v>
      </c>
      <c r="C816" s="5" t="s">
        <v>5446</v>
      </c>
      <c r="D816" s="34">
        <v>0</v>
      </c>
      <c r="E816" s="34">
        <v>0</v>
      </c>
      <c r="F816" s="34">
        <v>0</v>
      </c>
      <c r="G816" s="34">
        <v>0</v>
      </c>
      <c r="H816" s="34">
        <v>0</v>
      </c>
      <c r="I816" s="34">
        <v>0</v>
      </c>
      <c r="J816" s="34">
        <v>0</v>
      </c>
      <c r="K816" s="34">
        <v>0</v>
      </c>
      <c r="L816" s="34">
        <v>0</v>
      </c>
      <c r="M816" s="34">
        <v>0</v>
      </c>
      <c r="N816" s="34">
        <v>0</v>
      </c>
      <c r="O816" s="34">
        <v>0</v>
      </c>
      <c r="P816" s="34">
        <v>0</v>
      </c>
      <c r="Q816" s="34">
        <v>0</v>
      </c>
      <c r="R816" s="34">
        <v>0</v>
      </c>
      <c r="S816" s="34">
        <v>0</v>
      </c>
      <c r="T816" s="34">
        <f t="shared" si="93"/>
        <v>0</v>
      </c>
      <c r="U816" s="34">
        <f t="shared" si="92"/>
        <v>0</v>
      </c>
      <c r="V816" s="34">
        <f t="shared" si="90"/>
        <v>0</v>
      </c>
    </row>
    <row r="817" spans="1:22">
      <c r="A817" s="34" t="s">
        <v>371</v>
      </c>
      <c r="B817" s="34" t="s">
        <v>8</v>
      </c>
      <c r="C817" s="5" t="s">
        <v>5446</v>
      </c>
      <c r="D817" s="34">
        <v>0</v>
      </c>
      <c r="E817" s="34">
        <v>0</v>
      </c>
      <c r="F817" s="34">
        <v>0</v>
      </c>
      <c r="G817" s="34">
        <v>0</v>
      </c>
      <c r="H817" s="34">
        <v>0</v>
      </c>
      <c r="I817" s="34">
        <v>0</v>
      </c>
      <c r="J817" s="34">
        <v>0</v>
      </c>
      <c r="K817" s="34">
        <v>0</v>
      </c>
      <c r="L817" s="34">
        <v>0</v>
      </c>
      <c r="M817" s="34">
        <v>0</v>
      </c>
      <c r="N817" s="34">
        <v>0</v>
      </c>
      <c r="O817" s="34">
        <v>0</v>
      </c>
      <c r="P817" s="34">
        <v>0</v>
      </c>
      <c r="Q817" s="34">
        <v>0</v>
      </c>
      <c r="R817" s="34">
        <v>0</v>
      </c>
      <c r="S817" s="34">
        <v>0</v>
      </c>
      <c r="T817" s="34">
        <f t="shared" si="93"/>
        <v>0</v>
      </c>
      <c r="U817" s="34">
        <f t="shared" si="92"/>
        <v>0</v>
      </c>
      <c r="V817" s="34">
        <f t="shared" si="90"/>
        <v>0</v>
      </c>
    </row>
    <row r="818" spans="1:22">
      <c r="A818" s="34" t="s">
        <v>1268</v>
      </c>
      <c r="B818" s="34" t="s">
        <v>8</v>
      </c>
      <c r="C818" s="5" t="s">
        <v>5446</v>
      </c>
      <c r="D818" s="34">
        <v>0</v>
      </c>
      <c r="E818" s="34">
        <v>0</v>
      </c>
      <c r="F818" s="34">
        <v>0</v>
      </c>
      <c r="G818" s="34">
        <v>0</v>
      </c>
      <c r="H818" s="34">
        <v>0</v>
      </c>
      <c r="I818" s="34">
        <v>0</v>
      </c>
      <c r="J818" s="34">
        <v>0</v>
      </c>
      <c r="K818" s="34">
        <v>0</v>
      </c>
      <c r="L818" s="34">
        <v>0</v>
      </c>
      <c r="M818" s="34">
        <v>0</v>
      </c>
      <c r="N818" s="34">
        <v>0</v>
      </c>
      <c r="O818" s="34">
        <v>0</v>
      </c>
      <c r="P818" s="34">
        <v>0</v>
      </c>
      <c r="Q818" s="34">
        <v>0</v>
      </c>
      <c r="R818" s="34">
        <v>0</v>
      </c>
      <c r="S818" s="34">
        <v>0</v>
      </c>
      <c r="T818" s="34">
        <f t="shared" si="93"/>
        <v>0</v>
      </c>
      <c r="U818" s="34">
        <f t="shared" si="92"/>
        <v>0</v>
      </c>
      <c r="V818" s="34">
        <f t="shared" si="90"/>
        <v>0</v>
      </c>
    </row>
    <row r="819" spans="1:22">
      <c r="A819" s="34" t="s">
        <v>1276</v>
      </c>
      <c r="B819" s="34" t="s">
        <v>8</v>
      </c>
      <c r="C819" s="5" t="s">
        <v>5533</v>
      </c>
      <c r="D819" s="34">
        <v>0</v>
      </c>
      <c r="E819" s="34">
        <v>0</v>
      </c>
      <c r="F819" s="34">
        <v>0</v>
      </c>
      <c r="G819" s="34">
        <v>0</v>
      </c>
      <c r="H819" s="34">
        <v>0</v>
      </c>
      <c r="I819" s="34">
        <v>0</v>
      </c>
      <c r="J819" s="34">
        <v>0</v>
      </c>
      <c r="K819" s="34">
        <v>0</v>
      </c>
      <c r="L819" s="34">
        <v>0</v>
      </c>
      <c r="M819" s="34">
        <v>0</v>
      </c>
      <c r="N819" s="34">
        <v>0</v>
      </c>
      <c r="O819" s="34">
        <v>0</v>
      </c>
      <c r="P819" s="34">
        <v>0</v>
      </c>
      <c r="Q819" s="34">
        <v>0</v>
      </c>
      <c r="R819" s="34">
        <v>0</v>
      </c>
      <c r="S819" s="34">
        <v>0</v>
      </c>
      <c r="T819" s="34">
        <f t="shared" si="93"/>
        <v>0</v>
      </c>
      <c r="U819" s="34">
        <f t="shared" si="92"/>
        <v>0</v>
      </c>
      <c r="V819" s="34">
        <f t="shared" si="90"/>
        <v>0</v>
      </c>
    </row>
    <row r="820" spans="1:22">
      <c r="A820" s="34" t="s">
        <v>581</v>
      </c>
      <c r="B820" s="34" t="s">
        <v>8</v>
      </c>
      <c r="C820" s="5" t="s">
        <v>5446</v>
      </c>
      <c r="D820" s="34">
        <v>0</v>
      </c>
      <c r="E820" s="34">
        <v>0</v>
      </c>
      <c r="F820" s="34">
        <v>0</v>
      </c>
      <c r="G820" s="34">
        <v>0</v>
      </c>
      <c r="H820" s="34">
        <v>0</v>
      </c>
      <c r="I820" s="34">
        <v>0</v>
      </c>
      <c r="J820" s="34">
        <v>0</v>
      </c>
      <c r="K820" s="34">
        <v>0</v>
      </c>
      <c r="L820" s="34">
        <v>0</v>
      </c>
      <c r="M820" s="34">
        <v>0</v>
      </c>
      <c r="N820" s="34">
        <v>0</v>
      </c>
      <c r="O820" s="34">
        <v>0</v>
      </c>
      <c r="P820" s="34">
        <v>0</v>
      </c>
      <c r="Q820" s="34">
        <v>0</v>
      </c>
      <c r="R820" s="34">
        <v>0</v>
      </c>
      <c r="S820" s="34">
        <v>0</v>
      </c>
      <c r="T820" s="34">
        <f t="shared" si="93"/>
        <v>0</v>
      </c>
      <c r="U820" s="34">
        <f t="shared" si="92"/>
        <v>0</v>
      </c>
      <c r="V820" s="34">
        <f t="shared" si="90"/>
        <v>0</v>
      </c>
    </row>
    <row r="821" spans="1:22">
      <c r="A821" s="34" t="s">
        <v>863</v>
      </c>
      <c r="B821" s="34" t="s">
        <v>8</v>
      </c>
      <c r="C821" s="5" t="s">
        <v>5446</v>
      </c>
      <c r="D821" s="34">
        <v>0</v>
      </c>
      <c r="E821" s="34">
        <v>0</v>
      </c>
      <c r="F821" s="34">
        <v>0</v>
      </c>
      <c r="G821" s="34">
        <v>0</v>
      </c>
      <c r="H821" s="34">
        <v>0</v>
      </c>
      <c r="I821" s="34">
        <v>0</v>
      </c>
      <c r="J821" s="34">
        <v>0</v>
      </c>
      <c r="K821" s="34">
        <v>0</v>
      </c>
      <c r="L821" s="34">
        <v>0</v>
      </c>
      <c r="M821" s="34">
        <v>0</v>
      </c>
      <c r="N821" s="34">
        <v>0</v>
      </c>
      <c r="O821" s="34">
        <v>0</v>
      </c>
      <c r="P821" s="34">
        <v>0</v>
      </c>
      <c r="Q821" s="34">
        <v>0</v>
      </c>
      <c r="R821" s="34">
        <v>0</v>
      </c>
      <c r="S821" s="34">
        <v>0</v>
      </c>
      <c r="T821" s="34">
        <f t="shared" si="93"/>
        <v>0</v>
      </c>
      <c r="U821" s="34">
        <f t="shared" si="92"/>
        <v>0</v>
      </c>
      <c r="V821" s="34">
        <f t="shared" si="90"/>
        <v>0</v>
      </c>
    </row>
    <row r="822" spans="1:22">
      <c r="A822" s="34" t="s">
        <v>624</v>
      </c>
      <c r="B822" s="34" t="s">
        <v>8</v>
      </c>
      <c r="C822" s="5" t="s">
        <v>5446</v>
      </c>
      <c r="D822" s="34">
        <v>0</v>
      </c>
      <c r="E822" s="34">
        <v>0</v>
      </c>
      <c r="F822" s="34">
        <v>0</v>
      </c>
      <c r="G822" s="34">
        <v>0</v>
      </c>
      <c r="H822" s="34">
        <v>0</v>
      </c>
      <c r="I822" s="34">
        <v>0</v>
      </c>
      <c r="J822" s="34">
        <v>0</v>
      </c>
      <c r="K822" s="34">
        <v>0</v>
      </c>
      <c r="L822" s="34">
        <v>0</v>
      </c>
      <c r="M822" s="34">
        <v>0</v>
      </c>
      <c r="N822" s="34">
        <v>0</v>
      </c>
      <c r="O822" s="34">
        <v>0</v>
      </c>
      <c r="P822" s="34">
        <v>0</v>
      </c>
      <c r="Q822" s="34">
        <v>0</v>
      </c>
      <c r="R822" s="34">
        <v>0</v>
      </c>
      <c r="S822" s="34">
        <v>0</v>
      </c>
      <c r="T822" s="34">
        <f t="shared" si="93"/>
        <v>0</v>
      </c>
      <c r="U822" s="34">
        <f t="shared" si="92"/>
        <v>0</v>
      </c>
      <c r="V822" s="34">
        <f t="shared" si="90"/>
        <v>0</v>
      </c>
    </row>
    <row r="823" spans="1:22">
      <c r="A823" s="34" t="s">
        <v>626</v>
      </c>
      <c r="B823" s="34" t="s">
        <v>8</v>
      </c>
      <c r="C823" s="5" t="s">
        <v>5446</v>
      </c>
      <c r="D823" s="34">
        <v>0</v>
      </c>
      <c r="E823" s="34">
        <v>0</v>
      </c>
      <c r="F823" s="34">
        <v>0</v>
      </c>
      <c r="G823" s="34">
        <v>0</v>
      </c>
      <c r="H823" s="34">
        <v>0</v>
      </c>
      <c r="I823" s="34">
        <v>0</v>
      </c>
      <c r="J823" s="34">
        <v>0</v>
      </c>
      <c r="K823" s="34">
        <v>0</v>
      </c>
      <c r="L823" s="34">
        <v>0</v>
      </c>
      <c r="M823" s="34">
        <v>0</v>
      </c>
      <c r="N823" s="34">
        <v>0</v>
      </c>
      <c r="O823" s="34">
        <v>0</v>
      </c>
      <c r="P823" s="34">
        <v>0</v>
      </c>
      <c r="Q823" s="34">
        <v>0</v>
      </c>
      <c r="R823" s="34">
        <v>0</v>
      </c>
      <c r="S823" s="34">
        <v>0</v>
      </c>
      <c r="T823" s="34">
        <f t="shared" si="93"/>
        <v>0</v>
      </c>
      <c r="U823" s="34">
        <f t="shared" si="92"/>
        <v>0</v>
      </c>
      <c r="V823" s="34">
        <f t="shared" si="90"/>
        <v>0</v>
      </c>
    </row>
    <row r="824" spans="1:22">
      <c r="A824" s="34" t="s">
        <v>1056</v>
      </c>
      <c r="B824" s="34" t="s">
        <v>8</v>
      </c>
      <c r="C824" s="5" t="s">
        <v>5446</v>
      </c>
      <c r="D824" s="34">
        <v>0</v>
      </c>
      <c r="E824" s="34">
        <v>0</v>
      </c>
      <c r="F824" s="34">
        <v>0</v>
      </c>
      <c r="G824" s="34">
        <v>0</v>
      </c>
      <c r="H824" s="34">
        <v>0</v>
      </c>
      <c r="I824" s="34">
        <v>0</v>
      </c>
      <c r="J824" s="34">
        <v>0</v>
      </c>
      <c r="K824" s="34">
        <v>0</v>
      </c>
      <c r="L824" s="34">
        <v>0</v>
      </c>
      <c r="M824" s="34">
        <v>0</v>
      </c>
      <c r="N824" s="34">
        <v>0</v>
      </c>
      <c r="O824" s="34">
        <v>0</v>
      </c>
      <c r="P824" s="34">
        <v>0</v>
      </c>
      <c r="Q824" s="34">
        <v>0</v>
      </c>
      <c r="R824" s="34">
        <v>0</v>
      </c>
      <c r="S824" s="34">
        <v>0</v>
      </c>
      <c r="T824" s="34">
        <f t="shared" si="93"/>
        <v>0</v>
      </c>
      <c r="U824" s="34">
        <f t="shared" si="92"/>
        <v>0</v>
      </c>
      <c r="V824" s="34">
        <f t="shared" si="90"/>
        <v>0</v>
      </c>
    </row>
    <row r="825" spans="1:22">
      <c r="A825" s="34" t="s">
        <v>1054</v>
      </c>
      <c r="B825" s="34" t="s">
        <v>8</v>
      </c>
      <c r="C825" s="5" t="s">
        <v>5446</v>
      </c>
      <c r="D825" s="34">
        <v>0</v>
      </c>
      <c r="E825" s="34">
        <v>0</v>
      </c>
      <c r="F825" s="34">
        <v>0</v>
      </c>
      <c r="G825" s="34">
        <v>0</v>
      </c>
      <c r="H825" s="34">
        <v>0</v>
      </c>
      <c r="I825" s="34">
        <v>0</v>
      </c>
      <c r="J825" s="34">
        <v>0</v>
      </c>
      <c r="K825" s="34">
        <v>0</v>
      </c>
      <c r="L825" s="34">
        <v>0</v>
      </c>
      <c r="M825" s="34">
        <v>0</v>
      </c>
      <c r="N825" s="34">
        <v>0</v>
      </c>
      <c r="O825" s="34">
        <v>0</v>
      </c>
      <c r="P825" s="34">
        <v>0</v>
      </c>
      <c r="Q825" s="34">
        <v>0</v>
      </c>
      <c r="R825" s="34">
        <v>0</v>
      </c>
      <c r="S825" s="34">
        <v>0</v>
      </c>
      <c r="T825" s="34">
        <f t="shared" si="93"/>
        <v>0</v>
      </c>
      <c r="U825" s="34">
        <f t="shared" si="92"/>
        <v>0</v>
      </c>
      <c r="V825" s="34">
        <f t="shared" si="90"/>
        <v>0</v>
      </c>
    </row>
    <row r="826" spans="1:22">
      <c r="A826" s="34" t="s">
        <v>1058</v>
      </c>
      <c r="B826" s="34" t="s">
        <v>8</v>
      </c>
      <c r="C826" s="5" t="s">
        <v>5446</v>
      </c>
      <c r="D826" s="34">
        <v>0</v>
      </c>
      <c r="E826" s="34">
        <v>0</v>
      </c>
      <c r="F826" s="34">
        <v>0</v>
      </c>
      <c r="G826" s="34">
        <v>0</v>
      </c>
      <c r="H826" s="34">
        <v>0</v>
      </c>
      <c r="I826" s="34">
        <v>0</v>
      </c>
      <c r="J826" s="34">
        <v>0</v>
      </c>
      <c r="K826" s="34">
        <v>0</v>
      </c>
      <c r="L826" s="34">
        <v>0</v>
      </c>
      <c r="M826" s="34">
        <v>0</v>
      </c>
      <c r="N826" s="34">
        <v>0</v>
      </c>
      <c r="O826" s="34">
        <v>0</v>
      </c>
      <c r="P826" s="34">
        <v>0</v>
      </c>
      <c r="Q826" s="34">
        <v>0</v>
      </c>
      <c r="R826" s="34">
        <v>0</v>
      </c>
      <c r="S826" s="34">
        <v>0</v>
      </c>
      <c r="T826" s="34">
        <f t="shared" si="93"/>
        <v>0</v>
      </c>
      <c r="U826" s="34">
        <f t="shared" si="92"/>
        <v>0</v>
      </c>
      <c r="V826" s="34">
        <f t="shared" si="90"/>
        <v>0</v>
      </c>
    </row>
    <row r="827" spans="1:22">
      <c r="A827" s="34" t="s">
        <v>1062</v>
      </c>
      <c r="B827" s="34" t="s">
        <v>8</v>
      </c>
      <c r="C827" s="5" t="s">
        <v>5446</v>
      </c>
      <c r="D827" s="34">
        <v>0</v>
      </c>
      <c r="E827" s="34">
        <v>0</v>
      </c>
      <c r="F827" s="34">
        <v>1</v>
      </c>
      <c r="G827" s="34">
        <v>0</v>
      </c>
      <c r="H827" s="34">
        <v>0</v>
      </c>
      <c r="I827" s="34">
        <v>0</v>
      </c>
      <c r="J827" s="34">
        <v>0</v>
      </c>
      <c r="K827" s="34">
        <v>0</v>
      </c>
      <c r="L827" s="34">
        <v>0</v>
      </c>
      <c r="M827" s="34">
        <v>0</v>
      </c>
      <c r="N827" s="34">
        <v>0</v>
      </c>
      <c r="O827" s="34">
        <v>0</v>
      </c>
      <c r="P827" s="34">
        <v>0</v>
      </c>
      <c r="Q827" s="34">
        <v>0</v>
      </c>
      <c r="R827" s="34">
        <v>0</v>
      </c>
      <c r="S827" s="34">
        <v>0</v>
      </c>
      <c r="T827" s="34">
        <f>COUNTIF(D827:S827,"&gt;2")</f>
        <v>0</v>
      </c>
      <c r="U827" s="34">
        <f>COUNTIF(D827:S827,"&lt;2")  - COUNTIF(D827:S827,"=0")</f>
        <v>1</v>
      </c>
      <c r="V827" s="34">
        <f t="shared" si="90"/>
        <v>1</v>
      </c>
    </row>
    <row r="828" spans="1:22">
      <c r="A828" s="34" t="s">
        <v>1060</v>
      </c>
      <c r="B828" s="34" t="s">
        <v>8</v>
      </c>
      <c r="C828" s="5" t="s">
        <v>5446</v>
      </c>
      <c r="D828" s="34">
        <v>0</v>
      </c>
      <c r="E828" s="34">
        <v>0</v>
      </c>
      <c r="F828" s="34">
        <v>0</v>
      </c>
      <c r="G828" s="34">
        <v>0</v>
      </c>
      <c r="H828" s="34">
        <v>0</v>
      </c>
      <c r="I828" s="34">
        <v>0</v>
      </c>
      <c r="J828" s="34">
        <v>0</v>
      </c>
      <c r="K828" s="34">
        <v>0</v>
      </c>
      <c r="L828" s="34">
        <v>0</v>
      </c>
      <c r="M828" s="34">
        <v>0</v>
      </c>
      <c r="N828" s="34">
        <v>0</v>
      </c>
      <c r="O828" s="34">
        <v>0</v>
      </c>
      <c r="P828" s="34">
        <v>0</v>
      </c>
      <c r="Q828" s="34">
        <v>0</v>
      </c>
      <c r="R828" s="34">
        <v>0</v>
      </c>
      <c r="S828" s="34">
        <v>0</v>
      </c>
      <c r="T828" s="34">
        <f>COUNTIF(D828:S828,"&gt;0")</f>
        <v>0</v>
      </c>
      <c r="U828" s="34">
        <f t="shared" ref="U828:U837" si="94">COUNTIF(D828:S828,"&lt;0")</f>
        <v>0</v>
      </c>
      <c r="V828" s="34">
        <f t="shared" si="90"/>
        <v>0</v>
      </c>
    </row>
    <row r="829" spans="1:22">
      <c r="A829" s="34" t="s">
        <v>1065</v>
      </c>
      <c r="B829" s="34" t="s">
        <v>8</v>
      </c>
      <c r="C829" s="5" t="s">
        <v>5446</v>
      </c>
      <c r="D829" s="34">
        <v>0</v>
      </c>
      <c r="E829" s="34">
        <v>0</v>
      </c>
      <c r="F829" s="34">
        <v>0</v>
      </c>
      <c r="G829" s="34">
        <v>0</v>
      </c>
      <c r="H829" s="34">
        <v>0</v>
      </c>
      <c r="I829" s="34">
        <v>0</v>
      </c>
      <c r="J829" s="34">
        <v>0</v>
      </c>
      <c r="K829" s="34">
        <v>0</v>
      </c>
      <c r="L829" s="34">
        <v>0</v>
      </c>
      <c r="M829" s="34">
        <v>0</v>
      </c>
      <c r="N829" s="34">
        <v>0</v>
      </c>
      <c r="O829" s="34">
        <v>0</v>
      </c>
      <c r="P829" s="34">
        <v>0</v>
      </c>
      <c r="Q829" s="34">
        <v>0</v>
      </c>
      <c r="R829" s="34">
        <v>0</v>
      </c>
      <c r="S829" s="34">
        <v>0</v>
      </c>
      <c r="T829" s="34">
        <f>COUNTIF(D829:S829,"&gt;0")</f>
        <v>0</v>
      </c>
      <c r="U829" s="34">
        <f t="shared" si="94"/>
        <v>0</v>
      </c>
      <c r="V829" s="34">
        <f t="shared" si="90"/>
        <v>0</v>
      </c>
    </row>
    <row r="830" spans="1:22">
      <c r="A830" s="34" t="s">
        <v>244</v>
      </c>
      <c r="B830" s="34" t="s">
        <v>8</v>
      </c>
      <c r="C830" s="5" t="s">
        <v>5446</v>
      </c>
      <c r="D830" s="34">
        <v>0</v>
      </c>
      <c r="E830" s="34">
        <v>0</v>
      </c>
      <c r="F830" s="34">
        <v>0</v>
      </c>
      <c r="G830" s="34">
        <v>0</v>
      </c>
      <c r="H830" s="34">
        <v>0</v>
      </c>
      <c r="I830" s="34">
        <v>0</v>
      </c>
      <c r="J830" s="34">
        <v>0</v>
      </c>
      <c r="K830" s="34">
        <v>0</v>
      </c>
      <c r="L830" s="34">
        <v>0</v>
      </c>
      <c r="M830" s="34">
        <v>0</v>
      </c>
      <c r="N830" s="34">
        <v>0</v>
      </c>
      <c r="O830" s="34">
        <v>0</v>
      </c>
      <c r="P830" s="34">
        <v>0</v>
      </c>
      <c r="Q830" s="34">
        <v>0</v>
      </c>
      <c r="R830" s="34">
        <v>0</v>
      </c>
      <c r="S830" s="34">
        <v>0</v>
      </c>
      <c r="T830" s="34">
        <f>COUNTIF(D830:S830,"&gt;0")</f>
        <v>0</v>
      </c>
      <c r="U830" s="34">
        <f t="shared" si="94"/>
        <v>0</v>
      </c>
      <c r="V830" s="34">
        <f t="shared" si="90"/>
        <v>0</v>
      </c>
    </row>
    <row r="831" spans="1:22">
      <c r="A831" s="34" t="s">
        <v>2018</v>
      </c>
      <c r="B831" s="34" t="s">
        <v>5535</v>
      </c>
      <c r="C831" s="5" t="s">
        <v>5533</v>
      </c>
      <c r="D831" s="34">
        <v>1</v>
      </c>
      <c r="E831" s="34">
        <v>1</v>
      </c>
      <c r="F831" s="34">
        <v>1</v>
      </c>
      <c r="G831" s="34" t="s">
        <v>5539</v>
      </c>
      <c r="H831" s="34">
        <v>1</v>
      </c>
      <c r="I831" s="34" t="s">
        <v>5540</v>
      </c>
      <c r="J831" s="34">
        <v>1</v>
      </c>
      <c r="K831" s="34">
        <v>1</v>
      </c>
      <c r="L831" s="34">
        <v>1</v>
      </c>
      <c r="M831" s="34">
        <v>1</v>
      </c>
      <c r="N831" s="34">
        <v>1</v>
      </c>
      <c r="O831" s="34">
        <v>1</v>
      </c>
      <c r="P831" s="34">
        <v>1</v>
      </c>
      <c r="Q831" s="34">
        <v>1</v>
      </c>
      <c r="R831" s="34">
        <v>1</v>
      </c>
      <c r="S831" s="34">
        <v>1</v>
      </c>
      <c r="T831" s="34">
        <f>COUNTIF(D831:S831,"&gt;1")</f>
        <v>0</v>
      </c>
      <c r="U831" s="34">
        <f t="shared" si="94"/>
        <v>0</v>
      </c>
      <c r="V831" s="34">
        <f t="shared" si="90"/>
        <v>0</v>
      </c>
    </row>
    <row r="832" spans="1:22">
      <c r="A832" s="34" t="s">
        <v>1480</v>
      </c>
      <c r="B832" s="34" t="s">
        <v>8</v>
      </c>
      <c r="C832" s="5" t="s">
        <v>5446</v>
      </c>
      <c r="D832" s="34">
        <v>0</v>
      </c>
      <c r="E832" s="34">
        <v>0</v>
      </c>
      <c r="F832" s="34">
        <v>0</v>
      </c>
      <c r="G832" s="34">
        <v>0</v>
      </c>
      <c r="H832" s="34">
        <v>0</v>
      </c>
      <c r="I832" s="34">
        <v>0</v>
      </c>
      <c r="J832" s="34">
        <v>0</v>
      </c>
      <c r="K832" s="34">
        <v>0</v>
      </c>
      <c r="L832" s="34">
        <v>0</v>
      </c>
      <c r="M832" s="34">
        <v>0</v>
      </c>
      <c r="N832" s="34">
        <v>0</v>
      </c>
      <c r="O832" s="34">
        <v>0</v>
      </c>
      <c r="P832" s="34">
        <v>0</v>
      </c>
      <c r="Q832" s="34">
        <v>0</v>
      </c>
      <c r="R832" s="34">
        <v>0</v>
      </c>
      <c r="S832" s="34">
        <v>0</v>
      </c>
      <c r="T832" s="34">
        <f t="shared" ref="T832:T837" si="95">COUNTIF(D832:S832,"&gt;0")</f>
        <v>0</v>
      </c>
      <c r="U832" s="34">
        <f t="shared" si="94"/>
        <v>0</v>
      </c>
      <c r="V832" s="34">
        <f t="shared" si="90"/>
        <v>0</v>
      </c>
    </row>
    <row r="833" spans="1:22">
      <c r="A833" s="34" t="s">
        <v>2532</v>
      </c>
      <c r="B833" s="34" t="s">
        <v>8</v>
      </c>
      <c r="C833" s="5" t="s">
        <v>5446</v>
      </c>
      <c r="D833" s="34">
        <v>0</v>
      </c>
      <c r="E833" s="34">
        <v>0</v>
      </c>
      <c r="F833" s="34">
        <v>0</v>
      </c>
      <c r="G833" s="34">
        <v>0</v>
      </c>
      <c r="H833" s="34">
        <v>0</v>
      </c>
      <c r="I833" s="34">
        <v>0</v>
      </c>
      <c r="J833" s="34">
        <v>0</v>
      </c>
      <c r="K833" s="34">
        <v>0</v>
      </c>
      <c r="L833" s="34">
        <v>0</v>
      </c>
      <c r="M833" s="34">
        <v>0</v>
      </c>
      <c r="N833" s="34">
        <v>0</v>
      </c>
      <c r="O833" s="34">
        <v>0</v>
      </c>
      <c r="P833" s="34">
        <v>0</v>
      </c>
      <c r="Q833" s="34">
        <v>0</v>
      </c>
      <c r="R833" s="34">
        <v>0</v>
      </c>
      <c r="S833" s="34">
        <v>0</v>
      </c>
      <c r="T833" s="34">
        <f t="shared" si="95"/>
        <v>0</v>
      </c>
      <c r="U833" s="34">
        <f t="shared" si="94"/>
        <v>0</v>
      </c>
      <c r="V833" s="34">
        <f t="shared" si="90"/>
        <v>0</v>
      </c>
    </row>
    <row r="834" spans="1:22">
      <c r="A834" s="34" t="s">
        <v>2535</v>
      </c>
      <c r="B834" s="34" t="s">
        <v>8</v>
      </c>
      <c r="C834" s="5" t="s">
        <v>5446</v>
      </c>
      <c r="D834" s="34">
        <v>0</v>
      </c>
      <c r="E834" s="34">
        <v>0</v>
      </c>
      <c r="F834" s="34">
        <v>0</v>
      </c>
      <c r="G834" s="34">
        <v>0</v>
      </c>
      <c r="H834" s="34">
        <v>0</v>
      </c>
      <c r="I834" s="34">
        <v>0</v>
      </c>
      <c r="J834" s="34">
        <v>0</v>
      </c>
      <c r="K834" s="34">
        <v>0</v>
      </c>
      <c r="L834" s="34">
        <v>0</v>
      </c>
      <c r="M834" s="34">
        <v>0</v>
      </c>
      <c r="N834" s="34">
        <v>0</v>
      </c>
      <c r="O834" s="34">
        <v>0</v>
      </c>
      <c r="P834" s="34">
        <v>0</v>
      </c>
      <c r="Q834" s="34">
        <v>0</v>
      </c>
      <c r="R834" s="34">
        <v>0</v>
      </c>
      <c r="S834" s="34">
        <v>0</v>
      </c>
      <c r="T834" s="34">
        <f t="shared" si="95"/>
        <v>0</v>
      </c>
      <c r="U834" s="34">
        <f t="shared" si="94"/>
        <v>0</v>
      </c>
      <c r="V834" s="34">
        <f t="shared" si="90"/>
        <v>0</v>
      </c>
    </row>
    <row r="835" spans="1:22">
      <c r="A835" s="34" t="s">
        <v>2538</v>
      </c>
      <c r="B835" s="34" t="s">
        <v>8</v>
      </c>
      <c r="C835" s="5" t="s">
        <v>5446</v>
      </c>
      <c r="D835" s="34">
        <v>0</v>
      </c>
      <c r="E835" s="34">
        <v>0</v>
      </c>
      <c r="F835" s="34">
        <v>0</v>
      </c>
      <c r="G835" s="34">
        <v>0</v>
      </c>
      <c r="H835" s="34">
        <v>0</v>
      </c>
      <c r="I835" s="34">
        <v>0</v>
      </c>
      <c r="J835" s="34">
        <v>0</v>
      </c>
      <c r="K835" s="34">
        <v>0</v>
      </c>
      <c r="L835" s="34">
        <v>0</v>
      </c>
      <c r="M835" s="34">
        <v>0</v>
      </c>
      <c r="N835" s="34">
        <v>0</v>
      </c>
      <c r="O835" s="34">
        <v>0</v>
      </c>
      <c r="P835" s="34">
        <v>0</v>
      </c>
      <c r="Q835" s="34">
        <v>0</v>
      </c>
      <c r="R835" s="34">
        <v>0</v>
      </c>
      <c r="S835" s="34">
        <v>0</v>
      </c>
      <c r="T835" s="34">
        <f t="shared" si="95"/>
        <v>0</v>
      </c>
      <c r="U835" s="34">
        <f t="shared" si="94"/>
        <v>0</v>
      </c>
      <c r="V835" s="34">
        <f t="shared" si="90"/>
        <v>0</v>
      </c>
    </row>
    <row r="836" spans="1:22">
      <c r="A836" s="34" t="s">
        <v>2540</v>
      </c>
      <c r="B836" s="34" t="s">
        <v>8</v>
      </c>
      <c r="C836" s="5" t="s">
        <v>5446</v>
      </c>
      <c r="D836" s="34">
        <v>0</v>
      </c>
      <c r="E836" s="34">
        <v>0</v>
      </c>
      <c r="F836" s="34">
        <v>0</v>
      </c>
      <c r="G836" s="34">
        <v>0</v>
      </c>
      <c r="H836" s="34">
        <v>0</v>
      </c>
      <c r="I836" s="34">
        <v>0</v>
      </c>
      <c r="J836" s="34">
        <v>0</v>
      </c>
      <c r="K836" s="34">
        <v>0</v>
      </c>
      <c r="L836" s="34">
        <v>0</v>
      </c>
      <c r="M836" s="34">
        <v>0</v>
      </c>
      <c r="N836" s="34">
        <v>0</v>
      </c>
      <c r="O836" s="34">
        <v>0</v>
      </c>
      <c r="P836" s="34">
        <v>0</v>
      </c>
      <c r="Q836" s="34">
        <v>0</v>
      </c>
      <c r="R836" s="34">
        <v>0</v>
      </c>
      <c r="S836" s="34">
        <v>0</v>
      </c>
      <c r="T836" s="34">
        <f t="shared" si="95"/>
        <v>0</v>
      </c>
      <c r="U836" s="34">
        <f t="shared" si="94"/>
        <v>0</v>
      </c>
      <c r="V836" s="34">
        <f t="shared" si="90"/>
        <v>0</v>
      </c>
    </row>
    <row r="837" spans="1:22">
      <c r="A837" s="34" t="s">
        <v>2542</v>
      </c>
      <c r="B837" s="34" t="s">
        <v>8</v>
      </c>
      <c r="C837" s="5" t="s">
        <v>5446</v>
      </c>
      <c r="D837" s="34">
        <v>0</v>
      </c>
      <c r="E837" s="34">
        <v>0</v>
      </c>
      <c r="F837" s="34">
        <v>0</v>
      </c>
      <c r="G837" s="34">
        <v>0</v>
      </c>
      <c r="H837" s="34">
        <v>0</v>
      </c>
      <c r="I837" s="34">
        <v>0</v>
      </c>
      <c r="J837" s="34">
        <v>0</v>
      </c>
      <c r="K837" s="34">
        <v>0</v>
      </c>
      <c r="L837" s="34">
        <v>0</v>
      </c>
      <c r="M837" s="34">
        <v>0</v>
      </c>
      <c r="N837" s="34">
        <v>0</v>
      </c>
      <c r="O837" s="34">
        <v>0</v>
      </c>
      <c r="P837" s="34">
        <v>0</v>
      </c>
      <c r="Q837" s="34">
        <v>0</v>
      </c>
      <c r="R837" s="34">
        <v>0</v>
      </c>
      <c r="S837" s="34">
        <v>0</v>
      </c>
      <c r="T837" s="34">
        <f t="shared" si="95"/>
        <v>0</v>
      </c>
      <c r="U837" s="34">
        <f t="shared" si="94"/>
        <v>0</v>
      </c>
      <c r="V837" s="34">
        <f t="shared" si="90"/>
        <v>0</v>
      </c>
    </row>
    <row r="838" spans="1:22">
      <c r="A838" s="34" t="s">
        <v>2526</v>
      </c>
      <c r="B838" s="34" t="s">
        <v>8</v>
      </c>
      <c r="C838" s="5" t="s">
        <v>5446</v>
      </c>
      <c r="D838" s="34">
        <v>0</v>
      </c>
      <c r="E838" s="34">
        <v>0</v>
      </c>
      <c r="F838" s="34">
        <v>0</v>
      </c>
      <c r="G838" s="34">
        <v>0</v>
      </c>
      <c r="H838" s="34">
        <v>0</v>
      </c>
      <c r="I838" s="34">
        <v>0</v>
      </c>
      <c r="J838" s="34">
        <v>0</v>
      </c>
      <c r="K838" s="34">
        <v>0</v>
      </c>
      <c r="L838" s="34">
        <v>0</v>
      </c>
      <c r="M838" s="34">
        <v>0</v>
      </c>
      <c r="N838" s="34">
        <v>0</v>
      </c>
      <c r="O838" s="34">
        <v>0</v>
      </c>
      <c r="P838" s="34">
        <v>0</v>
      </c>
      <c r="Q838" s="34">
        <v>0</v>
      </c>
      <c r="R838" s="34">
        <v>0</v>
      </c>
      <c r="S838" s="34">
        <v>1</v>
      </c>
      <c r="T838" s="34">
        <f>COUNTIF(D838:S838,"&gt;2")</f>
        <v>0</v>
      </c>
      <c r="U838" s="34">
        <f>COUNTIF(D838:S838,"&lt;2")  - COUNTIF(D838:S838,"=0")</f>
        <v>1</v>
      </c>
      <c r="V838" s="34">
        <f t="shared" si="90"/>
        <v>1</v>
      </c>
    </row>
    <row r="839" spans="1:22">
      <c r="A839" s="34" t="s">
        <v>2545</v>
      </c>
      <c r="B839" s="34" t="s">
        <v>8</v>
      </c>
      <c r="C839" s="5" t="s">
        <v>5446</v>
      </c>
      <c r="D839" s="34">
        <v>0</v>
      </c>
      <c r="E839" s="34">
        <v>0</v>
      </c>
      <c r="F839" s="34">
        <v>0</v>
      </c>
      <c r="G839" s="34">
        <v>0</v>
      </c>
      <c r="H839" s="34">
        <v>0</v>
      </c>
      <c r="I839" s="34">
        <v>0</v>
      </c>
      <c r="J839" s="34">
        <v>0</v>
      </c>
      <c r="K839" s="34">
        <v>0</v>
      </c>
      <c r="L839" s="34">
        <v>0</v>
      </c>
      <c r="M839" s="34">
        <v>0</v>
      </c>
      <c r="N839" s="34">
        <v>0</v>
      </c>
      <c r="O839" s="34">
        <v>0</v>
      </c>
      <c r="P839" s="34">
        <v>0</v>
      </c>
      <c r="Q839" s="34">
        <v>0</v>
      </c>
      <c r="R839" s="34">
        <v>0</v>
      </c>
      <c r="S839" s="34">
        <v>0</v>
      </c>
      <c r="T839" s="34">
        <f t="shared" ref="T839:T850" si="96">COUNTIF(D839:S839,"&gt;0")</f>
        <v>0</v>
      </c>
      <c r="U839" s="34">
        <f t="shared" ref="U839:U850" si="97">COUNTIF(D839:S839,"&lt;0")</f>
        <v>0</v>
      </c>
      <c r="V839" s="34">
        <f t="shared" si="90"/>
        <v>0</v>
      </c>
    </row>
    <row r="840" spans="1:22">
      <c r="A840" s="34" t="s">
        <v>1287</v>
      </c>
      <c r="B840" s="34" t="s">
        <v>8</v>
      </c>
      <c r="C840" s="5" t="s">
        <v>5446</v>
      </c>
      <c r="D840" s="34">
        <v>0</v>
      </c>
      <c r="E840" s="34">
        <v>0</v>
      </c>
      <c r="F840" s="34">
        <v>0</v>
      </c>
      <c r="G840" s="34">
        <v>0</v>
      </c>
      <c r="H840" s="34">
        <v>0</v>
      </c>
      <c r="I840" s="34">
        <v>0</v>
      </c>
      <c r="J840" s="34">
        <v>0</v>
      </c>
      <c r="K840" s="34">
        <v>0</v>
      </c>
      <c r="L840" s="34">
        <v>0</v>
      </c>
      <c r="M840" s="34">
        <v>0</v>
      </c>
      <c r="N840" s="34">
        <v>0</v>
      </c>
      <c r="O840" s="34">
        <v>0</v>
      </c>
      <c r="P840" s="34">
        <v>0</v>
      </c>
      <c r="Q840" s="34">
        <v>0</v>
      </c>
      <c r="R840" s="34">
        <v>0</v>
      </c>
      <c r="S840" s="34">
        <v>0</v>
      </c>
      <c r="T840" s="34">
        <f t="shared" si="96"/>
        <v>0</v>
      </c>
      <c r="U840" s="34">
        <f t="shared" si="97"/>
        <v>0</v>
      </c>
      <c r="V840" s="34">
        <f t="shared" si="90"/>
        <v>0</v>
      </c>
    </row>
    <row r="841" spans="1:22">
      <c r="A841" s="34" t="s">
        <v>247</v>
      </c>
      <c r="B841" s="34" t="s">
        <v>8</v>
      </c>
      <c r="C841" s="5" t="s">
        <v>5446</v>
      </c>
      <c r="D841" s="34">
        <v>0</v>
      </c>
      <c r="E841" s="34">
        <v>0</v>
      </c>
      <c r="F841" s="34">
        <v>0</v>
      </c>
      <c r="G841" s="34">
        <v>0</v>
      </c>
      <c r="H841" s="34">
        <v>0</v>
      </c>
      <c r="I841" s="34">
        <v>0</v>
      </c>
      <c r="J841" s="34">
        <v>0</v>
      </c>
      <c r="K841" s="34">
        <v>0</v>
      </c>
      <c r="L841" s="34">
        <v>0</v>
      </c>
      <c r="M841" s="34">
        <v>0</v>
      </c>
      <c r="N841" s="34">
        <v>0</v>
      </c>
      <c r="O841" s="34">
        <v>0</v>
      </c>
      <c r="P841" s="34">
        <v>0</v>
      </c>
      <c r="Q841" s="34">
        <v>0</v>
      </c>
      <c r="R841" s="34">
        <v>0</v>
      </c>
      <c r="S841" s="34">
        <v>0</v>
      </c>
      <c r="T841" s="34">
        <f t="shared" si="96"/>
        <v>0</v>
      </c>
      <c r="U841" s="34">
        <f t="shared" si="97"/>
        <v>0</v>
      </c>
      <c r="V841" s="34">
        <f t="shared" si="90"/>
        <v>0</v>
      </c>
    </row>
    <row r="842" spans="1:22">
      <c r="A842" s="34" t="s">
        <v>2479</v>
      </c>
      <c r="B842" s="34" t="s">
        <v>8</v>
      </c>
      <c r="C842" s="5" t="s">
        <v>5446</v>
      </c>
      <c r="D842" s="34">
        <v>0</v>
      </c>
      <c r="E842" s="34">
        <v>0</v>
      </c>
      <c r="F842" s="34">
        <v>0</v>
      </c>
      <c r="G842" s="34">
        <v>0</v>
      </c>
      <c r="H842" s="34">
        <v>0</v>
      </c>
      <c r="I842" s="34">
        <v>0</v>
      </c>
      <c r="J842" s="34">
        <v>0</v>
      </c>
      <c r="K842" s="34">
        <v>0</v>
      </c>
      <c r="L842" s="34">
        <v>0</v>
      </c>
      <c r="M842" s="34">
        <v>0</v>
      </c>
      <c r="N842" s="34">
        <v>0</v>
      </c>
      <c r="O842" s="34">
        <v>0</v>
      </c>
      <c r="P842" s="34">
        <v>0</v>
      </c>
      <c r="Q842" s="34">
        <v>0</v>
      </c>
      <c r="R842" s="34">
        <v>0</v>
      </c>
      <c r="S842" s="34">
        <v>0</v>
      </c>
      <c r="T842" s="34">
        <f t="shared" si="96"/>
        <v>0</v>
      </c>
      <c r="U842" s="34">
        <f t="shared" si="97"/>
        <v>0</v>
      </c>
      <c r="V842" s="34">
        <f t="shared" si="90"/>
        <v>0</v>
      </c>
    </row>
    <row r="843" spans="1:22">
      <c r="A843" s="34" t="s">
        <v>2605</v>
      </c>
      <c r="B843" s="34" t="s">
        <v>8</v>
      </c>
      <c r="C843" s="5" t="s">
        <v>5446</v>
      </c>
      <c r="D843" s="34">
        <v>0</v>
      </c>
      <c r="E843" s="34">
        <v>0</v>
      </c>
      <c r="F843" s="34">
        <v>0</v>
      </c>
      <c r="G843" s="34">
        <v>0</v>
      </c>
      <c r="H843" s="34">
        <v>0</v>
      </c>
      <c r="I843" s="34">
        <v>0</v>
      </c>
      <c r="J843" s="34">
        <v>0</v>
      </c>
      <c r="K843" s="34">
        <v>0</v>
      </c>
      <c r="L843" s="34">
        <v>0</v>
      </c>
      <c r="M843" s="34">
        <v>0</v>
      </c>
      <c r="N843" s="34">
        <v>0</v>
      </c>
      <c r="O843" s="34">
        <v>0</v>
      </c>
      <c r="P843" s="34">
        <v>0</v>
      </c>
      <c r="Q843" s="34">
        <v>0</v>
      </c>
      <c r="R843" s="34">
        <v>0</v>
      </c>
      <c r="S843" s="34">
        <v>0</v>
      </c>
      <c r="T843" s="34">
        <f t="shared" si="96"/>
        <v>0</v>
      </c>
      <c r="U843" s="34">
        <f t="shared" si="97"/>
        <v>0</v>
      </c>
      <c r="V843" s="34">
        <f t="shared" si="90"/>
        <v>0</v>
      </c>
    </row>
    <row r="844" spans="1:22">
      <c r="A844" s="34" t="s">
        <v>2460</v>
      </c>
      <c r="B844" s="34" t="s">
        <v>8</v>
      </c>
      <c r="C844" s="5" t="s">
        <v>5446</v>
      </c>
      <c r="D844" s="34">
        <v>0</v>
      </c>
      <c r="E844" s="34">
        <v>0</v>
      </c>
      <c r="F844" s="34">
        <v>0</v>
      </c>
      <c r="G844" s="34">
        <v>0</v>
      </c>
      <c r="H844" s="34">
        <v>0</v>
      </c>
      <c r="I844" s="34">
        <v>0</v>
      </c>
      <c r="J844" s="34">
        <v>0</v>
      </c>
      <c r="K844" s="34">
        <v>0</v>
      </c>
      <c r="L844" s="34">
        <v>0</v>
      </c>
      <c r="M844" s="34">
        <v>0</v>
      </c>
      <c r="N844" s="34">
        <v>0</v>
      </c>
      <c r="O844" s="34">
        <v>0</v>
      </c>
      <c r="P844" s="34">
        <v>0</v>
      </c>
      <c r="Q844" s="34">
        <v>0</v>
      </c>
      <c r="R844" s="34">
        <v>0</v>
      </c>
      <c r="S844" s="34">
        <v>0</v>
      </c>
      <c r="T844" s="34">
        <f t="shared" si="96"/>
        <v>0</v>
      </c>
      <c r="U844" s="34">
        <f t="shared" si="97"/>
        <v>0</v>
      </c>
      <c r="V844" s="34">
        <f t="shared" si="90"/>
        <v>0</v>
      </c>
    </row>
    <row r="845" spans="1:22">
      <c r="A845" s="34" t="s">
        <v>2465</v>
      </c>
      <c r="B845" s="34" t="s">
        <v>8</v>
      </c>
      <c r="C845" s="5" t="s">
        <v>5446</v>
      </c>
      <c r="D845" s="34">
        <v>0</v>
      </c>
      <c r="E845" s="34">
        <v>0</v>
      </c>
      <c r="F845" s="34">
        <v>0</v>
      </c>
      <c r="G845" s="34">
        <v>0</v>
      </c>
      <c r="H845" s="34">
        <v>0</v>
      </c>
      <c r="I845" s="34">
        <v>0</v>
      </c>
      <c r="J845" s="34">
        <v>0</v>
      </c>
      <c r="K845" s="34">
        <v>0</v>
      </c>
      <c r="L845" s="34">
        <v>0</v>
      </c>
      <c r="M845" s="34">
        <v>0</v>
      </c>
      <c r="N845" s="34">
        <v>0</v>
      </c>
      <c r="O845" s="34">
        <v>0</v>
      </c>
      <c r="P845" s="34">
        <v>0</v>
      </c>
      <c r="Q845" s="34">
        <v>0</v>
      </c>
      <c r="R845" s="34">
        <v>0</v>
      </c>
      <c r="S845" s="34">
        <v>0</v>
      </c>
      <c r="T845" s="34">
        <f t="shared" si="96"/>
        <v>0</v>
      </c>
      <c r="U845" s="34">
        <f t="shared" si="97"/>
        <v>0</v>
      </c>
      <c r="V845" s="34">
        <f t="shared" si="90"/>
        <v>0</v>
      </c>
    </row>
    <row r="846" spans="1:22">
      <c r="A846" s="34" t="s">
        <v>2467</v>
      </c>
      <c r="B846" s="34" t="s">
        <v>8</v>
      </c>
      <c r="C846" s="5" t="s">
        <v>5446</v>
      </c>
      <c r="D846" s="34">
        <v>0</v>
      </c>
      <c r="E846" s="34">
        <v>0</v>
      </c>
      <c r="F846" s="34">
        <v>0</v>
      </c>
      <c r="G846" s="34">
        <v>0</v>
      </c>
      <c r="H846" s="34">
        <v>0</v>
      </c>
      <c r="I846" s="34">
        <v>0</v>
      </c>
      <c r="J846" s="34">
        <v>0</v>
      </c>
      <c r="K846" s="34">
        <v>0</v>
      </c>
      <c r="L846" s="34">
        <v>0</v>
      </c>
      <c r="M846" s="34">
        <v>0</v>
      </c>
      <c r="N846" s="34">
        <v>0</v>
      </c>
      <c r="O846" s="34">
        <v>0</v>
      </c>
      <c r="P846" s="34">
        <v>0</v>
      </c>
      <c r="Q846" s="34">
        <v>0</v>
      </c>
      <c r="R846" s="34">
        <v>0</v>
      </c>
      <c r="S846" s="34">
        <v>0</v>
      </c>
      <c r="T846" s="34">
        <f t="shared" si="96"/>
        <v>0</v>
      </c>
      <c r="U846" s="34">
        <f t="shared" si="97"/>
        <v>0</v>
      </c>
      <c r="V846" s="34">
        <f t="shared" si="90"/>
        <v>0</v>
      </c>
    </row>
    <row r="847" spans="1:22">
      <c r="A847" s="34" t="s">
        <v>2679</v>
      </c>
      <c r="B847" s="34" t="s">
        <v>8</v>
      </c>
      <c r="C847" s="5" t="s">
        <v>5446</v>
      </c>
      <c r="D847" s="34">
        <v>0</v>
      </c>
      <c r="E847" s="34">
        <v>0</v>
      </c>
      <c r="F847" s="34">
        <v>0</v>
      </c>
      <c r="G847" s="34">
        <v>0</v>
      </c>
      <c r="H847" s="34">
        <v>0</v>
      </c>
      <c r="I847" s="34">
        <v>0</v>
      </c>
      <c r="J847" s="34">
        <v>0</v>
      </c>
      <c r="K847" s="34">
        <v>0</v>
      </c>
      <c r="L847" s="34">
        <v>0</v>
      </c>
      <c r="M847" s="34">
        <v>0</v>
      </c>
      <c r="N847" s="34">
        <v>0</v>
      </c>
      <c r="O847" s="34">
        <v>0</v>
      </c>
      <c r="P847" s="34">
        <v>0</v>
      </c>
      <c r="Q847" s="34">
        <v>0</v>
      </c>
      <c r="R847" s="34">
        <v>0</v>
      </c>
      <c r="S847" s="34">
        <v>0</v>
      </c>
      <c r="T847" s="34">
        <f t="shared" si="96"/>
        <v>0</v>
      </c>
      <c r="U847" s="34">
        <f t="shared" si="97"/>
        <v>0</v>
      </c>
      <c r="V847" s="34">
        <f t="shared" si="90"/>
        <v>0</v>
      </c>
    </row>
    <row r="848" spans="1:22">
      <c r="A848" s="34" t="s">
        <v>2683</v>
      </c>
      <c r="B848" s="34" t="s">
        <v>8</v>
      </c>
      <c r="C848" s="5" t="s">
        <v>5446</v>
      </c>
      <c r="D848" s="34">
        <v>0</v>
      </c>
      <c r="E848" s="34">
        <v>0</v>
      </c>
      <c r="F848" s="34">
        <v>0</v>
      </c>
      <c r="G848" s="34">
        <v>0</v>
      </c>
      <c r="H848" s="34">
        <v>0</v>
      </c>
      <c r="I848" s="34">
        <v>0</v>
      </c>
      <c r="J848" s="34">
        <v>0</v>
      </c>
      <c r="K848" s="34">
        <v>0</v>
      </c>
      <c r="L848" s="34">
        <v>0</v>
      </c>
      <c r="M848" s="34">
        <v>0</v>
      </c>
      <c r="N848" s="34">
        <v>0</v>
      </c>
      <c r="O848" s="34">
        <v>0</v>
      </c>
      <c r="P848" s="34">
        <v>0</v>
      </c>
      <c r="Q848" s="34">
        <v>0</v>
      </c>
      <c r="R848" s="34">
        <v>0</v>
      </c>
      <c r="S848" s="34">
        <v>0</v>
      </c>
      <c r="T848" s="34">
        <f t="shared" si="96"/>
        <v>0</v>
      </c>
      <c r="U848" s="34">
        <f t="shared" si="97"/>
        <v>0</v>
      </c>
      <c r="V848" s="34">
        <f t="shared" si="90"/>
        <v>0</v>
      </c>
    </row>
    <row r="849" spans="1:22">
      <c r="A849" s="34" t="s">
        <v>2685</v>
      </c>
      <c r="B849" s="34" t="s">
        <v>8</v>
      </c>
      <c r="C849" s="5" t="s">
        <v>5533</v>
      </c>
      <c r="D849" s="34">
        <v>0</v>
      </c>
      <c r="E849" s="34">
        <v>0</v>
      </c>
      <c r="F849" s="34">
        <v>0</v>
      </c>
      <c r="G849" s="34">
        <v>0</v>
      </c>
      <c r="H849" s="34">
        <v>0</v>
      </c>
      <c r="I849" s="34">
        <v>0</v>
      </c>
      <c r="J849" s="34">
        <v>0</v>
      </c>
      <c r="K849" s="34">
        <v>0</v>
      </c>
      <c r="L849" s="34">
        <v>0</v>
      </c>
      <c r="M849" s="34">
        <v>0</v>
      </c>
      <c r="N849" s="34">
        <v>0</v>
      </c>
      <c r="O849" s="34">
        <v>0</v>
      </c>
      <c r="P849" s="34">
        <v>0</v>
      </c>
      <c r="Q849" s="34">
        <v>0</v>
      </c>
      <c r="R849" s="34">
        <v>0</v>
      </c>
      <c r="S849" s="34">
        <v>0</v>
      </c>
      <c r="T849" s="34">
        <f t="shared" si="96"/>
        <v>0</v>
      </c>
      <c r="U849" s="34">
        <f t="shared" si="97"/>
        <v>0</v>
      </c>
      <c r="V849" s="34">
        <f t="shared" ref="V849:V912" si="98">SUM(T849:U849)</f>
        <v>0</v>
      </c>
    </row>
    <row r="850" spans="1:22">
      <c r="A850" s="34" t="s">
        <v>2610</v>
      </c>
      <c r="B850" s="34" t="s">
        <v>8</v>
      </c>
      <c r="C850" s="5" t="s">
        <v>5446</v>
      </c>
      <c r="D850" s="34">
        <v>0</v>
      </c>
      <c r="E850" s="34">
        <v>0</v>
      </c>
      <c r="F850" s="34">
        <v>0</v>
      </c>
      <c r="G850" s="34">
        <v>0</v>
      </c>
      <c r="H850" s="34">
        <v>0</v>
      </c>
      <c r="I850" s="34">
        <v>0</v>
      </c>
      <c r="J850" s="34">
        <v>0</v>
      </c>
      <c r="K850" s="34">
        <v>0</v>
      </c>
      <c r="L850" s="34">
        <v>0</v>
      </c>
      <c r="M850" s="34">
        <v>0</v>
      </c>
      <c r="N850" s="34">
        <v>0</v>
      </c>
      <c r="O850" s="34">
        <v>0</v>
      </c>
      <c r="P850" s="34">
        <v>0</v>
      </c>
      <c r="Q850" s="34">
        <v>0</v>
      </c>
      <c r="R850" s="34">
        <v>0</v>
      </c>
      <c r="S850" s="34">
        <v>0</v>
      </c>
      <c r="T850" s="34">
        <f t="shared" si="96"/>
        <v>0</v>
      </c>
      <c r="U850" s="34">
        <f t="shared" si="97"/>
        <v>0</v>
      </c>
      <c r="V850" s="34">
        <f t="shared" si="98"/>
        <v>0</v>
      </c>
    </row>
    <row r="851" spans="1:22">
      <c r="A851" s="34" t="s">
        <v>2216</v>
      </c>
      <c r="B851" s="34" t="s">
        <v>8</v>
      </c>
      <c r="C851" s="5" t="s">
        <v>5446</v>
      </c>
      <c r="D851" s="34">
        <v>0</v>
      </c>
      <c r="E851" s="34">
        <v>0</v>
      </c>
      <c r="F851" s="34">
        <v>0</v>
      </c>
      <c r="G851" s="34">
        <v>0</v>
      </c>
      <c r="H851" s="34">
        <v>1</v>
      </c>
      <c r="I851" s="34">
        <v>0</v>
      </c>
      <c r="J851" s="34">
        <v>0</v>
      </c>
      <c r="K851" s="34">
        <v>0</v>
      </c>
      <c r="L851" s="34">
        <v>0</v>
      </c>
      <c r="M851" s="34">
        <v>0</v>
      </c>
      <c r="N851" s="34">
        <v>0</v>
      </c>
      <c r="O851" s="34">
        <v>0</v>
      </c>
      <c r="P851" s="34">
        <v>0</v>
      </c>
      <c r="Q851" s="34">
        <v>0</v>
      </c>
      <c r="R851" s="34">
        <v>0</v>
      </c>
      <c r="S851" s="34">
        <v>0</v>
      </c>
      <c r="T851" s="34">
        <f>COUNTIF(D851:S851,"&gt;2")</f>
        <v>0</v>
      </c>
      <c r="U851" s="34">
        <f>COUNTIF(D851:S851,"&lt;2")  - COUNTIF(D851:S851,"=0")</f>
        <v>1</v>
      </c>
      <c r="V851" s="34">
        <f t="shared" si="98"/>
        <v>1</v>
      </c>
    </row>
    <row r="852" spans="1:22">
      <c r="A852" s="34" t="s">
        <v>2220</v>
      </c>
      <c r="B852" s="34" t="s">
        <v>8</v>
      </c>
      <c r="C852" s="5" t="s">
        <v>5446</v>
      </c>
      <c r="D852" s="34">
        <v>0</v>
      </c>
      <c r="E852" s="34">
        <v>0</v>
      </c>
      <c r="F852" s="34">
        <v>0</v>
      </c>
      <c r="G852" s="34">
        <v>0</v>
      </c>
      <c r="H852" s="34">
        <v>0</v>
      </c>
      <c r="I852" s="34">
        <v>0</v>
      </c>
      <c r="J852" s="34">
        <v>0</v>
      </c>
      <c r="K852" s="34">
        <v>0</v>
      </c>
      <c r="L852" s="34">
        <v>0</v>
      </c>
      <c r="M852" s="34">
        <v>0</v>
      </c>
      <c r="N852" s="34">
        <v>0</v>
      </c>
      <c r="O852" s="34">
        <v>0</v>
      </c>
      <c r="P852" s="34">
        <v>0</v>
      </c>
      <c r="Q852" s="34">
        <v>0</v>
      </c>
      <c r="R852" s="34">
        <v>0</v>
      </c>
      <c r="S852" s="34">
        <v>0</v>
      </c>
      <c r="T852" s="34">
        <f t="shared" ref="T852:T879" si="99">COUNTIF(D852:S852,"&gt;0")</f>
        <v>0</v>
      </c>
      <c r="U852" s="34">
        <f t="shared" ref="U852:U879" si="100">COUNTIF(D852:S852,"&lt;0")</f>
        <v>0</v>
      </c>
      <c r="V852" s="34">
        <f t="shared" si="98"/>
        <v>0</v>
      </c>
    </row>
    <row r="853" spans="1:22">
      <c r="A853" s="34" t="s">
        <v>2222</v>
      </c>
      <c r="B853" s="34" t="s">
        <v>8</v>
      </c>
      <c r="C853" s="5" t="s">
        <v>5446</v>
      </c>
      <c r="D853" s="34">
        <v>0</v>
      </c>
      <c r="E853" s="34">
        <v>0</v>
      </c>
      <c r="F853" s="34">
        <v>0</v>
      </c>
      <c r="G853" s="34">
        <v>0</v>
      </c>
      <c r="H853" s="34">
        <v>0</v>
      </c>
      <c r="I853" s="34">
        <v>0</v>
      </c>
      <c r="J853" s="34">
        <v>0</v>
      </c>
      <c r="K853" s="34">
        <v>0</v>
      </c>
      <c r="L853" s="34">
        <v>0</v>
      </c>
      <c r="M853" s="34">
        <v>0</v>
      </c>
      <c r="N853" s="34">
        <v>0</v>
      </c>
      <c r="O853" s="34">
        <v>0</v>
      </c>
      <c r="P853" s="34">
        <v>0</v>
      </c>
      <c r="Q853" s="34">
        <v>0</v>
      </c>
      <c r="R853" s="34">
        <v>0</v>
      </c>
      <c r="S853" s="34">
        <v>0</v>
      </c>
      <c r="T853" s="34">
        <f t="shared" si="99"/>
        <v>0</v>
      </c>
      <c r="U853" s="34">
        <f t="shared" si="100"/>
        <v>0</v>
      </c>
      <c r="V853" s="34">
        <f t="shared" si="98"/>
        <v>0</v>
      </c>
    </row>
    <row r="854" spans="1:22">
      <c r="A854" s="34" t="s">
        <v>2583</v>
      </c>
      <c r="B854" s="34" t="s">
        <v>8</v>
      </c>
      <c r="C854" s="5" t="s">
        <v>5446</v>
      </c>
      <c r="D854" s="34">
        <v>0</v>
      </c>
      <c r="E854" s="34">
        <v>0</v>
      </c>
      <c r="F854" s="34">
        <v>0</v>
      </c>
      <c r="G854" s="34">
        <v>0</v>
      </c>
      <c r="H854" s="34">
        <v>0</v>
      </c>
      <c r="I854" s="34">
        <v>0</v>
      </c>
      <c r="J854" s="34">
        <v>0</v>
      </c>
      <c r="K854" s="34">
        <v>0</v>
      </c>
      <c r="L854" s="34">
        <v>0</v>
      </c>
      <c r="M854" s="34">
        <v>0</v>
      </c>
      <c r="N854" s="34">
        <v>0</v>
      </c>
      <c r="O854" s="34">
        <v>0</v>
      </c>
      <c r="P854" s="34">
        <v>0</v>
      </c>
      <c r="Q854" s="34">
        <v>0</v>
      </c>
      <c r="R854" s="34">
        <v>0</v>
      </c>
      <c r="S854" s="34">
        <v>0</v>
      </c>
      <c r="T854" s="34">
        <f t="shared" si="99"/>
        <v>0</v>
      </c>
      <c r="U854" s="34">
        <f t="shared" si="100"/>
        <v>0</v>
      </c>
      <c r="V854" s="34">
        <f t="shared" si="98"/>
        <v>0</v>
      </c>
    </row>
    <row r="855" spans="1:22">
      <c r="A855" s="34" t="s">
        <v>2588</v>
      </c>
      <c r="B855" s="34" t="s">
        <v>8</v>
      </c>
      <c r="C855" s="5" t="s">
        <v>5446</v>
      </c>
      <c r="D855" s="34">
        <v>0</v>
      </c>
      <c r="E855" s="34">
        <v>0</v>
      </c>
      <c r="F855" s="34">
        <v>0</v>
      </c>
      <c r="G855" s="34">
        <v>0</v>
      </c>
      <c r="H855" s="34">
        <v>0</v>
      </c>
      <c r="I855" s="34">
        <v>0</v>
      </c>
      <c r="J855" s="34">
        <v>0</v>
      </c>
      <c r="K855" s="34">
        <v>0</v>
      </c>
      <c r="L855" s="34">
        <v>0</v>
      </c>
      <c r="M855" s="34">
        <v>0</v>
      </c>
      <c r="N855" s="34">
        <v>0</v>
      </c>
      <c r="O855" s="34">
        <v>0</v>
      </c>
      <c r="P855" s="34">
        <v>0</v>
      </c>
      <c r="Q855" s="34">
        <v>0</v>
      </c>
      <c r="R855" s="34">
        <v>0</v>
      </c>
      <c r="S855" s="34">
        <v>0</v>
      </c>
      <c r="T855" s="34">
        <f t="shared" si="99"/>
        <v>0</v>
      </c>
      <c r="U855" s="34">
        <f t="shared" si="100"/>
        <v>0</v>
      </c>
      <c r="V855" s="34">
        <f t="shared" si="98"/>
        <v>0</v>
      </c>
    </row>
    <row r="856" spans="1:22">
      <c r="A856" s="34" t="s">
        <v>2591</v>
      </c>
      <c r="B856" s="34" t="s">
        <v>8</v>
      </c>
      <c r="C856" s="5" t="s">
        <v>5446</v>
      </c>
      <c r="D856" s="34">
        <v>0</v>
      </c>
      <c r="E856" s="34">
        <v>0</v>
      </c>
      <c r="F856" s="34">
        <v>0</v>
      </c>
      <c r="G856" s="34">
        <v>0</v>
      </c>
      <c r="H856" s="34">
        <v>0</v>
      </c>
      <c r="I856" s="34">
        <v>0</v>
      </c>
      <c r="J856" s="34">
        <v>0</v>
      </c>
      <c r="K856" s="34">
        <v>0</v>
      </c>
      <c r="L856" s="34">
        <v>0</v>
      </c>
      <c r="M856" s="34">
        <v>0</v>
      </c>
      <c r="N856" s="34">
        <v>0</v>
      </c>
      <c r="O856" s="34">
        <v>0</v>
      </c>
      <c r="P856" s="34">
        <v>0</v>
      </c>
      <c r="Q856" s="34">
        <v>0</v>
      </c>
      <c r="R856" s="34">
        <v>0</v>
      </c>
      <c r="S856" s="34">
        <v>0</v>
      </c>
      <c r="T856" s="34">
        <f t="shared" si="99"/>
        <v>0</v>
      </c>
      <c r="U856" s="34">
        <f t="shared" si="100"/>
        <v>0</v>
      </c>
      <c r="V856" s="34">
        <f t="shared" si="98"/>
        <v>0</v>
      </c>
    </row>
    <row r="857" spans="1:22">
      <c r="A857" s="34" t="s">
        <v>2593</v>
      </c>
      <c r="B857" s="34" t="s">
        <v>8</v>
      </c>
      <c r="C857" s="5" t="s">
        <v>5446</v>
      </c>
      <c r="D857" s="34">
        <v>0</v>
      </c>
      <c r="E857" s="34">
        <v>0</v>
      </c>
      <c r="F857" s="34">
        <v>0</v>
      </c>
      <c r="G857" s="34">
        <v>0</v>
      </c>
      <c r="H857" s="34">
        <v>0</v>
      </c>
      <c r="I857" s="34">
        <v>0</v>
      </c>
      <c r="J857" s="34">
        <v>0</v>
      </c>
      <c r="K857" s="34">
        <v>0</v>
      </c>
      <c r="L857" s="34">
        <v>0</v>
      </c>
      <c r="M857" s="34">
        <v>0</v>
      </c>
      <c r="N857" s="34">
        <v>0</v>
      </c>
      <c r="O857" s="34">
        <v>0</v>
      </c>
      <c r="P857" s="34">
        <v>0</v>
      </c>
      <c r="Q857" s="34">
        <v>0</v>
      </c>
      <c r="R857" s="34">
        <v>0</v>
      </c>
      <c r="S857" s="34">
        <v>0</v>
      </c>
      <c r="T857" s="34">
        <f t="shared" si="99"/>
        <v>0</v>
      </c>
      <c r="U857" s="34">
        <f t="shared" si="100"/>
        <v>0</v>
      </c>
      <c r="V857" s="34">
        <f t="shared" si="98"/>
        <v>0</v>
      </c>
    </row>
    <row r="858" spans="1:22">
      <c r="A858" s="34" t="s">
        <v>2313</v>
      </c>
      <c r="B858" s="34" t="s">
        <v>8</v>
      </c>
      <c r="C858" s="5" t="s">
        <v>5533</v>
      </c>
      <c r="D858" s="34">
        <v>0</v>
      </c>
      <c r="E858" s="34">
        <v>0</v>
      </c>
      <c r="F858" s="34">
        <v>0</v>
      </c>
      <c r="G858" s="34">
        <v>0</v>
      </c>
      <c r="H858" s="34">
        <v>0</v>
      </c>
      <c r="I858" s="34">
        <v>0</v>
      </c>
      <c r="J858" s="34">
        <v>0</v>
      </c>
      <c r="K858" s="34">
        <v>0</v>
      </c>
      <c r="L858" s="34">
        <v>0</v>
      </c>
      <c r="M858" s="34">
        <v>0</v>
      </c>
      <c r="N858" s="34">
        <v>0</v>
      </c>
      <c r="O858" s="34">
        <v>0</v>
      </c>
      <c r="P858" s="34">
        <v>0</v>
      </c>
      <c r="Q858" s="34">
        <v>0</v>
      </c>
      <c r="R858" s="34">
        <v>0</v>
      </c>
      <c r="S858" s="34">
        <v>0</v>
      </c>
      <c r="T858" s="34">
        <f t="shared" si="99"/>
        <v>0</v>
      </c>
      <c r="U858" s="34">
        <f t="shared" si="100"/>
        <v>0</v>
      </c>
      <c r="V858" s="34">
        <f t="shared" si="98"/>
        <v>0</v>
      </c>
    </row>
    <row r="859" spans="1:22">
      <c r="A859" s="34" t="s">
        <v>2483</v>
      </c>
      <c r="B859" s="34" t="s">
        <v>8</v>
      </c>
      <c r="C859" s="5" t="s">
        <v>5446</v>
      </c>
      <c r="D859" s="34">
        <v>0</v>
      </c>
      <c r="E859" s="34">
        <v>0</v>
      </c>
      <c r="F859" s="34">
        <v>0</v>
      </c>
      <c r="G859" s="34">
        <v>0</v>
      </c>
      <c r="H859" s="34">
        <v>0</v>
      </c>
      <c r="I859" s="34">
        <v>0</v>
      </c>
      <c r="J859" s="34">
        <v>0</v>
      </c>
      <c r="K859" s="34">
        <v>0</v>
      </c>
      <c r="L859" s="34">
        <v>0</v>
      </c>
      <c r="M859" s="34">
        <v>0</v>
      </c>
      <c r="N859" s="34">
        <v>0</v>
      </c>
      <c r="O859" s="34">
        <v>0</v>
      </c>
      <c r="P859" s="34">
        <v>0</v>
      </c>
      <c r="Q859" s="34">
        <v>0</v>
      </c>
      <c r="R859" s="34">
        <v>0</v>
      </c>
      <c r="S859" s="34">
        <v>0</v>
      </c>
      <c r="T859" s="34">
        <f t="shared" si="99"/>
        <v>0</v>
      </c>
      <c r="U859" s="34">
        <f t="shared" si="100"/>
        <v>0</v>
      </c>
      <c r="V859" s="34">
        <f t="shared" si="98"/>
        <v>0</v>
      </c>
    </row>
    <row r="860" spans="1:22">
      <c r="A860" s="34" t="s">
        <v>1545</v>
      </c>
      <c r="B860" s="34" t="s">
        <v>8</v>
      </c>
      <c r="C860" s="5" t="s">
        <v>5446</v>
      </c>
      <c r="D860" s="34">
        <v>0</v>
      </c>
      <c r="E860" s="34">
        <v>0</v>
      </c>
      <c r="F860" s="34">
        <v>0</v>
      </c>
      <c r="G860" s="34">
        <v>0</v>
      </c>
      <c r="H860" s="34">
        <v>0</v>
      </c>
      <c r="I860" s="34">
        <v>0</v>
      </c>
      <c r="J860" s="34">
        <v>0</v>
      </c>
      <c r="K860" s="34">
        <v>0</v>
      </c>
      <c r="L860" s="34">
        <v>0</v>
      </c>
      <c r="M860" s="34">
        <v>0</v>
      </c>
      <c r="N860" s="34">
        <v>0</v>
      </c>
      <c r="O860" s="34">
        <v>0</v>
      </c>
      <c r="P860" s="34">
        <v>0</v>
      </c>
      <c r="Q860" s="34">
        <v>0</v>
      </c>
      <c r="R860" s="34">
        <v>0</v>
      </c>
      <c r="S860" s="34">
        <v>0</v>
      </c>
      <c r="T860" s="34">
        <f t="shared" si="99"/>
        <v>0</v>
      </c>
      <c r="U860" s="34">
        <f t="shared" si="100"/>
        <v>0</v>
      </c>
      <c r="V860" s="34">
        <f t="shared" si="98"/>
        <v>0</v>
      </c>
    </row>
    <row r="861" spans="1:22">
      <c r="A861" s="34" t="s">
        <v>2557</v>
      </c>
      <c r="B861" s="34" t="s">
        <v>8</v>
      </c>
      <c r="C861" s="5" t="s">
        <v>5446</v>
      </c>
      <c r="D861" s="34">
        <v>1</v>
      </c>
      <c r="E861" s="34">
        <v>0</v>
      </c>
      <c r="F861" s="34">
        <v>1</v>
      </c>
      <c r="G861" s="34">
        <v>0</v>
      </c>
      <c r="H861" s="34" t="s">
        <v>5536</v>
      </c>
      <c r="I861" s="34">
        <v>0</v>
      </c>
      <c r="J861" s="34" t="s">
        <v>5534</v>
      </c>
      <c r="K861" s="34">
        <v>0</v>
      </c>
      <c r="L861" s="34">
        <v>0</v>
      </c>
      <c r="M861" s="34">
        <v>0</v>
      </c>
      <c r="N861" s="34">
        <v>0</v>
      </c>
      <c r="O861" s="34">
        <v>0</v>
      </c>
      <c r="P861" s="34">
        <v>0</v>
      </c>
      <c r="Q861" s="34">
        <v>0</v>
      </c>
      <c r="R861" s="34">
        <v>0</v>
      </c>
      <c r="S861" s="34">
        <v>0</v>
      </c>
      <c r="T861" s="34">
        <f t="shared" si="99"/>
        <v>2</v>
      </c>
      <c r="U861" s="34">
        <f t="shared" si="100"/>
        <v>0</v>
      </c>
      <c r="V861" s="34">
        <f t="shared" si="98"/>
        <v>2</v>
      </c>
    </row>
    <row r="862" spans="1:22">
      <c r="A862" s="34" t="s">
        <v>2659</v>
      </c>
      <c r="B862" s="34" t="s">
        <v>8</v>
      </c>
      <c r="C862" s="5" t="s">
        <v>5446</v>
      </c>
      <c r="D862" s="34">
        <v>0</v>
      </c>
      <c r="E862" s="34">
        <v>0</v>
      </c>
      <c r="F862" s="34">
        <v>0</v>
      </c>
      <c r="G862" s="34">
        <v>0</v>
      </c>
      <c r="H862" s="34">
        <v>0</v>
      </c>
      <c r="I862" s="34">
        <v>0</v>
      </c>
      <c r="J862" s="34">
        <v>0</v>
      </c>
      <c r="K862" s="34">
        <v>0</v>
      </c>
      <c r="L862" s="34">
        <v>0</v>
      </c>
      <c r="M862" s="34">
        <v>0</v>
      </c>
      <c r="N862" s="34">
        <v>0</v>
      </c>
      <c r="O862" s="34">
        <v>0</v>
      </c>
      <c r="P862" s="34">
        <v>0</v>
      </c>
      <c r="Q862" s="34">
        <v>0</v>
      </c>
      <c r="R862" s="34">
        <v>0</v>
      </c>
      <c r="S862" s="34">
        <v>0</v>
      </c>
      <c r="T862" s="34">
        <f t="shared" si="99"/>
        <v>0</v>
      </c>
      <c r="U862" s="34">
        <f t="shared" si="100"/>
        <v>0</v>
      </c>
      <c r="V862" s="34">
        <f t="shared" si="98"/>
        <v>0</v>
      </c>
    </row>
    <row r="863" spans="1:22">
      <c r="A863" s="34" t="s">
        <v>2574</v>
      </c>
      <c r="B863" s="34" t="s">
        <v>8</v>
      </c>
      <c r="C863" s="5" t="s">
        <v>5446</v>
      </c>
      <c r="D863" s="34">
        <v>0</v>
      </c>
      <c r="E863" s="34">
        <v>0</v>
      </c>
      <c r="F863" s="34">
        <v>0</v>
      </c>
      <c r="G863" s="34">
        <v>0</v>
      </c>
      <c r="H863" s="34">
        <v>0</v>
      </c>
      <c r="I863" s="34">
        <v>0</v>
      </c>
      <c r="J863" s="34">
        <v>0</v>
      </c>
      <c r="K863" s="34">
        <v>0</v>
      </c>
      <c r="L863" s="34">
        <v>0</v>
      </c>
      <c r="M863" s="34">
        <v>0</v>
      </c>
      <c r="N863" s="34">
        <v>0</v>
      </c>
      <c r="O863" s="34">
        <v>0</v>
      </c>
      <c r="P863" s="34">
        <v>0</v>
      </c>
      <c r="Q863" s="34">
        <v>0</v>
      </c>
      <c r="R863" s="34">
        <v>0</v>
      </c>
      <c r="S863" s="34">
        <v>0</v>
      </c>
      <c r="T863" s="34">
        <f t="shared" si="99"/>
        <v>0</v>
      </c>
      <c r="U863" s="34">
        <f t="shared" si="100"/>
        <v>0</v>
      </c>
      <c r="V863" s="34">
        <f t="shared" si="98"/>
        <v>0</v>
      </c>
    </row>
    <row r="864" spans="1:22">
      <c r="A864" s="34" t="s">
        <v>1618</v>
      </c>
      <c r="B864" s="34" t="s">
        <v>8</v>
      </c>
      <c r="C864" s="5" t="s">
        <v>5446</v>
      </c>
      <c r="D864" s="34">
        <v>0</v>
      </c>
      <c r="E864" s="34">
        <v>0</v>
      </c>
      <c r="F864" s="34">
        <v>0</v>
      </c>
      <c r="G864" s="34">
        <v>0</v>
      </c>
      <c r="H864" s="34">
        <v>0</v>
      </c>
      <c r="I864" s="34">
        <v>0</v>
      </c>
      <c r="J864" s="34">
        <v>0</v>
      </c>
      <c r="K864" s="34">
        <v>0</v>
      </c>
      <c r="L864" s="34">
        <v>0</v>
      </c>
      <c r="M864" s="34">
        <v>0</v>
      </c>
      <c r="N864" s="34">
        <v>0</v>
      </c>
      <c r="O864" s="34">
        <v>0</v>
      </c>
      <c r="P864" s="34">
        <v>0</v>
      </c>
      <c r="Q864" s="34">
        <v>0</v>
      </c>
      <c r="R864" s="34">
        <v>0</v>
      </c>
      <c r="S864" s="34">
        <v>0</v>
      </c>
      <c r="T864" s="34">
        <f t="shared" si="99"/>
        <v>0</v>
      </c>
      <c r="U864" s="34">
        <f t="shared" si="100"/>
        <v>0</v>
      </c>
      <c r="V864" s="34">
        <f t="shared" si="98"/>
        <v>0</v>
      </c>
    </row>
    <row r="865" spans="1:22">
      <c r="A865" s="34" t="s">
        <v>662</v>
      </c>
      <c r="B865" s="34" t="s">
        <v>8</v>
      </c>
      <c r="C865" s="5" t="s">
        <v>5446</v>
      </c>
      <c r="D865" s="34">
        <v>0</v>
      </c>
      <c r="E865" s="34">
        <v>0</v>
      </c>
      <c r="F865" s="34">
        <v>0</v>
      </c>
      <c r="G865" s="34">
        <v>0</v>
      </c>
      <c r="H865" s="34">
        <v>0</v>
      </c>
      <c r="I865" s="34">
        <v>0</v>
      </c>
      <c r="J865" s="34">
        <v>0</v>
      </c>
      <c r="K865" s="34">
        <v>0</v>
      </c>
      <c r="L865" s="34">
        <v>0</v>
      </c>
      <c r="M865" s="34">
        <v>0</v>
      </c>
      <c r="N865" s="34">
        <v>0</v>
      </c>
      <c r="O865" s="34">
        <v>0</v>
      </c>
      <c r="P865" s="34">
        <v>0</v>
      </c>
      <c r="Q865" s="34">
        <v>0</v>
      </c>
      <c r="R865" s="34">
        <v>0</v>
      </c>
      <c r="S865" s="34">
        <v>0</v>
      </c>
      <c r="T865" s="34">
        <f t="shared" si="99"/>
        <v>0</v>
      </c>
      <c r="U865" s="34">
        <f t="shared" si="100"/>
        <v>0</v>
      </c>
      <c r="V865" s="34">
        <f t="shared" si="98"/>
        <v>0</v>
      </c>
    </row>
    <row r="866" spans="1:22">
      <c r="A866" s="34" t="s">
        <v>1096</v>
      </c>
      <c r="B866" s="34" t="s">
        <v>8</v>
      </c>
      <c r="C866" s="5" t="s">
        <v>5446</v>
      </c>
      <c r="D866" s="34">
        <v>0</v>
      </c>
      <c r="E866" s="34">
        <v>0</v>
      </c>
      <c r="F866" s="34">
        <v>0</v>
      </c>
      <c r="G866" s="34">
        <v>0</v>
      </c>
      <c r="H866" s="34">
        <v>0</v>
      </c>
      <c r="I866" s="34">
        <v>0</v>
      </c>
      <c r="J866" s="34">
        <v>0</v>
      </c>
      <c r="K866" s="34">
        <v>0</v>
      </c>
      <c r="L866" s="34">
        <v>0</v>
      </c>
      <c r="M866" s="34">
        <v>0</v>
      </c>
      <c r="N866" s="34">
        <v>0</v>
      </c>
      <c r="O866" s="34">
        <v>0</v>
      </c>
      <c r="P866" s="34">
        <v>0</v>
      </c>
      <c r="Q866" s="34">
        <v>0</v>
      </c>
      <c r="R866" s="34">
        <v>0</v>
      </c>
      <c r="S866" s="34">
        <v>0</v>
      </c>
      <c r="T866" s="34">
        <f t="shared" si="99"/>
        <v>0</v>
      </c>
      <c r="U866" s="34">
        <f t="shared" si="100"/>
        <v>0</v>
      </c>
      <c r="V866" s="34">
        <f t="shared" si="98"/>
        <v>0</v>
      </c>
    </row>
    <row r="867" spans="1:22">
      <c r="A867" s="34" t="s">
        <v>907</v>
      </c>
      <c r="B867" s="34" t="s">
        <v>8</v>
      </c>
      <c r="C867" s="5" t="s">
        <v>5446</v>
      </c>
      <c r="D867" s="34">
        <v>0</v>
      </c>
      <c r="E867" s="34">
        <v>0</v>
      </c>
      <c r="F867" s="34">
        <v>0</v>
      </c>
      <c r="G867" s="34">
        <v>0</v>
      </c>
      <c r="H867" s="34">
        <v>0</v>
      </c>
      <c r="I867" s="34">
        <v>0</v>
      </c>
      <c r="J867" s="34">
        <v>0</v>
      </c>
      <c r="K867" s="34">
        <v>0</v>
      </c>
      <c r="L867" s="34">
        <v>0</v>
      </c>
      <c r="M867" s="34">
        <v>0</v>
      </c>
      <c r="N867" s="34">
        <v>0</v>
      </c>
      <c r="O867" s="34">
        <v>0</v>
      </c>
      <c r="P867" s="34">
        <v>0</v>
      </c>
      <c r="Q867" s="34">
        <v>0</v>
      </c>
      <c r="R867" s="34">
        <v>0</v>
      </c>
      <c r="S867" s="34">
        <v>0</v>
      </c>
      <c r="T867" s="34">
        <f t="shared" si="99"/>
        <v>0</v>
      </c>
      <c r="U867" s="34">
        <f t="shared" si="100"/>
        <v>0</v>
      </c>
      <c r="V867" s="34">
        <f t="shared" si="98"/>
        <v>0</v>
      </c>
    </row>
    <row r="868" spans="1:22">
      <c r="A868" s="34" t="s">
        <v>872</v>
      </c>
      <c r="B868" s="34" t="s">
        <v>8</v>
      </c>
      <c r="C868" s="5" t="s">
        <v>5533</v>
      </c>
      <c r="D868" s="34">
        <v>0</v>
      </c>
      <c r="E868" s="34">
        <v>0</v>
      </c>
      <c r="F868" s="34">
        <v>0</v>
      </c>
      <c r="G868" s="34">
        <v>0</v>
      </c>
      <c r="H868" s="34">
        <v>0</v>
      </c>
      <c r="I868" s="34">
        <v>0</v>
      </c>
      <c r="J868" s="34">
        <v>0</v>
      </c>
      <c r="K868" s="34">
        <v>0</v>
      </c>
      <c r="L868" s="34">
        <v>0</v>
      </c>
      <c r="M868" s="34">
        <v>0</v>
      </c>
      <c r="N868" s="34">
        <v>0</v>
      </c>
      <c r="O868" s="34">
        <v>0</v>
      </c>
      <c r="P868" s="34">
        <v>0</v>
      </c>
      <c r="Q868" s="34">
        <v>0</v>
      </c>
      <c r="R868" s="34">
        <v>0</v>
      </c>
      <c r="S868" s="34">
        <v>0</v>
      </c>
      <c r="T868" s="34">
        <f t="shared" si="99"/>
        <v>0</v>
      </c>
      <c r="U868" s="34">
        <f t="shared" si="100"/>
        <v>0</v>
      </c>
      <c r="V868" s="34">
        <f t="shared" si="98"/>
        <v>0</v>
      </c>
    </row>
    <row r="869" spans="1:22">
      <c r="A869" s="34" t="s">
        <v>874</v>
      </c>
      <c r="B869" s="34" t="s">
        <v>8</v>
      </c>
      <c r="C869" s="5" t="s">
        <v>5533</v>
      </c>
      <c r="D869" s="34">
        <v>0</v>
      </c>
      <c r="E869" s="34">
        <v>0</v>
      </c>
      <c r="F869" s="34">
        <v>0</v>
      </c>
      <c r="G869" s="34">
        <v>0</v>
      </c>
      <c r="H869" s="34">
        <v>0</v>
      </c>
      <c r="I869" s="34">
        <v>0</v>
      </c>
      <c r="J869" s="34">
        <v>0</v>
      </c>
      <c r="K869" s="34">
        <v>0</v>
      </c>
      <c r="L869" s="34">
        <v>0</v>
      </c>
      <c r="M869" s="34">
        <v>0</v>
      </c>
      <c r="N869" s="34">
        <v>0</v>
      </c>
      <c r="O869" s="34">
        <v>0</v>
      </c>
      <c r="P869" s="34">
        <v>0</v>
      </c>
      <c r="Q869" s="34">
        <v>0</v>
      </c>
      <c r="R869" s="34">
        <v>0</v>
      </c>
      <c r="S869" s="34">
        <v>0</v>
      </c>
      <c r="T869" s="34">
        <f t="shared" si="99"/>
        <v>0</v>
      </c>
      <c r="U869" s="34">
        <f t="shared" si="100"/>
        <v>0</v>
      </c>
      <c r="V869" s="34">
        <f t="shared" si="98"/>
        <v>0</v>
      </c>
    </row>
    <row r="870" spans="1:22">
      <c r="A870" s="34" t="s">
        <v>884</v>
      </c>
      <c r="B870" s="34" t="s">
        <v>8</v>
      </c>
      <c r="C870" s="5" t="s">
        <v>5446</v>
      </c>
      <c r="D870" s="34">
        <v>0</v>
      </c>
      <c r="E870" s="34">
        <v>0</v>
      </c>
      <c r="F870" s="34">
        <v>0</v>
      </c>
      <c r="G870" s="34">
        <v>0</v>
      </c>
      <c r="H870" s="34">
        <v>0</v>
      </c>
      <c r="I870" s="34">
        <v>0</v>
      </c>
      <c r="J870" s="34">
        <v>0</v>
      </c>
      <c r="K870" s="34">
        <v>0</v>
      </c>
      <c r="L870" s="34">
        <v>0</v>
      </c>
      <c r="M870" s="34">
        <v>0</v>
      </c>
      <c r="N870" s="34">
        <v>0</v>
      </c>
      <c r="O870" s="34">
        <v>0</v>
      </c>
      <c r="P870" s="34">
        <v>0</v>
      </c>
      <c r="Q870" s="34">
        <v>0</v>
      </c>
      <c r="R870" s="34">
        <v>0</v>
      </c>
      <c r="S870" s="34">
        <v>0</v>
      </c>
      <c r="T870" s="34">
        <f t="shared" si="99"/>
        <v>0</v>
      </c>
      <c r="U870" s="34">
        <f t="shared" si="100"/>
        <v>0</v>
      </c>
      <c r="V870" s="34">
        <f t="shared" si="98"/>
        <v>0</v>
      </c>
    </row>
    <row r="871" spans="1:22">
      <c r="A871" s="34" t="s">
        <v>897</v>
      </c>
      <c r="B871" s="34" t="s">
        <v>8</v>
      </c>
      <c r="C871" s="5" t="s">
        <v>5446</v>
      </c>
      <c r="D871" s="34">
        <v>0</v>
      </c>
      <c r="E871" s="34">
        <v>0</v>
      </c>
      <c r="F871" s="34">
        <v>0</v>
      </c>
      <c r="G871" s="34">
        <v>0</v>
      </c>
      <c r="H871" s="34">
        <v>0</v>
      </c>
      <c r="I871" s="34">
        <v>0</v>
      </c>
      <c r="J871" s="34">
        <v>0</v>
      </c>
      <c r="K871" s="34">
        <v>0</v>
      </c>
      <c r="L871" s="34">
        <v>0</v>
      </c>
      <c r="M871" s="34">
        <v>0</v>
      </c>
      <c r="N871" s="34">
        <v>0</v>
      </c>
      <c r="O871" s="34">
        <v>0</v>
      </c>
      <c r="P871" s="34">
        <v>0</v>
      </c>
      <c r="Q871" s="34">
        <v>0</v>
      </c>
      <c r="R871" s="34">
        <v>0</v>
      </c>
      <c r="S871" s="34">
        <v>0</v>
      </c>
      <c r="T871" s="34">
        <f t="shared" si="99"/>
        <v>0</v>
      </c>
      <c r="U871" s="34">
        <f t="shared" si="100"/>
        <v>0</v>
      </c>
      <c r="V871" s="34">
        <f t="shared" si="98"/>
        <v>0</v>
      </c>
    </row>
    <row r="872" spans="1:22">
      <c r="A872" s="34" t="s">
        <v>892</v>
      </c>
      <c r="B872" s="34" t="s">
        <v>8</v>
      </c>
      <c r="C872" s="5" t="s">
        <v>5446</v>
      </c>
      <c r="D872" s="34">
        <v>0</v>
      </c>
      <c r="E872" s="34">
        <v>0</v>
      </c>
      <c r="F872" s="34">
        <v>0</v>
      </c>
      <c r="G872" s="34">
        <v>0</v>
      </c>
      <c r="H872" s="34">
        <v>0</v>
      </c>
      <c r="I872" s="34">
        <v>0</v>
      </c>
      <c r="J872" s="34">
        <v>0</v>
      </c>
      <c r="K872" s="34">
        <v>0</v>
      </c>
      <c r="L872" s="34">
        <v>0</v>
      </c>
      <c r="M872" s="34">
        <v>0</v>
      </c>
      <c r="N872" s="34">
        <v>0</v>
      </c>
      <c r="O872" s="34">
        <v>0</v>
      </c>
      <c r="P872" s="34">
        <v>0</v>
      </c>
      <c r="Q872" s="34">
        <v>0</v>
      </c>
      <c r="R872" s="34">
        <v>0</v>
      </c>
      <c r="S872" s="34">
        <v>0</v>
      </c>
      <c r="T872" s="34">
        <f t="shared" si="99"/>
        <v>0</v>
      </c>
      <c r="U872" s="34">
        <f t="shared" si="100"/>
        <v>0</v>
      </c>
      <c r="V872" s="34">
        <f t="shared" si="98"/>
        <v>0</v>
      </c>
    </row>
    <row r="873" spans="1:22">
      <c r="A873" s="34" t="s">
        <v>909</v>
      </c>
      <c r="B873" s="34" t="s">
        <v>8</v>
      </c>
      <c r="C873" s="5" t="s">
        <v>5446</v>
      </c>
      <c r="D873" s="34">
        <v>0</v>
      </c>
      <c r="E873" s="34">
        <v>0</v>
      </c>
      <c r="F873" s="34">
        <v>0</v>
      </c>
      <c r="G873" s="34">
        <v>0</v>
      </c>
      <c r="H873" s="34">
        <v>0</v>
      </c>
      <c r="I873" s="34">
        <v>0</v>
      </c>
      <c r="J873" s="34">
        <v>0</v>
      </c>
      <c r="K873" s="34">
        <v>0</v>
      </c>
      <c r="L873" s="34">
        <v>0</v>
      </c>
      <c r="M873" s="34">
        <v>0</v>
      </c>
      <c r="N873" s="34">
        <v>0</v>
      </c>
      <c r="O873" s="34">
        <v>0</v>
      </c>
      <c r="P873" s="34">
        <v>0</v>
      </c>
      <c r="Q873" s="34">
        <v>0</v>
      </c>
      <c r="R873" s="34">
        <v>0</v>
      </c>
      <c r="S873" s="34">
        <v>0</v>
      </c>
      <c r="T873" s="34">
        <f t="shared" si="99"/>
        <v>0</v>
      </c>
      <c r="U873" s="34">
        <f t="shared" si="100"/>
        <v>0</v>
      </c>
      <c r="V873" s="34">
        <f t="shared" si="98"/>
        <v>0</v>
      </c>
    </row>
    <row r="874" spans="1:22">
      <c r="A874" s="34" t="s">
        <v>2454</v>
      </c>
      <c r="B874" s="34" t="s">
        <v>8</v>
      </c>
      <c r="C874" s="5" t="s">
        <v>5446</v>
      </c>
      <c r="D874" s="34">
        <v>0</v>
      </c>
      <c r="E874" s="34">
        <v>0</v>
      </c>
      <c r="F874" s="34">
        <v>0</v>
      </c>
      <c r="G874" s="34">
        <v>0</v>
      </c>
      <c r="H874" s="34">
        <v>0</v>
      </c>
      <c r="I874" s="34">
        <v>0</v>
      </c>
      <c r="J874" s="34">
        <v>0</v>
      </c>
      <c r="K874" s="34">
        <v>0</v>
      </c>
      <c r="L874" s="34">
        <v>0</v>
      </c>
      <c r="M874" s="34">
        <v>0</v>
      </c>
      <c r="N874" s="34">
        <v>0</v>
      </c>
      <c r="O874" s="34">
        <v>0</v>
      </c>
      <c r="P874" s="34">
        <v>0</v>
      </c>
      <c r="Q874" s="34">
        <v>0</v>
      </c>
      <c r="R874" s="34">
        <v>0</v>
      </c>
      <c r="S874" s="34">
        <v>0</v>
      </c>
      <c r="T874" s="34">
        <f t="shared" si="99"/>
        <v>0</v>
      </c>
      <c r="U874" s="34">
        <f t="shared" si="100"/>
        <v>0</v>
      </c>
      <c r="V874" s="34">
        <f t="shared" si="98"/>
        <v>0</v>
      </c>
    </row>
    <row r="875" spans="1:22">
      <c r="A875" s="34" t="s">
        <v>2603</v>
      </c>
      <c r="B875" s="34" t="s">
        <v>8</v>
      </c>
      <c r="C875" s="5" t="s">
        <v>5446</v>
      </c>
      <c r="D875" s="34">
        <v>0</v>
      </c>
      <c r="E875" s="34">
        <v>0</v>
      </c>
      <c r="F875" s="34">
        <v>0</v>
      </c>
      <c r="G875" s="34">
        <v>0</v>
      </c>
      <c r="H875" s="34">
        <v>0</v>
      </c>
      <c r="I875" s="34">
        <v>0</v>
      </c>
      <c r="J875" s="34">
        <v>0</v>
      </c>
      <c r="K875" s="34">
        <v>0</v>
      </c>
      <c r="L875" s="34">
        <v>0</v>
      </c>
      <c r="M875" s="34">
        <v>0</v>
      </c>
      <c r="N875" s="34">
        <v>0</v>
      </c>
      <c r="O875" s="34">
        <v>0</v>
      </c>
      <c r="P875" s="34">
        <v>0</v>
      </c>
      <c r="Q875" s="34">
        <v>0</v>
      </c>
      <c r="R875" s="34">
        <v>0</v>
      </c>
      <c r="S875" s="34">
        <v>0</v>
      </c>
      <c r="T875" s="34">
        <f t="shared" si="99"/>
        <v>0</v>
      </c>
      <c r="U875" s="34">
        <f t="shared" si="100"/>
        <v>0</v>
      </c>
      <c r="V875" s="34">
        <f t="shared" si="98"/>
        <v>0</v>
      </c>
    </row>
    <row r="876" spans="1:22">
      <c r="A876" s="34" t="s">
        <v>2458</v>
      </c>
      <c r="B876" s="34" t="s">
        <v>8</v>
      </c>
      <c r="C876" s="5" t="s">
        <v>5446</v>
      </c>
      <c r="D876" s="34">
        <v>0</v>
      </c>
      <c r="E876" s="34">
        <v>0</v>
      </c>
      <c r="F876" s="34">
        <v>0</v>
      </c>
      <c r="G876" s="34">
        <v>0</v>
      </c>
      <c r="H876" s="34">
        <v>0</v>
      </c>
      <c r="I876" s="34">
        <v>0</v>
      </c>
      <c r="J876" s="34">
        <v>0</v>
      </c>
      <c r="K876" s="34">
        <v>0</v>
      </c>
      <c r="L876" s="34">
        <v>0</v>
      </c>
      <c r="M876" s="34">
        <v>0</v>
      </c>
      <c r="N876" s="34">
        <v>0</v>
      </c>
      <c r="O876" s="34">
        <v>0</v>
      </c>
      <c r="P876" s="34">
        <v>0</v>
      </c>
      <c r="Q876" s="34">
        <v>0</v>
      </c>
      <c r="R876" s="34">
        <v>0</v>
      </c>
      <c r="S876" s="34">
        <v>0</v>
      </c>
      <c r="T876" s="34">
        <f t="shared" si="99"/>
        <v>0</v>
      </c>
      <c r="U876" s="34">
        <f t="shared" si="100"/>
        <v>0</v>
      </c>
      <c r="V876" s="34">
        <f t="shared" si="98"/>
        <v>0</v>
      </c>
    </row>
    <row r="877" spans="1:22">
      <c r="A877" s="34" t="s">
        <v>2927</v>
      </c>
      <c r="B877" s="34" t="s">
        <v>8</v>
      </c>
      <c r="C877" s="5" t="s">
        <v>5446</v>
      </c>
      <c r="D877" s="34">
        <v>0</v>
      </c>
      <c r="E877" s="34">
        <v>0</v>
      </c>
      <c r="F877" s="34">
        <v>0</v>
      </c>
      <c r="G877" s="34">
        <v>0</v>
      </c>
      <c r="H877" s="34">
        <v>0</v>
      </c>
      <c r="I877" s="34">
        <v>0</v>
      </c>
      <c r="J877" s="34">
        <v>0</v>
      </c>
      <c r="K877" s="34">
        <v>0</v>
      </c>
      <c r="L877" s="34">
        <v>0</v>
      </c>
      <c r="M877" s="34">
        <v>0</v>
      </c>
      <c r="N877" s="34">
        <v>0</v>
      </c>
      <c r="O877" s="34">
        <v>0</v>
      </c>
      <c r="P877" s="34">
        <v>0</v>
      </c>
      <c r="Q877" s="34">
        <v>0</v>
      </c>
      <c r="R877" s="34">
        <v>0</v>
      </c>
      <c r="S877" s="34">
        <v>0</v>
      </c>
      <c r="T877" s="34">
        <f t="shared" si="99"/>
        <v>0</v>
      </c>
      <c r="U877" s="34">
        <f t="shared" si="100"/>
        <v>0</v>
      </c>
      <c r="V877" s="34">
        <f t="shared" si="98"/>
        <v>0</v>
      </c>
    </row>
    <row r="878" spans="1:22">
      <c r="A878" s="34" t="s">
        <v>2931</v>
      </c>
      <c r="B878" s="34" t="s">
        <v>8</v>
      </c>
      <c r="C878" s="5" t="s">
        <v>5446</v>
      </c>
      <c r="D878" s="34">
        <v>0</v>
      </c>
      <c r="E878" s="34">
        <v>0</v>
      </c>
      <c r="F878" s="34">
        <v>0</v>
      </c>
      <c r="G878" s="34">
        <v>0</v>
      </c>
      <c r="H878" s="34">
        <v>0</v>
      </c>
      <c r="I878" s="34">
        <v>0</v>
      </c>
      <c r="J878" s="34">
        <v>0</v>
      </c>
      <c r="K878" s="34">
        <v>0</v>
      </c>
      <c r="L878" s="34">
        <v>0</v>
      </c>
      <c r="M878" s="34">
        <v>0</v>
      </c>
      <c r="N878" s="34">
        <v>0</v>
      </c>
      <c r="O878" s="34">
        <v>0</v>
      </c>
      <c r="P878" s="34">
        <v>0</v>
      </c>
      <c r="Q878" s="34">
        <v>0</v>
      </c>
      <c r="R878" s="34">
        <v>0</v>
      </c>
      <c r="S878" s="34">
        <v>0</v>
      </c>
      <c r="T878" s="34">
        <f t="shared" si="99"/>
        <v>0</v>
      </c>
      <c r="U878" s="34">
        <f t="shared" si="100"/>
        <v>0</v>
      </c>
      <c r="V878" s="34">
        <f t="shared" si="98"/>
        <v>0</v>
      </c>
    </row>
    <row r="879" spans="1:22">
      <c r="A879" s="34" t="s">
        <v>2317</v>
      </c>
      <c r="B879" s="34" t="s">
        <v>8</v>
      </c>
      <c r="C879" s="5" t="s">
        <v>5533</v>
      </c>
      <c r="D879" s="34">
        <v>0</v>
      </c>
      <c r="E879" s="34">
        <v>0</v>
      </c>
      <c r="F879" s="34">
        <v>0</v>
      </c>
      <c r="G879" s="34">
        <v>0</v>
      </c>
      <c r="H879" s="34">
        <v>0</v>
      </c>
      <c r="I879" s="34">
        <v>0</v>
      </c>
      <c r="J879" s="34">
        <v>0</v>
      </c>
      <c r="K879" s="34">
        <v>0</v>
      </c>
      <c r="L879" s="34">
        <v>0</v>
      </c>
      <c r="M879" s="34">
        <v>0</v>
      </c>
      <c r="N879" s="34">
        <v>0</v>
      </c>
      <c r="O879" s="34">
        <v>0</v>
      </c>
      <c r="P879" s="34">
        <v>0</v>
      </c>
      <c r="Q879" s="34">
        <v>0</v>
      </c>
      <c r="R879" s="34">
        <v>0</v>
      </c>
      <c r="S879" s="34">
        <v>0</v>
      </c>
      <c r="T879" s="34">
        <f t="shared" si="99"/>
        <v>0</v>
      </c>
      <c r="U879" s="34">
        <f t="shared" si="100"/>
        <v>0</v>
      </c>
      <c r="V879" s="34">
        <f t="shared" si="98"/>
        <v>0</v>
      </c>
    </row>
    <row r="880" spans="1:22">
      <c r="A880" s="34" t="s">
        <v>2713</v>
      </c>
      <c r="B880" s="34" t="s">
        <v>8</v>
      </c>
      <c r="C880" s="5" t="s">
        <v>5446</v>
      </c>
      <c r="D880" s="34">
        <v>0</v>
      </c>
      <c r="E880" s="34">
        <v>0</v>
      </c>
      <c r="F880" s="34">
        <v>0</v>
      </c>
      <c r="G880" s="34">
        <v>0</v>
      </c>
      <c r="H880" s="34">
        <v>0</v>
      </c>
      <c r="I880" s="34">
        <v>0</v>
      </c>
      <c r="J880" s="34">
        <v>0</v>
      </c>
      <c r="K880" s="34">
        <v>1</v>
      </c>
      <c r="L880" s="34">
        <v>0</v>
      </c>
      <c r="M880" s="34">
        <v>0</v>
      </c>
      <c r="N880" s="34">
        <v>0</v>
      </c>
      <c r="O880" s="34">
        <v>0</v>
      </c>
      <c r="P880" s="34">
        <v>0</v>
      </c>
      <c r="Q880" s="34">
        <v>0</v>
      </c>
      <c r="R880" s="34">
        <v>0</v>
      </c>
      <c r="S880" s="34">
        <v>0</v>
      </c>
      <c r="T880" s="34">
        <f>COUNTIF(D880:S880,"&gt;2")</f>
        <v>0</v>
      </c>
      <c r="U880" s="34">
        <f>COUNTIF(D880:S880,"&lt;2")  - COUNTIF(D880:S880,"=0")</f>
        <v>1</v>
      </c>
      <c r="V880" s="34">
        <f t="shared" si="98"/>
        <v>1</v>
      </c>
    </row>
    <row r="881" spans="1:22">
      <c r="A881" s="34" t="s">
        <v>2352</v>
      </c>
      <c r="B881" s="34" t="s">
        <v>8</v>
      </c>
      <c r="C881" s="5" t="s">
        <v>5446</v>
      </c>
      <c r="D881" s="34">
        <v>0</v>
      </c>
      <c r="E881" s="34">
        <v>0</v>
      </c>
      <c r="F881" s="34">
        <v>0</v>
      </c>
      <c r="G881" s="34">
        <v>0</v>
      </c>
      <c r="H881" s="34">
        <v>0</v>
      </c>
      <c r="I881" s="34">
        <v>0</v>
      </c>
      <c r="J881" s="34">
        <v>0</v>
      </c>
      <c r="K881" s="34">
        <v>0</v>
      </c>
      <c r="L881" s="34">
        <v>0</v>
      </c>
      <c r="M881" s="34">
        <v>0</v>
      </c>
      <c r="N881" s="34">
        <v>0</v>
      </c>
      <c r="O881" s="34">
        <v>0</v>
      </c>
      <c r="P881" s="34">
        <v>0</v>
      </c>
      <c r="Q881" s="34">
        <v>0</v>
      </c>
      <c r="R881" s="34">
        <v>0</v>
      </c>
      <c r="S881" s="34">
        <v>0</v>
      </c>
      <c r="T881" s="34">
        <f>COUNTIF(D881:S881,"&gt;0")</f>
        <v>0</v>
      </c>
      <c r="U881" s="34">
        <f>COUNTIF(D881:S881,"&lt;0")</f>
        <v>0</v>
      </c>
      <c r="V881" s="34">
        <f t="shared" si="98"/>
        <v>0</v>
      </c>
    </row>
    <row r="882" spans="1:22">
      <c r="A882" s="34" t="s">
        <v>1463</v>
      </c>
      <c r="B882" s="34" t="s">
        <v>8</v>
      </c>
      <c r="C882" s="5" t="s">
        <v>5446</v>
      </c>
      <c r="D882" s="34">
        <v>0</v>
      </c>
      <c r="E882" s="34">
        <v>0</v>
      </c>
      <c r="F882" s="34">
        <v>0</v>
      </c>
      <c r="G882" s="34">
        <v>0</v>
      </c>
      <c r="H882" s="34">
        <v>0</v>
      </c>
      <c r="I882" s="34">
        <v>0</v>
      </c>
      <c r="J882" s="34">
        <v>0</v>
      </c>
      <c r="K882" s="34">
        <v>0</v>
      </c>
      <c r="L882" s="34">
        <v>0</v>
      </c>
      <c r="M882" s="34">
        <v>0</v>
      </c>
      <c r="N882" s="34">
        <v>0</v>
      </c>
      <c r="O882" s="34">
        <v>0</v>
      </c>
      <c r="P882" s="34">
        <v>0</v>
      </c>
      <c r="Q882" s="34">
        <v>0</v>
      </c>
      <c r="R882" s="34">
        <v>0</v>
      </c>
      <c r="S882" s="34">
        <v>0</v>
      </c>
      <c r="T882" s="34">
        <f>COUNTIF(D882:S882,"&gt;0")</f>
        <v>0</v>
      </c>
      <c r="U882" s="34">
        <f>COUNTIF(D882:S882,"&lt;0")</f>
        <v>0</v>
      </c>
      <c r="V882" s="34">
        <f t="shared" si="98"/>
        <v>0</v>
      </c>
    </row>
    <row r="883" spans="1:22">
      <c r="A883" s="34" t="s">
        <v>1460</v>
      </c>
      <c r="B883" s="34" t="s">
        <v>8</v>
      </c>
      <c r="C883" s="5" t="s">
        <v>5446</v>
      </c>
      <c r="D883" s="34">
        <v>-1</v>
      </c>
      <c r="E883" s="34">
        <v>0</v>
      </c>
      <c r="F883" s="34">
        <v>0</v>
      </c>
      <c r="G883" s="34">
        <v>0</v>
      </c>
      <c r="H883" s="34">
        <v>0</v>
      </c>
      <c r="I883" s="34">
        <v>0</v>
      </c>
      <c r="J883" s="34">
        <v>0</v>
      </c>
      <c r="K883" s="34">
        <v>0</v>
      </c>
      <c r="L883" s="34">
        <v>0</v>
      </c>
      <c r="M883" s="34">
        <v>0</v>
      </c>
      <c r="N883" s="34">
        <v>0</v>
      </c>
      <c r="O883" s="34">
        <v>0</v>
      </c>
      <c r="P883" s="34">
        <v>0</v>
      </c>
      <c r="Q883" s="34">
        <v>0</v>
      </c>
      <c r="R883" s="34">
        <v>0</v>
      </c>
      <c r="S883" s="34">
        <v>0</v>
      </c>
      <c r="T883" s="34">
        <f>COUNTIF(D883:S883,"&gt;2")</f>
        <v>0</v>
      </c>
      <c r="U883" s="34">
        <f>COUNTIF(D883:S883,"&lt;2")  - COUNTIF(D883:S883,"=0")</f>
        <v>1</v>
      </c>
      <c r="V883" s="34">
        <f t="shared" si="98"/>
        <v>1</v>
      </c>
    </row>
    <row r="884" spans="1:22">
      <c r="A884" s="34" t="s">
        <v>1465</v>
      </c>
      <c r="B884" s="34" t="s">
        <v>8</v>
      </c>
      <c r="C884" s="5" t="s">
        <v>5446</v>
      </c>
      <c r="D884" s="34">
        <v>0</v>
      </c>
      <c r="E884" s="34">
        <v>0</v>
      </c>
      <c r="F884" s="34">
        <v>0</v>
      </c>
      <c r="G884" s="34">
        <v>0</v>
      </c>
      <c r="H884" s="34">
        <v>0</v>
      </c>
      <c r="I884" s="34">
        <v>0</v>
      </c>
      <c r="J884" s="34">
        <v>0</v>
      </c>
      <c r="K884" s="34">
        <v>0</v>
      </c>
      <c r="L884" s="34">
        <v>1</v>
      </c>
      <c r="M884" s="34">
        <v>0</v>
      </c>
      <c r="N884" s="34">
        <v>0</v>
      </c>
      <c r="O884" s="34">
        <v>0</v>
      </c>
      <c r="P884" s="34">
        <v>0</v>
      </c>
      <c r="Q884" s="34">
        <v>0</v>
      </c>
      <c r="R884" s="34">
        <v>0</v>
      </c>
      <c r="S884" s="34">
        <v>0</v>
      </c>
      <c r="T884" s="34">
        <f>COUNTIF(D884:S884,"&gt;2")</f>
        <v>0</v>
      </c>
      <c r="U884" s="34">
        <f>COUNTIF(D884:S884,"&lt;2")  - COUNTIF(D884:S884,"=0")</f>
        <v>1</v>
      </c>
      <c r="V884" s="34">
        <f t="shared" si="98"/>
        <v>1</v>
      </c>
    </row>
    <row r="885" spans="1:22">
      <c r="A885" s="34" t="s">
        <v>2839</v>
      </c>
      <c r="B885" s="34" t="s">
        <v>8</v>
      </c>
      <c r="C885" s="5" t="s">
        <v>5533</v>
      </c>
      <c r="D885" s="34">
        <v>0</v>
      </c>
      <c r="E885" s="34">
        <v>0</v>
      </c>
      <c r="F885" s="34">
        <v>0</v>
      </c>
      <c r="G885" s="34">
        <v>0</v>
      </c>
      <c r="H885" s="34">
        <v>0</v>
      </c>
      <c r="I885" s="34">
        <v>0</v>
      </c>
      <c r="J885" s="34">
        <v>0</v>
      </c>
      <c r="K885" s="34">
        <v>0</v>
      </c>
      <c r="L885" s="34">
        <v>0</v>
      </c>
      <c r="M885" s="34">
        <v>0</v>
      </c>
      <c r="N885" s="34">
        <v>0</v>
      </c>
      <c r="O885" s="34">
        <v>0</v>
      </c>
      <c r="P885" s="34">
        <v>0</v>
      </c>
      <c r="Q885" s="34">
        <v>0</v>
      </c>
      <c r="R885" s="34">
        <v>0</v>
      </c>
      <c r="S885" s="34">
        <v>0</v>
      </c>
      <c r="T885" s="34">
        <f>COUNTIF(D885:S885,"&gt;0")</f>
        <v>0</v>
      </c>
      <c r="U885" s="34">
        <f>COUNTIF(D885:S885,"&lt;0")</f>
        <v>0</v>
      </c>
      <c r="V885" s="34">
        <f t="shared" si="98"/>
        <v>0</v>
      </c>
    </row>
    <row r="886" spans="1:22">
      <c r="A886" s="34" t="s">
        <v>2372</v>
      </c>
      <c r="B886" s="34" t="s">
        <v>8</v>
      </c>
      <c r="C886" s="5" t="s">
        <v>5446</v>
      </c>
      <c r="D886" s="34">
        <v>0</v>
      </c>
      <c r="E886" s="34">
        <v>0</v>
      </c>
      <c r="F886" s="34">
        <v>0</v>
      </c>
      <c r="G886" s="34">
        <v>0</v>
      </c>
      <c r="H886" s="34">
        <v>0</v>
      </c>
      <c r="I886" s="34">
        <v>0</v>
      </c>
      <c r="J886" s="34">
        <v>0</v>
      </c>
      <c r="K886" s="34">
        <v>0</v>
      </c>
      <c r="L886" s="34">
        <v>0</v>
      </c>
      <c r="M886" s="34">
        <v>0</v>
      </c>
      <c r="N886" s="34">
        <v>0</v>
      </c>
      <c r="O886" s="34">
        <v>0</v>
      </c>
      <c r="P886" s="34">
        <v>0</v>
      </c>
      <c r="Q886" s="34">
        <v>0</v>
      </c>
      <c r="R886" s="34">
        <v>0</v>
      </c>
      <c r="S886" s="34">
        <v>0</v>
      </c>
      <c r="T886" s="34">
        <f>COUNTIF(D886:S886,"&gt;0")</f>
        <v>0</v>
      </c>
      <c r="U886" s="34">
        <f>COUNTIF(D886:S886,"&lt;0")</f>
        <v>0</v>
      </c>
      <c r="V886" s="34">
        <f t="shared" si="98"/>
        <v>0</v>
      </c>
    </row>
    <row r="887" spans="1:22">
      <c r="A887" s="34" t="s">
        <v>977</v>
      </c>
      <c r="B887" s="34" t="s">
        <v>8</v>
      </c>
      <c r="C887" s="5" t="s">
        <v>5446</v>
      </c>
      <c r="D887" s="34">
        <v>0</v>
      </c>
      <c r="E887" s="34">
        <v>0</v>
      </c>
      <c r="F887" s="34">
        <v>0</v>
      </c>
      <c r="G887" s="34">
        <v>0</v>
      </c>
      <c r="H887" s="34">
        <v>0</v>
      </c>
      <c r="I887" s="34">
        <v>0</v>
      </c>
      <c r="J887" s="34">
        <v>0</v>
      </c>
      <c r="K887" s="34">
        <v>0</v>
      </c>
      <c r="L887" s="34">
        <v>1</v>
      </c>
      <c r="M887" s="34">
        <v>0</v>
      </c>
      <c r="N887" s="34">
        <v>0</v>
      </c>
      <c r="O887" s="34">
        <v>0</v>
      </c>
      <c r="P887" s="34">
        <v>0</v>
      </c>
      <c r="Q887" s="34">
        <v>0</v>
      </c>
      <c r="R887" s="34">
        <v>0</v>
      </c>
      <c r="S887" s="34">
        <v>0</v>
      </c>
      <c r="T887" s="34">
        <f>COUNTIF(D887:S887,"&gt;0")</f>
        <v>1</v>
      </c>
      <c r="U887" s="34">
        <f>COUNTIF(D887:S887,"&lt;0")</f>
        <v>0</v>
      </c>
      <c r="V887" s="34">
        <f t="shared" si="98"/>
        <v>1</v>
      </c>
    </row>
    <row r="888" spans="1:22">
      <c r="A888" s="34" t="s">
        <v>466</v>
      </c>
      <c r="B888" s="34" t="s">
        <v>8</v>
      </c>
      <c r="C888" s="5" t="s">
        <v>5446</v>
      </c>
      <c r="D888" s="34">
        <v>0</v>
      </c>
      <c r="E888" s="34">
        <v>0</v>
      </c>
      <c r="F888" s="34">
        <v>0</v>
      </c>
      <c r="G888" s="34">
        <v>0</v>
      </c>
      <c r="H888" s="34">
        <v>0</v>
      </c>
      <c r="I888" s="34">
        <v>0</v>
      </c>
      <c r="J888" s="34">
        <v>0</v>
      </c>
      <c r="K888" s="34">
        <v>0</v>
      </c>
      <c r="L888" s="34">
        <v>0</v>
      </c>
      <c r="M888" s="34">
        <v>0</v>
      </c>
      <c r="N888" s="34">
        <v>0</v>
      </c>
      <c r="O888" s="34">
        <v>0</v>
      </c>
      <c r="P888" s="34">
        <v>0</v>
      </c>
      <c r="Q888" s="34">
        <v>0</v>
      </c>
      <c r="R888" s="34">
        <v>0</v>
      </c>
      <c r="S888" s="34">
        <v>0</v>
      </c>
      <c r="T888" s="34">
        <f>COUNTIF(D888:S888,"&gt;0")</f>
        <v>0</v>
      </c>
      <c r="U888" s="34">
        <f>COUNTIF(D888:S888,"&lt;0")</f>
        <v>0</v>
      </c>
      <c r="V888" s="34">
        <f t="shared" si="98"/>
        <v>0</v>
      </c>
    </row>
    <row r="889" spans="1:22">
      <c r="A889" s="34" t="s">
        <v>470</v>
      </c>
      <c r="B889" s="34" t="s">
        <v>8</v>
      </c>
      <c r="C889" s="5" t="s">
        <v>5446</v>
      </c>
      <c r="D889" s="34">
        <v>0</v>
      </c>
      <c r="E889" s="34">
        <v>0</v>
      </c>
      <c r="F889" s="34">
        <v>0</v>
      </c>
      <c r="G889" s="34">
        <v>0</v>
      </c>
      <c r="H889" s="34">
        <v>0</v>
      </c>
      <c r="I889" s="34">
        <v>0</v>
      </c>
      <c r="J889" s="34">
        <v>0</v>
      </c>
      <c r="K889" s="34">
        <v>0</v>
      </c>
      <c r="L889" s="34">
        <v>0</v>
      </c>
      <c r="M889" s="34">
        <v>0</v>
      </c>
      <c r="N889" s="34">
        <v>0</v>
      </c>
      <c r="O889" s="34">
        <v>0</v>
      </c>
      <c r="P889" s="34">
        <v>0</v>
      </c>
      <c r="Q889" s="34">
        <v>0</v>
      </c>
      <c r="R889" s="34">
        <v>0</v>
      </c>
      <c r="S889" s="34">
        <v>0</v>
      </c>
      <c r="T889" s="34">
        <f>COUNTIF(D889:S889,"&gt;0")</f>
        <v>0</v>
      </c>
      <c r="U889" s="34">
        <f>COUNTIF(D889:S889,"&lt;0")</f>
        <v>0</v>
      </c>
      <c r="V889" s="34">
        <f t="shared" si="98"/>
        <v>0</v>
      </c>
    </row>
    <row r="890" spans="1:22">
      <c r="A890" s="34" t="s">
        <v>434</v>
      </c>
      <c r="B890" s="34" t="s">
        <v>8</v>
      </c>
      <c r="C890" s="5" t="s">
        <v>5449</v>
      </c>
      <c r="D890" s="34">
        <v>0</v>
      </c>
      <c r="E890" s="34">
        <v>1</v>
      </c>
      <c r="F890" s="34">
        <v>0</v>
      </c>
      <c r="G890" s="34">
        <v>0</v>
      </c>
      <c r="H890" s="34">
        <v>0</v>
      </c>
      <c r="I890" s="34">
        <v>-1</v>
      </c>
      <c r="J890" s="34">
        <v>0</v>
      </c>
      <c r="K890" s="34">
        <v>0</v>
      </c>
      <c r="L890" s="34">
        <v>0</v>
      </c>
      <c r="M890" s="34">
        <v>0</v>
      </c>
      <c r="N890" s="34">
        <v>0</v>
      </c>
      <c r="O890" s="34">
        <v>0</v>
      </c>
      <c r="P890" s="34">
        <v>0</v>
      </c>
      <c r="Q890" s="34">
        <v>0</v>
      </c>
      <c r="R890" s="34">
        <v>0</v>
      </c>
      <c r="S890" s="34">
        <v>0</v>
      </c>
      <c r="T890" s="34">
        <f>COUNTIF(D890:S890,"&gt;2")</f>
        <v>0</v>
      </c>
      <c r="U890" s="34">
        <f>COUNTIF(D890:S890,"&lt;2")  - COUNTIF(D890:S890,"=0")</f>
        <v>2</v>
      </c>
      <c r="V890" s="34">
        <f t="shared" si="98"/>
        <v>2</v>
      </c>
    </row>
    <row r="891" spans="1:22">
      <c r="A891" s="34" t="s">
        <v>344</v>
      </c>
      <c r="B891" s="34" t="s">
        <v>8</v>
      </c>
      <c r="C891" s="5" t="s">
        <v>5446</v>
      </c>
      <c r="D891" s="34">
        <v>1</v>
      </c>
      <c r="E891" s="34">
        <v>0</v>
      </c>
      <c r="F891" s="34">
        <v>0</v>
      </c>
      <c r="G891" s="34">
        <v>1</v>
      </c>
      <c r="H891" s="34">
        <v>0</v>
      </c>
      <c r="I891" s="34">
        <v>0</v>
      </c>
      <c r="J891" s="34">
        <v>0</v>
      </c>
      <c r="K891" s="34">
        <v>0</v>
      </c>
      <c r="L891" s="34">
        <v>0</v>
      </c>
      <c r="M891" s="34">
        <v>0</v>
      </c>
      <c r="N891" s="34">
        <v>0</v>
      </c>
      <c r="O891" s="34">
        <v>0</v>
      </c>
      <c r="P891" s="34">
        <v>0</v>
      </c>
      <c r="Q891" s="34">
        <v>0</v>
      </c>
      <c r="R891" s="34">
        <v>0</v>
      </c>
      <c r="S891" s="34">
        <v>0</v>
      </c>
      <c r="T891" s="34">
        <f>COUNTIF(D891:S891,"&gt;2")</f>
        <v>0</v>
      </c>
      <c r="U891" s="34">
        <f>COUNTIF(D891:S891,"&lt;2")  - COUNTIF(D891:S891,"=0")</f>
        <v>2</v>
      </c>
      <c r="V891" s="34">
        <f t="shared" si="98"/>
        <v>2</v>
      </c>
    </row>
    <row r="892" spans="1:22">
      <c r="A892" s="34" t="s">
        <v>2116</v>
      </c>
      <c r="B892" s="34" t="s">
        <v>8</v>
      </c>
      <c r="C892" s="5" t="s">
        <v>5446</v>
      </c>
      <c r="D892" s="34">
        <v>0</v>
      </c>
      <c r="E892" s="34">
        <v>0</v>
      </c>
      <c r="F892" s="34">
        <v>0</v>
      </c>
      <c r="G892" s="34">
        <v>0</v>
      </c>
      <c r="H892" s="34">
        <v>0</v>
      </c>
      <c r="I892" s="34">
        <v>0</v>
      </c>
      <c r="J892" s="34">
        <v>0</v>
      </c>
      <c r="K892" s="34">
        <v>0</v>
      </c>
      <c r="L892" s="34">
        <v>0</v>
      </c>
      <c r="M892" s="34">
        <v>0</v>
      </c>
      <c r="N892" s="34">
        <v>0</v>
      </c>
      <c r="O892" s="34">
        <v>0</v>
      </c>
      <c r="P892" s="34">
        <v>0</v>
      </c>
      <c r="Q892" s="34">
        <v>0</v>
      </c>
      <c r="R892" s="34">
        <v>0</v>
      </c>
      <c r="S892" s="34">
        <v>0</v>
      </c>
      <c r="T892" s="34">
        <f t="shared" ref="T892:T897" si="101">COUNTIF(D892:S892,"&gt;0")</f>
        <v>0</v>
      </c>
      <c r="U892" s="34">
        <f t="shared" ref="U892:U897" si="102">COUNTIF(D892:S892,"&lt;0")</f>
        <v>0</v>
      </c>
      <c r="V892" s="34">
        <f t="shared" si="98"/>
        <v>0</v>
      </c>
    </row>
    <row r="893" spans="1:22">
      <c r="A893" s="34" t="s">
        <v>1115</v>
      </c>
      <c r="B893" s="34" t="s">
        <v>8</v>
      </c>
      <c r="C893" s="5" t="s">
        <v>5446</v>
      </c>
      <c r="D893" s="34">
        <v>0</v>
      </c>
      <c r="E893" s="34">
        <v>0</v>
      </c>
      <c r="F893" s="34">
        <v>0</v>
      </c>
      <c r="G893" s="34">
        <v>0</v>
      </c>
      <c r="H893" s="34">
        <v>0</v>
      </c>
      <c r="I893" s="34">
        <v>0</v>
      </c>
      <c r="J893" s="34">
        <v>0</v>
      </c>
      <c r="K893" s="34">
        <v>0</v>
      </c>
      <c r="L893" s="34">
        <v>0</v>
      </c>
      <c r="M893" s="34">
        <v>0</v>
      </c>
      <c r="N893" s="34">
        <v>0</v>
      </c>
      <c r="O893" s="34">
        <v>0</v>
      </c>
      <c r="P893" s="34">
        <v>0</v>
      </c>
      <c r="Q893" s="34">
        <v>0</v>
      </c>
      <c r="R893" s="34">
        <v>0</v>
      </c>
      <c r="S893" s="34">
        <v>0</v>
      </c>
      <c r="T893" s="34">
        <f t="shared" si="101"/>
        <v>0</v>
      </c>
      <c r="U893" s="34">
        <f t="shared" si="102"/>
        <v>0</v>
      </c>
      <c r="V893" s="34">
        <f t="shared" si="98"/>
        <v>0</v>
      </c>
    </row>
    <row r="894" spans="1:22">
      <c r="A894" s="34" t="s">
        <v>1119</v>
      </c>
      <c r="B894" s="34" t="s">
        <v>8</v>
      </c>
      <c r="C894" s="5" t="s">
        <v>5446</v>
      </c>
      <c r="D894" s="34">
        <v>0</v>
      </c>
      <c r="E894" s="34">
        <v>0</v>
      </c>
      <c r="F894" s="34">
        <v>0</v>
      </c>
      <c r="G894" s="34">
        <v>0</v>
      </c>
      <c r="H894" s="34">
        <v>0</v>
      </c>
      <c r="I894" s="34">
        <v>0</v>
      </c>
      <c r="J894" s="34">
        <v>0</v>
      </c>
      <c r="K894" s="34">
        <v>0</v>
      </c>
      <c r="L894" s="34">
        <v>0</v>
      </c>
      <c r="M894" s="34">
        <v>0</v>
      </c>
      <c r="N894" s="34">
        <v>0</v>
      </c>
      <c r="O894" s="34">
        <v>0</v>
      </c>
      <c r="P894" s="34">
        <v>0</v>
      </c>
      <c r="Q894" s="34">
        <v>0</v>
      </c>
      <c r="R894" s="34">
        <v>0</v>
      </c>
      <c r="S894" s="34">
        <v>0</v>
      </c>
      <c r="T894" s="34">
        <f t="shared" si="101"/>
        <v>0</v>
      </c>
      <c r="U894" s="34">
        <f t="shared" si="102"/>
        <v>0</v>
      </c>
      <c r="V894" s="34">
        <f t="shared" si="98"/>
        <v>0</v>
      </c>
    </row>
    <row r="895" spans="1:22">
      <c r="A895" s="34" t="s">
        <v>728</v>
      </c>
      <c r="B895" s="34" t="s">
        <v>8</v>
      </c>
      <c r="C895" s="5" t="s">
        <v>5446</v>
      </c>
      <c r="D895" s="34">
        <v>0</v>
      </c>
      <c r="E895" s="34">
        <v>0</v>
      </c>
      <c r="F895" s="34">
        <v>0</v>
      </c>
      <c r="G895" s="34">
        <v>0</v>
      </c>
      <c r="H895" s="34">
        <v>0</v>
      </c>
      <c r="I895" s="34">
        <v>0</v>
      </c>
      <c r="J895" s="34">
        <v>0</v>
      </c>
      <c r="K895" s="34">
        <v>0</v>
      </c>
      <c r="L895" s="34">
        <v>0</v>
      </c>
      <c r="M895" s="34">
        <v>0</v>
      </c>
      <c r="N895" s="34">
        <v>0</v>
      </c>
      <c r="O895" s="34">
        <v>0</v>
      </c>
      <c r="P895" s="34">
        <v>0</v>
      </c>
      <c r="Q895" s="34">
        <v>0</v>
      </c>
      <c r="R895" s="34">
        <v>0</v>
      </c>
      <c r="S895" s="34">
        <v>0</v>
      </c>
      <c r="T895" s="34">
        <f t="shared" si="101"/>
        <v>0</v>
      </c>
      <c r="U895" s="34">
        <f t="shared" si="102"/>
        <v>0</v>
      </c>
      <c r="V895" s="34">
        <f t="shared" si="98"/>
        <v>0</v>
      </c>
    </row>
    <row r="896" spans="1:22">
      <c r="A896" s="34" t="s">
        <v>259</v>
      </c>
      <c r="B896" s="34" t="s">
        <v>8</v>
      </c>
      <c r="C896" s="5" t="s">
        <v>5446</v>
      </c>
      <c r="D896" s="34">
        <v>0</v>
      </c>
      <c r="E896" s="34">
        <v>0</v>
      </c>
      <c r="F896" s="34">
        <v>0</v>
      </c>
      <c r="G896" s="34">
        <v>0</v>
      </c>
      <c r="H896" s="34">
        <v>0</v>
      </c>
      <c r="I896" s="34">
        <v>0</v>
      </c>
      <c r="J896" s="34">
        <v>0</v>
      </c>
      <c r="K896" s="34">
        <v>0</v>
      </c>
      <c r="L896" s="34">
        <v>0</v>
      </c>
      <c r="M896" s="34">
        <v>0</v>
      </c>
      <c r="N896" s="34">
        <v>0</v>
      </c>
      <c r="O896" s="34">
        <v>0</v>
      </c>
      <c r="P896" s="34">
        <v>0</v>
      </c>
      <c r="Q896" s="34">
        <v>0</v>
      </c>
      <c r="R896" s="34">
        <v>0</v>
      </c>
      <c r="S896" s="34">
        <v>0</v>
      </c>
      <c r="T896" s="34">
        <f t="shared" si="101"/>
        <v>0</v>
      </c>
      <c r="U896" s="34">
        <f t="shared" si="102"/>
        <v>0</v>
      </c>
      <c r="V896" s="34">
        <f t="shared" si="98"/>
        <v>0</v>
      </c>
    </row>
    <row r="897" spans="1:22">
      <c r="A897" s="34" t="s">
        <v>737</v>
      </c>
      <c r="B897" s="34" t="s">
        <v>8</v>
      </c>
      <c r="C897" s="5" t="s">
        <v>5446</v>
      </c>
      <c r="D897" s="34">
        <v>0</v>
      </c>
      <c r="E897" s="34">
        <v>0</v>
      </c>
      <c r="F897" s="34">
        <v>0</v>
      </c>
      <c r="G897" s="34">
        <v>0</v>
      </c>
      <c r="H897" s="34">
        <v>0</v>
      </c>
      <c r="I897" s="34">
        <v>0</v>
      </c>
      <c r="J897" s="34">
        <v>0</v>
      </c>
      <c r="K897" s="34">
        <v>0</v>
      </c>
      <c r="L897" s="34">
        <v>0</v>
      </c>
      <c r="M897" s="34">
        <v>0</v>
      </c>
      <c r="N897" s="34">
        <v>0</v>
      </c>
      <c r="O897" s="34">
        <v>0</v>
      </c>
      <c r="P897" s="34">
        <v>0</v>
      </c>
      <c r="Q897" s="34">
        <v>0</v>
      </c>
      <c r="R897" s="34">
        <v>0</v>
      </c>
      <c r="S897" s="34">
        <v>0</v>
      </c>
      <c r="T897" s="34">
        <f t="shared" si="101"/>
        <v>0</v>
      </c>
      <c r="U897" s="34">
        <f t="shared" si="102"/>
        <v>0</v>
      </c>
      <c r="V897" s="34">
        <f t="shared" si="98"/>
        <v>0</v>
      </c>
    </row>
    <row r="898" spans="1:22">
      <c r="A898" s="34" t="s">
        <v>1187</v>
      </c>
      <c r="B898" s="34" t="s">
        <v>8</v>
      </c>
      <c r="C898" s="5" t="s">
        <v>5446</v>
      </c>
      <c r="D898" s="34">
        <v>0</v>
      </c>
      <c r="E898" s="34">
        <v>0</v>
      </c>
      <c r="F898" s="34">
        <v>0</v>
      </c>
      <c r="G898" s="34">
        <v>0</v>
      </c>
      <c r="H898" s="34">
        <v>0</v>
      </c>
      <c r="I898" s="34">
        <v>0</v>
      </c>
      <c r="J898" s="34">
        <v>0</v>
      </c>
      <c r="K898" s="34">
        <v>0</v>
      </c>
      <c r="L898" s="34">
        <v>1</v>
      </c>
      <c r="M898" s="34">
        <v>0</v>
      </c>
      <c r="N898" s="34">
        <v>1</v>
      </c>
      <c r="O898" s="34">
        <v>0</v>
      </c>
      <c r="P898" s="34">
        <v>0</v>
      </c>
      <c r="Q898" s="34">
        <v>0</v>
      </c>
      <c r="R898" s="34">
        <v>0</v>
      </c>
      <c r="S898" s="34">
        <v>0</v>
      </c>
      <c r="T898" s="34">
        <f>COUNTIF(D898:S898,"&gt;2")</f>
        <v>0</v>
      </c>
      <c r="U898" s="34">
        <f>COUNTIF(D898:S898,"&lt;2")  - COUNTIF(D898:S898,"=0")</f>
        <v>2</v>
      </c>
      <c r="V898" s="34">
        <f t="shared" si="98"/>
        <v>2</v>
      </c>
    </row>
    <row r="899" spans="1:22">
      <c r="A899" s="34" t="s">
        <v>298</v>
      </c>
      <c r="B899" s="34" t="s">
        <v>8</v>
      </c>
      <c r="C899" s="5" t="s">
        <v>5446</v>
      </c>
      <c r="D899" s="34">
        <v>0</v>
      </c>
      <c r="E899" s="34">
        <v>0</v>
      </c>
      <c r="F899" s="34">
        <v>0</v>
      </c>
      <c r="G899" s="34">
        <v>0</v>
      </c>
      <c r="H899" s="34">
        <v>0</v>
      </c>
      <c r="I899" s="34">
        <v>0</v>
      </c>
      <c r="J899" s="34">
        <v>0</v>
      </c>
      <c r="K899" s="34">
        <v>0</v>
      </c>
      <c r="L899" s="34">
        <v>0</v>
      </c>
      <c r="M899" s="34">
        <v>0</v>
      </c>
      <c r="N899" s="34">
        <v>0</v>
      </c>
      <c r="O899" s="34">
        <v>0</v>
      </c>
      <c r="P899" s="34">
        <v>0</v>
      </c>
      <c r="Q899" s="34">
        <v>0</v>
      </c>
      <c r="R899" s="34">
        <v>0</v>
      </c>
      <c r="S899" s="34">
        <v>0</v>
      </c>
      <c r="T899" s="34">
        <f>COUNTIF(D899:S899,"&gt;0")</f>
        <v>0</v>
      </c>
      <c r="U899" s="34">
        <f>COUNTIF(D899:S899,"&lt;0")</f>
        <v>0</v>
      </c>
      <c r="V899" s="34">
        <f t="shared" si="98"/>
        <v>0</v>
      </c>
    </row>
    <row r="900" spans="1:22">
      <c r="A900" s="34" t="s">
        <v>305</v>
      </c>
      <c r="B900" s="34" t="s">
        <v>8</v>
      </c>
      <c r="C900" s="5" t="s">
        <v>5446</v>
      </c>
      <c r="D900" s="34">
        <v>0</v>
      </c>
      <c r="E900" s="34">
        <v>0</v>
      </c>
      <c r="F900" s="34">
        <v>0</v>
      </c>
      <c r="G900" s="34">
        <v>0</v>
      </c>
      <c r="H900" s="34">
        <v>0</v>
      </c>
      <c r="I900" s="34">
        <v>0</v>
      </c>
      <c r="J900" s="34">
        <v>0</v>
      </c>
      <c r="K900" s="34">
        <v>0</v>
      </c>
      <c r="L900" s="34">
        <v>0</v>
      </c>
      <c r="M900" s="34">
        <v>0</v>
      </c>
      <c r="N900" s="34">
        <v>0</v>
      </c>
      <c r="O900" s="34">
        <v>0</v>
      </c>
      <c r="P900" s="34">
        <v>0</v>
      </c>
      <c r="Q900" s="34">
        <v>0</v>
      </c>
      <c r="R900" s="34">
        <v>0</v>
      </c>
      <c r="S900" s="34">
        <v>0</v>
      </c>
      <c r="T900" s="34">
        <f>COUNTIF(D900:S900,"&gt;0")</f>
        <v>0</v>
      </c>
      <c r="U900" s="34">
        <f>COUNTIF(D900:S900,"&lt;0")</f>
        <v>0</v>
      </c>
      <c r="V900" s="34">
        <f t="shared" si="98"/>
        <v>0</v>
      </c>
    </row>
    <row r="901" spans="1:22">
      <c r="A901" s="34" t="s">
        <v>1308</v>
      </c>
      <c r="B901" s="34" t="s">
        <v>8</v>
      </c>
      <c r="C901" s="5" t="s">
        <v>5446</v>
      </c>
      <c r="D901" s="34">
        <v>0</v>
      </c>
      <c r="E901" s="34">
        <v>0</v>
      </c>
      <c r="F901" s="34">
        <v>0</v>
      </c>
      <c r="G901" s="34">
        <v>0</v>
      </c>
      <c r="H901" s="34">
        <v>0</v>
      </c>
      <c r="I901" s="34">
        <v>0</v>
      </c>
      <c r="J901" s="34">
        <v>0</v>
      </c>
      <c r="K901" s="34">
        <v>0</v>
      </c>
      <c r="L901" s="34">
        <v>0</v>
      </c>
      <c r="M901" s="34">
        <v>0</v>
      </c>
      <c r="N901" s="34">
        <v>0</v>
      </c>
      <c r="O901" s="34">
        <v>0</v>
      </c>
      <c r="P901" s="34">
        <v>0</v>
      </c>
      <c r="Q901" s="34">
        <v>0</v>
      </c>
      <c r="R901" s="34">
        <v>0</v>
      </c>
      <c r="S901" s="34">
        <v>0</v>
      </c>
      <c r="T901" s="34">
        <f>COUNTIF(D901:S901,"&gt;0")</f>
        <v>0</v>
      </c>
      <c r="U901" s="34">
        <f>COUNTIF(D901:S901,"&lt;0")</f>
        <v>0</v>
      </c>
      <c r="V901" s="34">
        <f t="shared" si="98"/>
        <v>0</v>
      </c>
    </row>
    <row r="902" spans="1:22">
      <c r="A902" s="34" t="s">
        <v>1303</v>
      </c>
      <c r="B902" s="34" t="s">
        <v>8</v>
      </c>
      <c r="C902" s="5" t="s">
        <v>5446</v>
      </c>
      <c r="D902" s="34">
        <v>0</v>
      </c>
      <c r="E902" s="34">
        <v>0</v>
      </c>
      <c r="F902" s="34">
        <v>1</v>
      </c>
      <c r="G902" s="34">
        <v>0</v>
      </c>
      <c r="H902" s="34">
        <v>0</v>
      </c>
      <c r="I902" s="34">
        <v>0</v>
      </c>
      <c r="J902" s="34">
        <v>0</v>
      </c>
      <c r="K902" s="34">
        <v>0</v>
      </c>
      <c r="L902" s="34">
        <v>0</v>
      </c>
      <c r="M902" s="34">
        <v>0</v>
      </c>
      <c r="N902" s="34">
        <v>0</v>
      </c>
      <c r="O902" s="34">
        <v>0</v>
      </c>
      <c r="P902" s="34">
        <v>0</v>
      </c>
      <c r="Q902" s="34">
        <v>0</v>
      </c>
      <c r="R902" s="34">
        <v>0</v>
      </c>
      <c r="S902" s="34">
        <v>0</v>
      </c>
      <c r="T902" s="34">
        <f>COUNTIF(D902:S902,"&gt;0")</f>
        <v>1</v>
      </c>
      <c r="U902" s="34">
        <f>COUNTIF(D902:S902,"&lt;0")</f>
        <v>0</v>
      </c>
      <c r="V902" s="34">
        <f t="shared" si="98"/>
        <v>1</v>
      </c>
    </row>
    <row r="903" spans="1:22">
      <c r="A903" s="34" t="s">
        <v>1311</v>
      </c>
      <c r="B903" s="34" t="s">
        <v>8</v>
      </c>
      <c r="C903" s="5" t="s">
        <v>5446</v>
      </c>
      <c r="D903" s="34">
        <v>0</v>
      </c>
      <c r="E903" s="34">
        <v>0</v>
      </c>
      <c r="F903" s="34">
        <v>0</v>
      </c>
      <c r="G903" s="34">
        <v>0</v>
      </c>
      <c r="H903" s="34">
        <v>0</v>
      </c>
      <c r="I903" s="34">
        <v>0</v>
      </c>
      <c r="J903" s="34">
        <v>0</v>
      </c>
      <c r="K903" s="34">
        <v>0</v>
      </c>
      <c r="L903" s="34">
        <v>0</v>
      </c>
      <c r="M903" s="34">
        <v>0</v>
      </c>
      <c r="N903" s="34">
        <v>0</v>
      </c>
      <c r="O903" s="34">
        <v>0</v>
      </c>
      <c r="P903" s="34">
        <v>0</v>
      </c>
      <c r="Q903" s="34">
        <v>0</v>
      </c>
      <c r="R903" s="34">
        <v>0</v>
      </c>
      <c r="S903" s="34">
        <v>0</v>
      </c>
      <c r="T903" s="34">
        <f>COUNTIF(D903:S903,"&gt;0")</f>
        <v>0</v>
      </c>
      <c r="U903" s="34">
        <f>COUNTIF(D903:S903,"&lt;0")</f>
        <v>0</v>
      </c>
      <c r="V903" s="34">
        <f t="shared" si="98"/>
        <v>0</v>
      </c>
    </row>
    <row r="904" spans="1:22">
      <c r="A904" s="34" t="s">
        <v>919</v>
      </c>
      <c r="B904" s="34" t="s">
        <v>8</v>
      </c>
      <c r="C904" s="5" t="s">
        <v>5446</v>
      </c>
      <c r="D904" s="34">
        <v>0</v>
      </c>
      <c r="E904" s="34">
        <v>1</v>
      </c>
      <c r="F904" s="34">
        <v>0</v>
      </c>
      <c r="G904" s="34">
        <v>0</v>
      </c>
      <c r="H904" s="34" t="s">
        <v>5534</v>
      </c>
      <c r="I904" s="34">
        <v>0</v>
      </c>
      <c r="J904" s="34">
        <v>0</v>
      </c>
      <c r="K904" s="34">
        <v>0</v>
      </c>
      <c r="L904" s="34">
        <v>0</v>
      </c>
      <c r="M904" s="34">
        <v>0</v>
      </c>
      <c r="N904" s="34">
        <v>0</v>
      </c>
      <c r="O904" s="34">
        <v>0</v>
      </c>
      <c r="P904" s="34">
        <v>0</v>
      </c>
      <c r="Q904" s="34">
        <v>0</v>
      </c>
      <c r="R904" s="34">
        <v>1</v>
      </c>
      <c r="S904" s="34">
        <v>0</v>
      </c>
      <c r="T904" s="34">
        <f>COUNTIF(D904:S904,"&gt;2")</f>
        <v>0</v>
      </c>
      <c r="U904" s="34">
        <f>COUNTIF(D904:S904,"&lt;2")  - COUNTIF(D904:S904,"=0")</f>
        <v>2</v>
      </c>
      <c r="V904" s="34">
        <f t="shared" si="98"/>
        <v>2</v>
      </c>
    </row>
    <row r="905" spans="1:22">
      <c r="A905" s="34" t="s">
        <v>2738</v>
      </c>
      <c r="B905" s="34" t="s">
        <v>8</v>
      </c>
      <c r="C905" s="5" t="s">
        <v>5446</v>
      </c>
      <c r="D905" s="34">
        <v>0</v>
      </c>
      <c r="E905" s="34">
        <v>0</v>
      </c>
      <c r="F905" s="34">
        <v>0</v>
      </c>
      <c r="G905" s="34">
        <v>0</v>
      </c>
      <c r="H905" s="34">
        <v>0</v>
      </c>
      <c r="I905" s="34">
        <v>0</v>
      </c>
      <c r="J905" s="34">
        <v>0</v>
      </c>
      <c r="K905" s="34">
        <v>0</v>
      </c>
      <c r="L905" s="34">
        <v>0</v>
      </c>
      <c r="M905" s="34">
        <v>0</v>
      </c>
      <c r="N905" s="34">
        <v>0</v>
      </c>
      <c r="O905" s="34">
        <v>0</v>
      </c>
      <c r="P905" s="34">
        <v>0</v>
      </c>
      <c r="Q905" s="34">
        <v>0</v>
      </c>
      <c r="R905" s="34">
        <v>0</v>
      </c>
      <c r="S905" s="34">
        <v>0</v>
      </c>
      <c r="T905" s="34">
        <f>COUNTIF(D905:S905,"&gt;0")</f>
        <v>0</v>
      </c>
      <c r="U905" s="34">
        <f>COUNTIF(D905:S905,"&lt;0")</f>
        <v>0</v>
      </c>
      <c r="V905" s="34">
        <f t="shared" si="98"/>
        <v>0</v>
      </c>
    </row>
    <row r="906" spans="1:22">
      <c r="A906" s="34" t="s">
        <v>2736</v>
      </c>
      <c r="B906" s="34" t="s">
        <v>8</v>
      </c>
      <c r="C906" s="5" t="s">
        <v>5533</v>
      </c>
      <c r="D906" s="34">
        <v>1</v>
      </c>
      <c r="E906" s="34">
        <v>0</v>
      </c>
      <c r="F906" s="34">
        <v>0</v>
      </c>
      <c r="G906" s="34">
        <v>0</v>
      </c>
      <c r="H906" s="34">
        <v>0</v>
      </c>
      <c r="I906" s="34">
        <v>0</v>
      </c>
      <c r="J906" s="34">
        <v>0</v>
      </c>
      <c r="K906" s="34">
        <v>0</v>
      </c>
      <c r="L906" s="34">
        <v>0</v>
      </c>
      <c r="M906" s="34">
        <v>0</v>
      </c>
      <c r="N906" s="34">
        <v>0</v>
      </c>
      <c r="O906" s="34">
        <v>0</v>
      </c>
      <c r="P906" s="34">
        <v>0</v>
      </c>
      <c r="Q906" s="34">
        <v>0</v>
      </c>
      <c r="R906" s="34">
        <v>0</v>
      </c>
      <c r="S906" s="34">
        <v>0</v>
      </c>
      <c r="T906" s="34">
        <f>COUNTIF(D906:S906,"&gt;0")</f>
        <v>1</v>
      </c>
      <c r="U906" s="34">
        <f>COUNTIF(D906:S906,"&lt;0")</f>
        <v>0</v>
      </c>
      <c r="V906" s="34">
        <f t="shared" si="98"/>
        <v>1</v>
      </c>
    </row>
    <row r="907" spans="1:22">
      <c r="A907" s="34" t="s">
        <v>2809</v>
      </c>
      <c r="B907" s="34" t="s">
        <v>8</v>
      </c>
      <c r="C907" s="5" t="s">
        <v>5446</v>
      </c>
      <c r="D907" s="34">
        <v>-1</v>
      </c>
      <c r="E907" s="34">
        <v>0</v>
      </c>
      <c r="F907" s="34">
        <v>0</v>
      </c>
      <c r="G907" s="34">
        <v>0</v>
      </c>
      <c r="H907" s="34">
        <v>0</v>
      </c>
      <c r="I907" s="34">
        <v>0</v>
      </c>
      <c r="J907" s="34">
        <v>0</v>
      </c>
      <c r="K907" s="34">
        <v>0</v>
      </c>
      <c r="L907" s="34">
        <v>0</v>
      </c>
      <c r="M907" s="34">
        <v>0</v>
      </c>
      <c r="N907" s="34">
        <v>0</v>
      </c>
      <c r="O907" s="34">
        <v>0</v>
      </c>
      <c r="P907" s="34">
        <v>0</v>
      </c>
      <c r="Q907" s="34">
        <v>0</v>
      </c>
      <c r="R907" s="34">
        <v>0</v>
      </c>
      <c r="S907" s="34">
        <v>0</v>
      </c>
      <c r="T907" s="34">
        <f>COUNTIF(D907:S907,"&gt;2")</f>
        <v>0</v>
      </c>
      <c r="U907" s="34">
        <f>COUNTIF(D907:S907,"&lt;2")  - COUNTIF(D907:S907,"=0")</f>
        <v>1</v>
      </c>
      <c r="V907" s="34">
        <f t="shared" si="98"/>
        <v>1</v>
      </c>
    </row>
    <row r="908" spans="1:22">
      <c r="A908" s="34" t="s">
        <v>2522</v>
      </c>
      <c r="B908" s="34" t="s">
        <v>8</v>
      </c>
      <c r="C908" s="5" t="s">
        <v>5446</v>
      </c>
      <c r="D908" s="34">
        <v>0</v>
      </c>
      <c r="E908" s="34">
        <v>0</v>
      </c>
      <c r="F908" s="34">
        <v>0</v>
      </c>
      <c r="G908" s="34">
        <v>0</v>
      </c>
      <c r="H908" s="34">
        <v>0</v>
      </c>
      <c r="I908" s="34">
        <v>0</v>
      </c>
      <c r="J908" s="34">
        <v>0</v>
      </c>
      <c r="K908" s="34">
        <v>0</v>
      </c>
      <c r="L908" s="34">
        <v>0</v>
      </c>
      <c r="M908" s="34">
        <v>0</v>
      </c>
      <c r="N908" s="34">
        <v>0</v>
      </c>
      <c r="O908" s="34">
        <v>0</v>
      </c>
      <c r="P908" s="34">
        <v>0</v>
      </c>
      <c r="Q908" s="34">
        <v>0</v>
      </c>
      <c r="R908" s="34">
        <v>0</v>
      </c>
      <c r="S908" s="34">
        <v>0</v>
      </c>
      <c r="T908" s="34">
        <f t="shared" ref="T908:T939" si="103">COUNTIF(D908:S908,"&gt;0")</f>
        <v>0</v>
      </c>
      <c r="U908" s="34">
        <f t="shared" ref="U908:U939" si="104">COUNTIF(D908:S908,"&lt;0")</f>
        <v>0</v>
      </c>
      <c r="V908" s="34">
        <f t="shared" si="98"/>
        <v>0</v>
      </c>
    </row>
    <row r="909" spans="1:22">
      <c r="A909" s="34" t="s">
        <v>2547</v>
      </c>
      <c r="B909" s="34" t="s">
        <v>8</v>
      </c>
      <c r="C909" s="5" t="s">
        <v>5446</v>
      </c>
      <c r="D909" s="34">
        <v>0</v>
      </c>
      <c r="E909" s="34">
        <v>0</v>
      </c>
      <c r="F909" s="34">
        <v>0</v>
      </c>
      <c r="G909" s="34">
        <v>0</v>
      </c>
      <c r="H909" s="34">
        <v>0</v>
      </c>
      <c r="I909" s="34">
        <v>0</v>
      </c>
      <c r="J909" s="34">
        <v>0</v>
      </c>
      <c r="K909" s="34">
        <v>0</v>
      </c>
      <c r="L909" s="34">
        <v>0</v>
      </c>
      <c r="M909" s="34">
        <v>0</v>
      </c>
      <c r="N909" s="34">
        <v>0</v>
      </c>
      <c r="O909" s="34">
        <v>0</v>
      </c>
      <c r="P909" s="34">
        <v>0</v>
      </c>
      <c r="Q909" s="34">
        <v>0</v>
      </c>
      <c r="R909" s="34">
        <v>0</v>
      </c>
      <c r="S909" s="34">
        <v>0</v>
      </c>
      <c r="T909" s="34">
        <f t="shared" si="103"/>
        <v>0</v>
      </c>
      <c r="U909" s="34">
        <f t="shared" si="104"/>
        <v>0</v>
      </c>
      <c r="V909" s="34">
        <f t="shared" si="98"/>
        <v>0</v>
      </c>
    </row>
    <row r="910" spans="1:22">
      <c r="A910" s="34" t="s">
        <v>2655</v>
      </c>
      <c r="B910" s="34" t="s">
        <v>8</v>
      </c>
      <c r="C910" s="5" t="s">
        <v>5446</v>
      </c>
      <c r="D910" s="34">
        <v>0</v>
      </c>
      <c r="E910" s="34">
        <v>0</v>
      </c>
      <c r="F910" s="34">
        <v>0</v>
      </c>
      <c r="G910" s="34">
        <v>0</v>
      </c>
      <c r="H910" s="34">
        <v>0</v>
      </c>
      <c r="I910" s="34">
        <v>0</v>
      </c>
      <c r="J910" s="34">
        <v>0</v>
      </c>
      <c r="K910" s="34">
        <v>0</v>
      </c>
      <c r="L910" s="34">
        <v>0</v>
      </c>
      <c r="M910" s="34">
        <v>0</v>
      </c>
      <c r="N910" s="34">
        <v>0</v>
      </c>
      <c r="O910" s="34">
        <v>0</v>
      </c>
      <c r="P910" s="34">
        <v>0</v>
      </c>
      <c r="Q910" s="34">
        <v>0</v>
      </c>
      <c r="R910" s="34">
        <v>0</v>
      </c>
      <c r="S910" s="34">
        <v>0</v>
      </c>
      <c r="T910" s="34">
        <f t="shared" si="103"/>
        <v>0</v>
      </c>
      <c r="U910" s="34">
        <f t="shared" si="104"/>
        <v>0</v>
      </c>
      <c r="V910" s="34">
        <f t="shared" si="98"/>
        <v>0</v>
      </c>
    </row>
    <row r="911" spans="1:22">
      <c r="A911" s="34" t="s">
        <v>596</v>
      </c>
      <c r="B911" s="34" t="s">
        <v>8</v>
      </c>
      <c r="C911" s="5" t="s">
        <v>5446</v>
      </c>
      <c r="D911" s="34">
        <v>1</v>
      </c>
      <c r="E911" s="34">
        <v>0</v>
      </c>
      <c r="F911" s="34">
        <v>0</v>
      </c>
      <c r="G911" s="34">
        <v>0</v>
      </c>
      <c r="H911" s="34">
        <v>0</v>
      </c>
      <c r="I911" s="34">
        <v>0</v>
      </c>
      <c r="J911" s="34">
        <v>0</v>
      </c>
      <c r="K911" s="34">
        <v>0</v>
      </c>
      <c r="L911" s="34">
        <v>0</v>
      </c>
      <c r="M911" s="34">
        <v>0</v>
      </c>
      <c r="N911" s="34">
        <v>0</v>
      </c>
      <c r="O911" s="34">
        <v>0</v>
      </c>
      <c r="P911" s="34">
        <v>0</v>
      </c>
      <c r="Q911" s="34">
        <v>0</v>
      </c>
      <c r="R911" s="34">
        <v>0</v>
      </c>
      <c r="S911" s="34">
        <v>0</v>
      </c>
      <c r="T911" s="34">
        <f t="shared" si="103"/>
        <v>1</v>
      </c>
      <c r="U911" s="34">
        <f t="shared" si="104"/>
        <v>0</v>
      </c>
      <c r="V911" s="34">
        <f t="shared" si="98"/>
        <v>1</v>
      </c>
    </row>
    <row r="912" spans="1:22">
      <c r="A912" s="34" t="s">
        <v>1098</v>
      </c>
      <c r="B912" s="34" t="s">
        <v>8</v>
      </c>
      <c r="C912" s="5" t="s">
        <v>5446</v>
      </c>
      <c r="D912" s="34">
        <v>0</v>
      </c>
      <c r="E912" s="34">
        <v>0</v>
      </c>
      <c r="F912" s="34">
        <v>0</v>
      </c>
      <c r="G912" s="34">
        <v>0</v>
      </c>
      <c r="H912" s="34">
        <v>0</v>
      </c>
      <c r="I912" s="34">
        <v>0</v>
      </c>
      <c r="J912" s="34">
        <v>0</v>
      </c>
      <c r="K912" s="34">
        <v>0</v>
      </c>
      <c r="L912" s="34">
        <v>0</v>
      </c>
      <c r="M912" s="34">
        <v>0</v>
      </c>
      <c r="N912" s="34">
        <v>0</v>
      </c>
      <c r="O912" s="34">
        <v>0</v>
      </c>
      <c r="P912" s="34">
        <v>0</v>
      </c>
      <c r="Q912" s="34">
        <v>0</v>
      </c>
      <c r="R912" s="34">
        <v>0</v>
      </c>
      <c r="S912" s="34">
        <v>0</v>
      </c>
      <c r="T912" s="34">
        <f t="shared" si="103"/>
        <v>0</v>
      </c>
      <c r="U912" s="34">
        <f t="shared" si="104"/>
        <v>0</v>
      </c>
      <c r="V912" s="34">
        <f t="shared" si="98"/>
        <v>0</v>
      </c>
    </row>
    <row r="913" spans="1:22">
      <c r="A913" s="34" t="s">
        <v>1905</v>
      </c>
      <c r="B913" s="34" t="s">
        <v>8</v>
      </c>
      <c r="C913" s="5" t="s">
        <v>5446</v>
      </c>
      <c r="D913" s="34">
        <v>0</v>
      </c>
      <c r="E913" s="34">
        <v>0</v>
      </c>
      <c r="F913" s="34">
        <v>0</v>
      </c>
      <c r="G913" s="34">
        <v>0</v>
      </c>
      <c r="H913" s="34">
        <v>0</v>
      </c>
      <c r="I913" s="34">
        <v>0</v>
      </c>
      <c r="J913" s="34">
        <v>0</v>
      </c>
      <c r="K913" s="34">
        <v>0</v>
      </c>
      <c r="L913" s="34">
        <v>0</v>
      </c>
      <c r="M913" s="34">
        <v>0</v>
      </c>
      <c r="N913" s="34">
        <v>0</v>
      </c>
      <c r="O913" s="34">
        <v>0</v>
      </c>
      <c r="P913" s="34">
        <v>0</v>
      </c>
      <c r="Q913" s="34">
        <v>0</v>
      </c>
      <c r="R913" s="34">
        <v>0</v>
      </c>
      <c r="S913" s="34">
        <v>0</v>
      </c>
      <c r="T913" s="34">
        <f t="shared" si="103"/>
        <v>0</v>
      </c>
      <c r="U913" s="34">
        <f t="shared" si="104"/>
        <v>0</v>
      </c>
      <c r="V913" s="34">
        <f t="shared" ref="V913:V976" si="105">SUM(T913:U913)</f>
        <v>0</v>
      </c>
    </row>
    <row r="914" spans="1:22">
      <c r="A914" s="34" t="s">
        <v>455</v>
      </c>
      <c r="B914" s="34" t="s">
        <v>8</v>
      </c>
      <c r="C914" s="5" t="s">
        <v>5446</v>
      </c>
      <c r="D914" s="34">
        <v>0</v>
      </c>
      <c r="E914" s="34">
        <v>0</v>
      </c>
      <c r="F914" s="34">
        <v>0</v>
      </c>
      <c r="G914" s="34">
        <v>0</v>
      </c>
      <c r="H914" s="34">
        <v>0</v>
      </c>
      <c r="I914" s="34">
        <v>0</v>
      </c>
      <c r="J914" s="34">
        <v>0</v>
      </c>
      <c r="K914" s="34">
        <v>0</v>
      </c>
      <c r="L914" s="34">
        <v>0</v>
      </c>
      <c r="M914" s="34">
        <v>0</v>
      </c>
      <c r="N914" s="34">
        <v>0</v>
      </c>
      <c r="O914" s="34">
        <v>0</v>
      </c>
      <c r="P914" s="34">
        <v>0</v>
      </c>
      <c r="Q914" s="34">
        <v>0</v>
      </c>
      <c r="R914" s="34">
        <v>0</v>
      </c>
      <c r="S914" s="34">
        <v>0</v>
      </c>
      <c r="T914" s="34">
        <f t="shared" si="103"/>
        <v>0</v>
      </c>
      <c r="U914" s="34">
        <f t="shared" si="104"/>
        <v>0</v>
      </c>
      <c r="V914" s="34">
        <f t="shared" si="105"/>
        <v>0</v>
      </c>
    </row>
    <row r="915" spans="1:22">
      <c r="A915" s="34" t="s">
        <v>865</v>
      </c>
      <c r="B915" s="34" t="s">
        <v>8</v>
      </c>
      <c r="C915" s="5" t="s">
        <v>5446</v>
      </c>
      <c r="D915" s="34">
        <v>0</v>
      </c>
      <c r="E915" s="34">
        <v>0</v>
      </c>
      <c r="F915" s="34">
        <v>0</v>
      </c>
      <c r="G915" s="34">
        <v>0</v>
      </c>
      <c r="H915" s="34">
        <v>0</v>
      </c>
      <c r="I915" s="34">
        <v>0</v>
      </c>
      <c r="J915" s="34">
        <v>0</v>
      </c>
      <c r="K915" s="34">
        <v>0</v>
      </c>
      <c r="L915" s="34">
        <v>0</v>
      </c>
      <c r="M915" s="34">
        <v>0</v>
      </c>
      <c r="N915" s="34">
        <v>0</v>
      </c>
      <c r="O915" s="34">
        <v>0</v>
      </c>
      <c r="P915" s="34">
        <v>0</v>
      </c>
      <c r="Q915" s="34">
        <v>0</v>
      </c>
      <c r="R915" s="34">
        <v>0</v>
      </c>
      <c r="S915" s="34">
        <v>0</v>
      </c>
      <c r="T915" s="34">
        <f t="shared" si="103"/>
        <v>0</v>
      </c>
      <c r="U915" s="34">
        <f t="shared" si="104"/>
        <v>0</v>
      </c>
      <c r="V915" s="34">
        <f t="shared" si="105"/>
        <v>0</v>
      </c>
    </row>
    <row r="916" spans="1:22">
      <c r="A916" s="34" t="s">
        <v>723</v>
      </c>
      <c r="B916" s="34" t="s">
        <v>8</v>
      </c>
      <c r="C916" s="5" t="s">
        <v>5446</v>
      </c>
      <c r="D916" s="34">
        <v>0</v>
      </c>
      <c r="E916" s="34">
        <v>0</v>
      </c>
      <c r="F916" s="34">
        <v>0</v>
      </c>
      <c r="G916" s="34">
        <v>0</v>
      </c>
      <c r="H916" s="34">
        <v>0</v>
      </c>
      <c r="I916" s="34">
        <v>0</v>
      </c>
      <c r="J916" s="34">
        <v>0</v>
      </c>
      <c r="K916" s="34">
        <v>0</v>
      </c>
      <c r="L916" s="34">
        <v>0</v>
      </c>
      <c r="M916" s="34">
        <v>0</v>
      </c>
      <c r="N916" s="34">
        <v>0</v>
      </c>
      <c r="O916" s="34">
        <v>0</v>
      </c>
      <c r="P916" s="34">
        <v>0</v>
      </c>
      <c r="Q916" s="34">
        <v>0</v>
      </c>
      <c r="R916" s="34">
        <v>0</v>
      </c>
      <c r="S916" s="34" t="s">
        <v>5534</v>
      </c>
      <c r="T916" s="34">
        <f t="shared" si="103"/>
        <v>0</v>
      </c>
      <c r="U916" s="34">
        <f t="shared" si="104"/>
        <v>0</v>
      </c>
      <c r="V916" s="34">
        <f t="shared" si="105"/>
        <v>0</v>
      </c>
    </row>
    <row r="917" spans="1:22">
      <c r="A917" s="34" t="s">
        <v>612</v>
      </c>
      <c r="B917" s="34" t="s">
        <v>8</v>
      </c>
      <c r="C917" s="5" t="s">
        <v>5446</v>
      </c>
      <c r="D917" s="34">
        <v>0</v>
      </c>
      <c r="E917" s="34">
        <v>0</v>
      </c>
      <c r="F917" s="34">
        <v>0</v>
      </c>
      <c r="G917" s="34">
        <v>0</v>
      </c>
      <c r="H917" s="34">
        <v>0</v>
      </c>
      <c r="I917" s="34">
        <v>0</v>
      </c>
      <c r="J917" s="34">
        <v>0</v>
      </c>
      <c r="K917" s="34">
        <v>0</v>
      </c>
      <c r="L917" s="34">
        <v>0</v>
      </c>
      <c r="M917" s="34">
        <v>0</v>
      </c>
      <c r="N917" s="34">
        <v>0</v>
      </c>
      <c r="O917" s="34">
        <v>0</v>
      </c>
      <c r="P917" s="34">
        <v>0</v>
      </c>
      <c r="Q917" s="34">
        <v>0</v>
      </c>
      <c r="R917" s="34">
        <v>0</v>
      </c>
      <c r="S917" s="34">
        <v>0</v>
      </c>
      <c r="T917" s="34">
        <f t="shared" si="103"/>
        <v>0</v>
      </c>
      <c r="U917" s="34">
        <f t="shared" si="104"/>
        <v>0</v>
      </c>
      <c r="V917" s="34">
        <f t="shared" si="105"/>
        <v>0</v>
      </c>
    </row>
    <row r="918" spans="1:22">
      <c r="A918" s="34" t="s">
        <v>857</v>
      </c>
      <c r="B918" s="34" t="s">
        <v>8</v>
      </c>
      <c r="C918" s="5" t="s">
        <v>5446</v>
      </c>
      <c r="D918" s="34">
        <v>0</v>
      </c>
      <c r="E918" s="34">
        <v>0</v>
      </c>
      <c r="F918" s="34">
        <v>0</v>
      </c>
      <c r="G918" s="34">
        <v>0</v>
      </c>
      <c r="H918" s="34">
        <v>0</v>
      </c>
      <c r="I918" s="34">
        <v>0</v>
      </c>
      <c r="J918" s="34">
        <v>0</v>
      </c>
      <c r="K918" s="34">
        <v>0</v>
      </c>
      <c r="L918" s="34">
        <v>0</v>
      </c>
      <c r="M918" s="34">
        <v>0</v>
      </c>
      <c r="N918" s="34">
        <v>0</v>
      </c>
      <c r="O918" s="34">
        <v>0</v>
      </c>
      <c r="P918" s="34">
        <v>0</v>
      </c>
      <c r="Q918" s="34">
        <v>0</v>
      </c>
      <c r="R918" s="34">
        <v>0</v>
      </c>
      <c r="S918" s="34">
        <v>0</v>
      </c>
      <c r="T918" s="34">
        <f t="shared" si="103"/>
        <v>0</v>
      </c>
      <c r="U918" s="34">
        <f t="shared" si="104"/>
        <v>0</v>
      </c>
      <c r="V918" s="34">
        <f t="shared" si="105"/>
        <v>0</v>
      </c>
    </row>
    <row r="919" spans="1:22">
      <c r="A919" s="34" t="s">
        <v>858</v>
      </c>
      <c r="B919" s="34" t="s">
        <v>8</v>
      </c>
      <c r="C919" s="5" t="s">
        <v>5446</v>
      </c>
      <c r="D919" s="34">
        <v>0</v>
      </c>
      <c r="E919" s="34">
        <v>0</v>
      </c>
      <c r="F919" s="34">
        <v>1</v>
      </c>
      <c r="G919" s="34">
        <v>1</v>
      </c>
      <c r="H919" s="34">
        <v>0</v>
      </c>
      <c r="I919" s="34">
        <v>0</v>
      </c>
      <c r="J919" s="34">
        <v>0</v>
      </c>
      <c r="K919" s="34">
        <v>1</v>
      </c>
      <c r="L919" s="34">
        <v>0</v>
      </c>
      <c r="M919" s="34">
        <v>0</v>
      </c>
      <c r="N919" s="34">
        <v>0</v>
      </c>
      <c r="O919" s="34">
        <v>0</v>
      </c>
      <c r="P919" s="34">
        <v>0</v>
      </c>
      <c r="Q919" s="34">
        <v>0</v>
      </c>
      <c r="R919" s="34">
        <v>1</v>
      </c>
      <c r="S919" s="34">
        <v>0</v>
      </c>
      <c r="T919" s="34">
        <f t="shared" si="103"/>
        <v>4</v>
      </c>
      <c r="U919" s="34">
        <f t="shared" si="104"/>
        <v>0</v>
      </c>
      <c r="V919" s="34">
        <f t="shared" si="105"/>
        <v>4</v>
      </c>
    </row>
    <row r="920" spans="1:22">
      <c r="A920" s="34" t="s">
        <v>867</v>
      </c>
      <c r="B920" s="34" t="s">
        <v>8</v>
      </c>
      <c r="C920" s="5" t="s">
        <v>5446</v>
      </c>
      <c r="D920" s="34">
        <v>0</v>
      </c>
      <c r="E920" s="34">
        <v>0</v>
      </c>
      <c r="F920" s="34">
        <v>0</v>
      </c>
      <c r="G920" s="34">
        <v>0</v>
      </c>
      <c r="H920" s="34">
        <v>0</v>
      </c>
      <c r="I920" s="34">
        <v>0</v>
      </c>
      <c r="J920" s="34">
        <v>0</v>
      </c>
      <c r="K920" s="34">
        <v>0</v>
      </c>
      <c r="L920" s="34">
        <v>0</v>
      </c>
      <c r="M920" s="34">
        <v>0</v>
      </c>
      <c r="N920" s="34">
        <v>0</v>
      </c>
      <c r="O920" s="34">
        <v>0</v>
      </c>
      <c r="P920" s="34">
        <v>0</v>
      </c>
      <c r="Q920" s="34">
        <v>0</v>
      </c>
      <c r="R920" s="34">
        <v>0</v>
      </c>
      <c r="S920" s="34">
        <v>0</v>
      </c>
      <c r="T920" s="34">
        <f t="shared" si="103"/>
        <v>0</v>
      </c>
      <c r="U920" s="34">
        <f t="shared" si="104"/>
        <v>0</v>
      </c>
      <c r="V920" s="34">
        <f t="shared" si="105"/>
        <v>0</v>
      </c>
    </row>
    <row r="921" spans="1:22">
      <c r="A921" s="34" t="s">
        <v>2946</v>
      </c>
      <c r="B921" s="34" t="s">
        <v>8</v>
      </c>
      <c r="C921" s="5" t="s">
        <v>5446</v>
      </c>
      <c r="D921" s="34">
        <v>0</v>
      </c>
      <c r="E921" s="34">
        <v>0</v>
      </c>
      <c r="F921" s="34">
        <v>0</v>
      </c>
      <c r="G921" s="34">
        <v>0</v>
      </c>
      <c r="H921" s="34">
        <v>0</v>
      </c>
      <c r="I921" s="34">
        <v>0</v>
      </c>
      <c r="J921" s="34">
        <v>0</v>
      </c>
      <c r="K921" s="34">
        <v>0</v>
      </c>
      <c r="L921" s="34">
        <v>0</v>
      </c>
      <c r="M921" s="34">
        <v>0</v>
      </c>
      <c r="N921" s="34">
        <v>0</v>
      </c>
      <c r="O921" s="34">
        <v>0</v>
      </c>
      <c r="P921" s="34">
        <v>0</v>
      </c>
      <c r="Q921" s="34">
        <v>0</v>
      </c>
      <c r="R921" s="34">
        <v>0</v>
      </c>
      <c r="S921" s="34">
        <v>0</v>
      </c>
      <c r="T921" s="34">
        <f t="shared" si="103"/>
        <v>0</v>
      </c>
      <c r="U921" s="34">
        <f t="shared" si="104"/>
        <v>0</v>
      </c>
      <c r="V921" s="34">
        <f t="shared" si="105"/>
        <v>0</v>
      </c>
    </row>
    <row r="922" spans="1:22">
      <c r="A922" s="34" t="s">
        <v>2376</v>
      </c>
      <c r="B922" s="34" t="s">
        <v>8</v>
      </c>
      <c r="C922" s="5" t="s">
        <v>5446</v>
      </c>
      <c r="D922" s="34">
        <v>0</v>
      </c>
      <c r="E922" s="34">
        <v>0</v>
      </c>
      <c r="F922" s="34">
        <v>0</v>
      </c>
      <c r="G922" s="34">
        <v>0</v>
      </c>
      <c r="H922" s="34">
        <v>0</v>
      </c>
      <c r="I922" s="34">
        <v>0</v>
      </c>
      <c r="J922" s="34">
        <v>0</v>
      </c>
      <c r="K922" s="34">
        <v>0</v>
      </c>
      <c r="L922" s="34">
        <v>0</v>
      </c>
      <c r="M922" s="34">
        <v>0</v>
      </c>
      <c r="N922" s="34">
        <v>0</v>
      </c>
      <c r="O922" s="34">
        <v>0</v>
      </c>
      <c r="P922" s="34">
        <v>0</v>
      </c>
      <c r="Q922" s="34">
        <v>0</v>
      </c>
      <c r="R922" s="34">
        <v>0</v>
      </c>
      <c r="S922" s="34">
        <v>0</v>
      </c>
      <c r="T922" s="34">
        <f t="shared" si="103"/>
        <v>0</v>
      </c>
      <c r="U922" s="34">
        <f t="shared" si="104"/>
        <v>0</v>
      </c>
      <c r="V922" s="34">
        <f t="shared" si="105"/>
        <v>0</v>
      </c>
    </row>
    <row r="923" spans="1:22">
      <c r="A923" s="34" t="s">
        <v>351</v>
      </c>
      <c r="B923" s="34" t="s">
        <v>8</v>
      </c>
      <c r="C923" s="5" t="s">
        <v>5446</v>
      </c>
      <c r="D923" s="34">
        <v>0</v>
      </c>
      <c r="E923" s="34">
        <v>0</v>
      </c>
      <c r="F923" s="34">
        <v>0</v>
      </c>
      <c r="G923" s="34">
        <v>0</v>
      </c>
      <c r="H923" s="34">
        <v>0</v>
      </c>
      <c r="I923" s="34">
        <v>0</v>
      </c>
      <c r="J923" s="34">
        <v>0</v>
      </c>
      <c r="K923" s="34">
        <v>0</v>
      </c>
      <c r="L923" s="34">
        <v>0</v>
      </c>
      <c r="M923" s="34">
        <v>0</v>
      </c>
      <c r="N923" s="34">
        <v>0</v>
      </c>
      <c r="O923" s="34">
        <v>0</v>
      </c>
      <c r="P923" s="34">
        <v>0</v>
      </c>
      <c r="Q923" s="34">
        <v>0</v>
      </c>
      <c r="R923" s="34">
        <v>0</v>
      </c>
      <c r="S923" s="34">
        <v>0</v>
      </c>
      <c r="T923" s="34">
        <f t="shared" si="103"/>
        <v>0</v>
      </c>
      <c r="U923" s="34">
        <f t="shared" si="104"/>
        <v>0</v>
      </c>
      <c r="V923" s="34">
        <f t="shared" si="105"/>
        <v>0</v>
      </c>
    </row>
    <row r="924" spans="1:22">
      <c r="A924" s="34" t="s">
        <v>2577</v>
      </c>
      <c r="B924" s="34" t="s">
        <v>8</v>
      </c>
      <c r="C924" s="5" t="s">
        <v>5446</v>
      </c>
      <c r="D924" s="34">
        <v>0</v>
      </c>
      <c r="E924" s="34">
        <v>0</v>
      </c>
      <c r="F924" s="34">
        <v>0</v>
      </c>
      <c r="G924" s="34">
        <v>0</v>
      </c>
      <c r="H924" s="34">
        <v>0</v>
      </c>
      <c r="I924" s="34">
        <v>0</v>
      </c>
      <c r="J924" s="34">
        <v>0</v>
      </c>
      <c r="K924" s="34">
        <v>0</v>
      </c>
      <c r="L924" s="34">
        <v>0</v>
      </c>
      <c r="M924" s="34">
        <v>0</v>
      </c>
      <c r="N924" s="34">
        <v>0</v>
      </c>
      <c r="O924" s="34">
        <v>0</v>
      </c>
      <c r="P924" s="34">
        <v>0</v>
      </c>
      <c r="Q924" s="34">
        <v>0</v>
      </c>
      <c r="R924" s="34">
        <v>0</v>
      </c>
      <c r="S924" s="34">
        <v>0</v>
      </c>
      <c r="T924" s="34">
        <f t="shared" si="103"/>
        <v>0</v>
      </c>
      <c r="U924" s="34">
        <f t="shared" si="104"/>
        <v>0</v>
      </c>
      <c r="V924" s="34">
        <f t="shared" si="105"/>
        <v>0</v>
      </c>
    </row>
    <row r="925" spans="1:22">
      <c r="A925" s="34" t="s">
        <v>2947</v>
      </c>
      <c r="B925" s="34" t="s">
        <v>8</v>
      </c>
      <c r="C925" s="5" t="s">
        <v>5446</v>
      </c>
      <c r="D925" s="34">
        <v>0</v>
      </c>
      <c r="E925" s="34">
        <v>0</v>
      </c>
      <c r="F925" s="34">
        <v>0</v>
      </c>
      <c r="G925" s="34">
        <v>0</v>
      </c>
      <c r="H925" s="34">
        <v>0</v>
      </c>
      <c r="I925" s="34">
        <v>0</v>
      </c>
      <c r="J925" s="34">
        <v>0</v>
      </c>
      <c r="K925" s="34">
        <v>0</v>
      </c>
      <c r="L925" s="34">
        <v>0</v>
      </c>
      <c r="M925" s="34">
        <v>0</v>
      </c>
      <c r="N925" s="34">
        <v>0</v>
      </c>
      <c r="O925" s="34">
        <v>0</v>
      </c>
      <c r="P925" s="34">
        <v>0</v>
      </c>
      <c r="Q925" s="34">
        <v>0</v>
      </c>
      <c r="R925" s="34">
        <v>0</v>
      </c>
      <c r="S925" s="34">
        <v>0</v>
      </c>
      <c r="T925" s="34">
        <f t="shared" si="103"/>
        <v>0</v>
      </c>
      <c r="U925" s="34">
        <f t="shared" si="104"/>
        <v>0</v>
      </c>
      <c r="V925" s="34">
        <f t="shared" si="105"/>
        <v>0</v>
      </c>
    </row>
    <row r="926" spans="1:22">
      <c r="A926" s="34" t="s">
        <v>2049</v>
      </c>
      <c r="B926" s="34" t="s">
        <v>8</v>
      </c>
      <c r="C926" s="5" t="s">
        <v>5446</v>
      </c>
      <c r="D926" s="34">
        <v>0</v>
      </c>
      <c r="E926" s="34">
        <v>0</v>
      </c>
      <c r="F926" s="34">
        <v>0</v>
      </c>
      <c r="G926" s="34">
        <v>0</v>
      </c>
      <c r="H926" s="34">
        <v>0</v>
      </c>
      <c r="I926" s="34">
        <v>0</v>
      </c>
      <c r="J926" s="34">
        <v>0</v>
      </c>
      <c r="K926" s="34">
        <v>0</v>
      </c>
      <c r="L926" s="34">
        <v>0</v>
      </c>
      <c r="M926" s="34">
        <v>0</v>
      </c>
      <c r="N926" s="34">
        <v>0</v>
      </c>
      <c r="O926" s="34">
        <v>0</v>
      </c>
      <c r="P926" s="34">
        <v>0</v>
      </c>
      <c r="Q926" s="34">
        <v>0</v>
      </c>
      <c r="R926" s="34">
        <v>0</v>
      </c>
      <c r="S926" s="34">
        <v>0</v>
      </c>
      <c r="T926" s="34">
        <f t="shared" si="103"/>
        <v>0</v>
      </c>
      <c r="U926" s="34">
        <f t="shared" si="104"/>
        <v>0</v>
      </c>
      <c r="V926" s="34">
        <f t="shared" si="105"/>
        <v>0</v>
      </c>
    </row>
    <row r="927" spans="1:22">
      <c r="A927" s="34" t="s">
        <v>1593</v>
      </c>
      <c r="B927" s="34" t="s">
        <v>8</v>
      </c>
      <c r="C927" s="5" t="s">
        <v>5446</v>
      </c>
      <c r="D927" s="34">
        <v>0</v>
      </c>
      <c r="E927" s="34">
        <v>0</v>
      </c>
      <c r="F927" s="34">
        <v>0</v>
      </c>
      <c r="G927" s="34">
        <v>0</v>
      </c>
      <c r="H927" s="34">
        <v>0</v>
      </c>
      <c r="I927" s="34">
        <v>0</v>
      </c>
      <c r="J927" s="34">
        <v>0</v>
      </c>
      <c r="K927" s="34">
        <v>0</v>
      </c>
      <c r="L927" s="34">
        <v>0</v>
      </c>
      <c r="M927" s="34">
        <v>0</v>
      </c>
      <c r="N927" s="34">
        <v>0</v>
      </c>
      <c r="O927" s="34">
        <v>0</v>
      </c>
      <c r="P927" s="34">
        <v>0</v>
      </c>
      <c r="Q927" s="34">
        <v>0</v>
      </c>
      <c r="R927" s="34">
        <v>0</v>
      </c>
      <c r="S927" s="34">
        <v>0</v>
      </c>
      <c r="T927" s="34">
        <f t="shared" si="103"/>
        <v>0</v>
      </c>
      <c r="U927" s="34">
        <f t="shared" si="104"/>
        <v>0</v>
      </c>
      <c r="V927" s="34">
        <f t="shared" si="105"/>
        <v>0</v>
      </c>
    </row>
    <row r="928" spans="1:22">
      <c r="A928" s="34" t="s">
        <v>2180</v>
      </c>
      <c r="B928" s="34" t="s">
        <v>8</v>
      </c>
      <c r="C928" s="5" t="s">
        <v>5446</v>
      </c>
      <c r="D928" s="34">
        <v>0</v>
      </c>
      <c r="E928" s="34">
        <v>0</v>
      </c>
      <c r="F928" s="34">
        <v>0</v>
      </c>
      <c r="G928" s="34">
        <v>0</v>
      </c>
      <c r="H928" s="34">
        <v>0</v>
      </c>
      <c r="I928" s="34">
        <v>0</v>
      </c>
      <c r="J928" s="34">
        <v>0</v>
      </c>
      <c r="K928" s="34">
        <v>0</v>
      </c>
      <c r="L928" s="34">
        <v>0</v>
      </c>
      <c r="M928" s="34">
        <v>0</v>
      </c>
      <c r="N928" s="34">
        <v>0</v>
      </c>
      <c r="O928" s="34">
        <v>0</v>
      </c>
      <c r="P928" s="34">
        <v>0</v>
      </c>
      <c r="Q928" s="34">
        <v>0</v>
      </c>
      <c r="R928" s="34">
        <v>0</v>
      </c>
      <c r="S928" s="34">
        <v>0</v>
      </c>
      <c r="T928" s="34">
        <f t="shared" si="103"/>
        <v>0</v>
      </c>
      <c r="U928" s="34">
        <f t="shared" si="104"/>
        <v>0</v>
      </c>
      <c r="V928" s="34">
        <f t="shared" si="105"/>
        <v>0</v>
      </c>
    </row>
    <row r="929" spans="1:22">
      <c r="A929" s="34" t="s">
        <v>2502</v>
      </c>
      <c r="B929" s="34" t="s">
        <v>8</v>
      </c>
      <c r="C929" s="5" t="s">
        <v>5446</v>
      </c>
      <c r="D929" s="34">
        <v>0</v>
      </c>
      <c r="E929" s="34">
        <v>0</v>
      </c>
      <c r="F929" s="34">
        <v>0</v>
      </c>
      <c r="G929" s="34">
        <v>0</v>
      </c>
      <c r="H929" s="34">
        <v>0</v>
      </c>
      <c r="I929" s="34">
        <v>0</v>
      </c>
      <c r="J929" s="34">
        <v>0</v>
      </c>
      <c r="K929" s="34">
        <v>0</v>
      </c>
      <c r="L929" s="34">
        <v>0</v>
      </c>
      <c r="M929" s="34">
        <v>0</v>
      </c>
      <c r="N929" s="34">
        <v>0</v>
      </c>
      <c r="O929" s="34">
        <v>0</v>
      </c>
      <c r="P929" s="34">
        <v>0</v>
      </c>
      <c r="Q929" s="34">
        <v>0</v>
      </c>
      <c r="R929" s="34">
        <v>0</v>
      </c>
      <c r="S929" s="34">
        <v>0</v>
      </c>
      <c r="T929" s="34">
        <f t="shared" si="103"/>
        <v>0</v>
      </c>
      <c r="U929" s="34">
        <f t="shared" si="104"/>
        <v>0</v>
      </c>
      <c r="V929" s="34">
        <f t="shared" si="105"/>
        <v>0</v>
      </c>
    </row>
    <row r="930" spans="1:22">
      <c r="A930" s="34" t="s">
        <v>378</v>
      </c>
      <c r="B930" s="34" t="s">
        <v>8</v>
      </c>
      <c r="C930" s="5" t="s">
        <v>5446</v>
      </c>
      <c r="D930" s="34">
        <v>0</v>
      </c>
      <c r="E930" s="34">
        <v>0</v>
      </c>
      <c r="F930" s="34">
        <v>0</v>
      </c>
      <c r="G930" s="34">
        <v>0</v>
      </c>
      <c r="H930" s="34">
        <v>0</v>
      </c>
      <c r="I930" s="34">
        <v>0</v>
      </c>
      <c r="J930" s="34">
        <v>0</v>
      </c>
      <c r="K930" s="34">
        <v>0</v>
      </c>
      <c r="L930" s="34">
        <v>0</v>
      </c>
      <c r="M930" s="34">
        <v>0</v>
      </c>
      <c r="N930" s="34">
        <v>0</v>
      </c>
      <c r="O930" s="34">
        <v>0</v>
      </c>
      <c r="P930" s="34">
        <v>0</v>
      </c>
      <c r="Q930" s="34">
        <v>0</v>
      </c>
      <c r="R930" s="34">
        <v>0</v>
      </c>
      <c r="S930" s="34">
        <v>0</v>
      </c>
      <c r="T930" s="34">
        <f t="shared" si="103"/>
        <v>0</v>
      </c>
      <c r="U930" s="34">
        <f t="shared" si="104"/>
        <v>0</v>
      </c>
      <c r="V930" s="34">
        <f t="shared" si="105"/>
        <v>0</v>
      </c>
    </row>
    <row r="931" spans="1:22">
      <c r="A931" s="34" t="s">
        <v>1505</v>
      </c>
      <c r="B931" s="34" t="s">
        <v>8</v>
      </c>
      <c r="C931" s="5" t="s">
        <v>5446</v>
      </c>
      <c r="D931" s="34">
        <v>0</v>
      </c>
      <c r="E931" s="34">
        <v>0</v>
      </c>
      <c r="F931" s="34">
        <v>0</v>
      </c>
      <c r="G931" s="34">
        <v>0</v>
      </c>
      <c r="H931" s="34">
        <v>0</v>
      </c>
      <c r="I931" s="34">
        <v>0</v>
      </c>
      <c r="J931" s="34">
        <v>0</v>
      </c>
      <c r="K931" s="34">
        <v>0</v>
      </c>
      <c r="L931" s="34">
        <v>0</v>
      </c>
      <c r="M931" s="34">
        <v>0</v>
      </c>
      <c r="N931" s="34">
        <v>0</v>
      </c>
      <c r="O931" s="34">
        <v>0</v>
      </c>
      <c r="P931" s="34">
        <v>0</v>
      </c>
      <c r="Q931" s="34">
        <v>0</v>
      </c>
      <c r="R931" s="34">
        <v>0</v>
      </c>
      <c r="S931" s="34">
        <v>0</v>
      </c>
      <c r="T931" s="34">
        <f t="shared" si="103"/>
        <v>0</v>
      </c>
      <c r="U931" s="34">
        <f t="shared" si="104"/>
        <v>0</v>
      </c>
      <c r="V931" s="34">
        <f t="shared" si="105"/>
        <v>0</v>
      </c>
    </row>
    <row r="932" spans="1:22">
      <c r="A932" s="34" t="s">
        <v>2400</v>
      </c>
      <c r="B932" s="34" t="s">
        <v>8</v>
      </c>
      <c r="C932" s="5" t="s">
        <v>5446</v>
      </c>
      <c r="D932" s="34">
        <v>0</v>
      </c>
      <c r="E932" s="34">
        <v>0</v>
      </c>
      <c r="F932" s="34">
        <v>0</v>
      </c>
      <c r="G932" s="34">
        <v>0</v>
      </c>
      <c r="H932" s="34">
        <v>0</v>
      </c>
      <c r="I932" s="34">
        <v>0</v>
      </c>
      <c r="J932" s="34">
        <v>0</v>
      </c>
      <c r="K932" s="34">
        <v>0</v>
      </c>
      <c r="L932" s="34">
        <v>0</v>
      </c>
      <c r="M932" s="34">
        <v>0</v>
      </c>
      <c r="N932" s="34">
        <v>0</v>
      </c>
      <c r="O932" s="34">
        <v>0</v>
      </c>
      <c r="P932" s="34">
        <v>0</v>
      </c>
      <c r="Q932" s="34">
        <v>0</v>
      </c>
      <c r="R932" s="34">
        <v>0</v>
      </c>
      <c r="S932" s="34">
        <v>0</v>
      </c>
      <c r="T932" s="34">
        <f t="shared" si="103"/>
        <v>0</v>
      </c>
      <c r="U932" s="34">
        <f t="shared" si="104"/>
        <v>0</v>
      </c>
      <c r="V932" s="34">
        <f t="shared" si="105"/>
        <v>0</v>
      </c>
    </row>
    <row r="933" spans="1:22">
      <c r="A933" s="34" t="s">
        <v>278</v>
      </c>
      <c r="B933" s="34" t="s">
        <v>8</v>
      </c>
      <c r="C933" s="5" t="s">
        <v>5446</v>
      </c>
      <c r="D933" s="34">
        <v>0</v>
      </c>
      <c r="E933" s="34">
        <v>0</v>
      </c>
      <c r="F933" s="34">
        <v>0</v>
      </c>
      <c r="G933" s="34">
        <v>0</v>
      </c>
      <c r="H933" s="34">
        <v>0</v>
      </c>
      <c r="I933" s="34">
        <v>0</v>
      </c>
      <c r="J933" s="34">
        <v>0</v>
      </c>
      <c r="K933" s="34">
        <v>0</v>
      </c>
      <c r="L933" s="34">
        <v>0</v>
      </c>
      <c r="M933" s="34">
        <v>0</v>
      </c>
      <c r="N933" s="34">
        <v>0</v>
      </c>
      <c r="O933" s="34">
        <v>0</v>
      </c>
      <c r="P933" s="34">
        <v>0</v>
      </c>
      <c r="Q933" s="34">
        <v>0</v>
      </c>
      <c r="R933" s="34">
        <v>0</v>
      </c>
      <c r="S933" s="34">
        <v>0</v>
      </c>
      <c r="T933" s="34">
        <f t="shared" si="103"/>
        <v>0</v>
      </c>
      <c r="U933" s="34">
        <f t="shared" si="104"/>
        <v>0</v>
      </c>
      <c r="V933" s="34">
        <f t="shared" si="105"/>
        <v>0</v>
      </c>
    </row>
    <row r="934" spans="1:22">
      <c r="A934" s="34" t="s">
        <v>1135</v>
      </c>
      <c r="B934" s="34" t="s">
        <v>8</v>
      </c>
      <c r="C934" s="5" t="s">
        <v>5446</v>
      </c>
      <c r="D934" s="34">
        <v>0</v>
      </c>
      <c r="E934" s="34">
        <v>0</v>
      </c>
      <c r="F934" s="34">
        <v>0</v>
      </c>
      <c r="G934" s="34">
        <v>0</v>
      </c>
      <c r="H934" s="34">
        <v>0</v>
      </c>
      <c r="I934" s="34">
        <v>0</v>
      </c>
      <c r="J934" s="34">
        <v>0</v>
      </c>
      <c r="K934" s="34">
        <v>0</v>
      </c>
      <c r="L934" s="34">
        <v>0</v>
      </c>
      <c r="M934" s="34">
        <v>0</v>
      </c>
      <c r="N934" s="34">
        <v>0</v>
      </c>
      <c r="O934" s="34">
        <v>0</v>
      </c>
      <c r="P934" s="34">
        <v>0</v>
      </c>
      <c r="Q934" s="34">
        <v>0</v>
      </c>
      <c r="R934" s="34">
        <v>0</v>
      </c>
      <c r="S934" s="34">
        <v>0</v>
      </c>
      <c r="T934" s="34">
        <f t="shared" si="103"/>
        <v>0</v>
      </c>
      <c r="U934" s="34">
        <f t="shared" si="104"/>
        <v>0</v>
      </c>
      <c r="V934" s="34">
        <f t="shared" si="105"/>
        <v>0</v>
      </c>
    </row>
    <row r="935" spans="1:22">
      <c r="A935" s="34" t="s">
        <v>1075</v>
      </c>
      <c r="B935" s="34" t="s">
        <v>8</v>
      </c>
      <c r="C935" s="5" t="s">
        <v>5446</v>
      </c>
      <c r="D935" s="34">
        <v>0</v>
      </c>
      <c r="E935" s="34">
        <v>0</v>
      </c>
      <c r="F935" s="34">
        <v>0</v>
      </c>
      <c r="G935" s="34">
        <v>0</v>
      </c>
      <c r="H935" s="34">
        <v>0</v>
      </c>
      <c r="I935" s="34">
        <v>0</v>
      </c>
      <c r="J935" s="34">
        <v>0</v>
      </c>
      <c r="K935" s="34">
        <v>0</v>
      </c>
      <c r="L935" s="34">
        <v>0</v>
      </c>
      <c r="M935" s="34">
        <v>0</v>
      </c>
      <c r="N935" s="34">
        <v>0</v>
      </c>
      <c r="O935" s="34">
        <v>0</v>
      </c>
      <c r="P935" s="34">
        <v>0</v>
      </c>
      <c r="Q935" s="34">
        <v>0</v>
      </c>
      <c r="R935" s="34">
        <v>0</v>
      </c>
      <c r="S935" s="34">
        <v>0</v>
      </c>
      <c r="T935" s="34">
        <f t="shared" si="103"/>
        <v>0</v>
      </c>
      <c r="U935" s="34">
        <f t="shared" si="104"/>
        <v>0</v>
      </c>
      <c r="V935" s="34">
        <f t="shared" si="105"/>
        <v>0</v>
      </c>
    </row>
    <row r="936" spans="1:22">
      <c r="A936" s="34" t="s">
        <v>1518</v>
      </c>
      <c r="B936" s="34" t="s">
        <v>8</v>
      </c>
      <c r="C936" s="5" t="s">
        <v>5446</v>
      </c>
      <c r="D936" s="34">
        <v>0</v>
      </c>
      <c r="E936" s="34">
        <v>0</v>
      </c>
      <c r="F936" s="34">
        <v>0</v>
      </c>
      <c r="G936" s="34">
        <v>0</v>
      </c>
      <c r="H936" s="34">
        <v>0</v>
      </c>
      <c r="I936" s="34">
        <v>0</v>
      </c>
      <c r="J936" s="34">
        <v>0</v>
      </c>
      <c r="K936" s="34">
        <v>0</v>
      </c>
      <c r="L936" s="34">
        <v>0</v>
      </c>
      <c r="M936" s="34">
        <v>0</v>
      </c>
      <c r="N936" s="34">
        <v>0</v>
      </c>
      <c r="O936" s="34">
        <v>0</v>
      </c>
      <c r="P936" s="34">
        <v>0</v>
      </c>
      <c r="Q936" s="34">
        <v>0</v>
      </c>
      <c r="R936" s="34">
        <v>0</v>
      </c>
      <c r="S936" s="34">
        <v>0</v>
      </c>
      <c r="T936" s="34">
        <f t="shared" si="103"/>
        <v>0</v>
      </c>
      <c r="U936" s="34">
        <f t="shared" si="104"/>
        <v>0</v>
      </c>
      <c r="V936" s="34">
        <f t="shared" si="105"/>
        <v>0</v>
      </c>
    </row>
    <row r="937" spans="1:22">
      <c r="A937" s="34" t="s">
        <v>2161</v>
      </c>
      <c r="B937" s="34" t="s">
        <v>8</v>
      </c>
      <c r="C937" s="5" t="s">
        <v>5446</v>
      </c>
      <c r="D937" s="34">
        <v>0</v>
      </c>
      <c r="E937" s="34">
        <v>0</v>
      </c>
      <c r="F937" s="34">
        <v>0</v>
      </c>
      <c r="G937" s="34">
        <v>0</v>
      </c>
      <c r="H937" s="34">
        <v>0</v>
      </c>
      <c r="I937" s="34">
        <v>0</v>
      </c>
      <c r="J937" s="34">
        <v>0</v>
      </c>
      <c r="K937" s="34">
        <v>0</v>
      </c>
      <c r="L937" s="34">
        <v>0</v>
      </c>
      <c r="M937" s="34">
        <v>0</v>
      </c>
      <c r="N937" s="34">
        <v>0</v>
      </c>
      <c r="O937" s="34">
        <v>0</v>
      </c>
      <c r="P937" s="34">
        <v>0</v>
      </c>
      <c r="Q937" s="34">
        <v>0</v>
      </c>
      <c r="R937" s="34">
        <v>0</v>
      </c>
      <c r="S937" s="34">
        <v>0</v>
      </c>
      <c r="T937" s="34">
        <f t="shared" si="103"/>
        <v>0</v>
      </c>
      <c r="U937" s="34">
        <f t="shared" si="104"/>
        <v>0</v>
      </c>
      <c r="V937" s="34">
        <f t="shared" si="105"/>
        <v>0</v>
      </c>
    </row>
    <row r="938" spans="1:22">
      <c r="A938" s="34" t="s">
        <v>2292</v>
      </c>
      <c r="B938" s="34" t="s">
        <v>8</v>
      </c>
      <c r="C938" s="5" t="s">
        <v>5446</v>
      </c>
      <c r="D938" s="34">
        <v>0</v>
      </c>
      <c r="E938" s="34">
        <v>0</v>
      </c>
      <c r="F938" s="34">
        <v>0</v>
      </c>
      <c r="G938" s="34">
        <v>0</v>
      </c>
      <c r="H938" s="34">
        <v>0</v>
      </c>
      <c r="I938" s="34">
        <v>0</v>
      </c>
      <c r="J938" s="34">
        <v>0</v>
      </c>
      <c r="K938" s="34">
        <v>0</v>
      </c>
      <c r="L938" s="34">
        <v>0</v>
      </c>
      <c r="M938" s="34">
        <v>0</v>
      </c>
      <c r="N938" s="34">
        <v>0</v>
      </c>
      <c r="O938" s="34">
        <v>0</v>
      </c>
      <c r="P938" s="34">
        <v>0</v>
      </c>
      <c r="Q938" s="34">
        <v>0</v>
      </c>
      <c r="R938" s="34">
        <v>0</v>
      </c>
      <c r="S938" s="34">
        <v>0</v>
      </c>
      <c r="T938" s="34">
        <f t="shared" si="103"/>
        <v>0</v>
      </c>
      <c r="U938" s="34">
        <f t="shared" si="104"/>
        <v>0</v>
      </c>
      <c r="V938" s="34">
        <f t="shared" si="105"/>
        <v>0</v>
      </c>
    </row>
    <row r="939" spans="1:22">
      <c r="A939" s="34" t="s">
        <v>26</v>
      </c>
      <c r="B939" s="34" t="s">
        <v>8</v>
      </c>
      <c r="C939" s="5" t="s">
        <v>5446</v>
      </c>
      <c r="D939" s="34">
        <v>0</v>
      </c>
      <c r="E939" s="34">
        <v>0</v>
      </c>
      <c r="F939" s="34">
        <v>0</v>
      </c>
      <c r="G939" s="34">
        <v>0</v>
      </c>
      <c r="H939" s="34">
        <v>0</v>
      </c>
      <c r="I939" s="34">
        <v>0</v>
      </c>
      <c r="J939" s="34">
        <v>0</v>
      </c>
      <c r="K939" s="34">
        <v>0</v>
      </c>
      <c r="L939" s="34">
        <v>0</v>
      </c>
      <c r="M939" s="34">
        <v>0</v>
      </c>
      <c r="N939" s="34">
        <v>0</v>
      </c>
      <c r="O939" s="34">
        <v>0</v>
      </c>
      <c r="P939" s="34">
        <v>0</v>
      </c>
      <c r="Q939" s="34">
        <v>0</v>
      </c>
      <c r="R939" s="34">
        <v>0</v>
      </c>
      <c r="S939" s="34">
        <v>0</v>
      </c>
      <c r="T939" s="34">
        <f t="shared" si="103"/>
        <v>0</v>
      </c>
      <c r="U939" s="34">
        <f t="shared" si="104"/>
        <v>0</v>
      </c>
      <c r="V939" s="34">
        <f t="shared" si="105"/>
        <v>0</v>
      </c>
    </row>
    <row r="940" spans="1:22">
      <c r="A940" s="34" t="s">
        <v>2107</v>
      </c>
      <c r="B940" s="34" t="s">
        <v>8</v>
      </c>
      <c r="C940" s="5" t="s">
        <v>5446</v>
      </c>
      <c r="D940" s="34">
        <v>0</v>
      </c>
      <c r="E940" s="34">
        <v>0</v>
      </c>
      <c r="F940" s="34">
        <v>0</v>
      </c>
      <c r="G940" s="34">
        <v>0</v>
      </c>
      <c r="H940" s="34">
        <v>0</v>
      </c>
      <c r="I940" s="34">
        <v>0</v>
      </c>
      <c r="J940" s="34">
        <v>0</v>
      </c>
      <c r="K940" s="34">
        <v>0</v>
      </c>
      <c r="L940" s="34">
        <v>0</v>
      </c>
      <c r="M940" s="34">
        <v>0</v>
      </c>
      <c r="N940" s="34">
        <v>0</v>
      </c>
      <c r="O940" s="34">
        <v>0</v>
      </c>
      <c r="P940" s="34">
        <v>0</v>
      </c>
      <c r="Q940" s="34">
        <v>0</v>
      </c>
      <c r="R940" s="34">
        <v>0</v>
      </c>
      <c r="S940" s="34">
        <v>0</v>
      </c>
      <c r="T940" s="34">
        <f t="shared" ref="T940:T971" si="106">COUNTIF(D940:S940,"&gt;0")</f>
        <v>0</v>
      </c>
      <c r="U940" s="34">
        <f t="shared" ref="U940:U971" si="107">COUNTIF(D940:S940,"&lt;0")</f>
        <v>0</v>
      </c>
      <c r="V940" s="34">
        <f t="shared" si="105"/>
        <v>0</v>
      </c>
    </row>
    <row r="941" spans="1:22">
      <c r="A941" s="34" t="s">
        <v>2139</v>
      </c>
      <c r="B941" s="34" t="s">
        <v>8</v>
      </c>
      <c r="C941" s="5" t="s">
        <v>5446</v>
      </c>
      <c r="D941" s="34">
        <v>0</v>
      </c>
      <c r="E941" s="34">
        <v>0</v>
      </c>
      <c r="F941" s="34">
        <v>0</v>
      </c>
      <c r="G941" s="34">
        <v>0</v>
      </c>
      <c r="H941" s="34">
        <v>0</v>
      </c>
      <c r="I941" s="34">
        <v>0</v>
      </c>
      <c r="J941" s="34">
        <v>0</v>
      </c>
      <c r="K941" s="34">
        <v>0</v>
      </c>
      <c r="L941" s="34">
        <v>1</v>
      </c>
      <c r="M941" s="34">
        <v>0</v>
      </c>
      <c r="N941" s="34">
        <v>0</v>
      </c>
      <c r="O941" s="34">
        <v>0</v>
      </c>
      <c r="P941" s="34">
        <v>0</v>
      </c>
      <c r="Q941" s="34">
        <v>0</v>
      </c>
      <c r="R941" s="34">
        <v>0</v>
      </c>
      <c r="S941" s="34">
        <v>0</v>
      </c>
      <c r="T941" s="34">
        <f t="shared" si="106"/>
        <v>1</v>
      </c>
      <c r="U941" s="34">
        <f t="shared" si="107"/>
        <v>0</v>
      </c>
      <c r="V941" s="34">
        <f t="shared" si="105"/>
        <v>1</v>
      </c>
    </row>
    <row r="942" spans="1:22">
      <c r="A942" s="34" t="s">
        <v>2141</v>
      </c>
      <c r="B942" s="34" t="s">
        <v>8</v>
      </c>
      <c r="C942" s="5" t="s">
        <v>5446</v>
      </c>
      <c r="D942" s="34">
        <v>0</v>
      </c>
      <c r="E942" s="34">
        <v>0</v>
      </c>
      <c r="F942" s="34">
        <v>0</v>
      </c>
      <c r="G942" s="34">
        <v>0</v>
      </c>
      <c r="H942" s="34">
        <v>0</v>
      </c>
      <c r="I942" s="34">
        <v>0</v>
      </c>
      <c r="J942" s="34">
        <v>0</v>
      </c>
      <c r="K942" s="34">
        <v>0</v>
      </c>
      <c r="L942" s="34">
        <v>0</v>
      </c>
      <c r="M942" s="34">
        <v>0</v>
      </c>
      <c r="N942" s="34">
        <v>0</v>
      </c>
      <c r="O942" s="34">
        <v>0</v>
      </c>
      <c r="P942" s="34">
        <v>0</v>
      </c>
      <c r="Q942" s="34">
        <v>0</v>
      </c>
      <c r="R942" s="34">
        <v>0</v>
      </c>
      <c r="S942" s="34">
        <v>0</v>
      </c>
      <c r="T942" s="34">
        <f t="shared" si="106"/>
        <v>0</v>
      </c>
      <c r="U942" s="34">
        <f t="shared" si="107"/>
        <v>0</v>
      </c>
      <c r="V942" s="34">
        <f t="shared" si="105"/>
        <v>0</v>
      </c>
    </row>
    <row r="943" spans="1:22">
      <c r="A943" s="34" t="s">
        <v>2143</v>
      </c>
      <c r="B943" s="34" t="s">
        <v>8</v>
      </c>
      <c r="C943" s="5" t="s">
        <v>5446</v>
      </c>
      <c r="D943" s="34">
        <v>0</v>
      </c>
      <c r="E943" s="34">
        <v>0</v>
      </c>
      <c r="F943" s="34">
        <v>0</v>
      </c>
      <c r="G943" s="34">
        <v>0</v>
      </c>
      <c r="H943" s="34">
        <v>0</v>
      </c>
      <c r="I943" s="34">
        <v>0</v>
      </c>
      <c r="J943" s="34">
        <v>0</v>
      </c>
      <c r="K943" s="34">
        <v>0</v>
      </c>
      <c r="L943" s="34">
        <v>0</v>
      </c>
      <c r="M943" s="34">
        <v>0</v>
      </c>
      <c r="N943" s="34">
        <v>0</v>
      </c>
      <c r="O943" s="34">
        <v>0</v>
      </c>
      <c r="P943" s="34">
        <v>0</v>
      </c>
      <c r="Q943" s="34">
        <v>0</v>
      </c>
      <c r="R943" s="34">
        <v>0</v>
      </c>
      <c r="S943" s="34">
        <v>0</v>
      </c>
      <c r="T943" s="34">
        <f t="shared" si="106"/>
        <v>0</v>
      </c>
      <c r="U943" s="34">
        <f t="shared" si="107"/>
        <v>0</v>
      </c>
      <c r="V943" s="34">
        <f t="shared" si="105"/>
        <v>0</v>
      </c>
    </row>
    <row r="944" spans="1:22">
      <c r="A944" s="34" t="s">
        <v>2126</v>
      </c>
      <c r="B944" s="34" t="s">
        <v>8</v>
      </c>
      <c r="C944" s="5" t="s">
        <v>5446</v>
      </c>
      <c r="D944" s="34">
        <v>0</v>
      </c>
      <c r="E944" s="34">
        <v>0</v>
      </c>
      <c r="F944" s="34">
        <v>0</v>
      </c>
      <c r="G944" s="34">
        <v>0</v>
      </c>
      <c r="H944" s="34">
        <v>0</v>
      </c>
      <c r="I944" s="34">
        <v>0</v>
      </c>
      <c r="J944" s="34">
        <v>0</v>
      </c>
      <c r="K944" s="34">
        <v>0</v>
      </c>
      <c r="L944" s="34">
        <v>0</v>
      </c>
      <c r="M944" s="34">
        <v>0</v>
      </c>
      <c r="N944" s="34">
        <v>0</v>
      </c>
      <c r="O944" s="34">
        <v>0</v>
      </c>
      <c r="P944" s="34">
        <v>0</v>
      </c>
      <c r="Q944" s="34">
        <v>0</v>
      </c>
      <c r="R944" s="34">
        <v>0</v>
      </c>
      <c r="S944" s="34">
        <v>0</v>
      </c>
      <c r="T944" s="34">
        <f t="shared" si="106"/>
        <v>0</v>
      </c>
      <c r="U944" s="34">
        <f t="shared" si="107"/>
        <v>0</v>
      </c>
      <c r="V944" s="34">
        <f t="shared" si="105"/>
        <v>0</v>
      </c>
    </row>
    <row r="945" spans="1:22">
      <c r="A945" s="34" t="s">
        <v>2147</v>
      </c>
      <c r="B945" s="34" t="s">
        <v>8</v>
      </c>
      <c r="C945" s="5" t="s">
        <v>5446</v>
      </c>
      <c r="D945" s="34">
        <v>0</v>
      </c>
      <c r="E945" s="34">
        <v>0</v>
      </c>
      <c r="F945" s="34">
        <v>0</v>
      </c>
      <c r="G945" s="34">
        <v>0</v>
      </c>
      <c r="H945" s="34">
        <v>0</v>
      </c>
      <c r="I945" s="34">
        <v>0</v>
      </c>
      <c r="J945" s="34">
        <v>0</v>
      </c>
      <c r="K945" s="34">
        <v>0</v>
      </c>
      <c r="L945" s="34">
        <v>0</v>
      </c>
      <c r="M945" s="34">
        <v>0</v>
      </c>
      <c r="N945" s="34">
        <v>0</v>
      </c>
      <c r="O945" s="34">
        <v>0</v>
      </c>
      <c r="P945" s="34">
        <v>0</v>
      </c>
      <c r="Q945" s="34">
        <v>0</v>
      </c>
      <c r="R945" s="34">
        <v>0</v>
      </c>
      <c r="S945" s="34">
        <v>0</v>
      </c>
      <c r="T945" s="34">
        <f t="shared" si="106"/>
        <v>0</v>
      </c>
      <c r="U945" s="34">
        <f t="shared" si="107"/>
        <v>0</v>
      </c>
      <c r="V945" s="34">
        <f t="shared" si="105"/>
        <v>0</v>
      </c>
    </row>
    <row r="946" spans="1:22">
      <c r="A946" s="34" t="s">
        <v>2151</v>
      </c>
      <c r="B946" s="34" t="s">
        <v>8</v>
      </c>
      <c r="C946" s="5" t="s">
        <v>5446</v>
      </c>
      <c r="D946" s="34">
        <v>0</v>
      </c>
      <c r="E946" s="34">
        <v>0</v>
      </c>
      <c r="F946" s="34">
        <v>0</v>
      </c>
      <c r="G946" s="34">
        <v>0</v>
      </c>
      <c r="H946" s="34">
        <v>0</v>
      </c>
      <c r="I946" s="34">
        <v>0</v>
      </c>
      <c r="J946" s="34">
        <v>0</v>
      </c>
      <c r="K946" s="34">
        <v>0</v>
      </c>
      <c r="L946" s="34">
        <v>0</v>
      </c>
      <c r="M946" s="34">
        <v>0</v>
      </c>
      <c r="N946" s="34">
        <v>0</v>
      </c>
      <c r="O946" s="34">
        <v>0</v>
      </c>
      <c r="P946" s="34">
        <v>0</v>
      </c>
      <c r="Q946" s="34">
        <v>0</v>
      </c>
      <c r="R946" s="34">
        <v>0</v>
      </c>
      <c r="S946" s="34">
        <v>0</v>
      </c>
      <c r="T946" s="34">
        <f t="shared" si="106"/>
        <v>0</v>
      </c>
      <c r="U946" s="34">
        <f t="shared" si="107"/>
        <v>0</v>
      </c>
      <c r="V946" s="34">
        <f t="shared" si="105"/>
        <v>0</v>
      </c>
    </row>
    <row r="947" spans="1:22">
      <c r="A947" s="34" t="s">
        <v>2167</v>
      </c>
      <c r="B947" s="34" t="s">
        <v>8</v>
      </c>
      <c r="C947" s="5" t="s">
        <v>5446</v>
      </c>
      <c r="D947" s="34">
        <v>0</v>
      </c>
      <c r="E947" s="34">
        <v>0</v>
      </c>
      <c r="F947" s="34">
        <v>0</v>
      </c>
      <c r="G947" s="34">
        <v>0</v>
      </c>
      <c r="H947" s="34">
        <v>0</v>
      </c>
      <c r="I947" s="34">
        <v>0</v>
      </c>
      <c r="J947" s="34">
        <v>0</v>
      </c>
      <c r="K947" s="34">
        <v>0</v>
      </c>
      <c r="L947" s="34">
        <v>0</v>
      </c>
      <c r="M947" s="34">
        <v>0</v>
      </c>
      <c r="N947" s="34">
        <v>0</v>
      </c>
      <c r="O947" s="34">
        <v>0</v>
      </c>
      <c r="P947" s="34">
        <v>0</v>
      </c>
      <c r="Q947" s="34">
        <v>0</v>
      </c>
      <c r="R947" s="34">
        <v>0</v>
      </c>
      <c r="S947" s="34">
        <v>0</v>
      </c>
      <c r="T947" s="34">
        <f t="shared" si="106"/>
        <v>0</v>
      </c>
      <c r="U947" s="34">
        <f t="shared" si="107"/>
        <v>0</v>
      </c>
      <c r="V947" s="34">
        <f t="shared" si="105"/>
        <v>0</v>
      </c>
    </row>
    <row r="948" spans="1:22">
      <c r="A948" s="34" t="s">
        <v>1924</v>
      </c>
      <c r="B948" s="34" t="s">
        <v>8</v>
      </c>
      <c r="C948" s="5" t="s">
        <v>5446</v>
      </c>
      <c r="D948" s="34">
        <v>0</v>
      </c>
      <c r="E948" s="34">
        <v>0</v>
      </c>
      <c r="F948" s="34">
        <v>0</v>
      </c>
      <c r="G948" s="34">
        <v>0</v>
      </c>
      <c r="H948" s="34">
        <v>0</v>
      </c>
      <c r="I948" s="34">
        <v>0</v>
      </c>
      <c r="J948" s="34">
        <v>0</v>
      </c>
      <c r="K948" s="34">
        <v>0</v>
      </c>
      <c r="L948" s="34">
        <v>0</v>
      </c>
      <c r="M948" s="34">
        <v>0</v>
      </c>
      <c r="N948" s="34">
        <v>0</v>
      </c>
      <c r="O948" s="34">
        <v>0</v>
      </c>
      <c r="P948" s="34">
        <v>0</v>
      </c>
      <c r="Q948" s="34">
        <v>0</v>
      </c>
      <c r="R948" s="34">
        <v>0</v>
      </c>
      <c r="S948" s="34">
        <v>0</v>
      </c>
      <c r="T948" s="34">
        <f t="shared" si="106"/>
        <v>0</v>
      </c>
      <c r="U948" s="34">
        <f t="shared" si="107"/>
        <v>0</v>
      </c>
      <c r="V948" s="34">
        <f t="shared" si="105"/>
        <v>0</v>
      </c>
    </row>
    <row r="949" spans="1:22">
      <c r="A949" s="34" t="s">
        <v>633</v>
      </c>
      <c r="B949" s="34" t="s">
        <v>8</v>
      </c>
      <c r="C949" s="5" t="s">
        <v>5446</v>
      </c>
      <c r="D949" s="34">
        <v>0</v>
      </c>
      <c r="E949" s="34">
        <v>0</v>
      </c>
      <c r="F949" s="34">
        <v>0</v>
      </c>
      <c r="G949" s="34">
        <v>0</v>
      </c>
      <c r="H949" s="34">
        <v>0</v>
      </c>
      <c r="I949" s="34">
        <v>0</v>
      </c>
      <c r="J949" s="34">
        <v>0</v>
      </c>
      <c r="K949" s="34">
        <v>0</v>
      </c>
      <c r="L949" s="34">
        <v>0</v>
      </c>
      <c r="M949" s="34">
        <v>0</v>
      </c>
      <c r="N949" s="34">
        <v>0</v>
      </c>
      <c r="O949" s="34">
        <v>0</v>
      </c>
      <c r="P949" s="34">
        <v>0</v>
      </c>
      <c r="Q949" s="34">
        <v>0</v>
      </c>
      <c r="R949" s="34">
        <v>0</v>
      </c>
      <c r="S949" s="34">
        <v>0</v>
      </c>
      <c r="T949" s="34">
        <f t="shared" si="106"/>
        <v>0</v>
      </c>
      <c r="U949" s="34">
        <f t="shared" si="107"/>
        <v>0</v>
      </c>
      <c r="V949" s="34">
        <f t="shared" si="105"/>
        <v>0</v>
      </c>
    </row>
    <row r="950" spans="1:22">
      <c r="A950" s="34" t="s">
        <v>640</v>
      </c>
      <c r="B950" s="34" t="s">
        <v>8</v>
      </c>
      <c r="C950" s="5" t="s">
        <v>5446</v>
      </c>
      <c r="D950" s="34">
        <v>0</v>
      </c>
      <c r="E950" s="34">
        <v>0</v>
      </c>
      <c r="F950" s="34">
        <v>0</v>
      </c>
      <c r="G950" s="34">
        <v>0</v>
      </c>
      <c r="H950" s="34">
        <v>0</v>
      </c>
      <c r="I950" s="34">
        <v>0</v>
      </c>
      <c r="J950" s="34">
        <v>0</v>
      </c>
      <c r="K950" s="34">
        <v>0</v>
      </c>
      <c r="L950" s="34">
        <v>0</v>
      </c>
      <c r="M950" s="34">
        <v>0</v>
      </c>
      <c r="N950" s="34">
        <v>0</v>
      </c>
      <c r="O950" s="34">
        <v>0</v>
      </c>
      <c r="P950" s="34">
        <v>0</v>
      </c>
      <c r="Q950" s="34">
        <v>0</v>
      </c>
      <c r="R950" s="34">
        <v>0</v>
      </c>
      <c r="S950" s="34">
        <v>0</v>
      </c>
      <c r="T950" s="34">
        <f t="shared" si="106"/>
        <v>0</v>
      </c>
      <c r="U950" s="34">
        <f t="shared" si="107"/>
        <v>0</v>
      </c>
      <c r="V950" s="34">
        <f t="shared" si="105"/>
        <v>0</v>
      </c>
    </row>
    <row r="951" spans="1:22">
      <c r="A951" s="34" t="s">
        <v>638</v>
      </c>
      <c r="B951" s="34" t="s">
        <v>8</v>
      </c>
      <c r="C951" s="5" t="s">
        <v>5446</v>
      </c>
      <c r="D951" s="34">
        <v>0</v>
      </c>
      <c r="E951" s="34">
        <v>0</v>
      </c>
      <c r="F951" s="34">
        <v>0</v>
      </c>
      <c r="G951" s="34">
        <v>0</v>
      </c>
      <c r="H951" s="34">
        <v>0</v>
      </c>
      <c r="I951" s="34">
        <v>0</v>
      </c>
      <c r="J951" s="34">
        <v>0</v>
      </c>
      <c r="K951" s="34">
        <v>0</v>
      </c>
      <c r="L951" s="34">
        <v>0</v>
      </c>
      <c r="M951" s="34">
        <v>0</v>
      </c>
      <c r="N951" s="34">
        <v>0</v>
      </c>
      <c r="O951" s="34">
        <v>0</v>
      </c>
      <c r="P951" s="34">
        <v>0</v>
      </c>
      <c r="Q951" s="34">
        <v>0</v>
      </c>
      <c r="R951" s="34">
        <v>0</v>
      </c>
      <c r="S951" s="34">
        <v>0</v>
      </c>
      <c r="T951" s="34">
        <f t="shared" si="106"/>
        <v>0</v>
      </c>
      <c r="U951" s="34">
        <f t="shared" si="107"/>
        <v>0</v>
      </c>
      <c r="V951" s="34">
        <f t="shared" si="105"/>
        <v>0</v>
      </c>
    </row>
    <row r="952" spans="1:22">
      <c r="A952" s="34" t="s">
        <v>656</v>
      </c>
      <c r="B952" s="34" t="s">
        <v>8</v>
      </c>
      <c r="C952" s="5" t="s">
        <v>5446</v>
      </c>
      <c r="D952" s="34">
        <v>0</v>
      </c>
      <c r="E952" s="34">
        <v>0</v>
      </c>
      <c r="F952" s="34">
        <v>0</v>
      </c>
      <c r="G952" s="34">
        <v>0</v>
      </c>
      <c r="H952" s="34">
        <v>0</v>
      </c>
      <c r="I952" s="34">
        <v>0</v>
      </c>
      <c r="J952" s="34">
        <v>0</v>
      </c>
      <c r="K952" s="34">
        <v>0</v>
      </c>
      <c r="L952" s="34">
        <v>0</v>
      </c>
      <c r="M952" s="34">
        <v>0</v>
      </c>
      <c r="N952" s="34">
        <v>0</v>
      </c>
      <c r="O952" s="34">
        <v>0</v>
      </c>
      <c r="P952" s="34">
        <v>0</v>
      </c>
      <c r="Q952" s="34">
        <v>0</v>
      </c>
      <c r="R952" s="34">
        <v>0</v>
      </c>
      <c r="S952" s="34">
        <v>0</v>
      </c>
      <c r="T952" s="34">
        <f t="shared" si="106"/>
        <v>0</v>
      </c>
      <c r="U952" s="34">
        <f t="shared" si="107"/>
        <v>0</v>
      </c>
      <c r="V952" s="34">
        <f t="shared" si="105"/>
        <v>0</v>
      </c>
    </row>
    <row r="953" spans="1:22">
      <c r="A953" s="34" t="s">
        <v>646</v>
      </c>
      <c r="B953" s="34" t="s">
        <v>8</v>
      </c>
      <c r="C953" s="5" t="s">
        <v>5446</v>
      </c>
      <c r="D953" s="34">
        <v>0</v>
      </c>
      <c r="E953" s="34">
        <v>0</v>
      </c>
      <c r="F953" s="34">
        <v>0</v>
      </c>
      <c r="G953" s="34">
        <v>0</v>
      </c>
      <c r="H953" s="34">
        <v>0</v>
      </c>
      <c r="I953" s="34">
        <v>0</v>
      </c>
      <c r="J953" s="34">
        <v>0</v>
      </c>
      <c r="K953" s="34">
        <v>0</v>
      </c>
      <c r="L953" s="34">
        <v>0</v>
      </c>
      <c r="M953" s="34">
        <v>0</v>
      </c>
      <c r="N953" s="34">
        <v>0</v>
      </c>
      <c r="O953" s="34">
        <v>0</v>
      </c>
      <c r="P953" s="34">
        <v>0</v>
      </c>
      <c r="Q953" s="34">
        <v>0</v>
      </c>
      <c r="R953" s="34">
        <v>0</v>
      </c>
      <c r="S953" s="34">
        <v>0</v>
      </c>
      <c r="T953" s="34">
        <f t="shared" si="106"/>
        <v>0</v>
      </c>
      <c r="U953" s="34">
        <f t="shared" si="107"/>
        <v>0</v>
      </c>
      <c r="V953" s="34">
        <f t="shared" si="105"/>
        <v>0</v>
      </c>
    </row>
    <row r="954" spans="1:22">
      <c r="A954" s="34" t="s">
        <v>650</v>
      </c>
      <c r="B954" s="34" t="s">
        <v>8</v>
      </c>
      <c r="C954" s="5" t="s">
        <v>5446</v>
      </c>
      <c r="D954" s="34">
        <v>0</v>
      </c>
      <c r="E954" s="34">
        <v>0</v>
      </c>
      <c r="F954" s="34">
        <v>0</v>
      </c>
      <c r="G954" s="34">
        <v>0</v>
      </c>
      <c r="H954" s="34">
        <v>0</v>
      </c>
      <c r="I954" s="34">
        <v>0</v>
      </c>
      <c r="J954" s="34">
        <v>0</v>
      </c>
      <c r="K954" s="34">
        <v>0</v>
      </c>
      <c r="L954" s="34">
        <v>0</v>
      </c>
      <c r="M954" s="34">
        <v>0</v>
      </c>
      <c r="N954" s="34">
        <v>0</v>
      </c>
      <c r="O954" s="34">
        <v>0</v>
      </c>
      <c r="P954" s="34">
        <v>0</v>
      </c>
      <c r="Q954" s="34">
        <v>0</v>
      </c>
      <c r="R954" s="34">
        <v>0</v>
      </c>
      <c r="S954" s="34">
        <v>0</v>
      </c>
      <c r="T954" s="34">
        <f t="shared" si="106"/>
        <v>0</v>
      </c>
      <c r="U954" s="34">
        <f t="shared" si="107"/>
        <v>0</v>
      </c>
      <c r="V954" s="34">
        <f t="shared" si="105"/>
        <v>0</v>
      </c>
    </row>
    <row r="955" spans="1:22">
      <c r="A955" s="34" t="s">
        <v>658</v>
      </c>
      <c r="B955" s="34" t="s">
        <v>8</v>
      </c>
      <c r="C955" s="5" t="s">
        <v>5446</v>
      </c>
      <c r="D955" s="34">
        <v>0</v>
      </c>
      <c r="E955" s="34">
        <v>0</v>
      </c>
      <c r="F955" s="34">
        <v>0</v>
      </c>
      <c r="G955" s="34">
        <v>0</v>
      </c>
      <c r="H955" s="34">
        <v>0</v>
      </c>
      <c r="I955" s="34">
        <v>0</v>
      </c>
      <c r="J955" s="34">
        <v>0</v>
      </c>
      <c r="K955" s="34">
        <v>0</v>
      </c>
      <c r="L955" s="34">
        <v>0</v>
      </c>
      <c r="M955" s="34">
        <v>0</v>
      </c>
      <c r="N955" s="34">
        <v>0</v>
      </c>
      <c r="O955" s="34">
        <v>0</v>
      </c>
      <c r="P955" s="34">
        <v>0</v>
      </c>
      <c r="Q955" s="34">
        <v>0</v>
      </c>
      <c r="R955" s="34">
        <v>0</v>
      </c>
      <c r="S955" s="34">
        <v>0</v>
      </c>
      <c r="T955" s="34">
        <f t="shared" si="106"/>
        <v>0</v>
      </c>
      <c r="U955" s="34">
        <f t="shared" si="107"/>
        <v>0</v>
      </c>
      <c r="V955" s="34">
        <f t="shared" si="105"/>
        <v>0</v>
      </c>
    </row>
    <row r="956" spans="1:22">
      <c r="A956" s="34" t="s">
        <v>660</v>
      </c>
      <c r="B956" s="34" t="s">
        <v>8</v>
      </c>
      <c r="C956" s="5" t="s">
        <v>5446</v>
      </c>
      <c r="D956" s="34">
        <v>0</v>
      </c>
      <c r="E956" s="34">
        <v>0</v>
      </c>
      <c r="F956" s="34">
        <v>0</v>
      </c>
      <c r="G956" s="34">
        <v>0</v>
      </c>
      <c r="H956" s="34">
        <v>0</v>
      </c>
      <c r="I956" s="34">
        <v>0</v>
      </c>
      <c r="J956" s="34">
        <v>0</v>
      </c>
      <c r="K956" s="34">
        <v>0</v>
      </c>
      <c r="L956" s="34">
        <v>0</v>
      </c>
      <c r="M956" s="34">
        <v>0</v>
      </c>
      <c r="N956" s="34">
        <v>0</v>
      </c>
      <c r="O956" s="34">
        <v>0</v>
      </c>
      <c r="P956" s="34">
        <v>0</v>
      </c>
      <c r="Q956" s="34">
        <v>0</v>
      </c>
      <c r="R956" s="34">
        <v>0</v>
      </c>
      <c r="S956" s="34">
        <v>0</v>
      </c>
      <c r="T956" s="34">
        <f t="shared" si="106"/>
        <v>0</v>
      </c>
      <c r="U956" s="34">
        <f t="shared" si="107"/>
        <v>0</v>
      </c>
      <c r="V956" s="34">
        <f t="shared" si="105"/>
        <v>0</v>
      </c>
    </row>
    <row r="957" spans="1:22">
      <c r="A957" s="34" t="s">
        <v>2169</v>
      </c>
      <c r="B957" s="34" t="s">
        <v>8</v>
      </c>
      <c r="C957" s="5" t="s">
        <v>5446</v>
      </c>
      <c r="D957" s="34">
        <v>0</v>
      </c>
      <c r="E957" s="34">
        <v>0</v>
      </c>
      <c r="F957" s="34">
        <v>0</v>
      </c>
      <c r="G957" s="34">
        <v>0</v>
      </c>
      <c r="H957" s="34">
        <v>0</v>
      </c>
      <c r="I957" s="34">
        <v>0</v>
      </c>
      <c r="J957" s="34">
        <v>0</v>
      </c>
      <c r="K957" s="34">
        <v>0</v>
      </c>
      <c r="L957" s="34">
        <v>0</v>
      </c>
      <c r="M957" s="34">
        <v>0</v>
      </c>
      <c r="N957" s="34">
        <v>0</v>
      </c>
      <c r="O957" s="34">
        <v>0</v>
      </c>
      <c r="P957" s="34">
        <v>0</v>
      </c>
      <c r="Q957" s="34">
        <v>0</v>
      </c>
      <c r="R957" s="34">
        <v>0</v>
      </c>
      <c r="S957" s="34">
        <v>0</v>
      </c>
      <c r="T957" s="34">
        <f t="shared" si="106"/>
        <v>0</v>
      </c>
      <c r="U957" s="34">
        <f t="shared" si="107"/>
        <v>0</v>
      </c>
      <c r="V957" s="34">
        <f t="shared" si="105"/>
        <v>0</v>
      </c>
    </row>
    <row r="958" spans="1:22">
      <c r="A958" s="34" t="s">
        <v>2171</v>
      </c>
      <c r="B958" s="34" t="s">
        <v>8</v>
      </c>
      <c r="C958" s="5" t="s">
        <v>5446</v>
      </c>
      <c r="D958" s="34">
        <v>0</v>
      </c>
      <c r="E958" s="34">
        <v>0</v>
      </c>
      <c r="F958" s="34">
        <v>0</v>
      </c>
      <c r="G958" s="34">
        <v>0</v>
      </c>
      <c r="H958" s="34">
        <v>0</v>
      </c>
      <c r="I958" s="34">
        <v>0</v>
      </c>
      <c r="J958" s="34">
        <v>0</v>
      </c>
      <c r="K958" s="34">
        <v>0</v>
      </c>
      <c r="L958" s="34">
        <v>0</v>
      </c>
      <c r="M958" s="34">
        <v>0</v>
      </c>
      <c r="N958" s="34">
        <v>0</v>
      </c>
      <c r="O958" s="34">
        <v>0</v>
      </c>
      <c r="P958" s="34">
        <v>0</v>
      </c>
      <c r="Q958" s="34">
        <v>0</v>
      </c>
      <c r="R958" s="34">
        <v>0</v>
      </c>
      <c r="S958" s="34">
        <v>0</v>
      </c>
      <c r="T958" s="34">
        <f t="shared" si="106"/>
        <v>0</v>
      </c>
      <c r="U958" s="34">
        <f t="shared" si="107"/>
        <v>0</v>
      </c>
      <c r="V958" s="34">
        <f t="shared" si="105"/>
        <v>0</v>
      </c>
    </row>
    <row r="959" spans="1:22">
      <c r="A959" s="34" t="s">
        <v>2173</v>
      </c>
      <c r="B959" s="34" t="s">
        <v>8</v>
      </c>
      <c r="C959" s="5" t="s">
        <v>5446</v>
      </c>
      <c r="D959" s="34">
        <v>0</v>
      </c>
      <c r="E959" s="34">
        <v>0</v>
      </c>
      <c r="F959" s="34">
        <v>0</v>
      </c>
      <c r="G959" s="34">
        <v>0</v>
      </c>
      <c r="H959" s="34">
        <v>0</v>
      </c>
      <c r="I959" s="34">
        <v>0</v>
      </c>
      <c r="J959" s="34">
        <v>0</v>
      </c>
      <c r="K959" s="34">
        <v>0</v>
      </c>
      <c r="L959" s="34">
        <v>0</v>
      </c>
      <c r="M959" s="34">
        <v>0</v>
      </c>
      <c r="N959" s="34">
        <v>0</v>
      </c>
      <c r="O959" s="34">
        <v>0</v>
      </c>
      <c r="P959" s="34">
        <v>0</v>
      </c>
      <c r="Q959" s="34">
        <v>0</v>
      </c>
      <c r="R959" s="34">
        <v>0</v>
      </c>
      <c r="S959" s="34">
        <v>0</v>
      </c>
      <c r="T959" s="34">
        <f t="shared" si="106"/>
        <v>0</v>
      </c>
      <c r="U959" s="34">
        <f t="shared" si="107"/>
        <v>0</v>
      </c>
      <c r="V959" s="34">
        <f t="shared" si="105"/>
        <v>0</v>
      </c>
    </row>
    <row r="960" spans="1:22">
      <c r="A960" s="34" t="s">
        <v>2301</v>
      </c>
      <c r="B960" s="34" t="s">
        <v>8</v>
      </c>
      <c r="C960" s="5" t="s">
        <v>5446</v>
      </c>
      <c r="D960" s="34">
        <v>0</v>
      </c>
      <c r="E960" s="34">
        <v>0</v>
      </c>
      <c r="F960" s="34">
        <v>0</v>
      </c>
      <c r="G960" s="34">
        <v>0</v>
      </c>
      <c r="H960" s="34">
        <v>0</v>
      </c>
      <c r="I960" s="34">
        <v>0</v>
      </c>
      <c r="J960" s="34">
        <v>0</v>
      </c>
      <c r="K960" s="34">
        <v>0</v>
      </c>
      <c r="L960" s="34">
        <v>0</v>
      </c>
      <c r="M960" s="34">
        <v>0</v>
      </c>
      <c r="N960" s="34">
        <v>0</v>
      </c>
      <c r="O960" s="34">
        <v>0</v>
      </c>
      <c r="P960" s="34">
        <v>0</v>
      </c>
      <c r="Q960" s="34">
        <v>0</v>
      </c>
      <c r="R960" s="34">
        <v>0</v>
      </c>
      <c r="S960" s="34">
        <v>0</v>
      </c>
      <c r="T960" s="34">
        <f t="shared" si="106"/>
        <v>0</v>
      </c>
      <c r="U960" s="34">
        <f t="shared" si="107"/>
        <v>0</v>
      </c>
      <c r="V960" s="34">
        <f t="shared" si="105"/>
        <v>0</v>
      </c>
    </row>
    <row r="961" spans="1:22">
      <c r="A961" s="34" t="s">
        <v>337</v>
      </c>
      <c r="B961" s="34" t="s">
        <v>8</v>
      </c>
      <c r="C961" s="5" t="s">
        <v>5446</v>
      </c>
      <c r="D961" s="34">
        <v>0</v>
      </c>
      <c r="E961" s="34">
        <v>0</v>
      </c>
      <c r="F961" s="34">
        <v>0</v>
      </c>
      <c r="G961" s="34">
        <v>0</v>
      </c>
      <c r="H961" s="34">
        <v>0</v>
      </c>
      <c r="I961" s="34">
        <v>0</v>
      </c>
      <c r="J961" s="34">
        <v>0</v>
      </c>
      <c r="K961" s="34">
        <v>0</v>
      </c>
      <c r="L961" s="34">
        <v>0</v>
      </c>
      <c r="M961" s="34">
        <v>0</v>
      </c>
      <c r="N961" s="34">
        <v>0</v>
      </c>
      <c r="O961" s="34">
        <v>0</v>
      </c>
      <c r="P961" s="34">
        <v>0</v>
      </c>
      <c r="Q961" s="34">
        <v>0</v>
      </c>
      <c r="R961" s="34">
        <v>0</v>
      </c>
      <c r="S961" s="34">
        <v>0</v>
      </c>
      <c r="T961" s="34">
        <f t="shared" si="106"/>
        <v>0</v>
      </c>
      <c r="U961" s="34">
        <f t="shared" si="107"/>
        <v>0</v>
      </c>
      <c r="V961" s="34">
        <f t="shared" si="105"/>
        <v>0</v>
      </c>
    </row>
    <row r="962" spans="1:22">
      <c r="A962" s="34" t="s">
        <v>390</v>
      </c>
      <c r="B962" s="34" t="s">
        <v>8</v>
      </c>
      <c r="C962" s="5" t="s">
        <v>5446</v>
      </c>
      <c r="D962" s="34">
        <v>0</v>
      </c>
      <c r="E962" s="34">
        <v>0</v>
      </c>
      <c r="F962" s="34">
        <v>0</v>
      </c>
      <c r="G962" s="34">
        <v>0</v>
      </c>
      <c r="H962" s="34">
        <v>0</v>
      </c>
      <c r="I962" s="34">
        <v>0</v>
      </c>
      <c r="J962" s="34">
        <v>0</v>
      </c>
      <c r="K962" s="34">
        <v>0</v>
      </c>
      <c r="L962" s="34">
        <v>0</v>
      </c>
      <c r="M962" s="34">
        <v>0</v>
      </c>
      <c r="N962" s="34">
        <v>0</v>
      </c>
      <c r="O962" s="34">
        <v>0</v>
      </c>
      <c r="P962" s="34">
        <v>0</v>
      </c>
      <c r="Q962" s="34">
        <v>0</v>
      </c>
      <c r="R962" s="34">
        <v>0</v>
      </c>
      <c r="S962" s="34">
        <v>0</v>
      </c>
      <c r="T962" s="34">
        <f t="shared" si="106"/>
        <v>0</v>
      </c>
      <c r="U962" s="34">
        <f t="shared" si="107"/>
        <v>0</v>
      </c>
      <c r="V962" s="34">
        <f t="shared" si="105"/>
        <v>0</v>
      </c>
    </row>
    <row r="963" spans="1:22">
      <c r="A963" s="34" t="s">
        <v>2426</v>
      </c>
      <c r="B963" s="34" t="s">
        <v>8</v>
      </c>
      <c r="C963" s="5" t="s">
        <v>5446</v>
      </c>
      <c r="D963" s="34">
        <v>0</v>
      </c>
      <c r="E963" s="34">
        <v>0</v>
      </c>
      <c r="F963" s="34">
        <v>0</v>
      </c>
      <c r="G963" s="34">
        <v>0</v>
      </c>
      <c r="H963" s="34">
        <v>0</v>
      </c>
      <c r="I963" s="34">
        <v>0</v>
      </c>
      <c r="J963" s="34">
        <v>0</v>
      </c>
      <c r="K963" s="34">
        <v>0</v>
      </c>
      <c r="L963" s="34">
        <v>0</v>
      </c>
      <c r="M963" s="34">
        <v>0</v>
      </c>
      <c r="N963" s="34">
        <v>0</v>
      </c>
      <c r="O963" s="34">
        <v>0</v>
      </c>
      <c r="P963" s="34">
        <v>0</v>
      </c>
      <c r="Q963" s="34">
        <v>0</v>
      </c>
      <c r="R963" s="34">
        <v>0</v>
      </c>
      <c r="S963" s="34">
        <v>0</v>
      </c>
      <c r="T963" s="34">
        <f t="shared" si="106"/>
        <v>0</v>
      </c>
      <c r="U963" s="34">
        <f t="shared" si="107"/>
        <v>0</v>
      </c>
      <c r="V963" s="34">
        <f t="shared" si="105"/>
        <v>0</v>
      </c>
    </row>
    <row r="964" spans="1:22">
      <c r="A964" s="34" t="s">
        <v>1284</v>
      </c>
      <c r="B964" s="34" t="s">
        <v>8</v>
      </c>
      <c r="C964" s="5" t="s">
        <v>5446</v>
      </c>
      <c r="D964" s="34">
        <v>0</v>
      </c>
      <c r="E964" s="34">
        <v>0</v>
      </c>
      <c r="F964" s="34">
        <v>0</v>
      </c>
      <c r="G964" s="34">
        <v>0</v>
      </c>
      <c r="H964" s="34">
        <v>0</v>
      </c>
      <c r="I964" s="34">
        <v>0</v>
      </c>
      <c r="J964" s="34">
        <v>0</v>
      </c>
      <c r="K964" s="34">
        <v>0</v>
      </c>
      <c r="L964" s="34">
        <v>0</v>
      </c>
      <c r="M964" s="34">
        <v>0</v>
      </c>
      <c r="N964" s="34">
        <v>0</v>
      </c>
      <c r="O964" s="34">
        <v>0</v>
      </c>
      <c r="P964" s="34">
        <v>0</v>
      </c>
      <c r="Q964" s="34">
        <v>0</v>
      </c>
      <c r="R964" s="34">
        <v>0</v>
      </c>
      <c r="S964" s="34">
        <v>0</v>
      </c>
      <c r="T964" s="34">
        <f t="shared" si="106"/>
        <v>0</v>
      </c>
      <c r="U964" s="34">
        <f t="shared" si="107"/>
        <v>0</v>
      </c>
      <c r="V964" s="34">
        <f t="shared" si="105"/>
        <v>0</v>
      </c>
    </row>
    <row r="965" spans="1:22">
      <c r="A965" s="34" t="s">
        <v>1127</v>
      </c>
      <c r="B965" s="34" t="s">
        <v>8</v>
      </c>
      <c r="C965" s="5" t="s">
        <v>5446</v>
      </c>
      <c r="D965" s="34">
        <v>0</v>
      </c>
      <c r="E965" s="34">
        <v>0</v>
      </c>
      <c r="F965" s="34">
        <v>0</v>
      </c>
      <c r="G965" s="34">
        <v>0</v>
      </c>
      <c r="H965" s="34">
        <v>0</v>
      </c>
      <c r="I965" s="34">
        <v>0</v>
      </c>
      <c r="J965" s="34">
        <v>0</v>
      </c>
      <c r="K965" s="34">
        <v>0</v>
      </c>
      <c r="L965" s="34">
        <v>0</v>
      </c>
      <c r="M965" s="34">
        <v>0</v>
      </c>
      <c r="N965" s="34">
        <v>0</v>
      </c>
      <c r="O965" s="34">
        <v>0</v>
      </c>
      <c r="P965" s="34">
        <v>0</v>
      </c>
      <c r="Q965" s="34">
        <v>0</v>
      </c>
      <c r="R965" s="34">
        <v>0</v>
      </c>
      <c r="S965" s="34">
        <v>0</v>
      </c>
      <c r="T965" s="34">
        <f t="shared" si="106"/>
        <v>0</v>
      </c>
      <c r="U965" s="34">
        <f t="shared" si="107"/>
        <v>0</v>
      </c>
      <c r="V965" s="34">
        <f t="shared" si="105"/>
        <v>0</v>
      </c>
    </row>
    <row r="966" spans="1:22">
      <c r="A966" s="34" t="s">
        <v>2645</v>
      </c>
      <c r="B966" s="34" t="s">
        <v>8</v>
      </c>
      <c r="C966" s="5" t="s">
        <v>5446</v>
      </c>
      <c r="D966" s="34">
        <v>0</v>
      </c>
      <c r="E966" s="34">
        <v>0</v>
      </c>
      <c r="F966" s="34">
        <v>0</v>
      </c>
      <c r="G966" s="34">
        <v>0</v>
      </c>
      <c r="H966" s="34">
        <v>0</v>
      </c>
      <c r="I966" s="34">
        <v>0</v>
      </c>
      <c r="J966" s="34">
        <v>0</v>
      </c>
      <c r="K966" s="34">
        <v>0</v>
      </c>
      <c r="L966" s="34">
        <v>0</v>
      </c>
      <c r="M966" s="34">
        <v>0</v>
      </c>
      <c r="N966" s="34">
        <v>0</v>
      </c>
      <c r="O966" s="34">
        <v>0</v>
      </c>
      <c r="P966" s="34">
        <v>0</v>
      </c>
      <c r="Q966" s="34">
        <v>0</v>
      </c>
      <c r="R966" s="34">
        <v>0</v>
      </c>
      <c r="S966" s="34">
        <v>0</v>
      </c>
      <c r="T966" s="34">
        <f t="shared" si="106"/>
        <v>0</v>
      </c>
      <c r="U966" s="34">
        <f t="shared" si="107"/>
        <v>0</v>
      </c>
      <c r="V966" s="34">
        <f t="shared" si="105"/>
        <v>0</v>
      </c>
    </row>
    <row r="967" spans="1:22">
      <c r="A967" s="34" t="s">
        <v>2175</v>
      </c>
      <c r="B967" s="34" t="s">
        <v>8</v>
      </c>
      <c r="C967" s="5" t="s">
        <v>5446</v>
      </c>
      <c r="D967" s="34">
        <v>0</v>
      </c>
      <c r="E967" s="34">
        <v>0</v>
      </c>
      <c r="F967" s="34">
        <v>0</v>
      </c>
      <c r="G967" s="34">
        <v>0</v>
      </c>
      <c r="H967" s="34">
        <v>0</v>
      </c>
      <c r="I967" s="34">
        <v>0</v>
      </c>
      <c r="J967" s="34">
        <v>0</v>
      </c>
      <c r="K967" s="34">
        <v>0</v>
      </c>
      <c r="L967" s="34">
        <v>0</v>
      </c>
      <c r="M967" s="34">
        <v>0</v>
      </c>
      <c r="N967" s="34">
        <v>0</v>
      </c>
      <c r="O967" s="34">
        <v>0</v>
      </c>
      <c r="P967" s="34">
        <v>0</v>
      </c>
      <c r="Q967" s="34">
        <v>0</v>
      </c>
      <c r="R967" s="34">
        <v>0</v>
      </c>
      <c r="S967" s="34">
        <v>0</v>
      </c>
      <c r="T967" s="34">
        <f t="shared" si="106"/>
        <v>0</v>
      </c>
      <c r="U967" s="34">
        <f t="shared" si="107"/>
        <v>0</v>
      </c>
      <c r="V967" s="34">
        <f t="shared" si="105"/>
        <v>0</v>
      </c>
    </row>
    <row r="968" spans="1:22">
      <c r="A968" s="34" t="s">
        <v>2298</v>
      </c>
      <c r="B968" s="34" t="s">
        <v>8</v>
      </c>
      <c r="C968" s="5" t="s">
        <v>5446</v>
      </c>
      <c r="D968" s="34">
        <v>0</v>
      </c>
      <c r="E968" s="34">
        <v>0</v>
      </c>
      <c r="F968" s="34">
        <v>0</v>
      </c>
      <c r="G968" s="34">
        <v>0</v>
      </c>
      <c r="H968" s="34">
        <v>0</v>
      </c>
      <c r="I968" s="34">
        <v>0</v>
      </c>
      <c r="J968" s="34">
        <v>0</v>
      </c>
      <c r="K968" s="34">
        <v>0</v>
      </c>
      <c r="L968" s="34">
        <v>0</v>
      </c>
      <c r="M968" s="34">
        <v>0</v>
      </c>
      <c r="N968" s="34">
        <v>0</v>
      </c>
      <c r="O968" s="34">
        <v>0</v>
      </c>
      <c r="P968" s="34">
        <v>0</v>
      </c>
      <c r="Q968" s="34">
        <v>0</v>
      </c>
      <c r="R968" s="34">
        <v>0</v>
      </c>
      <c r="S968" s="34">
        <v>0</v>
      </c>
      <c r="T968" s="34">
        <f t="shared" si="106"/>
        <v>0</v>
      </c>
      <c r="U968" s="34">
        <f t="shared" si="107"/>
        <v>0</v>
      </c>
      <c r="V968" s="34">
        <f t="shared" si="105"/>
        <v>0</v>
      </c>
    </row>
    <row r="969" spans="1:22">
      <c r="A969" s="34" t="s">
        <v>1921</v>
      </c>
      <c r="B969" s="34" t="s">
        <v>8</v>
      </c>
      <c r="C969" s="5" t="s">
        <v>5446</v>
      </c>
      <c r="D969" s="34">
        <v>0</v>
      </c>
      <c r="E969" s="34">
        <v>0</v>
      </c>
      <c r="F969" s="34">
        <v>0</v>
      </c>
      <c r="G969" s="34">
        <v>0</v>
      </c>
      <c r="H969" s="34">
        <v>0</v>
      </c>
      <c r="I969" s="34">
        <v>0</v>
      </c>
      <c r="J969" s="34">
        <v>0</v>
      </c>
      <c r="K969" s="34">
        <v>0</v>
      </c>
      <c r="L969" s="34">
        <v>0</v>
      </c>
      <c r="M969" s="34">
        <v>0</v>
      </c>
      <c r="N969" s="34">
        <v>0</v>
      </c>
      <c r="O969" s="34">
        <v>0</v>
      </c>
      <c r="P969" s="34">
        <v>0</v>
      </c>
      <c r="Q969" s="34">
        <v>0</v>
      </c>
      <c r="R969" s="34">
        <v>0</v>
      </c>
      <c r="S969" s="34">
        <v>0</v>
      </c>
      <c r="T969" s="34">
        <f t="shared" si="106"/>
        <v>0</v>
      </c>
      <c r="U969" s="34">
        <f t="shared" si="107"/>
        <v>0</v>
      </c>
      <c r="V969" s="34">
        <f t="shared" si="105"/>
        <v>0</v>
      </c>
    </row>
    <row r="970" spans="1:22">
      <c r="A970" s="34" t="s">
        <v>1813</v>
      </c>
      <c r="B970" s="34" t="s">
        <v>8</v>
      </c>
      <c r="C970" s="5" t="s">
        <v>5446</v>
      </c>
      <c r="D970" s="34">
        <v>0</v>
      </c>
      <c r="E970" s="34">
        <v>0</v>
      </c>
      <c r="F970" s="34">
        <v>0</v>
      </c>
      <c r="G970" s="34">
        <v>0</v>
      </c>
      <c r="H970" s="34">
        <v>0</v>
      </c>
      <c r="I970" s="34">
        <v>0</v>
      </c>
      <c r="J970" s="34">
        <v>0</v>
      </c>
      <c r="K970" s="34">
        <v>0</v>
      </c>
      <c r="L970" s="34">
        <v>0</v>
      </c>
      <c r="M970" s="34">
        <v>0</v>
      </c>
      <c r="N970" s="34">
        <v>0</v>
      </c>
      <c r="O970" s="34">
        <v>0</v>
      </c>
      <c r="P970" s="34">
        <v>0</v>
      </c>
      <c r="Q970" s="34">
        <v>0</v>
      </c>
      <c r="R970" s="34">
        <v>0</v>
      </c>
      <c r="S970" s="34">
        <v>0</v>
      </c>
      <c r="T970" s="34">
        <f t="shared" si="106"/>
        <v>0</v>
      </c>
      <c r="U970" s="34">
        <f t="shared" si="107"/>
        <v>0</v>
      </c>
      <c r="V970" s="34">
        <f t="shared" si="105"/>
        <v>0</v>
      </c>
    </row>
    <row r="971" spans="1:22">
      <c r="A971" s="34" t="s">
        <v>424</v>
      </c>
      <c r="B971" s="34" t="s">
        <v>8</v>
      </c>
      <c r="C971" s="5" t="s">
        <v>5446</v>
      </c>
      <c r="D971" s="34">
        <v>0</v>
      </c>
      <c r="E971" s="34">
        <v>0</v>
      </c>
      <c r="F971" s="34">
        <v>0</v>
      </c>
      <c r="G971" s="34">
        <v>0</v>
      </c>
      <c r="H971" s="34">
        <v>0</v>
      </c>
      <c r="I971" s="34">
        <v>0</v>
      </c>
      <c r="J971" s="34">
        <v>0</v>
      </c>
      <c r="K971" s="34">
        <v>0</v>
      </c>
      <c r="L971" s="34">
        <v>0</v>
      </c>
      <c r="M971" s="34">
        <v>0</v>
      </c>
      <c r="N971" s="34">
        <v>0</v>
      </c>
      <c r="O971" s="34">
        <v>0</v>
      </c>
      <c r="P971" s="34">
        <v>0</v>
      </c>
      <c r="Q971" s="34">
        <v>0</v>
      </c>
      <c r="R971" s="34">
        <v>0</v>
      </c>
      <c r="S971" s="34">
        <v>0</v>
      </c>
      <c r="T971" s="34">
        <f t="shared" si="106"/>
        <v>0</v>
      </c>
      <c r="U971" s="34">
        <f t="shared" si="107"/>
        <v>0</v>
      </c>
      <c r="V971" s="34">
        <f t="shared" si="105"/>
        <v>0</v>
      </c>
    </row>
    <row r="972" spans="1:22">
      <c r="A972" s="34" t="s">
        <v>150</v>
      </c>
      <c r="B972" s="34" t="s">
        <v>8</v>
      </c>
      <c r="C972" s="5" t="s">
        <v>5446</v>
      </c>
      <c r="D972" s="34">
        <v>0</v>
      </c>
      <c r="E972" s="34">
        <v>0</v>
      </c>
      <c r="F972" s="34">
        <v>0</v>
      </c>
      <c r="G972" s="34">
        <v>0</v>
      </c>
      <c r="H972" s="34">
        <v>0</v>
      </c>
      <c r="I972" s="34">
        <v>0</v>
      </c>
      <c r="J972" s="34">
        <v>0</v>
      </c>
      <c r="K972" s="34">
        <v>0</v>
      </c>
      <c r="L972" s="34">
        <v>0</v>
      </c>
      <c r="M972" s="34">
        <v>0</v>
      </c>
      <c r="N972" s="34">
        <v>0</v>
      </c>
      <c r="O972" s="34">
        <v>0</v>
      </c>
      <c r="P972" s="34">
        <v>0</v>
      </c>
      <c r="Q972" s="34">
        <v>0</v>
      </c>
      <c r="R972" s="34">
        <v>0</v>
      </c>
      <c r="S972" s="34">
        <v>0</v>
      </c>
      <c r="T972" s="34">
        <f t="shared" ref="T972:T1003" si="108">COUNTIF(D972:S972,"&gt;0")</f>
        <v>0</v>
      </c>
      <c r="U972" s="34">
        <f t="shared" ref="U972:U1003" si="109">COUNTIF(D972:S972,"&lt;0")</f>
        <v>0</v>
      </c>
      <c r="V972" s="34">
        <f t="shared" si="105"/>
        <v>0</v>
      </c>
    </row>
    <row r="973" spans="1:22">
      <c r="A973" s="34" t="s">
        <v>2109</v>
      </c>
      <c r="B973" s="34" t="s">
        <v>8</v>
      </c>
      <c r="C973" s="5" t="s">
        <v>5446</v>
      </c>
      <c r="D973" s="34">
        <v>0</v>
      </c>
      <c r="E973" s="34">
        <v>0</v>
      </c>
      <c r="F973" s="34">
        <v>0</v>
      </c>
      <c r="G973" s="34">
        <v>0</v>
      </c>
      <c r="H973" s="34">
        <v>0</v>
      </c>
      <c r="I973" s="34">
        <v>0</v>
      </c>
      <c r="J973" s="34">
        <v>0</v>
      </c>
      <c r="K973" s="34">
        <v>0</v>
      </c>
      <c r="L973" s="34">
        <v>0</v>
      </c>
      <c r="M973" s="34">
        <v>0</v>
      </c>
      <c r="N973" s="34">
        <v>0</v>
      </c>
      <c r="O973" s="34">
        <v>0</v>
      </c>
      <c r="P973" s="34">
        <v>0</v>
      </c>
      <c r="Q973" s="34">
        <v>0</v>
      </c>
      <c r="R973" s="34">
        <v>0</v>
      </c>
      <c r="S973" s="34">
        <v>0</v>
      </c>
      <c r="T973" s="34">
        <f t="shared" si="108"/>
        <v>0</v>
      </c>
      <c r="U973" s="34">
        <f t="shared" si="109"/>
        <v>0</v>
      </c>
      <c r="V973" s="34">
        <f t="shared" si="105"/>
        <v>0</v>
      </c>
    </row>
    <row r="974" spans="1:22">
      <c r="A974" s="34" t="s">
        <v>928</v>
      </c>
      <c r="B974" s="34" t="s">
        <v>8</v>
      </c>
      <c r="C974" s="5" t="s">
        <v>5446</v>
      </c>
      <c r="D974" s="34">
        <v>0</v>
      </c>
      <c r="E974" s="34">
        <v>0</v>
      </c>
      <c r="F974" s="34">
        <v>0</v>
      </c>
      <c r="G974" s="34">
        <v>0</v>
      </c>
      <c r="H974" s="34">
        <v>0</v>
      </c>
      <c r="I974" s="34">
        <v>0</v>
      </c>
      <c r="J974" s="34">
        <v>0</v>
      </c>
      <c r="K974" s="34">
        <v>0</v>
      </c>
      <c r="L974" s="34">
        <v>0</v>
      </c>
      <c r="M974" s="34">
        <v>0</v>
      </c>
      <c r="N974" s="34">
        <v>0</v>
      </c>
      <c r="O974" s="34">
        <v>0</v>
      </c>
      <c r="P974" s="34">
        <v>0</v>
      </c>
      <c r="Q974" s="34">
        <v>0</v>
      </c>
      <c r="R974" s="34">
        <v>0</v>
      </c>
      <c r="S974" s="34">
        <v>0</v>
      </c>
      <c r="T974" s="34">
        <f t="shared" si="108"/>
        <v>0</v>
      </c>
      <c r="U974" s="34">
        <f t="shared" si="109"/>
        <v>0</v>
      </c>
      <c r="V974" s="34">
        <f t="shared" si="105"/>
        <v>0</v>
      </c>
    </row>
    <row r="975" spans="1:22">
      <c r="A975" s="34" t="s">
        <v>2511</v>
      </c>
      <c r="B975" s="34" t="s">
        <v>8</v>
      </c>
      <c r="C975" s="5" t="s">
        <v>5446</v>
      </c>
      <c r="D975" s="34">
        <v>0</v>
      </c>
      <c r="E975" s="34">
        <v>0</v>
      </c>
      <c r="F975" s="34">
        <v>0</v>
      </c>
      <c r="G975" s="34">
        <v>0</v>
      </c>
      <c r="H975" s="34">
        <v>0</v>
      </c>
      <c r="I975" s="34">
        <v>0</v>
      </c>
      <c r="J975" s="34">
        <v>0</v>
      </c>
      <c r="K975" s="34">
        <v>0</v>
      </c>
      <c r="L975" s="34">
        <v>0</v>
      </c>
      <c r="M975" s="34">
        <v>0</v>
      </c>
      <c r="N975" s="34">
        <v>0</v>
      </c>
      <c r="O975" s="34">
        <v>0</v>
      </c>
      <c r="P975" s="34">
        <v>0</v>
      </c>
      <c r="Q975" s="34">
        <v>0</v>
      </c>
      <c r="R975" s="34">
        <v>0</v>
      </c>
      <c r="S975" s="34">
        <v>0</v>
      </c>
      <c r="T975" s="34">
        <f t="shared" si="108"/>
        <v>0</v>
      </c>
      <c r="U975" s="34">
        <f t="shared" si="109"/>
        <v>0</v>
      </c>
      <c r="V975" s="34">
        <f t="shared" si="105"/>
        <v>0</v>
      </c>
    </row>
    <row r="976" spans="1:22">
      <c r="A976" s="34" t="s">
        <v>1583</v>
      </c>
      <c r="B976" s="34" t="s">
        <v>8</v>
      </c>
      <c r="C976" s="5" t="s">
        <v>5446</v>
      </c>
      <c r="D976" s="34">
        <v>0</v>
      </c>
      <c r="E976" s="34">
        <v>0</v>
      </c>
      <c r="F976" s="34">
        <v>0</v>
      </c>
      <c r="G976" s="34">
        <v>0</v>
      </c>
      <c r="H976" s="34">
        <v>0</v>
      </c>
      <c r="I976" s="34">
        <v>0</v>
      </c>
      <c r="J976" s="34">
        <v>0</v>
      </c>
      <c r="K976" s="34">
        <v>0</v>
      </c>
      <c r="L976" s="34">
        <v>0</v>
      </c>
      <c r="M976" s="34">
        <v>0</v>
      </c>
      <c r="N976" s="34">
        <v>0</v>
      </c>
      <c r="O976" s="34">
        <v>0</v>
      </c>
      <c r="P976" s="34">
        <v>0</v>
      </c>
      <c r="Q976" s="34">
        <v>0</v>
      </c>
      <c r="R976" s="34">
        <v>0</v>
      </c>
      <c r="S976" s="34">
        <v>0</v>
      </c>
      <c r="T976" s="34">
        <f t="shared" si="108"/>
        <v>0</v>
      </c>
      <c r="U976" s="34">
        <f t="shared" si="109"/>
        <v>0</v>
      </c>
      <c r="V976" s="34">
        <f t="shared" si="105"/>
        <v>0</v>
      </c>
    </row>
    <row r="977" spans="1:22">
      <c r="A977" s="34" t="s">
        <v>314</v>
      </c>
      <c r="B977" s="34" t="s">
        <v>8</v>
      </c>
      <c r="C977" s="5" t="s">
        <v>5446</v>
      </c>
      <c r="D977" s="34">
        <v>1</v>
      </c>
      <c r="E977" s="34">
        <v>0</v>
      </c>
      <c r="F977" s="34">
        <v>0</v>
      </c>
      <c r="G977" s="34">
        <v>0</v>
      </c>
      <c r="H977" s="34">
        <v>0</v>
      </c>
      <c r="I977" s="34">
        <v>0</v>
      </c>
      <c r="J977" s="34">
        <v>0</v>
      </c>
      <c r="K977" s="34">
        <v>0</v>
      </c>
      <c r="L977" s="34">
        <v>0</v>
      </c>
      <c r="M977" s="34">
        <v>0</v>
      </c>
      <c r="N977" s="34">
        <v>0</v>
      </c>
      <c r="O977" s="34">
        <v>0</v>
      </c>
      <c r="P977" s="34">
        <v>0</v>
      </c>
      <c r="Q977" s="34">
        <v>0</v>
      </c>
      <c r="R977" s="34">
        <v>0</v>
      </c>
      <c r="S977" s="34">
        <v>0</v>
      </c>
      <c r="T977" s="34">
        <f t="shared" si="108"/>
        <v>1</v>
      </c>
      <c r="U977" s="34">
        <f t="shared" si="109"/>
        <v>0</v>
      </c>
      <c r="V977" s="34">
        <f t="shared" ref="V977:V1014" si="110">SUM(T977:U977)</f>
        <v>1</v>
      </c>
    </row>
    <row r="978" spans="1:22">
      <c r="A978" s="34" t="s">
        <v>2052</v>
      </c>
      <c r="B978" s="34" t="s">
        <v>8</v>
      </c>
      <c r="C978" s="5" t="s">
        <v>5446</v>
      </c>
      <c r="D978" s="34">
        <v>0</v>
      </c>
      <c r="E978" s="34">
        <v>0</v>
      </c>
      <c r="F978" s="34">
        <v>0</v>
      </c>
      <c r="G978" s="34">
        <v>0</v>
      </c>
      <c r="H978" s="34">
        <v>0</v>
      </c>
      <c r="I978" s="34">
        <v>0</v>
      </c>
      <c r="J978" s="34">
        <v>0</v>
      </c>
      <c r="K978" s="34">
        <v>0</v>
      </c>
      <c r="L978" s="34">
        <v>0</v>
      </c>
      <c r="M978" s="34">
        <v>0</v>
      </c>
      <c r="N978" s="34">
        <v>0</v>
      </c>
      <c r="O978" s="34">
        <v>0</v>
      </c>
      <c r="P978" s="34">
        <v>0</v>
      </c>
      <c r="Q978" s="34">
        <v>0</v>
      </c>
      <c r="R978" s="34">
        <v>0</v>
      </c>
      <c r="S978" s="34">
        <v>0</v>
      </c>
      <c r="T978" s="34">
        <f t="shared" si="108"/>
        <v>0</v>
      </c>
      <c r="U978" s="34">
        <f t="shared" si="109"/>
        <v>0</v>
      </c>
      <c r="V978" s="34">
        <f t="shared" si="110"/>
        <v>0</v>
      </c>
    </row>
    <row r="979" spans="1:22">
      <c r="A979" s="34" t="s">
        <v>1549</v>
      </c>
      <c r="B979" s="34" t="s">
        <v>8</v>
      </c>
      <c r="C979" s="5" t="s">
        <v>5446</v>
      </c>
      <c r="D979" s="34">
        <v>0</v>
      </c>
      <c r="E979" s="34">
        <v>0</v>
      </c>
      <c r="F979" s="34">
        <v>0</v>
      </c>
      <c r="G979" s="34">
        <v>0</v>
      </c>
      <c r="H979" s="34">
        <v>0</v>
      </c>
      <c r="I979" s="34">
        <v>0</v>
      </c>
      <c r="J979" s="34">
        <v>0</v>
      </c>
      <c r="K979" s="34">
        <v>0</v>
      </c>
      <c r="L979" s="34">
        <v>0</v>
      </c>
      <c r="M979" s="34">
        <v>0</v>
      </c>
      <c r="N979" s="34">
        <v>0</v>
      </c>
      <c r="O979" s="34">
        <v>0</v>
      </c>
      <c r="P979" s="34">
        <v>0</v>
      </c>
      <c r="Q979" s="34">
        <v>0</v>
      </c>
      <c r="R979" s="34">
        <v>0</v>
      </c>
      <c r="S979" s="34">
        <v>0</v>
      </c>
      <c r="T979" s="34">
        <f t="shared" si="108"/>
        <v>0</v>
      </c>
      <c r="U979" s="34">
        <f t="shared" si="109"/>
        <v>0</v>
      </c>
      <c r="V979" s="34">
        <f t="shared" si="110"/>
        <v>0</v>
      </c>
    </row>
    <row r="980" spans="1:22">
      <c r="A980" s="34" t="s">
        <v>1927</v>
      </c>
      <c r="B980" s="34" t="s">
        <v>8</v>
      </c>
      <c r="C980" s="5" t="s">
        <v>5446</v>
      </c>
      <c r="D980" s="34">
        <v>0</v>
      </c>
      <c r="E980" s="34">
        <v>0</v>
      </c>
      <c r="F980" s="34">
        <v>0</v>
      </c>
      <c r="G980" s="34">
        <v>0</v>
      </c>
      <c r="H980" s="34">
        <v>0</v>
      </c>
      <c r="I980" s="34">
        <v>0</v>
      </c>
      <c r="J980" s="34">
        <v>0</v>
      </c>
      <c r="K980" s="34">
        <v>0</v>
      </c>
      <c r="L980" s="34">
        <v>0</v>
      </c>
      <c r="M980" s="34">
        <v>0</v>
      </c>
      <c r="N980" s="34">
        <v>0</v>
      </c>
      <c r="O980" s="34">
        <v>0</v>
      </c>
      <c r="P980" s="34">
        <v>0</v>
      </c>
      <c r="Q980" s="34">
        <v>0</v>
      </c>
      <c r="R980" s="34">
        <v>0</v>
      </c>
      <c r="S980" s="34">
        <v>0</v>
      </c>
      <c r="T980" s="34">
        <f t="shared" si="108"/>
        <v>0</v>
      </c>
      <c r="U980" s="34">
        <f t="shared" si="109"/>
        <v>0</v>
      </c>
      <c r="V980" s="34">
        <f t="shared" si="110"/>
        <v>0</v>
      </c>
    </row>
    <row r="981" spans="1:22">
      <c r="A981" s="34" t="s">
        <v>2056</v>
      </c>
      <c r="B981" s="34" t="s">
        <v>8</v>
      </c>
      <c r="C981" s="5" t="s">
        <v>5446</v>
      </c>
      <c r="D981" s="34">
        <v>0</v>
      </c>
      <c r="E981" s="34">
        <v>0</v>
      </c>
      <c r="F981" s="34">
        <v>0</v>
      </c>
      <c r="G981" s="34">
        <v>0</v>
      </c>
      <c r="H981" s="34">
        <v>0</v>
      </c>
      <c r="I981" s="34">
        <v>0</v>
      </c>
      <c r="J981" s="34">
        <v>0</v>
      </c>
      <c r="K981" s="34">
        <v>0</v>
      </c>
      <c r="L981" s="34">
        <v>0</v>
      </c>
      <c r="M981" s="34">
        <v>0</v>
      </c>
      <c r="N981" s="34">
        <v>0</v>
      </c>
      <c r="O981" s="34">
        <v>0</v>
      </c>
      <c r="P981" s="34">
        <v>0</v>
      </c>
      <c r="Q981" s="34">
        <v>0</v>
      </c>
      <c r="R981" s="34">
        <v>0</v>
      </c>
      <c r="S981" s="34">
        <v>0</v>
      </c>
      <c r="T981" s="34">
        <f t="shared" si="108"/>
        <v>0</v>
      </c>
      <c r="U981" s="34">
        <f t="shared" si="109"/>
        <v>0</v>
      </c>
      <c r="V981" s="34">
        <f t="shared" si="110"/>
        <v>0</v>
      </c>
    </row>
    <row r="982" spans="1:22">
      <c r="A982" s="34" t="s">
        <v>1174</v>
      </c>
      <c r="B982" s="34" t="s">
        <v>8</v>
      </c>
      <c r="C982" s="5" t="s">
        <v>5446</v>
      </c>
      <c r="D982" s="34">
        <v>0</v>
      </c>
      <c r="E982" s="34">
        <v>0</v>
      </c>
      <c r="F982" s="34">
        <v>0</v>
      </c>
      <c r="G982" s="34">
        <v>0</v>
      </c>
      <c r="H982" s="34">
        <v>0</v>
      </c>
      <c r="I982" s="34">
        <v>0</v>
      </c>
      <c r="J982" s="34">
        <v>0</v>
      </c>
      <c r="K982" s="34">
        <v>0</v>
      </c>
      <c r="L982" s="34">
        <v>1</v>
      </c>
      <c r="M982" s="34">
        <v>0</v>
      </c>
      <c r="N982" s="34">
        <v>0</v>
      </c>
      <c r="O982" s="34">
        <v>0</v>
      </c>
      <c r="P982" s="34">
        <v>0</v>
      </c>
      <c r="Q982" s="34">
        <v>0</v>
      </c>
      <c r="R982" s="34">
        <v>0</v>
      </c>
      <c r="S982" s="34">
        <v>0</v>
      </c>
      <c r="T982" s="34">
        <f t="shared" si="108"/>
        <v>1</v>
      </c>
      <c r="U982" s="34">
        <f t="shared" si="109"/>
        <v>0</v>
      </c>
      <c r="V982" s="34">
        <f t="shared" si="110"/>
        <v>1</v>
      </c>
    </row>
    <row r="983" spans="1:22">
      <c r="A983" s="34" t="s">
        <v>2934</v>
      </c>
      <c r="B983" s="34" t="s">
        <v>8</v>
      </c>
      <c r="C983" s="5" t="s">
        <v>5446</v>
      </c>
      <c r="D983" s="34">
        <v>0</v>
      </c>
      <c r="E983" s="34">
        <v>0</v>
      </c>
      <c r="F983" s="34">
        <v>0</v>
      </c>
      <c r="G983" s="34">
        <v>0</v>
      </c>
      <c r="H983" s="34">
        <v>0</v>
      </c>
      <c r="I983" s="34">
        <v>0</v>
      </c>
      <c r="J983" s="34">
        <v>0</v>
      </c>
      <c r="K983" s="34">
        <v>0</v>
      </c>
      <c r="L983" s="34">
        <v>0</v>
      </c>
      <c r="M983" s="34">
        <v>0</v>
      </c>
      <c r="N983" s="34">
        <v>0</v>
      </c>
      <c r="O983" s="34">
        <v>0</v>
      </c>
      <c r="P983" s="34">
        <v>0</v>
      </c>
      <c r="Q983" s="34">
        <v>0</v>
      </c>
      <c r="R983" s="34">
        <v>0</v>
      </c>
      <c r="S983" s="34">
        <v>0</v>
      </c>
      <c r="T983" s="34">
        <f t="shared" si="108"/>
        <v>0</v>
      </c>
      <c r="U983" s="34">
        <f t="shared" si="109"/>
        <v>0</v>
      </c>
      <c r="V983" s="34">
        <f t="shared" si="110"/>
        <v>0</v>
      </c>
    </row>
    <row r="984" spans="1:22">
      <c r="A984" s="34" t="s">
        <v>2938</v>
      </c>
      <c r="B984" s="34" t="s">
        <v>8</v>
      </c>
      <c r="C984" s="5" t="s">
        <v>5446</v>
      </c>
      <c r="D984" s="34">
        <v>0</v>
      </c>
      <c r="E984" s="34">
        <v>0</v>
      </c>
      <c r="F984" s="34">
        <v>0</v>
      </c>
      <c r="G984" s="34">
        <v>0</v>
      </c>
      <c r="H984" s="34">
        <v>0</v>
      </c>
      <c r="I984" s="34">
        <v>0</v>
      </c>
      <c r="J984" s="34">
        <v>0</v>
      </c>
      <c r="K984" s="34">
        <v>0</v>
      </c>
      <c r="L984" s="34">
        <v>0</v>
      </c>
      <c r="M984" s="34">
        <v>0</v>
      </c>
      <c r="N984" s="34">
        <v>0</v>
      </c>
      <c r="O984" s="34">
        <v>0</v>
      </c>
      <c r="P984" s="34">
        <v>0</v>
      </c>
      <c r="Q984" s="34">
        <v>0</v>
      </c>
      <c r="R984" s="34">
        <v>0</v>
      </c>
      <c r="S984" s="34">
        <v>0</v>
      </c>
      <c r="T984" s="34">
        <f t="shared" si="108"/>
        <v>0</v>
      </c>
      <c r="U984" s="34">
        <f t="shared" si="109"/>
        <v>0</v>
      </c>
      <c r="V984" s="34">
        <f t="shared" si="110"/>
        <v>0</v>
      </c>
    </row>
    <row r="985" spans="1:22">
      <c r="A985" s="34" t="s">
        <v>1918</v>
      </c>
      <c r="B985" s="34" t="s">
        <v>8</v>
      </c>
      <c r="C985" s="5" t="s">
        <v>5446</v>
      </c>
      <c r="D985" s="34">
        <v>0</v>
      </c>
      <c r="E985" s="34">
        <v>0</v>
      </c>
      <c r="F985" s="34">
        <v>0</v>
      </c>
      <c r="G985" s="34">
        <v>0</v>
      </c>
      <c r="H985" s="34">
        <v>0</v>
      </c>
      <c r="I985" s="34">
        <v>0</v>
      </c>
      <c r="J985" s="34">
        <v>0</v>
      </c>
      <c r="K985" s="34">
        <v>0</v>
      </c>
      <c r="L985" s="34">
        <v>0</v>
      </c>
      <c r="M985" s="34">
        <v>0</v>
      </c>
      <c r="N985" s="34">
        <v>0</v>
      </c>
      <c r="O985" s="34">
        <v>0</v>
      </c>
      <c r="P985" s="34">
        <v>0</v>
      </c>
      <c r="Q985" s="34">
        <v>0</v>
      </c>
      <c r="R985" s="34">
        <v>0</v>
      </c>
      <c r="S985" s="34">
        <v>0</v>
      </c>
      <c r="T985" s="34">
        <f t="shared" si="108"/>
        <v>0</v>
      </c>
      <c r="U985" s="34">
        <f t="shared" si="109"/>
        <v>0</v>
      </c>
      <c r="V985" s="34">
        <f t="shared" si="110"/>
        <v>0</v>
      </c>
    </row>
    <row r="986" spans="1:22">
      <c r="A986" s="34" t="s">
        <v>2694</v>
      </c>
      <c r="B986" s="34" t="s">
        <v>8</v>
      </c>
      <c r="C986" s="5" t="s">
        <v>5446</v>
      </c>
      <c r="D986" s="34">
        <v>0</v>
      </c>
      <c r="E986" s="34">
        <v>0</v>
      </c>
      <c r="F986" s="34">
        <v>0</v>
      </c>
      <c r="G986" s="34">
        <v>0</v>
      </c>
      <c r="H986" s="34">
        <v>0</v>
      </c>
      <c r="I986" s="34">
        <v>0</v>
      </c>
      <c r="J986" s="34">
        <v>0</v>
      </c>
      <c r="K986" s="34">
        <v>0</v>
      </c>
      <c r="L986" s="34">
        <v>0</v>
      </c>
      <c r="M986" s="34">
        <v>0</v>
      </c>
      <c r="N986" s="34">
        <v>0</v>
      </c>
      <c r="O986" s="34">
        <v>0</v>
      </c>
      <c r="P986" s="34">
        <v>0</v>
      </c>
      <c r="Q986" s="34">
        <v>0</v>
      </c>
      <c r="R986" s="34">
        <v>0</v>
      </c>
      <c r="S986" s="34">
        <v>0</v>
      </c>
      <c r="T986" s="34">
        <f t="shared" si="108"/>
        <v>0</v>
      </c>
      <c r="U986" s="34">
        <f t="shared" si="109"/>
        <v>0</v>
      </c>
      <c r="V986" s="34">
        <f t="shared" si="110"/>
        <v>0</v>
      </c>
    </row>
    <row r="987" spans="1:22">
      <c r="A987" s="34" t="s">
        <v>2701</v>
      </c>
      <c r="B987" s="34" t="s">
        <v>8</v>
      </c>
      <c r="C987" s="5" t="s">
        <v>5446</v>
      </c>
      <c r="D987" s="34">
        <v>0</v>
      </c>
      <c r="E987" s="34">
        <v>0</v>
      </c>
      <c r="F987" s="34">
        <v>0</v>
      </c>
      <c r="G987" s="34">
        <v>0</v>
      </c>
      <c r="H987" s="34">
        <v>0</v>
      </c>
      <c r="I987" s="34">
        <v>0</v>
      </c>
      <c r="J987" s="34">
        <v>0</v>
      </c>
      <c r="K987" s="34">
        <v>0</v>
      </c>
      <c r="L987" s="34">
        <v>0</v>
      </c>
      <c r="M987" s="34">
        <v>0</v>
      </c>
      <c r="N987" s="34">
        <v>0</v>
      </c>
      <c r="O987" s="34">
        <v>0</v>
      </c>
      <c r="P987" s="34">
        <v>0</v>
      </c>
      <c r="Q987" s="34">
        <v>0</v>
      </c>
      <c r="R987" s="34">
        <v>0</v>
      </c>
      <c r="S987" s="34">
        <v>0</v>
      </c>
      <c r="T987" s="34">
        <f t="shared" si="108"/>
        <v>0</v>
      </c>
      <c r="U987" s="34">
        <f t="shared" si="109"/>
        <v>0</v>
      </c>
      <c r="V987" s="34">
        <f t="shared" si="110"/>
        <v>0</v>
      </c>
    </row>
    <row r="988" spans="1:22">
      <c r="A988" s="34" t="s">
        <v>2653</v>
      </c>
      <c r="B988" s="34" t="s">
        <v>8</v>
      </c>
      <c r="C988" s="5" t="s">
        <v>5446</v>
      </c>
      <c r="D988" s="34">
        <v>0</v>
      </c>
      <c r="E988" s="34">
        <v>0</v>
      </c>
      <c r="F988" s="34">
        <v>0</v>
      </c>
      <c r="G988" s="34">
        <v>0</v>
      </c>
      <c r="H988" s="34">
        <v>0</v>
      </c>
      <c r="I988" s="34">
        <v>0</v>
      </c>
      <c r="J988" s="34">
        <v>0</v>
      </c>
      <c r="K988" s="34">
        <v>0</v>
      </c>
      <c r="L988" s="34">
        <v>0</v>
      </c>
      <c r="M988" s="34">
        <v>0</v>
      </c>
      <c r="N988" s="34">
        <v>0</v>
      </c>
      <c r="O988" s="34">
        <v>0</v>
      </c>
      <c r="P988" s="34">
        <v>0</v>
      </c>
      <c r="Q988" s="34">
        <v>0</v>
      </c>
      <c r="R988" s="34">
        <v>0</v>
      </c>
      <c r="S988" s="34">
        <v>0</v>
      </c>
      <c r="T988" s="34">
        <f t="shared" si="108"/>
        <v>0</v>
      </c>
      <c r="U988" s="34">
        <f t="shared" si="109"/>
        <v>0</v>
      </c>
      <c r="V988" s="34">
        <f t="shared" si="110"/>
        <v>0</v>
      </c>
    </row>
    <row r="989" spans="1:22">
      <c r="A989" s="34" t="s">
        <v>479</v>
      </c>
      <c r="B989" s="34" t="s">
        <v>8</v>
      </c>
      <c r="C989" s="5" t="s">
        <v>5446</v>
      </c>
      <c r="D989" s="34">
        <v>0</v>
      </c>
      <c r="E989" s="34">
        <v>0</v>
      </c>
      <c r="F989" s="34">
        <v>0</v>
      </c>
      <c r="G989" s="34">
        <v>0</v>
      </c>
      <c r="H989" s="34">
        <v>0</v>
      </c>
      <c r="I989" s="34">
        <v>0</v>
      </c>
      <c r="J989" s="34">
        <v>0</v>
      </c>
      <c r="K989" s="34">
        <v>0</v>
      </c>
      <c r="L989" s="34">
        <v>0</v>
      </c>
      <c r="M989" s="34">
        <v>0</v>
      </c>
      <c r="N989" s="34">
        <v>0</v>
      </c>
      <c r="O989" s="34">
        <v>0</v>
      </c>
      <c r="P989" s="34">
        <v>0</v>
      </c>
      <c r="Q989" s="34">
        <v>0</v>
      </c>
      <c r="R989" s="34">
        <v>0</v>
      </c>
      <c r="S989" s="34">
        <v>0</v>
      </c>
      <c r="T989" s="34">
        <f t="shared" si="108"/>
        <v>0</v>
      </c>
      <c r="U989" s="34">
        <f t="shared" si="109"/>
        <v>0</v>
      </c>
      <c r="V989" s="34">
        <f t="shared" si="110"/>
        <v>0</v>
      </c>
    </row>
    <row r="990" spans="1:22">
      <c r="A990" s="34" t="s">
        <v>481</v>
      </c>
      <c r="B990" s="34" t="s">
        <v>8</v>
      </c>
      <c r="C990" s="5" t="s">
        <v>5446</v>
      </c>
      <c r="D990" s="34">
        <v>0</v>
      </c>
      <c r="E990" s="34">
        <v>0</v>
      </c>
      <c r="F990" s="34">
        <v>0</v>
      </c>
      <c r="G990" s="34">
        <v>0</v>
      </c>
      <c r="H990" s="34">
        <v>0</v>
      </c>
      <c r="I990" s="34">
        <v>0</v>
      </c>
      <c r="J990" s="34">
        <v>0</v>
      </c>
      <c r="K990" s="34">
        <v>0</v>
      </c>
      <c r="L990" s="34">
        <v>0</v>
      </c>
      <c r="M990" s="34">
        <v>0</v>
      </c>
      <c r="N990" s="34">
        <v>0</v>
      </c>
      <c r="O990" s="34">
        <v>0</v>
      </c>
      <c r="P990" s="34">
        <v>0</v>
      </c>
      <c r="Q990" s="34">
        <v>0</v>
      </c>
      <c r="R990" s="34">
        <v>0</v>
      </c>
      <c r="S990" s="34">
        <v>0</v>
      </c>
      <c r="T990" s="34">
        <f t="shared" si="108"/>
        <v>0</v>
      </c>
      <c r="U990" s="34">
        <f t="shared" si="109"/>
        <v>0</v>
      </c>
      <c r="V990" s="34">
        <f t="shared" si="110"/>
        <v>0</v>
      </c>
    </row>
    <row r="991" spans="1:22">
      <c r="A991" s="34" t="s">
        <v>2487</v>
      </c>
      <c r="B991" s="34" t="s">
        <v>8</v>
      </c>
      <c r="C991" s="5" t="s">
        <v>5446</v>
      </c>
      <c r="D991" s="34">
        <v>0</v>
      </c>
      <c r="E991" s="34">
        <v>0</v>
      </c>
      <c r="F991" s="34">
        <v>0</v>
      </c>
      <c r="G991" s="34">
        <v>0</v>
      </c>
      <c r="H991" s="34">
        <v>0</v>
      </c>
      <c r="I991" s="34">
        <v>0</v>
      </c>
      <c r="J991" s="34">
        <v>0</v>
      </c>
      <c r="K991" s="34">
        <v>0</v>
      </c>
      <c r="L991" s="34">
        <v>0</v>
      </c>
      <c r="M991" s="34">
        <v>0</v>
      </c>
      <c r="N991" s="34">
        <v>0</v>
      </c>
      <c r="O991" s="34">
        <v>0</v>
      </c>
      <c r="P991" s="34">
        <v>0</v>
      </c>
      <c r="Q991" s="34">
        <v>0</v>
      </c>
      <c r="R991" s="34">
        <v>0</v>
      </c>
      <c r="S991" s="34">
        <v>0</v>
      </c>
      <c r="T991" s="34">
        <f t="shared" si="108"/>
        <v>0</v>
      </c>
      <c r="U991" s="34">
        <f t="shared" si="109"/>
        <v>0</v>
      </c>
      <c r="V991" s="34">
        <f t="shared" si="110"/>
        <v>0</v>
      </c>
    </row>
    <row r="992" spans="1:22">
      <c r="A992" s="34" t="s">
        <v>2346</v>
      </c>
      <c r="B992" s="34" t="s">
        <v>8</v>
      </c>
      <c r="C992" s="5" t="s">
        <v>5446</v>
      </c>
      <c r="D992" s="34">
        <v>0</v>
      </c>
      <c r="E992" s="34">
        <v>0</v>
      </c>
      <c r="F992" s="34">
        <v>0</v>
      </c>
      <c r="G992" s="34">
        <v>0</v>
      </c>
      <c r="H992" s="34">
        <v>0</v>
      </c>
      <c r="I992" s="34">
        <v>0</v>
      </c>
      <c r="J992" s="34">
        <v>0</v>
      </c>
      <c r="K992" s="34">
        <v>0</v>
      </c>
      <c r="L992" s="34">
        <v>0</v>
      </c>
      <c r="M992" s="34">
        <v>0</v>
      </c>
      <c r="N992" s="34">
        <v>0</v>
      </c>
      <c r="O992" s="34">
        <v>0</v>
      </c>
      <c r="P992" s="34">
        <v>0</v>
      </c>
      <c r="Q992" s="34">
        <v>0</v>
      </c>
      <c r="R992" s="34">
        <v>0</v>
      </c>
      <c r="S992" s="34">
        <v>0</v>
      </c>
      <c r="T992" s="34">
        <f t="shared" si="108"/>
        <v>0</v>
      </c>
      <c r="U992" s="34">
        <f t="shared" si="109"/>
        <v>0</v>
      </c>
      <c r="V992" s="34">
        <f t="shared" si="110"/>
        <v>0</v>
      </c>
    </row>
    <row r="993" spans="1:22">
      <c r="A993" s="34" t="s">
        <v>1581</v>
      </c>
      <c r="B993" s="34" t="s">
        <v>8</v>
      </c>
      <c r="C993" s="5" t="s">
        <v>5446</v>
      </c>
      <c r="D993" s="34">
        <v>0</v>
      </c>
      <c r="E993" s="34">
        <v>0</v>
      </c>
      <c r="F993" s="34">
        <v>0</v>
      </c>
      <c r="G993" s="34">
        <v>0</v>
      </c>
      <c r="H993" s="34">
        <v>0</v>
      </c>
      <c r="I993" s="34">
        <v>0</v>
      </c>
      <c r="J993" s="34">
        <v>0</v>
      </c>
      <c r="K993" s="34">
        <v>0</v>
      </c>
      <c r="L993" s="34">
        <v>0</v>
      </c>
      <c r="M993" s="34">
        <v>0</v>
      </c>
      <c r="N993" s="34">
        <v>0</v>
      </c>
      <c r="O993" s="34">
        <v>0</v>
      </c>
      <c r="P993" s="34">
        <v>0</v>
      </c>
      <c r="Q993" s="34">
        <v>0</v>
      </c>
      <c r="R993" s="34">
        <v>0</v>
      </c>
      <c r="S993" s="34">
        <v>0</v>
      </c>
      <c r="T993" s="34">
        <f t="shared" si="108"/>
        <v>0</v>
      </c>
      <c r="U993" s="34">
        <f t="shared" si="109"/>
        <v>0</v>
      </c>
      <c r="V993" s="34">
        <f t="shared" si="110"/>
        <v>0</v>
      </c>
    </row>
    <row r="994" spans="1:22">
      <c r="A994" s="34" t="s">
        <v>2647</v>
      </c>
      <c r="B994" s="34" t="s">
        <v>8</v>
      </c>
      <c r="C994" s="5" t="s">
        <v>5446</v>
      </c>
      <c r="D994" s="34">
        <v>0</v>
      </c>
      <c r="E994" s="34">
        <v>0</v>
      </c>
      <c r="F994" s="34">
        <v>0</v>
      </c>
      <c r="G994" s="34">
        <v>0</v>
      </c>
      <c r="H994" s="34">
        <v>0</v>
      </c>
      <c r="I994" s="34">
        <v>0</v>
      </c>
      <c r="J994" s="34">
        <v>0</v>
      </c>
      <c r="K994" s="34">
        <v>0</v>
      </c>
      <c r="L994" s="34">
        <v>0</v>
      </c>
      <c r="M994" s="34">
        <v>0</v>
      </c>
      <c r="N994" s="34">
        <v>0</v>
      </c>
      <c r="O994" s="34">
        <v>0</v>
      </c>
      <c r="P994" s="34">
        <v>0</v>
      </c>
      <c r="Q994" s="34">
        <v>0</v>
      </c>
      <c r="R994" s="34">
        <v>0</v>
      </c>
      <c r="S994" s="34">
        <v>0</v>
      </c>
      <c r="T994" s="34">
        <f t="shared" si="108"/>
        <v>0</v>
      </c>
      <c r="U994" s="34">
        <f t="shared" si="109"/>
        <v>0</v>
      </c>
      <c r="V994" s="34">
        <f t="shared" si="110"/>
        <v>0</v>
      </c>
    </row>
    <row r="995" spans="1:22">
      <c r="A995" s="34" t="s">
        <v>2428</v>
      </c>
      <c r="B995" s="34" t="s">
        <v>8</v>
      </c>
      <c r="C995" s="5" t="s">
        <v>5446</v>
      </c>
      <c r="D995" s="34">
        <v>0</v>
      </c>
      <c r="E995" s="34">
        <v>0</v>
      </c>
      <c r="F995" s="34">
        <v>0</v>
      </c>
      <c r="G995" s="34">
        <v>0</v>
      </c>
      <c r="H995" s="34">
        <v>0</v>
      </c>
      <c r="I995" s="34">
        <v>0</v>
      </c>
      <c r="J995" s="34">
        <v>0</v>
      </c>
      <c r="K995" s="34">
        <v>1</v>
      </c>
      <c r="L995" s="34">
        <v>0</v>
      </c>
      <c r="M995" s="34">
        <v>0</v>
      </c>
      <c r="N995" s="34">
        <v>0</v>
      </c>
      <c r="O995" s="34">
        <v>0</v>
      </c>
      <c r="P995" s="34">
        <v>0</v>
      </c>
      <c r="Q995" s="34">
        <v>0</v>
      </c>
      <c r="R995" s="34">
        <v>0</v>
      </c>
      <c r="S995" s="34">
        <v>0</v>
      </c>
      <c r="T995" s="34">
        <f t="shared" si="108"/>
        <v>1</v>
      </c>
      <c r="U995" s="34">
        <f t="shared" si="109"/>
        <v>0</v>
      </c>
      <c r="V995" s="34">
        <f t="shared" si="110"/>
        <v>1</v>
      </c>
    </row>
    <row r="996" spans="1:22">
      <c r="A996" s="34" t="s">
        <v>2580</v>
      </c>
      <c r="B996" s="34" t="s">
        <v>8</v>
      </c>
      <c r="C996" s="5" t="s">
        <v>5446</v>
      </c>
      <c r="D996" s="34">
        <v>0</v>
      </c>
      <c r="E996" s="34">
        <v>0</v>
      </c>
      <c r="F996" s="34">
        <v>0</v>
      </c>
      <c r="G996" s="34">
        <v>0</v>
      </c>
      <c r="H996" s="34">
        <v>0</v>
      </c>
      <c r="I996" s="34">
        <v>0</v>
      </c>
      <c r="J996" s="34">
        <v>0</v>
      </c>
      <c r="K996" s="34">
        <v>0</v>
      </c>
      <c r="L996" s="34">
        <v>0</v>
      </c>
      <c r="M996" s="34">
        <v>0</v>
      </c>
      <c r="N996" s="34">
        <v>0</v>
      </c>
      <c r="O996" s="34">
        <v>0</v>
      </c>
      <c r="P996" s="34">
        <v>0</v>
      </c>
      <c r="Q996" s="34">
        <v>0</v>
      </c>
      <c r="R996" s="34">
        <v>0</v>
      </c>
      <c r="S996" s="34">
        <v>0</v>
      </c>
      <c r="T996" s="34">
        <f t="shared" si="108"/>
        <v>0</v>
      </c>
      <c r="U996" s="34">
        <f t="shared" si="109"/>
        <v>0</v>
      </c>
      <c r="V996" s="34">
        <f t="shared" si="110"/>
        <v>0</v>
      </c>
    </row>
    <row r="997" spans="1:22">
      <c r="A997" s="34" t="s">
        <v>2553</v>
      </c>
      <c r="B997" s="34" t="s">
        <v>8</v>
      </c>
      <c r="C997" s="5" t="s">
        <v>5446</v>
      </c>
      <c r="D997" s="34">
        <v>0</v>
      </c>
      <c r="E997" s="34">
        <v>0</v>
      </c>
      <c r="F997" s="34">
        <v>0</v>
      </c>
      <c r="G997" s="34">
        <v>0</v>
      </c>
      <c r="H997" s="34">
        <v>0</v>
      </c>
      <c r="I997" s="34">
        <v>0</v>
      </c>
      <c r="J997" s="34">
        <v>0</v>
      </c>
      <c r="K997" s="34">
        <v>0</v>
      </c>
      <c r="L997" s="34">
        <v>0</v>
      </c>
      <c r="M997" s="34">
        <v>0</v>
      </c>
      <c r="N997" s="34">
        <v>0</v>
      </c>
      <c r="O997" s="34">
        <v>0</v>
      </c>
      <c r="P997" s="34">
        <v>0</v>
      </c>
      <c r="Q997" s="34">
        <v>0</v>
      </c>
      <c r="R997" s="34">
        <v>0</v>
      </c>
      <c r="S997" s="34">
        <v>0</v>
      </c>
      <c r="T997" s="34">
        <f t="shared" si="108"/>
        <v>0</v>
      </c>
      <c r="U997" s="34">
        <f t="shared" si="109"/>
        <v>0</v>
      </c>
      <c r="V997" s="34">
        <f t="shared" si="110"/>
        <v>0</v>
      </c>
    </row>
    <row r="998" spans="1:22">
      <c r="A998" s="34" t="s">
        <v>2506</v>
      </c>
      <c r="B998" s="34" t="s">
        <v>8</v>
      </c>
      <c r="C998" s="5" t="s">
        <v>5446</v>
      </c>
      <c r="D998" s="34">
        <v>0</v>
      </c>
      <c r="E998" s="34">
        <v>0</v>
      </c>
      <c r="F998" s="34">
        <v>0</v>
      </c>
      <c r="G998" s="34">
        <v>0</v>
      </c>
      <c r="H998" s="34">
        <v>0</v>
      </c>
      <c r="I998" s="34">
        <v>0</v>
      </c>
      <c r="J998" s="34">
        <v>0</v>
      </c>
      <c r="K998" s="34">
        <v>0</v>
      </c>
      <c r="L998" s="34">
        <v>0</v>
      </c>
      <c r="M998" s="34">
        <v>0</v>
      </c>
      <c r="N998" s="34">
        <v>0</v>
      </c>
      <c r="O998" s="34">
        <v>0</v>
      </c>
      <c r="P998" s="34">
        <v>0</v>
      </c>
      <c r="Q998" s="34">
        <v>0</v>
      </c>
      <c r="R998" s="34">
        <v>0</v>
      </c>
      <c r="S998" s="34">
        <v>0</v>
      </c>
      <c r="T998" s="34">
        <f t="shared" si="108"/>
        <v>0</v>
      </c>
      <c r="U998" s="34">
        <f t="shared" si="109"/>
        <v>0</v>
      </c>
      <c r="V998" s="34">
        <f t="shared" si="110"/>
        <v>0</v>
      </c>
    </row>
    <row r="999" spans="1:22">
      <c r="A999" s="34" t="s">
        <v>1597</v>
      </c>
      <c r="B999" s="34" t="s">
        <v>8</v>
      </c>
      <c r="C999" s="5" t="s">
        <v>5446</v>
      </c>
      <c r="D999" s="34">
        <v>0</v>
      </c>
      <c r="E999" s="34">
        <v>0</v>
      </c>
      <c r="F999" s="34">
        <v>0</v>
      </c>
      <c r="G999" s="34">
        <v>0</v>
      </c>
      <c r="H999" s="34">
        <v>0</v>
      </c>
      <c r="I999" s="34">
        <v>0</v>
      </c>
      <c r="J999" s="34">
        <v>0</v>
      </c>
      <c r="K999" s="34">
        <v>0</v>
      </c>
      <c r="L999" s="34">
        <v>0</v>
      </c>
      <c r="M999" s="34">
        <v>0</v>
      </c>
      <c r="N999" s="34">
        <v>0</v>
      </c>
      <c r="O999" s="34">
        <v>0</v>
      </c>
      <c r="P999" s="34">
        <v>0</v>
      </c>
      <c r="Q999" s="34">
        <v>0</v>
      </c>
      <c r="R999" s="34">
        <v>0</v>
      </c>
      <c r="S999" s="34">
        <v>0</v>
      </c>
      <c r="T999" s="34">
        <f t="shared" si="108"/>
        <v>0</v>
      </c>
      <c r="U999" s="34">
        <f t="shared" si="109"/>
        <v>0</v>
      </c>
      <c r="V999" s="34">
        <f t="shared" si="110"/>
        <v>0</v>
      </c>
    </row>
    <row r="1000" spans="1:22">
      <c r="A1000" s="34" t="s">
        <v>2877</v>
      </c>
      <c r="B1000" s="34" t="s">
        <v>8</v>
      </c>
      <c r="C1000" s="5" t="s">
        <v>5446</v>
      </c>
      <c r="D1000" s="34">
        <v>0</v>
      </c>
      <c r="E1000" s="34">
        <v>0</v>
      </c>
      <c r="F1000" s="34">
        <v>0</v>
      </c>
      <c r="G1000" s="34">
        <v>0</v>
      </c>
      <c r="H1000" s="34">
        <v>0</v>
      </c>
      <c r="I1000" s="34">
        <v>0</v>
      </c>
      <c r="J1000" s="34">
        <v>0</v>
      </c>
      <c r="K1000" s="34">
        <v>0</v>
      </c>
      <c r="L1000" s="34">
        <v>0</v>
      </c>
      <c r="M1000" s="34">
        <v>0</v>
      </c>
      <c r="N1000" s="34">
        <v>0</v>
      </c>
      <c r="O1000" s="34">
        <v>0</v>
      </c>
      <c r="P1000" s="34">
        <v>0</v>
      </c>
      <c r="Q1000" s="34">
        <v>0</v>
      </c>
      <c r="R1000" s="34">
        <v>0</v>
      </c>
      <c r="S1000" s="34">
        <v>0</v>
      </c>
      <c r="T1000" s="34">
        <f t="shared" si="108"/>
        <v>0</v>
      </c>
      <c r="U1000" s="34">
        <f t="shared" si="109"/>
        <v>0</v>
      </c>
      <c r="V1000" s="34">
        <f t="shared" si="110"/>
        <v>0</v>
      </c>
    </row>
    <row r="1001" spans="1:22">
      <c r="A1001" s="34" t="s">
        <v>1474</v>
      </c>
      <c r="B1001" s="34" t="s">
        <v>8</v>
      </c>
      <c r="C1001" s="5" t="s">
        <v>5446</v>
      </c>
      <c r="D1001" s="34">
        <v>0</v>
      </c>
      <c r="E1001" s="34">
        <v>0</v>
      </c>
      <c r="F1001" s="34">
        <v>0</v>
      </c>
      <c r="G1001" s="34">
        <v>0</v>
      </c>
      <c r="H1001" s="34">
        <v>0</v>
      </c>
      <c r="I1001" s="34">
        <v>0</v>
      </c>
      <c r="J1001" s="34">
        <v>0</v>
      </c>
      <c r="K1001" s="34">
        <v>0</v>
      </c>
      <c r="L1001" s="34">
        <v>0</v>
      </c>
      <c r="M1001" s="34">
        <v>0</v>
      </c>
      <c r="N1001" s="34">
        <v>0</v>
      </c>
      <c r="O1001" s="34">
        <v>0</v>
      </c>
      <c r="P1001" s="34">
        <v>0</v>
      </c>
      <c r="Q1001" s="34">
        <v>0</v>
      </c>
      <c r="R1001" s="34">
        <v>0</v>
      </c>
      <c r="S1001" s="34">
        <v>0</v>
      </c>
      <c r="T1001" s="34">
        <f t="shared" si="108"/>
        <v>0</v>
      </c>
      <c r="U1001" s="34">
        <f t="shared" si="109"/>
        <v>0</v>
      </c>
      <c r="V1001" s="34">
        <f t="shared" si="110"/>
        <v>0</v>
      </c>
    </row>
    <row r="1002" spans="1:22">
      <c r="A1002" s="34" t="s">
        <v>348</v>
      </c>
      <c r="B1002" s="34" t="s">
        <v>8</v>
      </c>
      <c r="C1002" s="5" t="s">
        <v>5446</v>
      </c>
      <c r="D1002" s="34">
        <v>0</v>
      </c>
      <c r="E1002" s="34">
        <v>0</v>
      </c>
      <c r="F1002" s="34">
        <v>0</v>
      </c>
      <c r="G1002" s="34">
        <v>0</v>
      </c>
      <c r="H1002" s="34">
        <v>0</v>
      </c>
      <c r="I1002" s="34">
        <v>0</v>
      </c>
      <c r="J1002" s="34">
        <v>0</v>
      </c>
      <c r="K1002" s="34">
        <v>0</v>
      </c>
      <c r="L1002" s="34">
        <v>0</v>
      </c>
      <c r="M1002" s="34">
        <v>0</v>
      </c>
      <c r="N1002" s="34">
        <v>0</v>
      </c>
      <c r="O1002" s="34">
        <v>0</v>
      </c>
      <c r="P1002" s="34">
        <v>0</v>
      </c>
      <c r="Q1002" s="34">
        <v>0</v>
      </c>
      <c r="R1002" s="34">
        <v>0</v>
      </c>
      <c r="S1002" s="34">
        <v>0</v>
      </c>
      <c r="T1002" s="34">
        <f t="shared" si="108"/>
        <v>0</v>
      </c>
      <c r="U1002" s="34">
        <f t="shared" si="109"/>
        <v>0</v>
      </c>
      <c r="V1002" s="34">
        <f t="shared" si="110"/>
        <v>0</v>
      </c>
    </row>
    <row r="1003" spans="1:22">
      <c r="A1003" s="34" t="s">
        <v>1537</v>
      </c>
      <c r="B1003" s="34" t="s">
        <v>8</v>
      </c>
      <c r="C1003" s="5" t="s">
        <v>5446</v>
      </c>
      <c r="D1003" s="34">
        <v>0</v>
      </c>
      <c r="E1003" s="34">
        <v>0</v>
      </c>
      <c r="F1003" s="34">
        <v>0</v>
      </c>
      <c r="G1003" s="34">
        <v>0</v>
      </c>
      <c r="H1003" s="34">
        <v>0</v>
      </c>
      <c r="I1003" s="34">
        <v>0</v>
      </c>
      <c r="J1003" s="34">
        <v>0</v>
      </c>
      <c r="K1003" s="34">
        <v>0</v>
      </c>
      <c r="L1003" s="34">
        <v>0</v>
      </c>
      <c r="M1003" s="34">
        <v>0</v>
      </c>
      <c r="N1003" s="34">
        <v>0</v>
      </c>
      <c r="O1003" s="34">
        <v>0</v>
      </c>
      <c r="P1003" s="34">
        <v>0</v>
      </c>
      <c r="Q1003" s="34">
        <v>0</v>
      </c>
      <c r="R1003" s="34">
        <v>0</v>
      </c>
      <c r="S1003" s="34">
        <v>0</v>
      </c>
      <c r="T1003" s="34">
        <f t="shared" si="108"/>
        <v>0</v>
      </c>
      <c r="U1003" s="34">
        <f t="shared" si="109"/>
        <v>0</v>
      </c>
      <c r="V1003" s="34">
        <f t="shared" si="110"/>
        <v>0</v>
      </c>
    </row>
    <row r="1004" spans="1:22">
      <c r="A1004" s="34" t="s">
        <v>2697</v>
      </c>
      <c r="B1004" s="34" t="s">
        <v>8</v>
      </c>
      <c r="C1004" s="5" t="s">
        <v>5446</v>
      </c>
      <c r="D1004" s="34">
        <v>0</v>
      </c>
      <c r="E1004" s="34">
        <v>0</v>
      </c>
      <c r="F1004" s="34">
        <v>0</v>
      </c>
      <c r="G1004" s="34">
        <v>0</v>
      </c>
      <c r="H1004" s="34">
        <v>0</v>
      </c>
      <c r="I1004" s="34">
        <v>0</v>
      </c>
      <c r="J1004" s="34">
        <v>0</v>
      </c>
      <c r="K1004" s="34">
        <v>0</v>
      </c>
      <c r="L1004" s="34">
        <v>0</v>
      </c>
      <c r="M1004" s="34">
        <v>0</v>
      </c>
      <c r="N1004" s="34">
        <v>0</v>
      </c>
      <c r="O1004" s="34">
        <v>0</v>
      </c>
      <c r="P1004" s="34">
        <v>0</v>
      </c>
      <c r="Q1004" s="34">
        <v>0</v>
      </c>
      <c r="R1004" s="34">
        <v>0</v>
      </c>
      <c r="S1004" s="34">
        <v>0</v>
      </c>
      <c r="T1004" s="34">
        <f t="shared" ref="T1004:T1014" si="111">COUNTIF(D1004:S1004,"&gt;0")</f>
        <v>0</v>
      </c>
      <c r="U1004" s="34">
        <f t="shared" ref="U1004:U1014" si="112">COUNTIF(D1004:S1004,"&lt;0")</f>
        <v>0</v>
      </c>
      <c r="V1004" s="34">
        <f t="shared" si="110"/>
        <v>0</v>
      </c>
    </row>
    <row r="1005" spans="1:22">
      <c r="A1005" s="34" t="s">
        <v>153</v>
      </c>
      <c r="B1005" s="34" t="s">
        <v>8</v>
      </c>
      <c r="C1005" s="5" t="s">
        <v>5446</v>
      </c>
      <c r="D1005" s="34">
        <v>0</v>
      </c>
      <c r="E1005" s="34">
        <v>0</v>
      </c>
      <c r="F1005" s="34">
        <v>0</v>
      </c>
      <c r="G1005" s="34">
        <v>0</v>
      </c>
      <c r="H1005" s="34">
        <v>0</v>
      </c>
      <c r="I1005" s="34">
        <v>0</v>
      </c>
      <c r="J1005" s="34">
        <v>0</v>
      </c>
      <c r="K1005" s="34">
        <v>0</v>
      </c>
      <c r="L1005" s="34">
        <v>0</v>
      </c>
      <c r="M1005" s="34">
        <v>0</v>
      </c>
      <c r="N1005" s="34">
        <v>0</v>
      </c>
      <c r="O1005" s="34">
        <v>0</v>
      </c>
      <c r="P1005" s="34">
        <v>0</v>
      </c>
      <c r="Q1005" s="34">
        <v>0</v>
      </c>
      <c r="R1005" s="34">
        <v>0</v>
      </c>
      <c r="S1005" s="34">
        <v>0</v>
      </c>
      <c r="T1005" s="34">
        <f t="shared" si="111"/>
        <v>0</v>
      </c>
      <c r="U1005" s="34">
        <f t="shared" si="112"/>
        <v>0</v>
      </c>
      <c r="V1005" s="34">
        <f t="shared" si="110"/>
        <v>0</v>
      </c>
    </row>
    <row r="1006" spans="1:22">
      <c r="A1006" s="34" t="s">
        <v>2120</v>
      </c>
      <c r="B1006" s="34" t="s">
        <v>8</v>
      </c>
      <c r="C1006" s="5" t="s">
        <v>5446</v>
      </c>
      <c r="D1006" s="34">
        <v>0</v>
      </c>
      <c r="E1006" s="34">
        <v>0</v>
      </c>
      <c r="F1006" s="34">
        <v>0</v>
      </c>
      <c r="G1006" s="34">
        <v>0</v>
      </c>
      <c r="H1006" s="34">
        <v>0</v>
      </c>
      <c r="I1006" s="34">
        <v>0</v>
      </c>
      <c r="J1006" s="34">
        <v>0</v>
      </c>
      <c r="K1006" s="34">
        <v>0</v>
      </c>
      <c r="L1006" s="34">
        <v>0</v>
      </c>
      <c r="M1006" s="34">
        <v>0</v>
      </c>
      <c r="N1006" s="34">
        <v>0</v>
      </c>
      <c r="O1006" s="34">
        <v>0</v>
      </c>
      <c r="P1006" s="34">
        <v>0</v>
      </c>
      <c r="Q1006" s="34">
        <v>0</v>
      </c>
      <c r="R1006" s="34">
        <v>0</v>
      </c>
      <c r="S1006" s="34">
        <v>0</v>
      </c>
      <c r="T1006" s="34">
        <f t="shared" si="111"/>
        <v>0</v>
      </c>
      <c r="U1006" s="34">
        <f t="shared" si="112"/>
        <v>0</v>
      </c>
      <c r="V1006" s="34">
        <f t="shared" si="110"/>
        <v>0</v>
      </c>
    </row>
    <row r="1007" spans="1:22">
      <c r="A1007" s="34" t="s">
        <v>2190</v>
      </c>
      <c r="B1007" s="34" t="s">
        <v>8</v>
      </c>
      <c r="C1007" s="5" t="s">
        <v>5446</v>
      </c>
      <c r="D1007" s="34">
        <v>1</v>
      </c>
      <c r="E1007" s="34">
        <v>0</v>
      </c>
      <c r="F1007" s="34">
        <v>0</v>
      </c>
      <c r="G1007" s="34">
        <v>0</v>
      </c>
      <c r="H1007" s="34">
        <v>0</v>
      </c>
      <c r="I1007" s="34">
        <v>1</v>
      </c>
      <c r="J1007" s="34">
        <v>0</v>
      </c>
      <c r="K1007" s="34">
        <v>0</v>
      </c>
      <c r="L1007" s="34">
        <v>0</v>
      </c>
      <c r="M1007" s="34">
        <v>0</v>
      </c>
      <c r="N1007" s="34">
        <v>2</v>
      </c>
      <c r="O1007" s="34">
        <v>0</v>
      </c>
      <c r="P1007" s="34">
        <v>0</v>
      </c>
      <c r="Q1007" s="34">
        <v>0</v>
      </c>
      <c r="R1007" s="34">
        <v>0</v>
      </c>
      <c r="S1007" s="34">
        <v>0</v>
      </c>
      <c r="T1007" s="34">
        <f t="shared" si="111"/>
        <v>3</v>
      </c>
      <c r="U1007" s="34">
        <f t="shared" si="112"/>
        <v>0</v>
      </c>
      <c r="V1007" s="34">
        <f t="shared" si="110"/>
        <v>3</v>
      </c>
    </row>
    <row r="1008" spans="1:22">
      <c r="A1008" s="34" t="s">
        <v>2661</v>
      </c>
      <c r="B1008" s="34" t="s">
        <v>8</v>
      </c>
      <c r="C1008" s="5" t="s">
        <v>5446</v>
      </c>
      <c r="D1008" s="34">
        <v>0</v>
      </c>
      <c r="E1008" s="34">
        <v>0</v>
      </c>
      <c r="F1008" s="34">
        <v>0</v>
      </c>
      <c r="G1008" s="34">
        <v>0</v>
      </c>
      <c r="H1008" s="34">
        <v>0</v>
      </c>
      <c r="I1008" s="34">
        <v>0</v>
      </c>
      <c r="J1008" s="34">
        <v>0</v>
      </c>
      <c r="K1008" s="34">
        <v>0</v>
      </c>
      <c r="L1008" s="34">
        <v>0</v>
      </c>
      <c r="M1008" s="34">
        <v>0</v>
      </c>
      <c r="N1008" s="34">
        <v>0</v>
      </c>
      <c r="O1008" s="34">
        <v>0</v>
      </c>
      <c r="P1008" s="34">
        <v>0</v>
      </c>
      <c r="Q1008" s="34">
        <v>0</v>
      </c>
      <c r="R1008" s="34">
        <v>0</v>
      </c>
      <c r="S1008" s="34">
        <v>0</v>
      </c>
      <c r="T1008" s="34">
        <f t="shared" si="111"/>
        <v>0</v>
      </c>
      <c r="U1008" s="34">
        <f t="shared" si="112"/>
        <v>0</v>
      </c>
      <c r="V1008" s="34">
        <f t="shared" si="110"/>
        <v>0</v>
      </c>
    </row>
    <row r="1009" spans="1:22">
      <c r="A1009" s="34" t="s">
        <v>1088</v>
      </c>
      <c r="B1009" s="34" t="s">
        <v>8</v>
      </c>
      <c r="C1009" s="5" t="s">
        <v>5446</v>
      </c>
      <c r="D1009" s="34">
        <v>1</v>
      </c>
      <c r="E1009" s="34">
        <v>0</v>
      </c>
      <c r="F1009" s="34">
        <v>0</v>
      </c>
      <c r="G1009" s="34">
        <v>0</v>
      </c>
      <c r="H1009" s="34">
        <v>0</v>
      </c>
      <c r="I1009" s="34">
        <v>1</v>
      </c>
      <c r="J1009" s="34">
        <v>0</v>
      </c>
      <c r="K1009" s="34">
        <v>0</v>
      </c>
      <c r="L1009" s="34">
        <v>0</v>
      </c>
      <c r="M1009" s="34">
        <v>0</v>
      </c>
      <c r="N1009" s="34">
        <v>0</v>
      </c>
      <c r="O1009" s="34">
        <v>0</v>
      </c>
      <c r="P1009" s="34">
        <v>0</v>
      </c>
      <c r="Q1009" s="34">
        <v>0</v>
      </c>
      <c r="R1009" s="34">
        <v>0</v>
      </c>
      <c r="S1009" s="34">
        <v>0</v>
      </c>
      <c r="T1009" s="34">
        <f t="shared" si="111"/>
        <v>2</v>
      </c>
      <c r="U1009" s="34">
        <f t="shared" si="112"/>
        <v>0</v>
      </c>
      <c r="V1009" s="34">
        <f t="shared" si="110"/>
        <v>2</v>
      </c>
    </row>
    <row r="1010" spans="1:22">
      <c r="A1010" s="34" t="s">
        <v>2942</v>
      </c>
      <c r="B1010" s="34" t="s">
        <v>8</v>
      </c>
      <c r="C1010" s="5" t="s">
        <v>5446</v>
      </c>
      <c r="D1010" s="34">
        <v>0</v>
      </c>
      <c r="E1010" s="34">
        <v>0</v>
      </c>
      <c r="F1010" s="34">
        <v>0</v>
      </c>
      <c r="G1010" s="34">
        <v>0</v>
      </c>
      <c r="H1010" s="34">
        <v>0</v>
      </c>
      <c r="I1010" s="34">
        <v>0</v>
      </c>
      <c r="J1010" s="34">
        <v>0</v>
      </c>
      <c r="K1010" s="34">
        <v>0</v>
      </c>
      <c r="L1010" s="34">
        <v>0</v>
      </c>
      <c r="M1010" s="34">
        <v>0</v>
      </c>
      <c r="N1010" s="34">
        <v>0</v>
      </c>
      <c r="O1010" s="34">
        <v>0</v>
      </c>
      <c r="P1010" s="34">
        <v>0</v>
      </c>
      <c r="Q1010" s="34">
        <v>0</v>
      </c>
      <c r="R1010" s="34">
        <v>0</v>
      </c>
      <c r="S1010" s="34">
        <v>0</v>
      </c>
      <c r="T1010" s="34">
        <f t="shared" si="111"/>
        <v>0</v>
      </c>
      <c r="U1010" s="34">
        <f t="shared" si="112"/>
        <v>0</v>
      </c>
      <c r="V1010" s="34">
        <f t="shared" si="110"/>
        <v>0</v>
      </c>
    </row>
    <row r="1011" spans="1:22">
      <c r="A1011" s="34" t="s">
        <v>2306</v>
      </c>
      <c r="B1011" s="34" t="s">
        <v>8</v>
      </c>
      <c r="C1011" s="5" t="s">
        <v>5446</v>
      </c>
      <c r="D1011" s="34">
        <v>0</v>
      </c>
      <c r="E1011" s="34">
        <v>0</v>
      </c>
      <c r="F1011" s="34">
        <v>0</v>
      </c>
      <c r="G1011" s="34">
        <v>0</v>
      </c>
      <c r="H1011" s="34">
        <v>0</v>
      </c>
      <c r="I1011" s="34">
        <v>0</v>
      </c>
      <c r="J1011" s="34">
        <v>0</v>
      </c>
      <c r="K1011" s="34">
        <v>0</v>
      </c>
      <c r="L1011" s="34">
        <v>0</v>
      </c>
      <c r="M1011" s="34">
        <v>0</v>
      </c>
      <c r="N1011" s="34">
        <v>0</v>
      </c>
      <c r="O1011" s="34">
        <v>0</v>
      </c>
      <c r="P1011" s="34">
        <v>0</v>
      </c>
      <c r="Q1011" s="34">
        <v>0</v>
      </c>
      <c r="R1011" s="34">
        <v>0</v>
      </c>
      <c r="S1011" s="34">
        <v>0</v>
      </c>
      <c r="T1011" s="34">
        <f t="shared" si="111"/>
        <v>0</v>
      </c>
      <c r="U1011" s="34">
        <f t="shared" si="112"/>
        <v>0</v>
      </c>
      <c r="V1011" s="34">
        <f t="shared" si="110"/>
        <v>0</v>
      </c>
    </row>
    <row r="1012" spans="1:22">
      <c r="A1012" s="34" t="s">
        <v>1138</v>
      </c>
      <c r="B1012" s="34" t="s">
        <v>8</v>
      </c>
      <c r="C1012" s="5" t="s">
        <v>5446</v>
      </c>
      <c r="D1012" s="34">
        <v>0</v>
      </c>
      <c r="E1012" s="34">
        <v>0</v>
      </c>
      <c r="F1012" s="34">
        <v>0</v>
      </c>
      <c r="G1012" s="34">
        <v>0</v>
      </c>
      <c r="H1012" s="34">
        <v>0</v>
      </c>
      <c r="I1012" s="34">
        <v>0</v>
      </c>
      <c r="J1012" s="34">
        <v>0</v>
      </c>
      <c r="K1012" s="34">
        <v>0</v>
      </c>
      <c r="L1012" s="34">
        <v>0</v>
      </c>
      <c r="M1012" s="34">
        <v>0</v>
      </c>
      <c r="N1012" s="34">
        <v>0</v>
      </c>
      <c r="O1012" s="34">
        <v>0</v>
      </c>
      <c r="P1012" s="34">
        <v>0</v>
      </c>
      <c r="Q1012" s="34">
        <v>0</v>
      </c>
      <c r="R1012" s="34">
        <v>0</v>
      </c>
      <c r="S1012" s="34">
        <v>0</v>
      </c>
      <c r="T1012" s="34">
        <f t="shared" si="111"/>
        <v>0</v>
      </c>
      <c r="U1012" s="34">
        <f t="shared" si="112"/>
        <v>0</v>
      </c>
      <c r="V1012" s="34">
        <f t="shared" si="110"/>
        <v>0</v>
      </c>
    </row>
    <row r="1013" spans="1:22">
      <c r="A1013" s="34" t="s">
        <v>2308</v>
      </c>
      <c r="B1013" s="34" t="s">
        <v>8</v>
      </c>
      <c r="C1013" s="5" t="s">
        <v>5446</v>
      </c>
      <c r="D1013" s="34">
        <v>0</v>
      </c>
      <c r="E1013" s="34">
        <v>0</v>
      </c>
      <c r="F1013" s="34">
        <v>0</v>
      </c>
      <c r="G1013" s="34">
        <v>0</v>
      </c>
      <c r="H1013" s="34">
        <v>0</v>
      </c>
      <c r="I1013" s="34">
        <v>0</v>
      </c>
      <c r="J1013" s="34">
        <v>0</v>
      </c>
      <c r="K1013" s="34">
        <v>0</v>
      </c>
      <c r="L1013" s="34">
        <v>0</v>
      </c>
      <c r="M1013" s="34">
        <v>0</v>
      </c>
      <c r="N1013" s="34">
        <v>0</v>
      </c>
      <c r="O1013" s="34">
        <v>0</v>
      </c>
      <c r="P1013" s="34">
        <v>0</v>
      </c>
      <c r="Q1013" s="34">
        <v>0</v>
      </c>
      <c r="R1013" s="34">
        <v>0</v>
      </c>
      <c r="S1013" s="34">
        <v>0</v>
      </c>
      <c r="T1013" s="34">
        <f t="shared" si="111"/>
        <v>0</v>
      </c>
      <c r="U1013" s="34">
        <f t="shared" si="112"/>
        <v>0</v>
      </c>
      <c r="V1013" s="34">
        <f t="shared" si="110"/>
        <v>0</v>
      </c>
    </row>
    <row r="1014" spans="1:22">
      <c r="A1014" s="34" t="s">
        <v>156</v>
      </c>
      <c r="B1014" s="34" t="s">
        <v>8</v>
      </c>
      <c r="C1014" s="5" t="s">
        <v>5446</v>
      </c>
      <c r="D1014" s="34">
        <v>0</v>
      </c>
      <c r="E1014" s="34">
        <v>0</v>
      </c>
      <c r="F1014" s="34">
        <v>0</v>
      </c>
      <c r="G1014" s="34">
        <v>0</v>
      </c>
      <c r="H1014" s="34">
        <v>0</v>
      </c>
      <c r="I1014" s="34">
        <v>0</v>
      </c>
      <c r="J1014" s="34">
        <v>0</v>
      </c>
      <c r="K1014" s="34">
        <v>0</v>
      </c>
      <c r="L1014" s="34">
        <v>0</v>
      </c>
      <c r="M1014" s="34">
        <v>0</v>
      </c>
      <c r="N1014" s="34">
        <v>0</v>
      </c>
      <c r="O1014" s="34">
        <v>0</v>
      </c>
      <c r="P1014" s="34">
        <v>0</v>
      </c>
      <c r="Q1014" s="34">
        <v>0</v>
      </c>
      <c r="R1014" s="34">
        <v>0</v>
      </c>
      <c r="S1014" s="34">
        <v>0</v>
      </c>
      <c r="T1014" s="34">
        <f t="shared" si="111"/>
        <v>0</v>
      </c>
      <c r="U1014" s="34">
        <f t="shared" si="112"/>
        <v>0</v>
      </c>
      <c r="V1014" s="34">
        <f t="shared" si="110"/>
        <v>0</v>
      </c>
    </row>
  </sheetData>
  <pageMargins left="0.78740157499999996" right="0.78740157499999996" top="0.984251969" bottom="0.984251969" header="0.5" footer="0.5"/>
  <pageSetup paperSize="9" orientation="portrait" horizontalDpi="4294967292" verticalDpi="4294967292"/>
  <headerFooter alignWithMargins="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1014"/>
  <sheetViews>
    <sheetView workbookViewId="0">
      <selection activeCell="E1005" sqref="E1005"/>
    </sheetView>
  </sheetViews>
  <sheetFormatPr baseColWidth="10" defaultRowHeight="16"/>
  <cols>
    <col min="2" max="2" width="33.6640625" bestFit="1" customWidth="1"/>
  </cols>
  <sheetData>
    <row r="1" spans="1:22">
      <c r="A1" s="16" t="s">
        <v>5599</v>
      </c>
    </row>
    <row r="3" spans="1:22" s="58" customFormat="1">
      <c r="A3" s="65" t="s">
        <v>4264</v>
      </c>
      <c r="B3" s="59" t="s">
        <v>5196</v>
      </c>
      <c r="C3" s="59" t="s">
        <v>4265</v>
      </c>
      <c r="D3" s="59" t="s">
        <v>4266</v>
      </c>
      <c r="E3" s="59" t="s">
        <v>4267</v>
      </c>
      <c r="F3" s="59" t="s">
        <v>4268</v>
      </c>
      <c r="G3" s="59" t="s">
        <v>4269</v>
      </c>
      <c r="H3" s="59" t="s">
        <v>4270</v>
      </c>
      <c r="I3" s="59" t="s">
        <v>4271</v>
      </c>
      <c r="J3" s="59" t="s">
        <v>4272</v>
      </c>
      <c r="K3" s="66" t="s">
        <v>4273</v>
      </c>
      <c r="L3" s="60"/>
      <c r="M3" s="66"/>
      <c r="N3" s="59" t="s">
        <v>4265</v>
      </c>
      <c r="O3" s="59" t="s">
        <v>4266</v>
      </c>
      <c r="P3" s="59" t="s">
        <v>4267</v>
      </c>
      <c r="Q3" s="59" t="s">
        <v>4274</v>
      </c>
      <c r="R3" s="59" t="s">
        <v>4269</v>
      </c>
      <c r="S3" s="59" t="s">
        <v>4270</v>
      </c>
      <c r="T3" s="59" t="s">
        <v>4271</v>
      </c>
      <c r="U3" s="59" t="s">
        <v>4272</v>
      </c>
      <c r="V3" s="66" t="s">
        <v>4273</v>
      </c>
    </row>
    <row r="4" spans="1:22">
      <c r="A4" s="34" t="s">
        <v>430</v>
      </c>
      <c r="B4" s="34" t="s">
        <v>4275</v>
      </c>
      <c r="C4" s="92">
        <v>129876</v>
      </c>
      <c r="D4" s="92">
        <v>12091446</v>
      </c>
      <c r="E4" s="92">
        <v>4893</v>
      </c>
      <c r="F4" s="92">
        <v>376406</v>
      </c>
      <c r="G4" s="61">
        <v>30.86</v>
      </c>
      <c r="H4" s="61">
        <v>30.85</v>
      </c>
      <c r="I4" s="61">
        <v>19.100000000000001</v>
      </c>
      <c r="J4" s="61">
        <v>19.09</v>
      </c>
      <c r="K4" s="61">
        <f t="shared" ref="K4:K67" si="0">SUM(I4:J4)</f>
        <v>38.19</v>
      </c>
      <c r="L4" s="62"/>
      <c r="M4" s="91" t="s">
        <v>4276</v>
      </c>
      <c r="N4" s="92">
        <f>MEDIAN(C$4:C$1014)</f>
        <v>136758</v>
      </c>
      <c r="O4" s="92">
        <f t="shared" ref="O4:U4" si="1">MEDIAN(D4:D1014)</f>
        <v>12105164</v>
      </c>
      <c r="P4" s="92">
        <f t="shared" si="1"/>
        <v>3259</v>
      </c>
      <c r="Q4" s="92">
        <f t="shared" si="1"/>
        <v>470860</v>
      </c>
      <c r="R4" s="34">
        <f t="shared" si="1"/>
        <v>30.87</v>
      </c>
      <c r="S4" s="34">
        <f t="shared" si="1"/>
        <v>30.88</v>
      </c>
      <c r="T4" s="34">
        <f t="shared" si="1"/>
        <v>19.03</v>
      </c>
      <c r="U4" s="34">
        <f t="shared" si="1"/>
        <v>19.03</v>
      </c>
      <c r="V4" s="34">
        <f>T4+U4</f>
        <v>38.06</v>
      </c>
    </row>
    <row r="5" spans="1:22">
      <c r="A5" s="34" t="s">
        <v>1476</v>
      </c>
      <c r="B5" s="34" t="s">
        <v>4277</v>
      </c>
      <c r="C5" s="92">
        <v>127513</v>
      </c>
      <c r="D5" s="92">
        <v>12362047</v>
      </c>
      <c r="E5" s="92">
        <v>5814</v>
      </c>
      <c r="F5" s="92">
        <v>336457</v>
      </c>
      <c r="G5" s="61">
        <v>30.79</v>
      </c>
      <c r="H5" s="61">
        <v>30.82</v>
      </c>
      <c r="I5" s="61">
        <v>19.18</v>
      </c>
      <c r="J5" s="61">
        <v>19.11</v>
      </c>
      <c r="K5" s="61">
        <f t="shared" si="0"/>
        <v>38.29</v>
      </c>
      <c r="L5" s="62"/>
      <c r="M5" s="91" t="s">
        <v>4278</v>
      </c>
      <c r="N5" s="92">
        <f t="shared" ref="N5:U5" si="2">MIN(C$4:C$1014)</f>
        <v>13827</v>
      </c>
      <c r="O5" s="92">
        <f t="shared" si="2"/>
        <v>11678037</v>
      </c>
      <c r="P5" s="92">
        <f t="shared" si="2"/>
        <v>940</v>
      </c>
      <c r="Q5" s="92">
        <f t="shared" si="2"/>
        <v>94774</v>
      </c>
      <c r="R5" s="34">
        <f t="shared" si="2"/>
        <v>30.45</v>
      </c>
      <c r="S5" s="34">
        <f t="shared" si="2"/>
        <v>30.44</v>
      </c>
      <c r="T5" s="34">
        <f t="shared" si="2"/>
        <v>17.809999999999999</v>
      </c>
      <c r="U5" s="34">
        <f t="shared" si="2"/>
        <v>17.989999999999998</v>
      </c>
      <c r="V5" s="34">
        <f>T5+U5</f>
        <v>35.799999999999997</v>
      </c>
    </row>
    <row r="6" spans="1:22">
      <c r="A6" s="34" t="s">
        <v>1953</v>
      </c>
      <c r="B6" s="34" t="s">
        <v>4279</v>
      </c>
      <c r="C6" s="92">
        <v>70504</v>
      </c>
      <c r="D6" s="92">
        <v>14102010</v>
      </c>
      <c r="E6" s="92">
        <v>4908</v>
      </c>
      <c r="F6" s="92">
        <v>266269</v>
      </c>
      <c r="G6" s="61">
        <v>30.88</v>
      </c>
      <c r="H6" s="61">
        <v>30.93</v>
      </c>
      <c r="I6" s="61">
        <v>18.989999999999998</v>
      </c>
      <c r="J6" s="61">
        <v>19</v>
      </c>
      <c r="K6" s="61">
        <f t="shared" si="0"/>
        <v>37.989999999999995</v>
      </c>
      <c r="L6" s="62"/>
      <c r="M6" s="91" t="s">
        <v>4280</v>
      </c>
      <c r="N6" s="92">
        <f t="shared" ref="N6:U6" si="3">MAX(C$4:C$1014)</f>
        <v>288013</v>
      </c>
      <c r="O6" s="92">
        <f t="shared" si="3"/>
        <v>18022688</v>
      </c>
      <c r="P6" s="92">
        <f t="shared" si="3"/>
        <v>33389</v>
      </c>
      <c r="Q6" s="92">
        <f t="shared" si="3"/>
        <v>1269153</v>
      </c>
      <c r="R6" s="34">
        <f t="shared" si="3"/>
        <v>32.01</v>
      </c>
      <c r="S6" s="34">
        <f t="shared" si="3"/>
        <v>32.159999999999997</v>
      </c>
      <c r="T6" s="34">
        <f t="shared" si="3"/>
        <v>19.48</v>
      </c>
      <c r="U6" s="34">
        <f t="shared" si="3"/>
        <v>19.45</v>
      </c>
      <c r="V6" s="34">
        <f>T6+U6</f>
        <v>38.93</v>
      </c>
    </row>
    <row r="7" spans="1:22">
      <c r="A7" s="34" t="s">
        <v>2764</v>
      </c>
      <c r="B7" s="34" t="s">
        <v>4281</v>
      </c>
      <c r="C7" s="92">
        <v>170450</v>
      </c>
      <c r="D7" s="92">
        <v>11847030</v>
      </c>
      <c r="E7" s="92">
        <v>2093</v>
      </c>
      <c r="F7" s="92">
        <v>515051</v>
      </c>
      <c r="G7" s="61">
        <v>30.89</v>
      </c>
      <c r="H7" s="61">
        <v>30.9</v>
      </c>
      <c r="I7" s="61">
        <v>19.04</v>
      </c>
      <c r="J7" s="61">
        <v>19.05</v>
      </c>
      <c r="K7" s="61">
        <f t="shared" si="0"/>
        <v>38.090000000000003</v>
      </c>
      <c r="L7" s="62"/>
      <c r="M7" s="62"/>
    </row>
    <row r="8" spans="1:22">
      <c r="A8" s="34" t="s">
        <v>1048</v>
      </c>
      <c r="B8" s="34" t="s">
        <v>4282</v>
      </c>
      <c r="C8" s="92">
        <v>147389</v>
      </c>
      <c r="D8" s="92">
        <v>11941110</v>
      </c>
      <c r="E8" s="92">
        <v>2613</v>
      </c>
      <c r="F8" s="92">
        <v>547337</v>
      </c>
      <c r="G8" s="61">
        <v>30.84</v>
      </c>
      <c r="H8" s="61">
        <v>30.97</v>
      </c>
      <c r="I8" s="61">
        <v>19.04</v>
      </c>
      <c r="J8" s="61">
        <v>19.05</v>
      </c>
      <c r="K8" s="61">
        <f t="shared" si="0"/>
        <v>38.090000000000003</v>
      </c>
      <c r="L8" s="62"/>
      <c r="M8" s="62"/>
    </row>
    <row r="9" spans="1:22">
      <c r="A9" s="34" t="s">
        <v>2236</v>
      </c>
      <c r="B9" s="34" t="s">
        <v>4283</v>
      </c>
      <c r="C9" s="92">
        <v>119502</v>
      </c>
      <c r="D9" s="92">
        <v>12099456</v>
      </c>
      <c r="E9" s="92">
        <v>2693</v>
      </c>
      <c r="F9" s="92">
        <v>407958</v>
      </c>
      <c r="G9" s="61">
        <v>30.96</v>
      </c>
      <c r="H9" s="61">
        <v>30.87</v>
      </c>
      <c r="I9" s="61">
        <v>19.02</v>
      </c>
      <c r="J9" s="61">
        <v>19.02</v>
      </c>
      <c r="K9" s="61">
        <f t="shared" si="0"/>
        <v>38.04</v>
      </c>
      <c r="L9" s="62"/>
      <c r="M9" s="62"/>
    </row>
    <row r="10" spans="1:22">
      <c r="A10" s="34" t="s">
        <v>1931</v>
      </c>
      <c r="B10" s="34" t="s">
        <v>4284</v>
      </c>
      <c r="C10" s="92">
        <v>134479</v>
      </c>
      <c r="D10" s="92">
        <v>11898446</v>
      </c>
      <c r="E10" s="92">
        <v>1923</v>
      </c>
      <c r="F10" s="92">
        <v>452998</v>
      </c>
      <c r="G10" s="61">
        <v>30.84</v>
      </c>
      <c r="H10" s="61">
        <v>30.86</v>
      </c>
      <c r="I10" s="61">
        <v>19.07</v>
      </c>
      <c r="J10" s="61">
        <v>19.13</v>
      </c>
      <c r="K10" s="61">
        <f t="shared" si="0"/>
        <v>38.200000000000003</v>
      </c>
      <c r="L10" s="62"/>
      <c r="M10" s="62"/>
    </row>
    <row r="11" spans="1:22">
      <c r="A11" s="34" t="s">
        <v>354</v>
      </c>
      <c r="B11" s="34" t="s">
        <v>4285</v>
      </c>
      <c r="C11" s="92">
        <v>141710</v>
      </c>
      <c r="D11" s="92">
        <v>12122078</v>
      </c>
      <c r="E11" s="92">
        <v>3819</v>
      </c>
      <c r="F11" s="92">
        <v>536500</v>
      </c>
      <c r="G11" s="61">
        <v>30.9</v>
      </c>
      <c r="H11" s="61">
        <v>30.85</v>
      </c>
      <c r="I11" s="61">
        <v>19.09</v>
      </c>
      <c r="J11" s="61">
        <v>19.05</v>
      </c>
      <c r="K11" s="61">
        <f t="shared" si="0"/>
        <v>38.14</v>
      </c>
      <c r="L11" s="62"/>
      <c r="M11" s="62"/>
    </row>
    <row r="12" spans="1:22">
      <c r="A12" s="34" t="s">
        <v>984</v>
      </c>
      <c r="B12" s="34" t="s">
        <v>4286</v>
      </c>
      <c r="C12" s="92">
        <v>159779</v>
      </c>
      <c r="D12" s="92">
        <v>11719514</v>
      </c>
      <c r="E12" s="92">
        <v>1695</v>
      </c>
      <c r="F12" s="92">
        <v>482514</v>
      </c>
      <c r="G12" s="61">
        <v>30.98</v>
      </c>
      <c r="H12" s="61">
        <v>30.88</v>
      </c>
      <c r="I12" s="61">
        <v>19.010000000000002</v>
      </c>
      <c r="J12" s="61">
        <v>18.989999999999998</v>
      </c>
      <c r="K12" s="61">
        <f t="shared" si="0"/>
        <v>38</v>
      </c>
      <c r="L12" s="62"/>
      <c r="M12" s="62"/>
    </row>
    <row r="13" spans="1:22">
      <c r="A13" s="34" t="s">
        <v>1603</v>
      </c>
      <c r="B13" s="34" t="s">
        <v>4287</v>
      </c>
      <c r="C13" s="92">
        <v>57327</v>
      </c>
      <c r="D13" s="92">
        <v>14684741</v>
      </c>
      <c r="E13" s="92">
        <v>5821</v>
      </c>
      <c r="F13" s="92">
        <v>460767</v>
      </c>
      <c r="G13" s="61">
        <v>30.85</v>
      </c>
      <c r="H13" s="61">
        <v>30.86</v>
      </c>
      <c r="I13" s="61">
        <v>19.100000000000001</v>
      </c>
      <c r="J13" s="61">
        <v>19.010000000000002</v>
      </c>
      <c r="K13" s="61">
        <f t="shared" si="0"/>
        <v>38.11</v>
      </c>
      <c r="L13" s="62"/>
      <c r="M13" s="62"/>
    </row>
    <row r="14" spans="1:22">
      <c r="A14" s="34" t="s">
        <v>1606</v>
      </c>
      <c r="B14" s="34" t="s">
        <v>4288</v>
      </c>
      <c r="C14" s="92">
        <v>142011</v>
      </c>
      <c r="D14" s="92">
        <v>11971708</v>
      </c>
      <c r="E14" s="92">
        <v>2969</v>
      </c>
      <c r="F14" s="92">
        <v>474396</v>
      </c>
      <c r="G14" s="61">
        <v>30.89</v>
      </c>
      <c r="H14" s="61">
        <v>30.89</v>
      </c>
      <c r="I14" s="61">
        <v>19.09</v>
      </c>
      <c r="J14" s="61">
        <v>19.04</v>
      </c>
      <c r="K14" s="61">
        <f t="shared" si="0"/>
        <v>38.129999999999995</v>
      </c>
      <c r="L14" s="62"/>
      <c r="M14" s="62"/>
    </row>
    <row r="15" spans="1:22">
      <c r="A15" s="34" t="s">
        <v>1742</v>
      </c>
      <c r="B15" s="34" t="s">
        <v>4289</v>
      </c>
      <c r="C15" s="92">
        <v>58273</v>
      </c>
      <c r="D15" s="92">
        <v>14924236</v>
      </c>
      <c r="E15" s="92">
        <v>7184</v>
      </c>
      <c r="F15" s="92">
        <v>261196</v>
      </c>
      <c r="G15" s="61">
        <v>30.93</v>
      </c>
      <c r="H15" s="61">
        <v>31.01</v>
      </c>
      <c r="I15" s="61">
        <v>18.93</v>
      </c>
      <c r="J15" s="61">
        <v>18.97</v>
      </c>
      <c r="K15" s="61">
        <f t="shared" si="0"/>
        <v>37.9</v>
      </c>
      <c r="L15" s="62"/>
      <c r="M15" s="62"/>
    </row>
    <row r="16" spans="1:22">
      <c r="A16" s="34" t="s">
        <v>1726</v>
      </c>
      <c r="B16" s="34" t="s">
        <v>4290</v>
      </c>
      <c r="C16" s="92">
        <v>53858</v>
      </c>
      <c r="D16" s="92">
        <v>14998012</v>
      </c>
      <c r="E16" s="92">
        <v>6002</v>
      </c>
      <c r="F16" s="92">
        <v>283748</v>
      </c>
      <c r="G16" s="61">
        <v>30.98</v>
      </c>
      <c r="H16" s="61">
        <v>30.81</v>
      </c>
      <c r="I16" s="61">
        <v>18.989999999999998</v>
      </c>
      <c r="J16" s="61">
        <v>19.05</v>
      </c>
      <c r="K16" s="61">
        <f t="shared" si="0"/>
        <v>38.04</v>
      </c>
      <c r="L16" s="62"/>
      <c r="M16" s="62"/>
    </row>
    <row r="17" spans="1:13">
      <c r="A17" s="34" t="s">
        <v>1520</v>
      </c>
      <c r="B17" s="34" t="s">
        <v>4291</v>
      </c>
      <c r="C17" s="92">
        <v>136126</v>
      </c>
      <c r="D17" s="92">
        <v>12029663</v>
      </c>
      <c r="E17" s="92">
        <v>2782</v>
      </c>
      <c r="F17" s="92">
        <v>388649</v>
      </c>
      <c r="G17" s="61">
        <v>30.93</v>
      </c>
      <c r="H17" s="61">
        <v>30.92</v>
      </c>
      <c r="I17" s="61">
        <v>19.03</v>
      </c>
      <c r="J17" s="61">
        <v>19</v>
      </c>
      <c r="K17" s="61">
        <f t="shared" si="0"/>
        <v>38.03</v>
      </c>
      <c r="L17" s="62"/>
      <c r="M17" s="62"/>
    </row>
    <row r="18" spans="1:13">
      <c r="A18" s="34" t="s">
        <v>1507</v>
      </c>
      <c r="B18" s="34" t="s">
        <v>4292</v>
      </c>
      <c r="C18" s="92">
        <v>132393</v>
      </c>
      <c r="D18" s="92">
        <v>12097491</v>
      </c>
      <c r="E18" s="92">
        <v>3060</v>
      </c>
      <c r="F18" s="92">
        <v>382906</v>
      </c>
      <c r="G18" s="61">
        <v>30.87</v>
      </c>
      <c r="H18" s="61">
        <v>30.93</v>
      </c>
      <c r="I18" s="61">
        <v>19.04</v>
      </c>
      <c r="J18" s="61">
        <v>19.059999999999999</v>
      </c>
      <c r="K18" s="61">
        <f t="shared" si="0"/>
        <v>38.099999999999994</v>
      </c>
      <c r="L18" s="62"/>
      <c r="M18" s="62"/>
    </row>
    <row r="19" spans="1:13">
      <c r="A19" s="34" t="s">
        <v>2153</v>
      </c>
      <c r="B19" s="34" t="s">
        <v>4293</v>
      </c>
      <c r="C19" s="92">
        <v>132503</v>
      </c>
      <c r="D19" s="92">
        <v>11955446</v>
      </c>
      <c r="E19" s="92">
        <v>2389</v>
      </c>
      <c r="F19" s="92">
        <v>438591</v>
      </c>
      <c r="G19" s="61">
        <v>30.85</v>
      </c>
      <c r="H19" s="61">
        <v>30.97</v>
      </c>
      <c r="I19" s="61">
        <v>19.03</v>
      </c>
      <c r="J19" s="61">
        <v>19.02</v>
      </c>
      <c r="K19" s="61">
        <f t="shared" si="0"/>
        <v>38.049999999999997</v>
      </c>
      <c r="L19" s="62"/>
      <c r="M19" s="62"/>
    </row>
    <row r="20" spans="1:13">
      <c r="A20" s="34" t="s">
        <v>2156</v>
      </c>
      <c r="B20" s="34" t="s">
        <v>4294</v>
      </c>
      <c r="C20" s="92">
        <v>132726</v>
      </c>
      <c r="D20" s="92">
        <v>12113089</v>
      </c>
      <c r="E20" s="92">
        <v>2449</v>
      </c>
      <c r="F20" s="92">
        <v>481606</v>
      </c>
      <c r="G20" s="61">
        <v>30.97</v>
      </c>
      <c r="H20" s="61">
        <v>30.82</v>
      </c>
      <c r="I20" s="61">
        <v>19.05</v>
      </c>
      <c r="J20" s="61">
        <v>19.04</v>
      </c>
      <c r="K20" s="61">
        <f t="shared" si="0"/>
        <v>38.090000000000003</v>
      </c>
      <c r="L20" s="62"/>
      <c r="M20" s="62"/>
    </row>
    <row r="21" spans="1:13">
      <c r="A21" s="34" t="s">
        <v>2134</v>
      </c>
      <c r="B21" s="34" t="s">
        <v>4295</v>
      </c>
      <c r="C21" s="92">
        <v>132638</v>
      </c>
      <c r="D21" s="92">
        <v>12184813</v>
      </c>
      <c r="E21" s="92">
        <v>4577</v>
      </c>
      <c r="F21" s="92">
        <v>427026</v>
      </c>
      <c r="G21" s="61">
        <v>30.85</v>
      </c>
      <c r="H21" s="61">
        <v>30.86</v>
      </c>
      <c r="I21" s="61">
        <v>19.079999999999998</v>
      </c>
      <c r="J21" s="61">
        <v>19.13</v>
      </c>
      <c r="K21" s="61">
        <f t="shared" si="0"/>
        <v>38.209999999999994</v>
      </c>
      <c r="L21" s="62"/>
      <c r="M21" s="62"/>
    </row>
    <row r="22" spans="1:13">
      <c r="A22" s="34" t="s">
        <v>2149</v>
      </c>
      <c r="B22" s="34" t="s">
        <v>4296</v>
      </c>
      <c r="C22" s="92">
        <v>136112</v>
      </c>
      <c r="D22" s="92">
        <v>12016484</v>
      </c>
      <c r="E22" s="92">
        <v>2557</v>
      </c>
      <c r="F22" s="92">
        <v>580398</v>
      </c>
      <c r="G22" s="61">
        <v>30.97</v>
      </c>
      <c r="H22" s="61">
        <v>30.84</v>
      </c>
      <c r="I22" s="61">
        <v>19</v>
      </c>
      <c r="J22" s="61">
        <v>19.05</v>
      </c>
      <c r="K22" s="61">
        <f t="shared" si="0"/>
        <v>38.049999999999997</v>
      </c>
      <c r="L22" s="62"/>
      <c r="M22" s="62"/>
    </row>
    <row r="23" spans="1:13">
      <c r="A23" s="34" t="s">
        <v>2869</v>
      </c>
      <c r="B23" s="34" t="s">
        <v>4297</v>
      </c>
      <c r="C23" s="92">
        <v>149452</v>
      </c>
      <c r="D23" s="92">
        <v>11831103</v>
      </c>
      <c r="E23" s="92">
        <v>1682</v>
      </c>
      <c r="F23" s="92">
        <v>457710</v>
      </c>
      <c r="G23" s="61">
        <v>30.9</v>
      </c>
      <c r="H23" s="61">
        <v>30.89</v>
      </c>
      <c r="I23" s="61">
        <v>19.059999999999999</v>
      </c>
      <c r="J23" s="61">
        <v>19.04</v>
      </c>
      <c r="K23" s="61">
        <f t="shared" si="0"/>
        <v>38.099999999999994</v>
      </c>
      <c r="L23" s="62"/>
      <c r="M23" s="62"/>
    </row>
    <row r="24" spans="1:13">
      <c r="A24" s="34" t="s">
        <v>2303</v>
      </c>
      <c r="B24" s="34" t="s">
        <v>4298</v>
      </c>
      <c r="C24" s="92">
        <v>140985</v>
      </c>
      <c r="D24" s="92">
        <v>11928376</v>
      </c>
      <c r="E24" s="92">
        <v>1723</v>
      </c>
      <c r="F24" s="92">
        <v>526933</v>
      </c>
      <c r="G24" s="61">
        <v>30.93</v>
      </c>
      <c r="H24" s="61">
        <v>30.87</v>
      </c>
      <c r="I24" s="61">
        <v>19.079999999999998</v>
      </c>
      <c r="J24" s="61">
        <v>19.03</v>
      </c>
      <c r="K24" s="61">
        <f t="shared" si="0"/>
        <v>38.11</v>
      </c>
      <c r="L24" s="62"/>
      <c r="M24" s="62"/>
    </row>
    <row r="25" spans="1:13">
      <c r="A25" s="34" t="s">
        <v>2199</v>
      </c>
      <c r="B25" s="34" t="s">
        <v>4299</v>
      </c>
      <c r="C25" s="92">
        <v>125287</v>
      </c>
      <c r="D25" s="92">
        <v>12039888</v>
      </c>
      <c r="E25" s="92">
        <v>2401</v>
      </c>
      <c r="F25" s="92">
        <v>393583</v>
      </c>
      <c r="G25" s="61">
        <v>30.91</v>
      </c>
      <c r="H25" s="61">
        <v>30.91</v>
      </c>
      <c r="I25" s="61">
        <v>19.04</v>
      </c>
      <c r="J25" s="61">
        <v>19.02</v>
      </c>
      <c r="K25" s="61">
        <f t="shared" si="0"/>
        <v>38.06</v>
      </c>
      <c r="L25" s="62"/>
      <c r="M25" s="62"/>
    </row>
    <row r="26" spans="1:13">
      <c r="A26" s="34" t="s">
        <v>20</v>
      </c>
      <c r="B26" s="34" t="s">
        <v>4300</v>
      </c>
      <c r="C26" s="92">
        <v>165966</v>
      </c>
      <c r="D26" s="92">
        <v>12024093</v>
      </c>
      <c r="E26" s="92">
        <v>4239</v>
      </c>
      <c r="F26" s="92">
        <v>570145</v>
      </c>
      <c r="G26" s="61">
        <v>30.84</v>
      </c>
      <c r="H26" s="61">
        <v>30.84</v>
      </c>
      <c r="I26" s="61">
        <v>19.079999999999998</v>
      </c>
      <c r="J26" s="61">
        <v>19.14</v>
      </c>
      <c r="K26" s="61">
        <f t="shared" si="0"/>
        <v>38.22</v>
      </c>
      <c r="L26" s="62"/>
      <c r="M26" s="62"/>
    </row>
    <row r="27" spans="1:13">
      <c r="A27" s="34" t="s">
        <v>2290</v>
      </c>
      <c r="B27" s="34" t="s">
        <v>4301</v>
      </c>
      <c r="C27" s="92">
        <v>151168</v>
      </c>
      <c r="D27" s="92">
        <v>12045231</v>
      </c>
      <c r="E27" s="92">
        <v>2363</v>
      </c>
      <c r="F27" s="92">
        <v>401847</v>
      </c>
      <c r="G27" s="61">
        <v>30.87</v>
      </c>
      <c r="H27" s="61">
        <v>30.93</v>
      </c>
      <c r="I27" s="61">
        <v>19.05</v>
      </c>
      <c r="J27" s="61">
        <v>19.059999999999999</v>
      </c>
      <c r="K27" s="61">
        <f t="shared" si="0"/>
        <v>38.11</v>
      </c>
      <c r="L27" s="62"/>
      <c r="M27" s="62"/>
    </row>
    <row r="28" spans="1:13">
      <c r="A28" s="34" t="s">
        <v>2159</v>
      </c>
      <c r="B28" s="34" t="s">
        <v>4302</v>
      </c>
      <c r="C28" s="92">
        <v>195518</v>
      </c>
      <c r="D28" s="92">
        <v>11996940</v>
      </c>
      <c r="E28" s="92">
        <v>2145</v>
      </c>
      <c r="F28" s="92">
        <v>555218</v>
      </c>
      <c r="G28" s="61">
        <v>30.94</v>
      </c>
      <c r="H28" s="61">
        <v>30.88</v>
      </c>
      <c r="I28" s="61">
        <v>19.05</v>
      </c>
      <c r="J28" s="61">
        <v>19.04</v>
      </c>
      <c r="K28" s="61">
        <f t="shared" si="0"/>
        <v>38.090000000000003</v>
      </c>
      <c r="L28" s="62"/>
      <c r="M28" s="62"/>
    </row>
    <row r="29" spans="1:13">
      <c r="A29" s="34" t="s">
        <v>2105</v>
      </c>
      <c r="B29" s="34" t="s">
        <v>4303</v>
      </c>
      <c r="C29" s="92">
        <v>150031</v>
      </c>
      <c r="D29" s="92">
        <v>11978627</v>
      </c>
      <c r="E29" s="92">
        <v>1866</v>
      </c>
      <c r="F29" s="92">
        <v>543024</v>
      </c>
      <c r="G29" s="61">
        <v>30.87</v>
      </c>
      <c r="H29" s="61">
        <v>30.95</v>
      </c>
      <c r="I29" s="61">
        <v>19.010000000000002</v>
      </c>
      <c r="J29" s="61">
        <v>19.05</v>
      </c>
      <c r="K29" s="61">
        <f t="shared" si="0"/>
        <v>38.06</v>
      </c>
      <c r="L29" s="62"/>
      <c r="M29" s="62"/>
    </row>
    <row r="30" spans="1:13">
      <c r="A30" s="34" t="s">
        <v>2123</v>
      </c>
      <c r="B30" s="34" t="s">
        <v>4304</v>
      </c>
      <c r="C30" s="92">
        <v>152743</v>
      </c>
      <c r="D30" s="92">
        <v>12031849</v>
      </c>
      <c r="E30" s="92">
        <v>1924</v>
      </c>
      <c r="F30" s="92">
        <v>458293</v>
      </c>
      <c r="G30" s="61">
        <v>30.92</v>
      </c>
      <c r="H30" s="61">
        <v>30.88</v>
      </c>
      <c r="I30" s="61">
        <v>19.07</v>
      </c>
      <c r="J30" s="61">
        <v>19.05</v>
      </c>
      <c r="K30" s="61">
        <f t="shared" si="0"/>
        <v>38.120000000000005</v>
      </c>
      <c r="L30" s="62"/>
      <c r="M30" s="62"/>
    </row>
    <row r="31" spans="1:13">
      <c r="A31" s="34" t="s">
        <v>2145</v>
      </c>
      <c r="B31" s="34" t="s">
        <v>4305</v>
      </c>
      <c r="C31" s="92">
        <v>133792</v>
      </c>
      <c r="D31" s="92">
        <v>12022762</v>
      </c>
      <c r="E31" s="92">
        <v>2156</v>
      </c>
      <c r="F31" s="92">
        <v>455652</v>
      </c>
      <c r="G31" s="61">
        <v>30.89</v>
      </c>
      <c r="H31" s="61">
        <v>30.95</v>
      </c>
      <c r="I31" s="61">
        <v>19.03</v>
      </c>
      <c r="J31" s="61">
        <v>19.03</v>
      </c>
      <c r="K31" s="61">
        <f t="shared" si="0"/>
        <v>38.06</v>
      </c>
      <c r="L31" s="62"/>
      <c r="M31" s="62"/>
    </row>
    <row r="32" spans="1:13">
      <c r="A32" s="34" t="s">
        <v>2509</v>
      </c>
      <c r="B32" s="34" t="s">
        <v>4306</v>
      </c>
      <c r="C32" s="92">
        <v>114676</v>
      </c>
      <c r="D32" s="92">
        <v>11790281</v>
      </c>
      <c r="E32" s="92">
        <v>1509</v>
      </c>
      <c r="F32" s="92">
        <v>422768</v>
      </c>
      <c r="G32" s="61">
        <v>30.79</v>
      </c>
      <c r="H32" s="61">
        <v>30.87</v>
      </c>
      <c r="I32" s="61">
        <v>19.170000000000002</v>
      </c>
      <c r="J32" s="61">
        <v>19.059999999999999</v>
      </c>
      <c r="K32" s="61">
        <f t="shared" si="0"/>
        <v>38.230000000000004</v>
      </c>
      <c r="L32" s="62"/>
      <c r="M32" s="62"/>
    </row>
    <row r="33" spans="1:13">
      <c r="A33" s="34" t="s">
        <v>1103</v>
      </c>
      <c r="B33" s="34" t="s">
        <v>4307</v>
      </c>
      <c r="C33" s="92">
        <v>152617</v>
      </c>
      <c r="D33" s="92">
        <v>11780930</v>
      </c>
      <c r="E33" s="92">
        <v>1483</v>
      </c>
      <c r="F33" s="92">
        <v>476976</v>
      </c>
      <c r="G33" s="61">
        <v>30.75</v>
      </c>
      <c r="H33" s="61">
        <v>30.96</v>
      </c>
      <c r="I33" s="61">
        <v>19.16</v>
      </c>
      <c r="J33" s="61">
        <v>19.059999999999999</v>
      </c>
      <c r="K33" s="61">
        <f t="shared" si="0"/>
        <v>38.22</v>
      </c>
      <c r="L33" s="62"/>
      <c r="M33" s="62"/>
    </row>
    <row r="34" spans="1:13">
      <c r="A34" s="34" t="s">
        <v>962</v>
      </c>
      <c r="B34" s="34" t="s">
        <v>4308</v>
      </c>
      <c r="C34" s="92">
        <v>203495</v>
      </c>
      <c r="D34" s="92">
        <v>11898606</v>
      </c>
      <c r="E34" s="92">
        <v>1994</v>
      </c>
      <c r="F34" s="92">
        <v>569491</v>
      </c>
      <c r="G34" s="61">
        <v>30.92</v>
      </c>
      <c r="H34" s="61">
        <v>30.89</v>
      </c>
      <c r="I34" s="61">
        <v>19.02</v>
      </c>
      <c r="J34" s="61">
        <v>19.07</v>
      </c>
      <c r="K34" s="61">
        <f t="shared" si="0"/>
        <v>38.090000000000003</v>
      </c>
      <c r="L34" s="62"/>
      <c r="M34" s="62"/>
    </row>
    <row r="35" spans="1:13">
      <c r="A35" s="34" t="s">
        <v>36</v>
      </c>
      <c r="B35" s="34" t="s">
        <v>4309</v>
      </c>
      <c r="C35" s="92">
        <v>193070</v>
      </c>
      <c r="D35" s="92">
        <v>11678037</v>
      </c>
      <c r="E35" s="92">
        <v>1173</v>
      </c>
      <c r="F35" s="92">
        <v>901414</v>
      </c>
      <c r="G35" s="61">
        <v>30.82</v>
      </c>
      <c r="H35" s="61">
        <v>30.83</v>
      </c>
      <c r="I35" s="61">
        <v>19.13</v>
      </c>
      <c r="J35" s="61">
        <v>19.149999999999999</v>
      </c>
      <c r="K35" s="61">
        <f t="shared" si="0"/>
        <v>38.28</v>
      </c>
      <c r="L35" s="62"/>
      <c r="M35" s="62"/>
    </row>
    <row r="36" spans="1:13">
      <c r="A36" s="34" t="s">
        <v>32</v>
      </c>
      <c r="B36" s="34" t="s">
        <v>4310</v>
      </c>
      <c r="C36" s="92">
        <v>175163</v>
      </c>
      <c r="D36" s="92">
        <v>11789540</v>
      </c>
      <c r="E36" s="92">
        <v>1445</v>
      </c>
      <c r="F36" s="92">
        <v>473488</v>
      </c>
      <c r="G36" s="61">
        <v>30.89</v>
      </c>
      <c r="H36" s="61">
        <v>30.94</v>
      </c>
      <c r="I36" s="61">
        <v>19.02</v>
      </c>
      <c r="J36" s="61">
        <v>19.07</v>
      </c>
      <c r="K36" s="61">
        <f t="shared" si="0"/>
        <v>38.090000000000003</v>
      </c>
      <c r="L36" s="62"/>
      <c r="M36" s="62"/>
    </row>
    <row r="37" spans="1:13">
      <c r="A37" s="34" t="s">
        <v>840</v>
      </c>
      <c r="B37" s="34" t="s">
        <v>4311</v>
      </c>
      <c r="C37" s="92">
        <v>164193</v>
      </c>
      <c r="D37" s="92">
        <v>11992627</v>
      </c>
      <c r="E37" s="92">
        <v>3755</v>
      </c>
      <c r="F37" s="92">
        <v>503805</v>
      </c>
      <c r="G37" s="61">
        <v>30.9</v>
      </c>
      <c r="H37" s="61">
        <v>30.81</v>
      </c>
      <c r="I37" s="61">
        <v>19.07</v>
      </c>
      <c r="J37" s="61">
        <v>19.11</v>
      </c>
      <c r="K37" s="61">
        <f t="shared" si="0"/>
        <v>38.18</v>
      </c>
      <c r="L37" s="62"/>
      <c r="M37" s="62"/>
    </row>
    <row r="38" spans="1:13">
      <c r="A38" s="34" t="s">
        <v>561</v>
      </c>
      <c r="B38" s="34" t="s">
        <v>4312</v>
      </c>
      <c r="C38" s="92">
        <v>188339</v>
      </c>
      <c r="D38" s="92">
        <v>11879070</v>
      </c>
      <c r="E38" s="92">
        <v>1704</v>
      </c>
      <c r="F38" s="92">
        <v>476718</v>
      </c>
      <c r="G38" s="61">
        <v>30.86</v>
      </c>
      <c r="H38" s="61">
        <v>30.96</v>
      </c>
      <c r="I38" s="61">
        <v>19.04</v>
      </c>
      <c r="J38" s="61">
        <v>19.07</v>
      </c>
      <c r="K38" s="61">
        <f t="shared" si="0"/>
        <v>38.11</v>
      </c>
      <c r="L38" s="62"/>
      <c r="M38" s="62"/>
    </row>
    <row r="39" spans="1:13">
      <c r="A39" s="34" t="s">
        <v>1707</v>
      </c>
      <c r="B39" s="34" t="s">
        <v>4313</v>
      </c>
      <c r="C39" s="92">
        <v>24312</v>
      </c>
      <c r="D39" s="92">
        <v>16643749</v>
      </c>
      <c r="E39" s="92">
        <v>20018</v>
      </c>
      <c r="F39" s="92">
        <v>165192</v>
      </c>
      <c r="G39" s="61">
        <v>30.68</v>
      </c>
      <c r="H39" s="61">
        <v>30.8</v>
      </c>
      <c r="I39" s="61">
        <v>18.87</v>
      </c>
      <c r="J39" s="61">
        <v>18.93</v>
      </c>
      <c r="K39" s="61">
        <f t="shared" si="0"/>
        <v>37.799999999999997</v>
      </c>
      <c r="L39" s="62"/>
      <c r="M39" s="62"/>
    </row>
    <row r="40" spans="1:13">
      <c r="A40" s="34" t="s">
        <v>2037</v>
      </c>
      <c r="B40" s="34" t="s">
        <v>4314</v>
      </c>
      <c r="C40" s="92">
        <v>135200</v>
      </c>
      <c r="D40" s="92">
        <v>12182221</v>
      </c>
      <c r="E40" s="92">
        <v>4722</v>
      </c>
      <c r="F40" s="92">
        <v>365863</v>
      </c>
      <c r="G40" s="61">
        <v>30.81</v>
      </c>
      <c r="H40" s="61">
        <v>30.89</v>
      </c>
      <c r="I40" s="61">
        <v>19.11</v>
      </c>
      <c r="J40" s="61">
        <v>19.11</v>
      </c>
      <c r="K40" s="61">
        <f t="shared" si="0"/>
        <v>38.22</v>
      </c>
      <c r="L40" s="62"/>
      <c r="M40" s="62"/>
    </row>
    <row r="41" spans="1:13">
      <c r="A41" s="34" t="s">
        <v>2040</v>
      </c>
      <c r="B41" s="34" t="s">
        <v>4315</v>
      </c>
      <c r="C41" s="92">
        <v>151111</v>
      </c>
      <c r="D41" s="92">
        <v>11997694</v>
      </c>
      <c r="E41" s="92">
        <v>2810</v>
      </c>
      <c r="F41" s="92">
        <v>408415</v>
      </c>
      <c r="G41" s="61">
        <v>30.89</v>
      </c>
      <c r="H41" s="61">
        <v>30.91</v>
      </c>
      <c r="I41" s="61">
        <v>19.02</v>
      </c>
      <c r="J41" s="61">
        <v>19.079999999999998</v>
      </c>
      <c r="K41" s="61">
        <f t="shared" si="0"/>
        <v>38.099999999999994</v>
      </c>
      <c r="L41" s="62"/>
      <c r="M41" s="62"/>
    </row>
    <row r="42" spans="1:13">
      <c r="A42" s="34" t="s">
        <v>2530</v>
      </c>
      <c r="B42" s="34" t="s">
        <v>4316</v>
      </c>
      <c r="C42" s="92">
        <v>247337</v>
      </c>
      <c r="D42" s="92">
        <v>12026039</v>
      </c>
      <c r="E42" s="92">
        <v>2068</v>
      </c>
      <c r="F42" s="92">
        <v>898343</v>
      </c>
      <c r="G42" s="61">
        <v>30.87</v>
      </c>
      <c r="H42" s="61">
        <v>30.93</v>
      </c>
      <c r="I42" s="61">
        <v>19</v>
      </c>
      <c r="J42" s="61">
        <v>19.100000000000001</v>
      </c>
      <c r="K42" s="61">
        <f t="shared" si="0"/>
        <v>38.1</v>
      </c>
      <c r="L42" s="62"/>
      <c r="M42" s="62"/>
    </row>
    <row r="43" spans="1:13">
      <c r="A43" s="34" t="s">
        <v>2617</v>
      </c>
      <c r="B43" s="34" t="s">
        <v>4317</v>
      </c>
      <c r="C43" s="92">
        <v>178696</v>
      </c>
      <c r="D43" s="92">
        <v>12005874</v>
      </c>
      <c r="E43" s="92">
        <v>1805</v>
      </c>
      <c r="F43" s="92">
        <v>480392</v>
      </c>
      <c r="G43" s="61">
        <v>30.94</v>
      </c>
      <c r="H43" s="61">
        <v>30.86</v>
      </c>
      <c r="I43" s="61">
        <v>19.05</v>
      </c>
      <c r="J43" s="61">
        <v>19.079999999999998</v>
      </c>
      <c r="K43" s="61">
        <f t="shared" si="0"/>
        <v>38.129999999999995</v>
      </c>
      <c r="L43" s="62"/>
      <c r="M43" s="62"/>
    </row>
    <row r="44" spans="1:13">
      <c r="A44" s="34" t="s">
        <v>310</v>
      </c>
      <c r="B44" s="34" t="s">
        <v>4318</v>
      </c>
      <c r="C44" s="92">
        <v>178899</v>
      </c>
      <c r="D44" s="92">
        <v>11790849</v>
      </c>
      <c r="E44" s="92">
        <v>1651</v>
      </c>
      <c r="F44" s="92">
        <v>457153</v>
      </c>
      <c r="G44" s="61">
        <v>30.92</v>
      </c>
      <c r="H44" s="61">
        <v>30.91</v>
      </c>
      <c r="I44" s="61">
        <v>19.059999999999999</v>
      </c>
      <c r="J44" s="61">
        <v>19.03</v>
      </c>
      <c r="K44" s="61">
        <f t="shared" si="0"/>
        <v>38.090000000000003</v>
      </c>
      <c r="L44" s="62"/>
      <c r="M44" s="62"/>
    </row>
    <row r="45" spans="1:13">
      <c r="A45" s="34" t="s">
        <v>1181</v>
      </c>
      <c r="B45" s="34" t="s">
        <v>4319</v>
      </c>
      <c r="C45" s="92">
        <v>130206</v>
      </c>
      <c r="D45" s="92">
        <v>12164522</v>
      </c>
      <c r="E45" s="92">
        <v>4749</v>
      </c>
      <c r="F45" s="92">
        <v>502610</v>
      </c>
      <c r="G45" s="61">
        <v>30.8</v>
      </c>
      <c r="H45" s="61">
        <v>30.89</v>
      </c>
      <c r="I45" s="61">
        <v>19.059999999999999</v>
      </c>
      <c r="J45" s="61">
        <v>19.13</v>
      </c>
      <c r="K45" s="61">
        <f t="shared" si="0"/>
        <v>38.19</v>
      </c>
      <c r="L45" s="62"/>
      <c r="M45" s="62"/>
    </row>
    <row r="46" spans="1:13">
      <c r="A46" s="34" t="s">
        <v>1184</v>
      </c>
      <c r="B46" s="34" t="s">
        <v>4320</v>
      </c>
      <c r="C46" s="92">
        <v>129677</v>
      </c>
      <c r="D46" s="92">
        <v>12389975</v>
      </c>
      <c r="E46" s="92">
        <v>7145</v>
      </c>
      <c r="F46" s="92">
        <v>385988</v>
      </c>
      <c r="G46" s="61">
        <v>30.82</v>
      </c>
      <c r="H46" s="61">
        <v>30.79</v>
      </c>
      <c r="I46" s="61">
        <v>19.09</v>
      </c>
      <c r="J46" s="61">
        <v>19.190000000000001</v>
      </c>
      <c r="K46" s="61">
        <f t="shared" si="0"/>
        <v>38.28</v>
      </c>
      <c r="L46" s="62"/>
      <c r="M46" s="62"/>
    </row>
    <row r="47" spans="1:13">
      <c r="A47" s="34" t="s">
        <v>2344</v>
      </c>
      <c r="B47" s="34" t="s">
        <v>4321</v>
      </c>
      <c r="C47" s="92">
        <v>149980</v>
      </c>
      <c r="D47" s="92">
        <v>12028650</v>
      </c>
      <c r="E47" s="92">
        <v>2479</v>
      </c>
      <c r="F47" s="92">
        <v>471651</v>
      </c>
      <c r="G47" s="61">
        <v>31.02</v>
      </c>
      <c r="H47" s="61">
        <v>30.82</v>
      </c>
      <c r="I47" s="61">
        <v>19.02</v>
      </c>
      <c r="J47" s="61">
        <v>19.04</v>
      </c>
      <c r="K47" s="61">
        <f t="shared" si="0"/>
        <v>38.06</v>
      </c>
      <c r="L47" s="62"/>
      <c r="M47" s="62"/>
    </row>
    <row r="48" spans="1:13">
      <c r="A48" s="34" t="s">
        <v>2871</v>
      </c>
      <c r="B48" s="34" t="s">
        <v>4322</v>
      </c>
      <c r="C48" s="92">
        <v>161203</v>
      </c>
      <c r="D48" s="92">
        <v>11911521</v>
      </c>
      <c r="E48" s="92">
        <v>2299</v>
      </c>
      <c r="F48" s="92">
        <v>583833</v>
      </c>
      <c r="G48" s="61">
        <v>30.94</v>
      </c>
      <c r="H48" s="61">
        <v>30.85</v>
      </c>
      <c r="I48" s="61">
        <v>19.03</v>
      </c>
      <c r="J48" s="61">
        <v>19.079999999999998</v>
      </c>
      <c r="K48" s="61">
        <f t="shared" si="0"/>
        <v>38.11</v>
      </c>
      <c r="L48" s="62"/>
      <c r="M48" s="62"/>
    </row>
    <row r="49" spans="1:13">
      <c r="A49" s="34" t="s">
        <v>2349</v>
      </c>
      <c r="B49" s="34" t="s">
        <v>4323</v>
      </c>
      <c r="C49" s="92">
        <v>121970</v>
      </c>
      <c r="D49" s="92">
        <v>12113657</v>
      </c>
      <c r="E49" s="92">
        <v>2796</v>
      </c>
      <c r="F49" s="92">
        <v>356930</v>
      </c>
      <c r="G49" s="61">
        <v>30.95</v>
      </c>
      <c r="H49" s="61">
        <v>30.92</v>
      </c>
      <c r="I49" s="61">
        <v>18.98</v>
      </c>
      <c r="J49" s="61">
        <v>19.02</v>
      </c>
      <c r="K49" s="61">
        <f t="shared" si="0"/>
        <v>38</v>
      </c>
      <c r="L49" s="62"/>
      <c r="M49" s="62"/>
    </row>
    <row r="50" spans="1:13">
      <c r="A50" s="34" t="s">
        <v>2863</v>
      </c>
      <c r="B50" s="34" t="s">
        <v>4324</v>
      </c>
      <c r="C50" s="92">
        <v>157721</v>
      </c>
      <c r="D50" s="92">
        <v>11971216</v>
      </c>
      <c r="E50" s="92">
        <v>3140</v>
      </c>
      <c r="F50" s="92">
        <v>528942</v>
      </c>
      <c r="G50" s="61">
        <v>30.84</v>
      </c>
      <c r="H50" s="61">
        <v>30.9</v>
      </c>
      <c r="I50" s="61">
        <v>19.09</v>
      </c>
      <c r="J50" s="61">
        <v>19.079999999999998</v>
      </c>
      <c r="K50" s="61">
        <f t="shared" si="0"/>
        <v>38.17</v>
      </c>
      <c r="L50" s="62"/>
      <c r="M50" s="62"/>
    </row>
    <row r="51" spans="1:13">
      <c r="A51" s="34" t="s">
        <v>2015</v>
      </c>
      <c r="B51" s="34" t="s">
        <v>4325</v>
      </c>
      <c r="C51" s="92">
        <v>132899</v>
      </c>
      <c r="D51" s="92">
        <v>12082117</v>
      </c>
      <c r="E51" s="92">
        <v>3598</v>
      </c>
      <c r="F51" s="92">
        <v>454051</v>
      </c>
      <c r="G51" s="61">
        <v>30.85</v>
      </c>
      <c r="H51" s="61">
        <v>31</v>
      </c>
      <c r="I51" s="61">
        <v>19.03</v>
      </c>
      <c r="J51" s="61">
        <v>19.02</v>
      </c>
      <c r="K51" s="61">
        <f t="shared" si="0"/>
        <v>38.049999999999997</v>
      </c>
      <c r="L51" s="62"/>
      <c r="M51" s="62"/>
    </row>
    <row r="52" spans="1:13">
      <c r="A52" s="34" t="s">
        <v>201</v>
      </c>
      <c r="B52" s="34" t="s">
        <v>4326</v>
      </c>
      <c r="C52" s="92">
        <v>216452</v>
      </c>
      <c r="D52" s="92">
        <v>11864651</v>
      </c>
      <c r="E52" s="92">
        <v>2135</v>
      </c>
      <c r="F52" s="92">
        <v>570492</v>
      </c>
      <c r="G52" s="61">
        <v>30.97</v>
      </c>
      <c r="H52" s="61">
        <v>30.82</v>
      </c>
      <c r="I52" s="61">
        <v>19.09</v>
      </c>
      <c r="J52" s="61">
        <v>19.03</v>
      </c>
      <c r="K52" s="61">
        <f t="shared" si="0"/>
        <v>38.120000000000005</v>
      </c>
      <c r="L52" s="62"/>
      <c r="M52" s="62"/>
    </row>
    <row r="53" spans="1:13">
      <c r="A53" s="34" t="s">
        <v>2477</v>
      </c>
      <c r="B53" s="34" t="s">
        <v>4327</v>
      </c>
      <c r="C53" s="92">
        <v>245663</v>
      </c>
      <c r="D53" s="92">
        <v>11926869</v>
      </c>
      <c r="E53" s="92">
        <v>1281</v>
      </c>
      <c r="F53" s="92">
        <v>571664</v>
      </c>
      <c r="G53" s="61">
        <v>30.85</v>
      </c>
      <c r="H53" s="61">
        <v>30.99</v>
      </c>
      <c r="I53" s="61">
        <v>18.98</v>
      </c>
      <c r="J53" s="61">
        <v>19.059999999999999</v>
      </c>
      <c r="K53" s="61">
        <f t="shared" si="0"/>
        <v>38.04</v>
      </c>
      <c r="L53" s="62"/>
      <c r="M53" s="62"/>
    </row>
    <row r="54" spans="1:13">
      <c r="A54" s="34" t="s">
        <v>687</v>
      </c>
      <c r="B54" s="34" t="s">
        <v>4328</v>
      </c>
      <c r="C54" s="92">
        <v>185915</v>
      </c>
      <c r="D54" s="92">
        <v>11838854</v>
      </c>
      <c r="E54" s="92">
        <v>1662</v>
      </c>
      <c r="F54" s="92">
        <v>571146</v>
      </c>
      <c r="G54" s="61">
        <v>30.95</v>
      </c>
      <c r="H54" s="61">
        <v>30.87</v>
      </c>
      <c r="I54" s="61">
        <v>19.05</v>
      </c>
      <c r="J54" s="61">
        <v>19.03</v>
      </c>
      <c r="K54" s="61">
        <f t="shared" si="0"/>
        <v>38.08</v>
      </c>
      <c r="L54" s="62"/>
      <c r="M54" s="62"/>
    </row>
    <row r="55" spans="1:13">
      <c r="A55" s="34" t="s">
        <v>1171</v>
      </c>
      <c r="B55" s="34" t="s">
        <v>4329</v>
      </c>
      <c r="C55" s="92">
        <v>179179</v>
      </c>
      <c r="D55" s="92">
        <v>11904669</v>
      </c>
      <c r="E55" s="92">
        <v>1459</v>
      </c>
      <c r="F55" s="92">
        <v>668195</v>
      </c>
      <c r="G55" s="61">
        <v>30.95</v>
      </c>
      <c r="H55" s="61">
        <v>30.87</v>
      </c>
      <c r="I55" s="61">
        <v>19.03</v>
      </c>
      <c r="J55" s="61">
        <v>19.059999999999999</v>
      </c>
      <c r="K55" s="61">
        <f t="shared" si="0"/>
        <v>38.090000000000003</v>
      </c>
      <c r="L55" s="62"/>
      <c r="M55" s="62"/>
    </row>
    <row r="56" spans="1:13">
      <c r="A56" s="34" t="s">
        <v>930</v>
      </c>
      <c r="B56" s="34" t="s">
        <v>4330</v>
      </c>
      <c r="C56" s="92">
        <v>164931</v>
      </c>
      <c r="D56" s="92">
        <v>11853592</v>
      </c>
      <c r="E56" s="92">
        <v>1399</v>
      </c>
      <c r="F56" s="92">
        <v>807412</v>
      </c>
      <c r="G56" s="61">
        <v>30.91</v>
      </c>
      <c r="H56" s="61">
        <v>30.94</v>
      </c>
      <c r="I56" s="61">
        <v>19.010000000000002</v>
      </c>
      <c r="J56" s="61">
        <v>19.059999999999999</v>
      </c>
      <c r="K56" s="61">
        <f t="shared" si="0"/>
        <v>38.07</v>
      </c>
      <c r="L56" s="62"/>
      <c r="M56" s="62"/>
    </row>
    <row r="57" spans="1:13">
      <c r="A57" s="34" t="s">
        <v>932</v>
      </c>
      <c r="B57" s="34" t="s">
        <v>4331</v>
      </c>
      <c r="C57" s="92">
        <v>181449</v>
      </c>
      <c r="D57" s="92">
        <v>11853059</v>
      </c>
      <c r="E57" s="92">
        <v>1343</v>
      </c>
      <c r="F57" s="92">
        <v>553351</v>
      </c>
      <c r="G57" s="61">
        <v>30.87</v>
      </c>
      <c r="H57" s="61">
        <v>30.97</v>
      </c>
      <c r="I57" s="61">
        <v>19.059999999999999</v>
      </c>
      <c r="J57" s="61">
        <v>19.02</v>
      </c>
      <c r="K57" s="61">
        <f t="shared" si="0"/>
        <v>38.08</v>
      </c>
      <c r="L57" s="62"/>
      <c r="M57" s="62"/>
    </row>
    <row r="58" spans="1:13">
      <c r="A58" s="34" t="s">
        <v>2028</v>
      </c>
      <c r="B58" s="34" t="s">
        <v>4332</v>
      </c>
      <c r="C58" s="92">
        <v>143894</v>
      </c>
      <c r="D58" s="92">
        <v>11987860</v>
      </c>
      <c r="E58" s="92">
        <v>2436</v>
      </c>
      <c r="F58" s="92">
        <v>484555</v>
      </c>
      <c r="G58" s="61">
        <v>30.89</v>
      </c>
      <c r="H58" s="61">
        <v>30.86</v>
      </c>
      <c r="I58" s="61">
        <v>19.07</v>
      </c>
      <c r="J58" s="61">
        <v>19.059999999999999</v>
      </c>
      <c r="K58" s="61">
        <f t="shared" si="0"/>
        <v>38.129999999999995</v>
      </c>
      <c r="L58" s="62"/>
      <c r="M58" s="62"/>
    </row>
    <row r="59" spans="1:13">
      <c r="A59" s="34" t="s">
        <v>550</v>
      </c>
      <c r="B59" s="34" t="s">
        <v>4333</v>
      </c>
      <c r="C59" s="92">
        <v>141730</v>
      </c>
      <c r="D59" s="92">
        <v>11967676</v>
      </c>
      <c r="E59" s="92">
        <v>3076</v>
      </c>
      <c r="F59" s="92">
        <v>480404</v>
      </c>
      <c r="G59" s="61">
        <v>30.92</v>
      </c>
      <c r="H59" s="61">
        <v>30.87</v>
      </c>
      <c r="I59" s="61">
        <v>19.05</v>
      </c>
      <c r="J59" s="61">
        <v>19.059999999999999</v>
      </c>
      <c r="K59" s="61">
        <f t="shared" si="0"/>
        <v>38.11</v>
      </c>
      <c r="L59" s="62"/>
      <c r="M59" s="62"/>
    </row>
    <row r="60" spans="1:13">
      <c r="A60" s="34" t="s">
        <v>477</v>
      </c>
      <c r="B60" s="34" t="s">
        <v>4334</v>
      </c>
      <c r="C60" s="92">
        <v>203467</v>
      </c>
      <c r="D60" s="92">
        <v>11857431</v>
      </c>
      <c r="E60" s="92">
        <v>1384</v>
      </c>
      <c r="F60" s="92">
        <v>569379</v>
      </c>
      <c r="G60" s="61">
        <v>30.88</v>
      </c>
      <c r="H60" s="61">
        <v>30.92</v>
      </c>
      <c r="I60" s="61">
        <v>19.07</v>
      </c>
      <c r="J60" s="61">
        <v>19.03</v>
      </c>
      <c r="K60" s="61">
        <f t="shared" si="0"/>
        <v>38.1</v>
      </c>
      <c r="L60" s="62"/>
      <c r="M60" s="62"/>
    </row>
    <row r="61" spans="1:13">
      <c r="A61" s="34" t="s">
        <v>654</v>
      </c>
      <c r="B61" s="34" t="s">
        <v>4335</v>
      </c>
      <c r="C61" s="92">
        <v>232400</v>
      </c>
      <c r="D61" s="92">
        <v>11873309</v>
      </c>
      <c r="E61" s="92">
        <v>2254</v>
      </c>
      <c r="F61" s="92">
        <v>583178</v>
      </c>
      <c r="G61" s="61">
        <v>30.92</v>
      </c>
      <c r="H61" s="61">
        <v>30.88</v>
      </c>
      <c r="I61" s="61">
        <v>19.03</v>
      </c>
      <c r="J61" s="61">
        <v>19.100000000000001</v>
      </c>
      <c r="K61" s="61">
        <f t="shared" si="0"/>
        <v>38.130000000000003</v>
      </c>
      <c r="L61" s="62"/>
      <c r="M61" s="62"/>
    </row>
    <row r="62" spans="1:13">
      <c r="A62" s="34" t="s">
        <v>1914</v>
      </c>
      <c r="B62" s="34" t="s">
        <v>4336</v>
      </c>
      <c r="C62" s="92">
        <v>173708</v>
      </c>
      <c r="D62" s="92">
        <v>11888642</v>
      </c>
      <c r="E62" s="92">
        <v>1654</v>
      </c>
      <c r="F62" s="92">
        <v>508014</v>
      </c>
      <c r="G62" s="61">
        <v>30.9</v>
      </c>
      <c r="H62" s="61">
        <v>30.95</v>
      </c>
      <c r="I62" s="61">
        <v>19.03</v>
      </c>
      <c r="J62" s="61">
        <v>19.03</v>
      </c>
      <c r="K62" s="61">
        <f t="shared" si="0"/>
        <v>38.06</v>
      </c>
      <c r="L62" s="62"/>
      <c r="M62" s="62"/>
    </row>
    <row r="63" spans="1:13">
      <c r="A63" s="34" t="s">
        <v>2403</v>
      </c>
      <c r="B63" s="34" t="s">
        <v>4337</v>
      </c>
      <c r="C63" s="92">
        <v>129052</v>
      </c>
      <c r="D63" s="92">
        <v>12073737</v>
      </c>
      <c r="E63" s="92">
        <v>3299</v>
      </c>
      <c r="F63" s="92">
        <v>521707</v>
      </c>
      <c r="G63" s="61">
        <v>30.88</v>
      </c>
      <c r="H63" s="61">
        <v>30.93</v>
      </c>
      <c r="I63" s="61">
        <v>19.010000000000002</v>
      </c>
      <c r="J63" s="61">
        <v>19.059999999999999</v>
      </c>
      <c r="K63" s="61">
        <f t="shared" si="0"/>
        <v>38.07</v>
      </c>
      <c r="L63" s="62"/>
      <c r="M63" s="62"/>
    </row>
    <row r="64" spans="1:13">
      <c r="A64" s="34" t="s">
        <v>2657</v>
      </c>
      <c r="B64" s="34" t="s">
        <v>4338</v>
      </c>
      <c r="C64" s="92">
        <v>170190</v>
      </c>
      <c r="D64" s="92">
        <v>12106138</v>
      </c>
      <c r="E64" s="92">
        <v>2790</v>
      </c>
      <c r="F64" s="92">
        <v>571607</v>
      </c>
      <c r="G64" s="61">
        <v>30.83</v>
      </c>
      <c r="H64" s="61">
        <v>30.97</v>
      </c>
      <c r="I64" s="61">
        <v>19.010000000000002</v>
      </c>
      <c r="J64" s="61">
        <v>19.09</v>
      </c>
      <c r="K64" s="61">
        <f t="shared" si="0"/>
        <v>38.1</v>
      </c>
      <c r="L64" s="62"/>
      <c r="M64" s="62"/>
    </row>
    <row r="65" spans="1:13">
      <c r="A65" s="34" t="s">
        <v>2874</v>
      </c>
      <c r="B65" s="34" t="s">
        <v>4339</v>
      </c>
      <c r="C65" s="92">
        <v>131388</v>
      </c>
      <c r="D65" s="92">
        <v>11979761</v>
      </c>
      <c r="E65" s="92">
        <v>2919</v>
      </c>
      <c r="F65" s="92">
        <v>473665</v>
      </c>
      <c r="G65" s="61">
        <v>30.89</v>
      </c>
      <c r="H65" s="61">
        <v>30.91</v>
      </c>
      <c r="I65" s="61">
        <v>19.02</v>
      </c>
      <c r="J65" s="61">
        <v>19.079999999999998</v>
      </c>
      <c r="K65" s="61">
        <f t="shared" si="0"/>
        <v>38.099999999999994</v>
      </c>
      <c r="L65" s="62"/>
      <c r="M65" s="62"/>
    </row>
    <row r="66" spans="1:13">
      <c r="A66" s="34" t="s">
        <v>635</v>
      </c>
      <c r="B66" s="34" t="s">
        <v>4340</v>
      </c>
      <c r="C66" s="92">
        <v>175751</v>
      </c>
      <c r="D66" s="92">
        <v>12314491</v>
      </c>
      <c r="E66" s="92">
        <v>6983</v>
      </c>
      <c r="F66" s="92">
        <v>458335</v>
      </c>
      <c r="G66" s="61">
        <v>30.81</v>
      </c>
      <c r="H66" s="61">
        <v>30.79</v>
      </c>
      <c r="I66" s="61">
        <v>19.12</v>
      </c>
      <c r="J66" s="61">
        <v>19.170000000000002</v>
      </c>
      <c r="K66" s="61">
        <f t="shared" si="0"/>
        <v>38.290000000000006</v>
      </c>
      <c r="L66" s="62"/>
      <c r="M66" s="62"/>
    </row>
    <row r="67" spans="1:13">
      <c r="A67" s="34" t="s">
        <v>2177</v>
      </c>
      <c r="B67" s="34" t="s">
        <v>4341</v>
      </c>
      <c r="C67" s="92">
        <v>72613</v>
      </c>
      <c r="D67" s="92">
        <v>14336710</v>
      </c>
      <c r="E67" s="92">
        <v>6118</v>
      </c>
      <c r="F67" s="92">
        <v>258669</v>
      </c>
      <c r="G67" s="61">
        <v>30.84</v>
      </c>
      <c r="H67" s="61">
        <v>30.85</v>
      </c>
      <c r="I67" s="61">
        <v>19.11</v>
      </c>
      <c r="J67" s="61">
        <v>19.04</v>
      </c>
      <c r="K67" s="61">
        <f t="shared" si="0"/>
        <v>38.15</v>
      </c>
      <c r="L67" s="62"/>
      <c r="M67" s="62"/>
    </row>
    <row r="68" spans="1:13">
      <c r="A68" s="34" t="s">
        <v>1765</v>
      </c>
      <c r="B68" s="34" t="s">
        <v>4342</v>
      </c>
      <c r="C68" s="92">
        <v>45471</v>
      </c>
      <c r="D68" s="92">
        <v>15279666</v>
      </c>
      <c r="E68" s="92">
        <v>8801</v>
      </c>
      <c r="F68" s="92">
        <v>234157</v>
      </c>
      <c r="G68" s="61">
        <v>30.83</v>
      </c>
      <c r="H68" s="61">
        <v>30.89</v>
      </c>
      <c r="I68" s="61">
        <v>18.98</v>
      </c>
      <c r="J68" s="61">
        <v>19.010000000000002</v>
      </c>
      <c r="K68" s="61">
        <f t="shared" ref="K68:K131" si="4">SUM(I68:J68)</f>
        <v>37.99</v>
      </c>
      <c r="L68" s="62"/>
      <c r="M68" s="62"/>
    </row>
    <row r="69" spans="1:13">
      <c r="A69" s="34" t="s">
        <v>1784</v>
      </c>
      <c r="B69" s="34" t="s">
        <v>4343</v>
      </c>
      <c r="C69" s="92">
        <v>51326</v>
      </c>
      <c r="D69" s="92">
        <v>15279511</v>
      </c>
      <c r="E69" s="92">
        <v>5934</v>
      </c>
      <c r="F69" s="92">
        <v>197411</v>
      </c>
      <c r="G69" s="61">
        <v>30.87</v>
      </c>
      <c r="H69" s="61">
        <v>30.85</v>
      </c>
      <c r="I69" s="61">
        <v>19.04</v>
      </c>
      <c r="J69" s="61">
        <v>19.05</v>
      </c>
      <c r="K69" s="61">
        <f t="shared" si="4"/>
        <v>38.090000000000003</v>
      </c>
      <c r="L69" s="62"/>
      <c r="M69" s="62"/>
    </row>
    <row r="70" spans="1:13">
      <c r="A70" s="34" t="s">
        <v>2758</v>
      </c>
      <c r="B70" s="34" t="s">
        <v>4344</v>
      </c>
      <c r="C70" s="92">
        <v>210653</v>
      </c>
      <c r="D70" s="92">
        <v>12041283</v>
      </c>
      <c r="E70" s="92">
        <v>3703</v>
      </c>
      <c r="F70" s="92">
        <v>606095</v>
      </c>
      <c r="G70" s="61">
        <v>30.94</v>
      </c>
      <c r="H70" s="61">
        <v>30.84</v>
      </c>
      <c r="I70" s="61">
        <v>19.03</v>
      </c>
      <c r="J70" s="61">
        <v>19.059999999999999</v>
      </c>
      <c r="K70" s="61">
        <f t="shared" si="4"/>
        <v>38.090000000000003</v>
      </c>
      <c r="L70" s="62"/>
      <c r="M70" s="62"/>
    </row>
    <row r="71" spans="1:13">
      <c r="A71" s="34" t="s">
        <v>1630</v>
      </c>
      <c r="B71" s="34" t="s">
        <v>4345</v>
      </c>
      <c r="C71" s="92">
        <v>130011</v>
      </c>
      <c r="D71" s="92">
        <v>12271217</v>
      </c>
      <c r="E71" s="92">
        <v>4169</v>
      </c>
      <c r="F71" s="92">
        <v>473039</v>
      </c>
      <c r="G71" s="61">
        <v>30.79</v>
      </c>
      <c r="H71" s="61">
        <v>30.94</v>
      </c>
      <c r="I71" s="61">
        <v>19.059999999999999</v>
      </c>
      <c r="J71" s="61">
        <v>19.09</v>
      </c>
      <c r="K71" s="61">
        <f t="shared" si="4"/>
        <v>38.15</v>
      </c>
      <c r="L71" s="62"/>
      <c r="M71" s="62"/>
    </row>
    <row r="72" spans="1:13">
      <c r="A72" s="34" t="s">
        <v>2742</v>
      </c>
      <c r="B72" s="34" t="s">
        <v>4346</v>
      </c>
      <c r="C72" s="92">
        <v>177639</v>
      </c>
      <c r="D72" s="92">
        <v>11938966</v>
      </c>
      <c r="E72" s="92">
        <v>3068</v>
      </c>
      <c r="F72" s="92">
        <v>643850</v>
      </c>
      <c r="G72" s="61">
        <v>30.86</v>
      </c>
      <c r="H72" s="61">
        <v>30.9</v>
      </c>
      <c r="I72" s="61">
        <v>19.059999999999999</v>
      </c>
      <c r="J72" s="61">
        <v>19.07</v>
      </c>
      <c r="K72" s="61">
        <f t="shared" si="4"/>
        <v>38.129999999999995</v>
      </c>
      <c r="L72" s="62"/>
      <c r="M72" s="62"/>
    </row>
    <row r="73" spans="1:13">
      <c r="A73" s="34" t="s">
        <v>461</v>
      </c>
      <c r="B73" s="34" t="s">
        <v>4347</v>
      </c>
      <c r="C73" s="92">
        <v>181099</v>
      </c>
      <c r="D73" s="92">
        <v>11962626</v>
      </c>
      <c r="E73" s="92">
        <v>3110</v>
      </c>
      <c r="F73" s="92">
        <v>480309</v>
      </c>
      <c r="G73" s="61">
        <v>30.87</v>
      </c>
      <c r="H73" s="61">
        <v>30.92</v>
      </c>
      <c r="I73" s="61">
        <v>19.059999999999999</v>
      </c>
      <c r="J73" s="61">
        <v>19.02</v>
      </c>
      <c r="K73" s="61">
        <f t="shared" si="4"/>
        <v>38.08</v>
      </c>
      <c r="L73" s="62"/>
      <c r="M73" s="62"/>
    </row>
    <row r="74" spans="1:13">
      <c r="A74" s="34" t="s">
        <v>680</v>
      </c>
      <c r="B74" s="34" t="s">
        <v>4348</v>
      </c>
      <c r="C74" s="92">
        <v>157360</v>
      </c>
      <c r="D74" s="92">
        <v>11970148</v>
      </c>
      <c r="E74" s="92">
        <v>3302</v>
      </c>
      <c r="F74" s="92">
        <v>377150</v>
      </c>
      <c r="G74" s="61">
        <v>30.83</v>
      </c>
      <c r="H74" s="61">
        <v>30.93</v>
      </c>
      <c r="I74" s="61">
        <v>19.02</v>
      </c>
      <c r="J74" s="61">
        <v>19.12</v>
      </c>
      <c r="K74" s="61">
        <f t="shared" si="4"/>
        <v>38.14</v>
      </c>
      <c r="L74" s="62"/>
      <c r="M74" s="62"/>
    </row>
    <row r="75" spans="1:13">
      <c r="A75" s="34" t="s">
        <v>2046</v>
      </c>
      <c r="B75" s="34" t="s">
        <v>4349</v>
      </c>
      <c r="C75" s="92">
        <v>114702</v>
      </c>
      <c r="D75" s="92">
        <v>11992679</v>
      </c>
      <c r="E75" s="92">
        <v>2997</v>
      </c>
      <c r="F75" s="92">
        <v>514624</v>
      </c>
      <c r="G75" s="61">
        <v>30.8</v>
      </c>
      <c r="H75" s="61">
        <v>30.96</v>
      </c>
      <c r="I75" s="61">
        <v>19.11</v>
      </c>
      <c r="J75" s="61">
        <v>19.05</v>
      </c>
      <c r="K75" s="61">
        <f t="shared" si="4"/>
        <v>38.159999999999997</v>
      </c>
      <c r="L75" s="62"/>
      <c r="M75" s="62"/>
    </row>
    <row r="76" spans="1:13">
      <c r="A76" s="34" t="s">
        <v>2395</v>
      </c>
      <c r="B76" s="34" t="s">
        <v>4350</v>
      </c>
      <c r="C76" s="92">
        <v>102542</v>
      </c>
      <c r="D76" s="92">
        <v>11945701</v>
      </c>
      <c r="E76" s="92">
        <v>2581</v>
      </c>
      <c r="F76" s="92">
        <v>396363</v>
      </c>
      <c r="G76" s="61">
        <v>30.91</v>
      </c>
      <c r="H76" s="61">
        <v>30.89</v>
      </c>
      <c r="I76" s="61">
        <v>19.100000000000001</v>
      </c>
      <c r="J76" s="61">
        <v>19.010000000000002</v>
      </c>
      <c r="K76" s="61">
        <f t="shared" si="4"/>
        <v>38.11</v>
      </c>
      <c r="L76" s="62"/>
      <c r="M76" s="62"/>
    </row>
    <row r="77" spans="1:13">
      <c r="A77" s="34" t="s">
        <v>1510</v>
      </c>
      <c r="B77" s="34" t="s">
        <v>4351</v>
      </c>
      <c r="C77" s="92">
        <v>150210</v>
      </c>
      <c r="D77" s="92">
        <v>12049442</v>
      </c>
      <c r="E77" s="92">
        <v>2609</v>
      </c>
      <c r="F77" s="92">
        <v>667571</v>
      </c>
      <c r="G77" s="61">
        <v>30.85</v>
      </c>
      <c r="H77" s="61">
        <v>30.92</v>
      </c>
      <c r="I77" s="61">
        <v>19.04</v>
      </c>
      <c r="J77" s="61">
        <v>19.100000000000001</v>
      </c>
      <c r="K77" s="61">
        <f t="shared" si="4"/>
        <v>38.14</v>
      </c>
      <c r="L77" s="62"/>
      <c r="M77" s="62"/>
    </row>
    <row r="78" spans="1:13">
      <c r="A78" s="34" t="s">
        <v>1987</v>
      </c>
      <c r="B78" s="34" t="s">
        <v>4352</v>
      </c>
      <c r="C78" s="92">
        <v>45564</v>
      </c>
      <c r="D78" s="92">
        <v>14127449</v>
      </c>
      <c r="E78" s="92">
        <v>10458</v>
      </c>
      <c r="F78" s="92">
        <v>234559</v>
      </c>
      <c r="G78" s="61">
        <v>30.84</v>
      </c>
      <c r="H78" s="61">
        <v>30.88</v>
      </c>
      <c r="I78" s="61">
        <v>18.96</v>
      </c>
      <c r="J78" s="61">
        <v>18.91</v>
      </c>
      <c r="K78" s="61">
        <f t="shared" si="4"/>
        <v>37.870000000000005</v>
      </c>
      <c r="L78" s="62"/>
      <c r="M78" s="62"/>
    </row>
    <row r="79" spans="1:13">
      <c r="A79" s="34" t="s">
        <v>1965</v>
      </c>
      <c r="B79" s="34" t="s">
        <v>4353</v>
      </c>
      <c r="C79" s="92">
        <v>38591</v>
      </c>
      <c r="D79" s="92">
        <v>15138865</v>
      </c>
      <c r="E79" s="92">
        <v>13829</v>
      </c>
      <c r="F79" s="92">
        <v>235384</v>
      </c>
      <c r="G79" s="61">
        <v>30.82</v>
      </c>
      <c r="H79" s="61">
        <v>30.76</v>
      </c>
      <c r="I79" s="61">
        <v>18.89</v>
      </c>
      <c r="J79" s="61">
        <v>18.93</v>
      </c>
      <c r="K79" s="61">
        <f t="shared" si="4"/>
        <v>37.82</v>
      </c>
      <c r="L79" s="62"/>
      <c r="M79" s="62"/>
    </row>
    <row r="80" spans="1:13">
      <c r="A80" s="34" t="s">
        <v>2265</v>
      </c>
      <c r="B80" s="34" t="s">
        <v>4354</v>
      </c>
      <c r="C80" s="92">
        <v>50336</v>
      </c>
      <c r="D80" s="92">
        <v>14289720</v>
      </c>
      <c r="E80" s="92">
        <v>9217</v>
      </c>
      <c r="F80" s="92">
        <v>350197</v>
      </c>
      <c r="G80" s="61">
        <v>30.8</v>
      </c>
      <c r="H80" s="61">
        <v>30.86</v>
      </c>
      <c r="I80" s="61">
        <v>18.989999999999998</v>
      </c>
      <c r="J80" s="61">
        <v>18.940000000000001</v>
      </c>
      <c r="K80" s="61">
        <f t="shared" si="4"/>
        <v>37.93</v>
      </c>
      <c r="L80" s="62"/>
      <c r="M80" s="62"/>
    </row>
    <row r="81" spans="1:13">
      <c r="A81" s="34" t="s">
        <v>2723</v>
      </c>
      <c r="B81" s="34" t="s">
        <v>4355</v>
      </c>
      <c r="C81" s="92">
        <v>176934</v>
      </c>
      <c r="D81" s="92">
        <v>11800789</v>
      </c>
      <c r="E81" s="92">
        <v>1566</v>
      </c>
      <c r="F81" s="92">
        <v>643161</v>
      </c>
      <c r="G81" s="61">
        <v>30.92</v>
      </c>
      <c r="H81" s="61">
        <v>30.85</v>
      </c>
      <c r="I81" s="61">
        <v>19.059999999999999</v>
      </c>
      <c r="J81" s="61">
        <v>19.059999999999999</v>
      </c>
      <c r="K81" s="61">
        <f t="shared" si="4"/>
        <v>38.119999999999997</v>
      </c>
      <c r="L81" s="62"/>
      <c r="M81" s="62"/>
    </row>
    <row r="82" spans="1:13">
      <c r="A82" s="34" t="s">
        <v>1201</v>
      </c>
      <c r="B82" s="34" t="s">
        <v>4356</v>
      </c>
      <c r="C82" s="92">
        <v>113716</v>
      </c>
      <c r="D82" s="92">
        <v>12048110</v>
      </c>
      <c r="E82" s="92">
        <v>2176</v>
      </c>
      <c r="F82" s="92">
        <v>412047</v>
      </c>
      <c r="G82" s="61">
        <v>30.89</v>
      </c>
      <c r="H82" s="61">
        <v>30.86</v>
      </c>
      <c r="I82" s="61">
        <v>19.09</v>
      </c>
      <c r="J82" s="61">
        <v>19.03</v>
      </c>
      <c r="K82" s="61">
        <f t="shared" si="4"/>
        <v>38.120000000000005</v>
      </c>
      <c r="L82" s="62"/>
      <c r="M82" s="62"/>
    </row>
    <row r="83" spans="1:13">
      <c r="A83" s="34" t="s">
        <v>1210</v>
      </c>
      <c r="B83" s="34" t="s">
        <v>4357</v>
      </c>
      <c r="C83" s="92">
        <v>134150</v>
      </c>
      <c r="D83" s="92">
        <v>12024296</v>
      </c>
      <c r="E83" s="92">
        <v>3140</v>
      </c>
      <c r="F83" s="92">
        <v>297783</v>
      </c>
      <c r="G83" s="61">
        <v>30.91</v>
      </c>
      <c r="H83" s="61">
        <v>30.91</v>
      </c>
      <c r="I83" s="61">
        <v>19.010000000000002</v>
      </c>
      <c r="J83" s="61">
        <v>19.04</v>
      </c>
      <c r="K83" s="61">
        <f t="shared" si="4"/>
        <v>38.049999999999997</v>
      </c>
      <c r="L83" s="62"/>
      <c r="M83" s="62"/>
    </row>
    <row r="84" spans="1:13">
      <c r="A84" s="34" t="s">
        <v>2294</v>
      </c>
      <c r="B84" s="34" t="s">
        <v>4358</v>
      </c>
      <c r="C84" s="92">
        <v>119992</v>
      </c>
      <c r="D84" s="92">
        <v>12268917</v>
      </c>
      <c r="E84" s="92">
        <v>5152</v>
      </c>
      <c r="F84" s="92">
        <v>445907</v>
      </c>
      <c r="G84" s="61">
        <v>30.95</v>
      </c>
      <c r="H84" s="61">
        <v>30.89</v>
      </c>
      <c r="I84" s="61">
        <v>18.940000000000001</v>
      </c>
      <c r="J84" s="61">
        <v>19.100000000000001</v>
      </c>
      <c r="K84" s="61">
        <f t="shared" si="4"/>
        <v>38.040000000000006</v>
      </c>
      <c r="L84" s="62"/>
      <c r="M84" s="62"/>
    </row>
    <row r="85" spans="1:13">
      <c r="A85" s="34" t="s">
        <v>991</v>
      </c>
      <c r="B85" s="34" t="s">
        <v>4359</v>
      </c>
      <c r="C85" s="92">
        <v>136271</v>
      </c>
      <c r="D85" s="92">
        <v>11737259</v>
      </c>
      <c r="E85" s="92">
        <v>2563</v>
      </c>
      <c r="F85" s="92">
        <v>475008</v>
      </c>
      <c r="G85" s="61">
        <v>30.92</v>
      </c>
      <c r="H85" s="61">
        <v>30.92</v>
      </c>
      <c r="I85" s="61">
        <v>19.02</v>
      </c>
      <c r="J85" s="61">
        <v>19.100000000000001</v>
      </c>
      <c r="K85" s="61">
        <f t="shared" si="4"/>
        <v>38.120000000000005</v>
      </c>
      <c r="L85" s="62"/>
      <c r="M85" s="62"/>
    </row>
    <row r="86" spans="1:13">
      <c r="A86" s="34" t="s">
        <v>2263</v>
      </c>
      <c r="B86" s="34" t="s">
        <v>4360</v>
      </c>
      <c r="C86" s="92">
        <v>64484</v>
      </c>
      <c r="D86" s="92">
        <v>15291229</v>
      </c>
      <c r="E86" s="92">
        <v>7695</v>
      </c>
      <c r="F86" s="92">
        <v>305700</v>
      </c>
      <c r="G86" s="61">
        <v>30.97</v>
      </c>
      <c r="H86" s="61">
        <v>30.8</v>
      </c>
      <c r="I86" s="61">
        <v>18.98</v>
      </c>
      <c r="J86" s="61">
        <v>19.07</v>
      </c>
      <c r="K86" s="61">
        <f t="shared" si="4"/>
        <v>38.049999999999997</v>
      </c>
      <c r="L86" s="62"/>
      <c r="M86" s="62"/>
    </row>
    <row r="87" spans="1:13">
      <c r="A87" s="34" t="s">
        <v>1659</v>
      </c>
      <c r="B87" s="34" t="s">
        <v>4361</v>
      </c>
      <c r="C87" s="92">
        <v>146832</v>
      </c>
      <c r="D87" s="92">
        <v>12420411</v>
      </c>
      <c r="E87" s="92">
        <v>5463</v>
      </c>
      <c r="F87" s="92">
        <v>546289</v>
      </c>
      <c r="G87" s="61">
        <v>30.84</v>
      </c>
      <c r="H87" s="61">
        <v>30.78</v>
      </c>
      <c r="I87" s="61">
        <v>19.13</v>
      </c>
      <c r="J87" s="61">
        <v>19.12</v>
      </c>
      <c r="K87" s="61">
        <f t="shared" si="4"/>
        <v>38.25</v>
      </c>
      <c r="L87" s="62"/>
      <c r="M87" s="62"/>
    </row>
    <row r="88" spans="1:13">
      <c r="A88" s="34" t="s">
        <v>1407</v>
      </c>
      <c r="B88" s="34" t="s">
        <v>4362</v>
      </c>
      <c r="C88" s="92">
        <v>93996</v>
      </c>
      <c r="D88" s="92">
        <v>13422513</v>
      </c>
      <c r="E88" s="92">
        <v>6070</v>
      </c>
      <c r="F88" s="92">
        <v>381700</v>
      </c>
      <c r="G88" s="61">
        <v>30.86</v>
      </c>
      <c r="H88" s="61">
        <v>30.83</v>
      </c>
      <c r="I88" s="61">
        <v>19.07</v>
      </c>
      <c r="J88" s="61">
        <v>19.07</v>
      </c>
      <c r="K88" s="61">
        <f t="shared" si="4"/>
        <v>38.14</v>
      </c>
      <c r="L88" s="62"/>
      <c r="M88" s="62"/>
    </row>
    <row r="89" spans="1:13">
      <c r="A89" s="34" t="s">
        <v>2836</v>
      </c>
      <c r="B89" s="34" t="s">
        <v>4363</v>
      </c>
      <c r="C89" s="92">
        <v>115859</v>
      </c>
      <c r="D89" s="92">
        <v>12247265</v>
      </c>
      <c r="E89" s="92">
        <v>5997</v>
      </c>
      <c r="F89" s="92">
        <v>542474</v>
      </c>
      <c r="G89" s="61">
        <v>30.81</v>
      </c>
      <c r="H89" s="61">
        <v>30.88</v>
      </c>
      <c r="I89" s="61">
        <v>19.05</v>
      </c>
      <c r="J89" s="61">
        <v>19.11</v>
      </c>
      <c r="K89" s="61">
        <f t="shared" si="4"/>
        <v>38.159999999999997</v>
      </c>
      <c r="L89" s="62"/>
      <c r="M89" s="62"/>
    </row>
    <row r="90" spans="1:13">
      <c r="A90" s="34" t="s">
        <v>1515</v>
      </c>
      <c r="B90" s="34" t="s">
        <v>4364</v>
      </c>
      <c r="C90" s="92">
        <v>133903</v>
      </c>
      <c r="D90" s="92">
        <v>12369422</v>
      </c>
      <c r="E90" s="92">
        <v>5626</v>
      </c>
      <c r="F90" s="92">
        <v>430174</v>
      </c>
      <c r="G90" s="61">
        <v>30.81</v>
      </c>
      <c r="H90" s="61">
        <v>30.88</v>
      </c>
      <c r="I90" s="61">
        <v>19.05</v>
      </c>
      <c r="J90" s="61">
        <v>19.16</v>
      </c>
      <c r="K90" s="61">
        <f t="shared" si="4"/>
        <v>38.21</v>
      </c>
      <c r="L90" s="62"/>
      <c r="M90" s="62"/>
    </row>
    <row r="91" spans="1:13">
      <c r="A91" s="34" t="s">
        <v>1559</v>
      </c>
      <c r="B91" s="34" t="s">
        <v>4365</v>
      </c>
      <c r="C91" s="92">
        <v>113386</v>
      </c>
      <c r="D91" s="92">
        <v>12467493</v>
      </c>
      <c r="E91" s="92">
        <v>5393</v>
      </c>
      <c r="F91" s="92">
        <v>569190</v>
      </c>
      <c r="G91" s="61">
        <v>30.91</v>
      </c>
      <c r="H91" s="61">
        <v>30.95</v>
      </c>
      <c r="I91" s="61">
        <v>18.97</v>
      </c>
      <c r="J91" s="61">
        <v>19.010000000000002</v>
      </c>
      <c r="K91" s="61">
        <f t="shared" si="4"/>
        <v>37.980000000000004</v>
      </c>
      <c r="L91" s="62"/>
      <c r="M91" s="62"/>
    </row>
    <row r="92" spans="1:13">
      <c r="A92" s="34" t="s">
        <v>1018</v>
      </c>
      <c r="B92" s="34" t="s">
        <v>4366</v>
      </c>
      <c r="C92" s="92">
        <v>200923</v>
      </c>
      <c r="D92" s="92">
        <v>12239172</v>
      </c>
      <c r="E92" s="92">
        <v>6438</v>
      </c>
      <c r="F92" s="92">
        <v>473860</v>
      </c>
      <c r="G92" s="61">
        <v>30.85</v>
      </c>
      <c r="H92" s="61">
        <v>30.85</v>
      </c>
      <c r="I92" s="61">
        <v>19.09</v>
      </c>
      <c r="J92" s="61">
        <v>19.05</v>
      </c>
      <c r="K92" s="61">
        <f t="shared" si="4"/>
        <v>38.14</v>
      </c>
      <c r="L92" s="62"/>
      <c r="M92" s="62"/>
    </row>
    <row r="93" spans="1:13">
      <c r="A93" s="34" t="s">
        <v>989</v>
      </c>
      <c r="B93" s="34" t="s">
        <v>4367</v>
      </c>
      <c r="C93" s="92">
        <v>147753</v>
      </c>
      <c r="D93" s="92">
        <v>11915610</v>
      </c>
      <c r="E93" s="92">
        <v>3478</v>
      </c>
      <c r="F93" s="92">
        <v>546893</v>
      </c>
      <c r="G93" s="61">
        <v>30.96</v>
      </c>
      <c r="H93" s="61">
        <v>30.85</v>
      </c>
      <c r="I93" s="61">
        <v>19.05</v>
      </c>
      <c r="J93" s="61">
        <v>19.03</v>
      </c>
      <c r="K93" s="61">
        <f t="shared" si="4"/>
        <v>38.08</v>
      </c>
      <c r="L93" s="62"/>
      <c r="M93" s="62"/>
    </row>
    <row r="94" spans="1:13">
      <c r="A94" s="34" t="s">
        <v>1752</v>
      </c>
      <c r="B94" s="34" t="s">
        <v>4368</v>
      </c>
      <c r="C94" s="92">
        <v>60437</v>
      </c>
      <c r="D94" s="92">
        <v>14757889</v>
      </c>
      <c r="E94" s="92">
        <v>6667</v>
      </c>
      <c r="F94" s="92">
        <v>275807</v>
      </c>
      <c r="G94" s="61">
        <v>30.86</v>
      </c>
      <c r="H94" s="61">
        <v>30.85</v>
      </c>
      <c r="I94" s="61">
        <v>19.079999999999998</v>
      </c>
      <c r="J94" s="61">
        <v>19.04</v>
      </c>
      <c r="K94" s="61">
        <f t="shared" si="4"/>
        <v>38.119999999999997</v>
      </c>
      <c r="L94" s="62"/>
      <c r="M94" s="62"/>
    </row>
    <row r="95" spans="1:13">
      <c r="A95" s="34" t="s">
        <v>1496</v>
      </c>
      <c r="B95" s="34" t="s">
        <v>4369</v>
      </c>
      <c r="C95" s="92">
        <v>164616</v>
      </c>
      <c r="D95" s="92">
        <v>12039160</v>
      </c>
      <c r="E95" s="92">
        <v>3382</v>
      </c>
      <c r="F95" s="92">
        <v>569073</v>
      </c>
      <c r="G95" s="61">
        <v>30.9</v>
      </c>
      <c r="H95" s="61">
        <v>30.92</v>
      </c>
      <c r="I95" s="61">
        <v>19.010000000000002</v>
      </c>
      <c r="J95" s="61">
        <v>19.05</v>
      </c>
      <c r="K95" s="61">
        <f t="shared" si="4"/>
        <v>38.06</v>
      </c>
      <c r="L95" s="62"/>
      <c r="M95" s="62"/>
    </row>
    <row r="96" spans="1:13">
      <c r="A96" s="34" t="s">
        <v>1492</v>
      </c>
      <c r="B96" s="34" t="s">
        <v>4370</v>
      </c>
      <c r="C96" s="92">
        <v>132499</v>
      </c>
      <c r="D96" s="92">
        <v>12035738</v>
      </c>
      <c r="E96" s="92">
        <v>3273</v>
      </c>
      <c r="F96" s="92">
        <v>501922</v>
      </c>
      <c r="G96" s="61">
        <v>30.92</v>
      </c>
      <c r="H96" s="61">
        <v>31.02</v>
      </c>
      <c r="I96" s="61">
        <v>18.97</v>
      </c>
      <c r="J96" s="61">
        <v>18.98</v>
      </c>
      <c r="K96" s="61">
        <f t="shared" si="4"/>
        <v>37.950000000000003</v>
      </c>
      <c r="L96" s="62"/>
      <c r="M96" s="62"/>
    </row>
    <row r="97" spans="1:13">
      <c r="A97" s="34" t="s">
        <v>1673</v>
      </c>
      <c r="B97" s="34" t="s">
        <v>4371</v>
      </c>
      <c r="C97" s="92">
        <v>63335</v>
      </c>
      <c r="D97" s="92">
        <v>14581796</v>
      </c>
      <c r="E97" s="92">
        <v>4638</v>
      </c>
      <c r="F97" s="92">
        <v>310620</v>
      </c>
      <c r="G97" s="61">
        <v>30.85</v>
      </c>
      <c r="H97" s="61">
        <v>30.84</v>
      </c>
      <c r="I97" s="61">
        <v>19.07</v>
      </c>
      <c r="J97" s="61">
        <v>19.05</v>
      </c>
      <c r="K97" s="61">
        <f t="shared" si="4"/>
        <v>38.120000000000005</v>
      </c>
      <c r="L97" s="62"/>
      <c r="M97" s="62"/>
    </row>
    <row r="98" spans="1:13">
      <c r="A98" s="34" t="s">
        <v>1212</v>
      </c>
      <c r="B98" s="34" t="s">
        <v>4372</v>
      </c>
      <c r="C98" s="92">
        <v>119301</v>
      </c>
      <c r="D98" s="92">
        <v>12077170</v>
      </c>
      <c r="E98" s="92">
        <v>3185</v>
      </c>
      <c r="F98" s="92">
        <v>296733</v>
      </c>
      <c r="G98" s="61">
        <v>30.91</v>
      </c>
      <c r="H98" s="61">
        <v>30.87</v>
      </c>
      <c r="I98" s="61">
        <v>19.010000000000002</v>
      </c>
      <c r="J98" s="61">
        <v>19.09</v>
      </c>
      <c r="K98" s="61">
        <f t="shared" si="4"/>
        <v>38.1</v>
      </c>
      <c r="L98" s="62"/>
      <c r="M98" s="62"/>
    </row>
    <row r="99" spans="1:13">
      <c r="A99" s="34" t="s">
        <v>1669</v>
      </c>
      <c r="B99" s="34" t="s">
        <v>4373</v>
      </c>
      <c r="C99" s="92">
        <v>69492</v>
      </c>
      <c r="D99" s="92">
        <v>13961355</v>
      </c>
      <c r="E99" s="92">
        <v>5347</v>
      </c>
      <c r="F99" s="92">
        <v>283632</v>
      </c>
      <c r="G99" s="61">
        <v>30.89</v>
      </c>
      <c r="H99" s="61">
        <v>30.86</v>
      </c>
      <c r="I99" s="61">
        <v>19.04</v>
      </c>
      <c r="J99" s="61">
        <v>19.04</v>
      </c>
      <c r="K99" s="61">
        <f t="shared" si="4"/>
        <v>38.08</v>
      </c>
      <c r="L99" s="62"/>
      <c r="M99" s="62"/>
    </row>
    <row r="100" spans="1:13">
      <c r="A100" s="34" t="s">
        <v>1600</v>
      </c>
      <c r="B100" s="34" t="s">
        <v>4374</v>
      </c>
      <c r="C100" s="92">
        <v>162090</v>
      </c>
      <c r="D100" s="92">
        <v>11936874</v>
      </c>
      <c r="E100" s="92">
        <v>3248</v>
      </c>
      <c r="F100" s="92">
        <v>427948</v>
      </c>
      <c r="G100" s="61">
        <v>30.79</v>
      </c>
      <c r="H100" s="61">
        <v>30.8</v>
      </c>
      <c r="I100" s="61">
        <v>19.170000000000002</v>
      </c>
      <c r="J100" s="61">
        <v>19.190000000000001</v>
      </c>
      <c r="K100" s="61">
        <f t="shared" si="4"/>
        <v>38.36</v>
      </c>
      <c r="L100" s="62"/>
      <c r="M100" s="62"/>
    </row>
    <row r="101" spans="1:13">
      <c r="A101" s="34" t="s">
        <v>2296</v>
      </c>
      <c r="B101" s="34" t="s">
        <v>4375</v>
      </c>
      <c r="C101" s="92">
        <v>113377</v>
      </c>
      <c r="D101" s="92">
        <v>12048776</v>
      </c>
      <c r="E101" s="92">
        <v>3679</v>
      </c>
      <c r="F101" s="92">
        <v>307192</v>
      </c>
      <c r="G101" s="61">
        <v>30.9</v>
      </c>
      <c r="H101" s="61">
        <v>30.92</v>
      </c>
      <c r="I101" s="61">
        <v>18.95</v>
      </c>
      <c r="J101" s="61">
        <v>18.98</v>
      </c>
      <c r="K101" s="61">
        <f t="shared" si="4"/>
        <v>37.93</v>
      </c>
      <c r="L101" s="62"/>
      <c r="M101" s="62"/>
    </row>
    <row r="102" spans="1:13">
      <c r="A102" s="34" t="s">
        <v>2832</v>
      </c>
      <c r="B102" s="34" t="s">
        <v>4376</v>
      </c>
      <c r="C102" s="92">
        <v>119635</v>
      </c>
      <c r="D102" s="92">
        <v>12130594</v>
      </c>
      <c r="E102" s="92">
        <v>5465</v>
      </c>
      <c r="F102" s="92">
        <v>478432</v>
      </c>
      <c r="G102" s="61">
        <v>30.88</v>
      </c>
      <c r="H102" s="61">
        <v>30.9</v>
      </c>
      <c r="I102" s="61">
        <v>19.04</v>
      </c>
      <c r="J102" s="61">
        <v>19.02</v>
      </c>
      <c r="K102" s="61">
        <f t="shared" si="4"/>
        <v>38.06</v>
      </c>
      <c r="L102" s="62"/>
      <c r="M102" s="62"/>
    </row>
    <row r="103" spans="1:13">
      <c r="A103" s="34" t="s">
        <v>1021</v>
      </c>
      <c r="B103" s="34" t="s">
        <v>4377</v>
      </c>
      <c r="C103" s="92">
        <v>130981</v>
      </c>
      <c r="D103" s="92">
        <v>11916104</v>
      </c>
      <c r="E103" s="92">
        <v>2683</v>
      </c>
      <c r="F103" s="92">
        <v>393631</v>
      </c>
      <c r="G103" s="61">
        <v>30.92</v>
      </c>
      <c r="H103" s="61">
        <v>30.93</v>
      </c>
      <c r="I103" s="61">
        <v>19.05</v>
      </c>
      <c r="J103" s="61">
        <v>18.97</v>
      </c>
      <c r="K103" s="61">
        <f t="shared" si="4"/>
        <v>38.019999999999996</v>
      </c>
      <c r="L103" s="62"/>
      <c r="M103" s="62"/>
    </row>
    <row r="104" spans="1:13">
      <c r="A104" s="34" t="s">
        <v>2673</v>
      </c>
      <c r="B104" s="34" t="s">
        <v>4378</v>
      </c>
      <c r="C104" s="92">
        <v>113930</v>
      </c>
      <c r="D104" s="92">
        <v>12028980</v>
      </c>
      <c r="E104" s="92">
        <v>3263</v>
      </c>
      <c r="F104" s="92">
        <v>386917</v>
      </c>
      <c r="G104" s="61">
        <v>30.88</v>
      </c>
      <c r="H104" s="61">
        <v>30.95</v>
      </c>
      <c r="I104" s="61">
        <v>19.09</v>
      </c>
      <c r="J104" s="61">
        <v>19</v>
      </c>
      <c r="K104" s="61">
        <f t="shared" si="4"/>
        <v>38.090000000000003</v>
      </c>
      <c r="L104" s="62"/>
      <c r="M104" s="62"/>
    </row>
    <row r="105" spans="1:13">
      <c r="A105" s="34" t="s">
        <v>1402</v>
      </c>
      <c r="B105" s="34" t="s">
        <v>4379</v>
      </c>
      <c r="C105" s="92">
        <v>149667</v>
      </c>
      <c r="D105" s="92">
        <v>11848436</v>
      </c>
      <c r="E105" s="92">
        <v>2393</v>
      </c>
      <c r="F105" s="92">
        <v>514507</v>
      </c>
      <c r="G105" s="61">
        <v>30.86</v>
      </c>
      <c r="H105" s="61">
        <v>30.98</v>
      </c>
      <c r="I105" s="61">
        <v>19.02</v>
      </c>
      <c r="J105" s="61">
        <v>19.05</v>
      </c>
      <c r="K105" s="61">
        <f t="shared" si="4"/>
        <v>38.07</v>
      </c>
      <c r="L105" s="62"/>
      <c r="M105" s="62"/>
    </row>
    <row r="106" spans="1:13">
      <c r="A106" s="34" t="s">
        <v>2745</v>
      </c>
      <c r="B106" s="34" t="s">
        <v>4380</v>
      </c>
      <c r="C106" s="92">
        <v>150986</v>
      </c>
      <c r="D106" s="92">
        <v>12245353</v>
      </c>
      <c r="E106" s="92">
        <v>6504</v>
      </c>
      <c r="F106" s="92">
        <v>474599</v>
      </c>
      <c r="G106" s="61">
        <v>30.82</v>
      </c>
      <c r="H106" s="61">
        <v>30.75</v>
      </c>
      <c r="I106" s="61">
        <v>19.09</v>
      </c>
      <c r="J106" s="61">
        <v>19.149999999999999</v>
      </c>
      <c r="K106" s="61">
        <f t="shared" si="4"/>
        <v>38.239999999999995</v>
      </c>
      <c r="L106" s="62"/>
      <c r="M106" s="62"/>
    </row>
    <row r="107" spans="1:13">
      <c r="A107" s="34" t="s">
        <v>2740</v>
      </c>
      <c r="B107" s="34" t="s">
        <v>4381</v>
      </c>
      <c r="C107" s="92">
        <v>151131</v>
      </c>
      <c r="D107" s="92">
        <v>11872363</v>
      </c>
      <c r="E107" s="92">
        <v>2165</v>
      </c>
      <c r="F107" s="92">
        <v>569457</v>
      </c>
      <c r="G107" s="61">
        <v>30.88</v>
      </c>
      <c r="H107" s="61">
        <v>30.91</v>
      </c>
      <c r="I107" s="61">
        <v>19.059999999999999</v>
      </c>
      <c r="J107" s="61">
        <v>18.98</v>
      </c>
      <c r="K107" s="61">
        <f t="shared" si="4"/>
        <v>38.04</v>
      </c>
      <c r="L107" s="62"/>
      <c r="M107" s="62"/>
    </row>
    <row r="108" spans="1:13">
      <c r="A108" s="34" t="s">
        <v>1499</v>
      </c>
      <c r="B108" s="34" t="s">
        <v>4382</v>
      </c>
      <c r="C108" s="92">
        <v>142194</v>
      </c>
      <c r="D108" s="92">
        <v>11960451</v>
      </c>
      <c r="E108" s="92">
        <v>2803</v>
      </c>
      <c r="F108" s="92">
        <v>535177</v>
      </c>
      <c r="G108" s="61">
        <v>30.9</v>
      </c>
      <c r="H108" s="61">
        <v>30.91</v>
      </c>
      <c r="I108" s="61">
        <v>19.079999999999998</v>
      </c>
      <c r="J108" s="61">
        <v>18.989999999999998</v>
      </c>
      <c r="K108" s="61">
        <f t="shared" si="4"/>
        <v>38.069999999999993</v>
      </c>
      <c r="L108" s="62"/>
      <c r="M108" s="62"/>
    </row>
    <row r="109" spans="1:13">
      <c r="A109" s="34" t="s">
        <v>1540</v>
      </c>
      <c r="B109" s="34" t="s">
        <v>4383</v>
      </c>
      <c r="C109" s="92">
        <v>177038</v>
      </c>
      <c r="D109" s="92">
        <v>11972211</v>
      </c>
      <c r="E109" s="92">
        <v>2056</v>
      </c>
      <c r="F109" s="92">
        <v>555045</v>
      </c>
      <c r="G109" s="61">
        <v>30.96</v>
      </c>
      <c r="H109" s="61">
        <v>30.88</v>
      </c>
      <c r="I109" s="61">
        <v>18.989999999999998</v>
      </c>
      <c r="J109" s="61">
        <v>19.079999999999998</v>
      </c>
      <c r="K109" s="61">
        <f t="shared" si="4"/>
        <v>38.069999999999993</v>
      </c>
      <c r="L109" s="62"/>
      <c r="M109" s="62"/>
    </row>
    <row r="110" spans="1:13">
      <c r="A110" s="34" t="s">
        <v>1191</v>
      </c>
      <c r="B110" s="34" t="s">
        <v>4384</v>
      </c>
      <c r="C110" s="92">
        <v>118293</v>
      </c>
      <c r="D110" s="92">
        <v>12139182</v>
      </c>
      <c r="E110" s="92">
        <v>3359</v>
      </c>
      <c r="F110" s="92">
        <v>472133</v>
      </c>
      <c r="G110" s="61">
        <v>30.89</v>
      </c>
      <c r="H110" s="61">
        <v>30.88</v>
      </c>
      <c r="I110" s="61">
        <v>19.010000000000002</v>
      </c>
      <c r="J110" s="61">
        <v>19.12</v>
      </c>
      <c r="K110" s="61">
        <f t="shared" si="4"/>
        <v>38.130000000000003</v>
      </c>
      <c r="L110" s="62"/>
      <c r="M110" s="62"/>
    </row>
    <row r="111" spans="1:13">
      <c r="A111" s="34" t="s">
        <v>1933</v>
      </c>
      <c r="B111" s="34" t="s">
        <v>4385</v>
      </c>
      <c r="C111" s="92">
        <v>130585</v>
      </c>
      <c r="D111" s="92">
        <v>12802936</v>
      </c>
      <c r="E111" s="92">
        <v>5267</v>
      </c>
      <c r="F111" s="92">
        <v>568386</v>
      </c>
      <c r="G111" s="61">
        <v>30.91</v>
      </c>
      <c r="H111" s="61">
        <v>30.9</v>
      </c>
      <c r="I111" s="61">
        <v>19</v>
      </c>
      <c r="J111" s="61">
        <v>19.09</v>
      </c>
      <c r="K111" s="61">
        <f t="shared" si="4"/>
        <v>38.090000000000003</v>
      </c>
      <c r="L111" s="62"/>
      <c r="M111" s="62"/>
    </row>
    <row r="112" spans="1:13">
      <c r="A112" s="34" t="s">
        <v>1662</v>
      </c>
      <c r="B112" s="34" t="s">
        <v>4386</v>
      </c>
      <c r="C112" s="92">
        <v>159996</v>
      </c>
      <c r="D112" s="92">
        <v>11930374</v>
      </c>
      <c r="E112" s="92">
        <v>2574</v>
      </c>
      <c r="F112" s="92">
        <v>580714</v>
      </c>
      <c r="G112" s="61">
        <v>30.92</v>
      </c>
      <c r="H112" s="61">
        <v>30.94</v>
      </c>
      <c r="I112" s="61">
        <v>19.02</v>
      </c>
      <c r="J112" s="61">
        <v>19.010000000000002</v>
      </c>
      <c r="K112" s="61">
        <f t="shared" si="4"/>
        <v>38.03</v>
      </c>
      <c r="L112" s="62"/>
      <c r="M112" s="62"/>
    </row>
    <row r="113" spans="1:13">
      <c r="A113" s="34" t="s">
        <v>1067</v>
      </c>
      <c r="B113" s="34" t="s">
        <v>4387</v>
      </c>
      <c r="C113" s="92">
        <v>96455</v>
      </c>
      <c r="D113" s="92">
        <v>14634588</v>
      </c>
      <c r="E113" s="92">
        <v>32895</v>
      </c>
      <c r="F113" s="92">
        <v>460415</v>
      </c>
      <c r="G113" s="61">
        <v>32.01</v>
      </c>
      <c r="H113" s="61">
        <v>32.159999999999997</v>
      </c>
      <c r="I113" s="61">
        <v>17.809999999999999</v>
      </c>
      <c r="J113" s="61">
        <v>17.989999999999998</v>
      </c>
      <c r="K113" s="61">
        <f t="shared" si="4"/>
        <v>35.799999999999997</v>
      </c>
      <c r="L113" s="62"/>
      <c r="M113" s="62"/>
    </row>
    <row r="114" spans="1:13">
      <c r="A114" s="34" t="s">
        <v>522</v>
      </c>
      <c r="B114" s="34" t="s">
        <v>4388</v>
      </c>
      <c r="C114" s="92">
        <v>183191</v>
      </c>
      <c r="D114" s="92">
        <v>11919684</v>
      </c>
      <c r="E114" s="92">
        <v>3024</v>
      </c>
      <c r="F114" s="92">
        <v>583955</v>
      </c>
      <c r="G114" s="61">
        <v>30.81</v>
      </c>
      <c r="H114" s="61">
        <v>30.95</v>
      </c>
      <c r="I114" s="61">
        <v>19.100000000000001</v>
      </c>
      <c r="J114" s="61">
        <v>19.04</v>
      </c>
      <c r="K114" s="61">
        <f t="shared" si="4"/>
        <v>38.14</v>
      </c>
      <c r="L114" s="62"/>
      <c r="M114" s="62"/>
    </row>
    <row r="115" spans="1:13">
      <c r="A115" s="34" t="s">
        <v>1947</v>
      </c>
      <c r="B115" s="34" t="s">
        <v>4389</v>
      </c>
      <c r="C115" s="92">
        <v>42863</v>
      </c>
      <c r="D115" s="92">
        <v>13125030</v>
      </c>
      <c r="E115" s="92">
        <v>8475</v>
      </c>
      <c r="F115" s="92">
        <v>177378</v>
      </c>
      <c r="G115" s="61">
        <v>30.95</v>
      </c>
      <c r="H115" s="61">
        <v>30.83</v>
      </c>
      <c r="I115" s="61">
        <v>19.03</v>
      </c>
      <c r="J115" s="61">
        <v>19.059999999999999</v>
      </c>
      <c r="K115" s="61">
        <f t="shared" si="4"/>
        <v>38.090000000000003</v>
      </c>
      <c r="L115" s="62"/>
      <c r="M115" s="62"/>
    </row>
    <row r="116" spans="1:13">
      <c r="A116" s="34" t="s">
        <v>1937</v>
      </c>
      <c r="B116" s="34" t="s">
        <v>4390</v>
      </c>
      <c r="C116" s="92">
        <v>82750</v>
      </c>
      <c r="D116" s="92">
        <v>13783091</v>
      </c>
      <c r="E116" s="92">
        <v>17216</v>
      </c>
      <c r="F116" s="92">
        <v>420545</v>
      </c>
      <c r="G116" s="61">
        <v>30.64</v>
      </c>
      <c r="H116" s="61">
        <v>30.78</v>
      </c>
      <c r="I116" s="61">
        <v>19.21</v>
      </c>
      <c r="J116" s="61">
        <v>19.27</v>
      </c>
      <c r="K116" s="61">
        <f t="shared" si="4"/>
        <v>38.480000000000004</v>
      </c>
      <c r="L116" s="62"/>
      <c r="M116" s="62"/>
    </row>
    <row r="117" spans="1:13">
      <c r="A117" s="34" t="s">
        <v>1703</v>
      </c>
      <c r="B117" s="34" t="s">
        <v>4391</v>
      </c>
      <c r="C117" s="92">
        <v>66180</v>
      </c>
      <c r="D117" s="92">
        <v>15029773</v>
      </c>
      <c r="E117" s="92">
        <v>8269</v>
      </c>
      <c r="F117" s="92">
        <v>285329</v>
      </c>
      <c r="G117" s="61">
        <v>30.81</v>
      </c>
      <c r="H117" s="61">
        <v>30.82</v>
      </c>
      <c r="I117" s="61">
        <v>19.100000000000001</v>
      </c>
      <c r="J117" s="61">
        <v>19.09</v>
      </c>
      <c r="K117" s="61">
        <f t="shared" si="4"/>
        <v>38.19</v>
      </c>
      <c r="L117" s="62"/>
      <c r="M117" s="62"/>
    </row>
    <row r="118" spans="1:13">
      <c r="A118" s="34" t="s">
        <v>171</v>
      </c>
      <c r="B118" s="34" t="s">
        <v>4392</v>
      </c>
      <c r="C118" s="92">
        <v>160210</v>
      </c>
      <c r="D118" s="92">
        <v>12932748</v>
      </c>
      <c r="E118" s="92">
        <v>14304</v>
      </c>
      <c r="F118" s="92">
        <v>552801</v>
      </c>
      <c r="G118" s="61">
        <v>30.71</v>
      </c>
      <c r="H118" s="61">
        <v>30.71</v>
      </c>
      <c r="I118" s="61">
        <v>19.22</v>
      </c>
      <c r="J118" s="61">
        <v>19.27</v>
      </c>
      <c r="K118" s="61">
        <f t="shared" si="4"/>
        <v>38.489999999999995</v>
      </c>
      <c r="L118" s="62"/>
      <c r="M118" s="62"/>
    </row>
    <row r="119" spans="1:13">
      <c r="A119" s="34" t="s">
        <v>2834</v>
      </c>
      <c r="B119" s="34" t="s">
        <v>4393</v>
      </c>
      <c r="C119" s="92">
        <v>123621</v>
      </c>
      <c r="D119" s="92">
        <v>12401958</v>
      </c>
      <c r="E119" s="92">
        <v>4793</v>
      </c>
      <c r="F119" s="92">
        <v>415227</v>
      </c>
      <c r="G119" s="61">
        <v>30.93</v>
      </c>
      <c r="H119" s="61">
        <v>30.84</v>
      </c>
      <c r="I119" s="61">
        <v>19.059999999999999</v>
      </c>
      <c r="J119" s="61">
        <v>19.079999999999998</v>
      </c>
      <c r="K119" s="61">
        <f t="shared" si="4"/>
        <v>38.14</v>
      </c>
      <c r="L119" s="62"/>
      <c r="M119" s="62"/>
    </row>
    <row r="120" spans="1:13">
      <c r="A120" s="34" t="s">
        <v>282</v>
      </c>
      <c r="B120" s="34" t="s">
        <v>4394</v>
      </c>
      <c r="C120" s="92">
        <v>176505</v>
      </c>
      <c r="D120" s="92">
        <v>12092775</v>
      </c>
      <c r="E120" s="92">
        <v>4547</v>
      </c>
      <c r="F120" s="92">
        <v>532184</v>
      </c>
      <c r="G120" s="61">
        <v>30.93</v>
      </c>
      <c r="H120" s="61">
        <v>30.87</v>
      </c>
      <c r="I120" s="61">
        <v>19.07</v>
      </c>
      <c r="J120" s="61">
        <v>19.059999999999999</v>
      </c>
      <c r="K120" s="61">
        <f t="shared" si="4"/>
        <v>38.129999999999995</v>
      </c>
      <c r="L120" s="62"/>
      <c r="M120" s="62"/>
    </row>
    <row r="121" spans="1:13">
      <c r="A121" s="34" t="s">
        <v>118</v>
      </c>
      <c r="B121" s="34" t="s">
        <v>4395</v>
      </c>
      <c r="C121" s="92">
        <v>175971</v>
      </c>
      <c r="D121" s="92">
        <v>11978972</v>
      </c>
      <c r="E121" s="92">
        <v>2613</v>
      </c>
      <c r="F121" s="92">
        <v>531743</v>
      </c>
      <c r="G121" s="61">
        <v>30.85</v>
      </c>
      <c r="H121" s="61">
        <v>30.92</v>
      </c>
      <c r="I121" s="61">
        <v>19.09</v>
      </c>
      <c r="J121" s="61">
        <v>19.079999999999998</v>
      </c>
      <c r="K121" s="61">
        <f t="shared" si="4"/>
        <v>38.17</v>
      </c>
      <c r="L121" s="62"/>
      <c r="M121" s="62"/>
    </row>
    <row r="122" spans="1:13">
      <c r="A122" s="34" t="s">
        <v>1700</v>
      </c>
      <c r="B122" s="34" t="s">
        <v>4396</v>
      </c>
      <c r="C122" s="92">
        <v>128289</v>
      </c>
      <c r="D122" s="92">
        <v>12572138</v>
      </c>
      <c r="E122" s="92">
        <v>9979</v>
      </c>
      <c r="F122" s="92">
        <v>552753</v>
      </c>
      <c r="G122" s="61">
        <v>30.64</v>
      </c>
      <c r="H122" s="61">
        <v>30.75</v>
      </c>
      <c r="I122" s="61">
        <v>19.309999999999999</v>
      </c>
      <c r="J122" s="61">
        <v>19.239999999999998</v>
      </c>
      <c r="K122" s="61">
        <f t="shared" si="4"/>
        <v>38.549999999999997</v>
      </c>
      <c r="L122" s="62"/>
      <c r="M122" s="62"/>
    </row>
    <row r="123" spans="1:13">
      <c r="A123" s="34" t="s">
        <v>16</v>
      </c>
      <c r="B123" s="34" t="s">
        <v>4397</v>
      </c>
      <c r="C123" s="92">
        <v>141324</v>
      </c>
      <c r="D123" s="92">
        <v>12043831</v>
      </c>
      <c r="E123" s="92">
        <v>4846</v>
      </c>
      <c r="F123" s="92">
        <v>465855</v>
      </c>
      <c r="G123" s="61">
        <v>30.86</v>
      </c>
      <c r="H123" s="61">
        <v>30.9</v>
      </c>
      <c r="I123" s="61">
        <v>19.02</v>
      </c>
      <c r="J123" s="61">
        <v>18.989999999999998</v>
      </c>
      <c r="K123" s="61">
        <f t="shared" si="4"/>
        <v>38.01</v>
      </c>
      <c r="L123" s="62"/>
      <c r="M123" s="62"/>
    </row>
    <row r="124" spans="1:13">
      <c r="A124" s="34" t="s">
        <v>1205</v>
      </c>
      <c r="B124" s="34" t="s">
        <v>4398</v>
      </c>
      <c r="C124" s="92">
        <v>106111</v>
      </c>
      <c r="D124" s="92">
        <v>14351270</v>
      </c>
      <c r="E124" s="92">
        <v>25588</v>
      </c>
      <c r="F124" s="92">
        <v>302452</v>
      </c>
      <c r="G124" s="61">
        <v>30.45</v>
      </c>
      <c r="H124" s="61">
        <v>30.55</v>
      </c>
      <c r="I124" s="61">
        <v>19.48</v>
      </c>
      <c r="J124" s="61">
        <v>19.45</v>
      </c>
      <c r="K124" s="61">
        <f t="shared" si="4"/>
        <v>38.93</v>
      </c>
      <c r="L124" s="62"/>
      <c r="M124" s="62"/>
    </row>
    <row r="125" spans="1:13">
      <c r="A125" s="34" t="s">
        <v>1140</v>
      </c>
      <c r="B125" s="34" t="s">
        <v>4399</v>
      </c>
      <c r="C125" s="92">
        <v>164467</v>
      </c>
      <c r="D125" s="92">
        <v>11964427</v>
      </c>
      <c r="E125" s="92">
        <v>3062</v>
      </c>
      <c r="F125" s="92">
        <v>393721</v>
      </c>
      <c r="G125" s="61">
        <v>30.9</v>
      </c>
      <c r="H125" s="61">
        <v>30.86</v>
      </c>
      <c r="I125" s="61">
        <v>19.03</v>
      </c>
      <c r="J125" s="61">
        <v>19.13</v>
      </c>
      <c r="K125" s="61">
        <f t="shared" si="4"/>
        <v>38.159999999999997</v>
      </c>
      <c r="L125" s="62"/>
      <c r="M125" s="62"/>
    </row>
    <row r="126" spans="1:13">
      <c r="A126" s="34" t="s">
        <v>2187</v>
      </c>
      <c r="B126" s="34" t="s">
        <v>4400</v>
      </c>
      <c r="C126" s="92">
        <v>114736</v>
      </c>
      <c r="D126" s="92">
        <v>12356070</v>
      </c>
      <c r="E126" s="92">
        <v>3469</v>
      </c>
      <c r="F126" s="92">
        <v>507839</v>
      </c>
      <c r="G126" s="61">
        <v>30.85</v>
      </c>
      <c r="H126" s="61">
        <v>30.91</v>
      </c>
      <c r="I126" s="61">
        <v>19.059999999999999</v>
      </c>
      <c r="J126" s="61">
        <v>19.079999999999998</v>
      </c>
      <c r="K126" s="61">
        <f t="shared" si="4"/>
        <v>38.14</v>
      </c>
      <c r="L126" s="62"/>
      <c r="M126" s="62"/>
    </row>
    <row r="127" spans="1:13">
      <c r="A127" s="34" t="s">
        <v>2687</v>
      </c>
      <c r="B127" s="34" t="s">
        <v>4401</v>
      </c>
      <c r="C127" s="92">
        <v>160534</v>
      </c>
      <c r="D127" s="92">
        <v>12023385</v>
      </c>
      <c r="E127" s="92">
        <v>2150</v>
      </c>
      <c r="F127" s="92">
        <v>570637</v>
      </c>
      <c r="G127" s="61">
        <v>30.9</v>
      </c>
      <c r="H127" s="61">
        <v>30.91</v>
      </c>
      <c r="I127" s="61">
        <v>19.04</v>
      </c>
      <c r="J127" s="61">
        <v>19.059999999999999</v>
      </c>
      <c r="K127" s="61">
        <f t="shared" si="4"/>
        <v>38.099999999999994</v>
      </c>
      <c r="L127" s="62"/>
      <c r="M127" s="62"/>
    </row>
    <row r="128" spans="1:13">
      <c r="A128" s="34" t="s">
        <v>526</v>
      </c>
      <c r="B128" s="34" t="s">
        <v>4402</v>
      </c>
      <c r="C128" s="92">
        <v>217257</v>
      </c>
      <c r="D128" s="92">
        <v>11926963</v>
      </c>
      <c r="E128" s="92">
        <v>2260</v>
      </c>
      <c r="F128" s="92">
        <v>476932</v>
      </c>
      <c r="G128" s="61">
        <v>30.91</v>
      </c>
      <c r="H128" s="61">
        <v>30.89</v>
      </c>
      <c r="I128" s="61">
        <v>19.05</v>
      </c>
      <c r="J128" s="61">
        <v>19.079999999999998</v>
      </c>
      <c r="K128" s="61">
        <f t="shared" si="4"/>
        <v>38.129999999999995</v>
      </c>
      <c r="L128" s="62"/>
      <c r="M128" s="62"/>
    </row>
    <row r="129" spans="1:13">
      <c r="A129" s="34" t="s">
        <v>2285</v>
      </c>
      <c r="B129" s="34" t="s">
        <v>4403</v>
      </c>
      <c r="C129" s="92">
        <v>121625</v>
      </c>
      <c r="D129" s="92">
        <v>12354194</v>
      </c>
      <c r="E129" s="92">
        <v>5158</v>
      </c>
      <c r="F129" s="92">
        <v>476020</v>
      </c>
      <c r="G129" s="61">
        <v>30.92</v>
      </c>
      <c r="H129" s="61">
        <v>30.81</v>
      </c>
      <c r="I129" s="61">
        <v>19.11</v>
      </c>
      <c r="J129" s="61">
        <v>19.07</v>
      </c>
      <c r="K129" s="61">
        <f t="shared" si="4"/>
        <v>38.18</v>
      </c>
      <c r="L129" s="62"/>
      <c r="M129" s="62"/>
    </row>
    <row r="130" spans="1:13">
      <c r="A130" s="34" t="s">
        <v>515</v>
      </c>
      <c r="B130" s="34" t="s">
        <v>4404</v>
      </c>
      <c r="C130" s="92">
        <v>176119</v>
      </c>
      <c r="D130" s="92">
        <v>11969461</v>
      </c>
      <c r="E130" s="92">
        <v>2887</v>
      </c>
      <c r="F130" s="92">
        <v>476708</v>
      </c>
      <c r="G130" s="61">
        <v>30.9</v>
      </c>
      <c r="H130" s="61">
        <v>30.87</v>
      </c>
      <c r="I130" s="61">
        <v>19.04</v>
      </c>
      <c r="J130" s="61">
        <v>19.09</v>
      </c>
      <c r="K130" s="61">
        <f t="shared" si="4"/>
        <v>38.129999999999995</v>
      </c>
      <c r="L130" s="62"/>
      <c r="M130" s="62"/>
    </row>
    <row r="131" spans="1:13">
      <c r="A131" s="34" t="s">
        <v>2238</v>
      </c>
      <c r="B131" s="34" t="s">
        <v>4405</v>
      </c>
      <c r="C131" s="92">
        <v>127425</v>
      </c>
      <c r="D131" s="92">
        <v>12218560</v>
      </c>
      <c r="E131" s="92">
        <v>4486</v>
      </c>
      <c r="F131" s="92">
        <v>545552</v>
      </c>
      <c r="G131" s="61">
        <v>30.93</v>
      </c>
      <c r="H131" s="61">
        <v>30.77</v>
      </c>
      <c r="I131" s="61">
        <v>19.05</v>
      </c>
      <c r="J131" s="61">
        <v>19.16</v>
      </c>
      <c r="K131" s="61">
        <f t="shared" si="4"/>
        <v>38.21</v>
      </c>
      <c r="L131" s="62"/>
      <c r="M131" s="62"/>
    </row>
    <row r="132" spans="1:13">
      <c r="A132" s="34" t="s">
        <v>1281</v>
      </c>
      <c r="B132" s="34" t="s">
        <v>4406</v>
      </c>
      <c r="C132" s="92">
        <v>140887</v>
      </c>
      <c r="D132" s="92">
        <v>11956619</v>
      </c>
      <c r="E132" s="92">
        <v>2601</v>
      </c>
      <c r="F132" s="92">
        <v>349952</v>
      </c>
      <c r="G132" s="61">
        <v>30.96</v>
      </c>
      <c r="H132" s="61">
        <v>30.86</v>
      </c>
      <c r="I132" s="61">
        <v>19.05</v>
      </c>
      <c r="J132" s="61">
        <v>19.04</v>
      </c>
      <c r="K132" s="61">
        <f t="shared" ref="K132:K195" si="5">SUM(I132:J132)</f>
        <v>38.090000000000003</v>
      </c>
      <c r="L132" s="62"/>
      <c r="M132" s="62"/>
    </row>
    <row r="133" spans="1:13">
      <c r="A133" s="34" t="s">
        <v>1214</v>
      </c>
      <c r="B133" s="34" t="s">
        <v>4407</v>
      </c>
      <c r="C133" s="92">
        <v>147972</v>
      </c>
      <c r="D133" s="92">
        <v>12334785</v>
      </c>
      <c r="E133" s="92">
        <v>5075</v>
      </c>
      <c r="F133" s="92">
        <v>473082</v>
      </c>
      <c r="G133" s="61">
        <v>30.89</v>
      </c>
      <c r="H133" s="61">
        <v>30.8</v>
      </c>
      <c r="I133" s="61">
        <v>19.079999999999998</v>
      </c>
      <c r="J133" s="61">
        <v>19.14</v>
      </c>
      <c r="K133" s="61">
        <f t="shared" si="5"/>
        <v>38.22</v>
      </c>
      <c r="L133" s="62"/>
      <c r="M133" s="62"/>
    </row>
    <row r="134" spans="1:13">
      <c r="A134" s="34" t="s">
        <v>169</v>
      </c>
      <c r="B134" s="34" t="s">
        <v>4408</v>
      </c>
      <c r="C134" s="92">
        <v>156437</v>
      </c>
      <c r="D134" s="92">
        <v>11983586</v>
      </c>
      <c r="E134" s="92">
        <v>2393</v>
      </c>
      <c r="F134" s="92">
        <v>478658</v>
      </c>
      <c r="G134" s="61">
        <v>30.89</v>
      </c>
      <c r="H134" s="61">
        <v>30.89</v>
      </c>
      <c r="I134" s="61">
        <v>19.059999999999999</v>
      </c>
      <c r="J134" s="61">
        <v>19.04</v>
      </c>
      <c r="K134" s="61">
        <f t="shared" si="5"/>
        <v>38.099999999999994</v>
      </c>
      <c r="L134" s="62"/>
      <c r="M134" s="62"/>
    </row>
    <row r="135" spans="1:13">
      <c r="A135" s="34" t="s">
        <v>173</v>
      </c>
      <c r="B135" s="34" t="s">
        <v>4409</v>
      </c>
      <c r="C135" s="92">
        <v>172083</v>
      </c>
      <c r="D135" s="92">
        <v>11718446</v>
      </c>
      <c r="E135" s="92">
        <v>1226</v>
      </c>
      <c r="F135" s="92">
        <v>583228</v>
      </c>
      <c r="G135" s="61">
        <v>30.98</v>
      </c>
      <c r="H135" s="61">
        <v>30.85</v>
      </c>
      <c r="I135" s="61">
        <v>19.07</v>
      </c>
      <c r="J135" s="61">
        <v>19.03</v>
      </c>
      <c r="K135" s="61">
        <f t="shared" si="5"/>
        <v>38.1</v>
      </c>
      <c r="L135" s="62"/>
      <c r="M135" s="62"/>
    </row>
    <row r="136" spans="1:13">
      <c r="A136" s="34" t="s">
        <v>1160</v>
      </c>
      <c r="B136" s="34" t="s">
        <v>4410</v>
      </c>
      <c r="C136" s="92">
        <v>126720</v>
      </c>
      <c r="D136" s="92">
        <v>12211617</v>
      </c>
      <c r="E136" s="92">
        <v>4330</v>
      </c>
      <c r="F136" s="92">
        <v>382588</v>
      </c>
      <c r="G136" s="61">
        <v>30.77</v>
      </c>
      <c r="H136" s="61">
        <v>30.94</v>
      </c>
      <c r="I136" s="61">
        <v>19.059999999999999</v>
      </c>
      <c r="J136" s="61">
        <v>19.14</v>
      </c>
      <c r="K136" s="61">
        <f t="shared" si="5"/>
        <v>38.200000000000003</v>
      </c>
      <c r="L136" s="62"/>
      <c r="M136" s="62"/>
    </row>
    <row r="137" spans="1:13">
      <c r="A137" s="34" t="s">
        <v>161</v>
      </c>
      <c r="B137" s="34" t="s">
        <v>4411</v>
      </c>
      <c r="C137" s="92">
        <v>190858</v>
      </c>
      <c r="D137" s="92">
        <v>11845470</v>
      </c>
      <c r="E137" s="92">
        <v>1487</v>
      </c>
      <c r="F137" s="92">
        <v>552835</v>
      </c>
      <c r="G137" s="61">
        <v>30.89</v>
      </c>
      <c r="H137" s="61">
        <v>30.94</v>
      </c>
      <c r="I137" s="61">
        <v>19.02</v>
      </c>
      <c r="J137" s="61">
        <v>19.05</v>
      </c>
      <c r="K137" s="61">
        <f t="shared" si="5"/>
        <v>38.07</v>
      </c>
      <c r="L137" s="62"/>
      <c r="M137" s="62"/>
    </row>
    <row r="138" spans="1:13">
      <c r="A138" s="34" t="s">
        <v>2677</v>
      </c>
      <c r="B138" s="34" t="s">
        <v>4412</v>
      </c>
      <c r="C138" s="92">
        <v>133783</v>
      </c>
      <c r="D138" s="92">
        <v>11954622</v>
      </c>
      <c r="E138" s="92">
        <v>2106</v>
      </c>
      <c r="F138" s="92">
        <v>393881</v>
      </c>
      <c r="G138" s="61">
        <v>30.91</v>
      </c>
      <c r="H138" s="61">
        <v>30.95</v>
      </c>
      <c r="I138" s="61">
        <v>19.079999999999998</v>
      </c>
      <c r="J138" s="61">
        <v>19</v>
      </c>
      <c r="K138" s="61">
        <f t="shared" si="5"/>
        <v>38.08</v>
      </c>
      <c r="L138" s="62"/>
      <c r="M138" s="62"/>
    </row>
    <row r="139" spans="1:13">
      <c r="A139" s="34" t="s">
        <v>742</v>
      </c>
      <c r="B139" s="34" t="s">
        <v>4413</v>
      </c>
      <c r="C139" s="92">
        <v>147911</v>
      </c>
      <c r="D139" s="92">
        <v>11852160</v>
      </c>
      <c r="E139" s="92">
        <v>2096</v>
      </c>
      <c r="F139" s="92">
        <v>376631</v>
      </c>
      <c r="G139" s="61">
        <v>30.94</v>
      </c>
      <c r="H139" s="61">
        <v>30.89</v>
      </c>
      <c r="I139" s="61">
        <v>19.03</v>
      </c>
      <c r="J139" s="61">
        <v>19.05</v>
      </c>
      <c r="K139" s="61">
        <f t="shared" si="5"/>
        <v>38.08</v>
      </c>
      <c r="L139" s="62"/>
      <c r="M139" s="62"/>
    </row>
    <row r="140" spans="1:13">
      <c r="A140" s="34" t="s">
        <v>1016</v>
      </c>
      <c r="B140" s="34" t="s">
        <v>4414</v>
      </c>
      <c r="C140" s="92">
        <v>176002</v>
      </c>
      <c r="D140" s="92">
        <v>11938574</v>
      </c>
      <c r="E140" s="92">
        <v>3662</v>
      </c>
      <c r="F140" s="92">
        <v>462659</v>
      </c>
      <c r="G140" s="61">
        <v>30.9</v>
      </c>
      <c r="H140" s="61">
        <v>30.88</v>
      </c>
      <c r="I140" s="61">
        <v>19.05</v>
      </c>
      <c r="J140" s="61">
        <v>19.059999999999999</v>
      </c>
      <c r="K140" s="61">
        <f t="shared" si="5"/>
        <v>38.11</v>
      </c>
      <c r="L140" s="62"/>
      <c r="M140" s="62"/>
    </row>
    <row r="141" spans="1:13">
      <c r="A141" s="34" t="s">
        <v>1123</v>
      </c>
      <c r="B141" s="34" t="s">
        <v>4415</v>
      </c>
      <c r="C141" s="92">
        <v>139945</v>
      </c>
      <c r="D141" s="92">
        <v>12042343</v>
      </c>
      <c r="E141" s="92">
        <v>3442</v>
      </c>
      <c r="F141" s="92">
        <v>387662</v>
      </c>
      <c r="G141" s="61">
        <v>30.85</v>
      </c>
      <c r="H141" s="61">
        <v>30.93</v>
      </c>
      <c r="I141" s="61">
        <v>19.07</v>
      </c>
      <c r="J141" s="61">
        <v>19.05</v>
      </c>
      <c r="K141" s="61">
        <f t="shared" si="5"/>
        <v>38.120000000000005</v>
      </c>
      <c r="L141" s="62"/>
      <c r="M141" s="62"/>
    </row>
    <row r="142" spans="1:13">
      <c r="A142" s="34" t="s">
        <v>1106</v>
      </c>
      <c r="B142" s="34" t="s">
        <v>4416</v>
      </c>
      <c r="C142" s="92">
        <v>151066</v>
      </c>
      <c r="D142" s="92">
        <v>11918576</v>
      </c>
      <c r="E142" s="92">
        <v>2639</v>
      </c>
      <c r="F142" s="92">
        <v>476775</v>
      </c>
      <c r="G142" s="61">
        <v>30.87</v>
      </c>
      <c r="H142" s="61">
        <v>30.97</v>
      </c>
      <c r="I142" s="61">
        <v>19.02</v>
      </c>
      <c r="J142" s="61">
        <v>19.02</v>
      </c>
      <c r="K142" s="61">
        <f t="shared" si="5"/>
        <v>38.04</v>
      </c>
      <c r="L142" s="62"/>
      <c r="M142" s="62"/>
    </row>
    <row r="143" spans="1:13">
      <c r="A143" s="34" t="s">
        <v>922</v>
      </c>
      <c r="B143" s="34" t="s">
        <v>4417</v>
      </c>
      <c r="C143" s="92">
        <v>225911</v>
      </c>
      <c r="D143" s="92">
        <v>11955562</v>
      </c>
      <c r="E143" s="92">
        <v>2867</v>
      </c>
      <c r="F143" s="92">
        <v>569939</v>
      </c>
      <c r="G143" s="61">
        <v>30.93</v>
      </c>
      <c r="H143" s="61">
        <v>30.89</v>
      </c>
      <c r="I143" s="61">
        <v>19.05</v>
      </c>
      <c r="J143" s="61">
        <v>19.059999999999999</v>
      </c>
      <c r="K143" s="61">
        <f t="shared" si="5"/>
        <v>38.11</v>
      </c>
      <c r="L143" s="62"/>
      <c r="M143" s="62"/>
    </row>
    <row r="144" spans="1:13">
      <c r="A144" s="34" t="s">
        <v>987</v>
      </c>
      <c r="B144" s="34" t="s">
        <v>4418</v>
      </c>
      <c r="C144" s="92">
        <v>147709</v>
      </c>
      <c r="D144" s="92">
        <v>12029251</v>
      </c>
      <c r="E144" s="92">
        <v>3237</v>
      </c>
      <c r="F144" s="92">
        <v>631631</v>
      </c>
      <c r="G144" s="61">
        <v>31.02</v>
      </c>
      <c r="H144" s="61">
        <v>30.91</v>
      </c>
      <c r="I144" s="61">
        <v>18.940000000000001</v>
      </c>
      <c r="J144" s="61">
        <v>19.010000000000002</v>
      </c>
      <c r="K144" s="61">
        <f t="shared" si="5"/>
        <v>37.950000000000003</v>
      </c>
      <c r="L144" s="62"/>
      <c r="M144" s="62"/>
    </row>
    <row r="145" spans="1:13">
      <c r="A145" s="34" t="s">
        <v>2825</v>
      </c>
      <c r="B145" s="34" t="s">
        <v>4419</v>
      </c>
      <c r="C145" s="92">
        <v>163111</v>
      </c>
      <c r="D145" s="92">
        <v>11946360</v>
      </c>
      <c r="E145" s="92">
        <v>2168</v>
      </c>
      <c r="F145" s="92">
        <v>479328</v>
      </c>
      <c r="G145" s="61">
        <v>30.91</v>
      </c>
      <c r="H145" s="61">
        <v>30.92</v>
      </c>
      <c r="I145" s="61">
        <v>19.03</v>
      </c>
      <c r="J145" s="61">
        <v>19.03</v>
      </c>
      <c r="K145" s="61">
        <f t="shared" si="5"/>
        <v>38.06</v>
      </c>
      <c r="L145" s="62"/>
      <c r="M145" s="62"/>
    </row>
    <row r="146" spans="1:13">
      <c r="A146" s="34" t="s">
        <v>274</v>
      </c>
      <c r="B146" s="34" t="s">
        <v>4420</v>
      </c>
      <c r="C146" s="92">
        <v>178956</v>
      </c>
      <c r="D146" s="92">
        <v>11839544</v>
      </c>
      <c r="E146" s="92">
        <v>1253</v>
      </c>
      <c r="F146" s="92">
        <v>552959</v>
      </c>
      <c r="G146" s="61">
        <v>30.92</v>
      </c>
      <c r="H146" s="61">
        <v>30.87</v>
      </c>
      <c r="I146" s="61">
        <v>19.059999999999999</v>
      </c>
      <c r="J146" s="61">
        <v>19.05</v>
      </c>
      <c r="K146" s="61">
        <f t="shared" si="5"/>
        <v>38.11</v>
      </c>
      <c r="L146" s="62"/>
      <c r="M146" s="62"/>
    </row>
    <row r="147" spans="1:13">
      <c r="A147" s="34" t="s">
        <v>2392</v>
      </c>
      <c r="B147" s="34" t="s">
        <v>4421</v>
      </c>
      <c r="C147" s="92">
        <v>112329</v>
      </c>
      <c r="D147" s="92">
        <v>11905369</v>
      </c>
      <c r="E147" s="92">
        <v>2335</v>
      </c>
      <c r="F147" s="92">
        <v>478022</v>
      </c>
      <c r="G147" s="61">
        <v>30.88</v>
      </c>
      <c r="H147" s="61">
        <v>30.88</v>
      </c>
      <c r="I147" s="61">
        <v>19.04</v>
      </c>
      <c r="J147" s="61">
        <v>19.02</v>
      </c>
      <c r="K147" s="61">
        <f t="shared" si="5"/>
        <v>38.06</v>
      </c>
      <c r="L147" s="62"/>
      <c r="M147" s="62"/>
    </row>
    <row r="148" spans="1:13">
      <c r="A148" s="34" t="s">
        <v>383</v>
      </c>
      <c r="B148" s="34" t="s">
        <v>4422</v>
      </c>
      <c r="C148" s="92">
        <v>173297</v>
      </c>
      <c r="D148" s="92">
        <v>11836823</v>
      </c>
      <c r="E148" s="92">
        <v>2160</v>
      </c>
      <c r="F148" s="92">
        <v>552771</v>
      </c>
      <c r="G148" s="61">
        <v>30.95</v>
      </c>
      <c r="H148" s="61">
        <v>30.86</v>
      </c>
      <c r="I148" s="61">
        <v>19.079999999999998</v>
      </c>
      <c r="J148" s="61">
        <v>19.02</v>
      </c>
      <c r="K148" s="61">
        <f t="shared" si="5"/>
        <v>38.099999999999994</v>
      </c>
      <c r="L148" s="62"/>
      <c r="M148" s="62"/>
    </row>
    <row r="149" spans="1:13">
      <c r="A149" s="34" t="s">
        <v>1612</v>
      </c>
      <c r="B149" s="34" t="s">
        <v>4423</v>
      </c>
      <c r="C149" s="92">
        <v>134697</v>
      </c>
      <c r="D149" s="92">
        <v>11935514</v>
      </c>
      <c r="E149" s="92">
        <v>2463</v>
      </c>
      <c r="F149" s="92">
        <v>452603</v>
      </c>
      <c r="G149" s="61">
        <v>30.87</v>
      </c>
      <c r="H149" s="61">
        <v>30.85</v>
      </c>
      <c r="I149" s="61">
        <v>19.079999999999998</v>
      </c>
      <c r="J149" s="61">
        <v>19.12</v>
      </c>
      <c r="K149" s="61">
        <f t="shared" si="5"/>
        <v>38.200000000000003</v>
      </c>
      <c r="L149" s="62"/>
      <c r="M149" s="62"/>
    </row>
    <row r="150" spans="1:13">
      <c r="A150" s="34" t="s">
        <v>1027</v>
      </c>
      <c r="B150" s="34" t="s">
        <v>4424</v>
      </c>
      <c r="C150" s="92">
        <v>200770</v>
      </c>
      <c r="D150" s="92">
        <v>11825711</v>
      </c>
      <c r="E150" s="92">
        <v>2455</v>
      </c>
      <c r="F150" s="92">
        <v>505428</v>
      </c>
      <c r="G150" s="61">
        <v>30.95</v>
      </c>
      <c r="H150" s="61">
        <v>30.96</v>
      </c>
      <c r="I150" s="61">
        <v>18.95</v>
      </c>
      <c r="J150" s="61">
        <v>19.03</v>
      </c>
      <c r="K150" s="61">
        <f t="shared" si="5"/>
        <v>37.980000000000004</v>
      </c>
      <c r="L150" s="62"/>
      <c r="M150" s="62"/>
    </row>
    <row r="151" spans="1:13">
      <c r="A151" s="34" t="s">
        <v>1051</v>
      </c>
      <c r="B151" s="34" t="s">
        <v>4425</v>
      </c>
      <c r="C151" s="92">
        <v>154755</v>
      </c>
      <c r="D151" s="92">
        <v>11826215</v>
      </c>
      <c r="E151" s="92">
        <v>1213</v>
      </c>
      <c r="F151" s="92">
        <v>546290</v>
      </c>
      <c r="G151" s="61">
        <v>30.85</v>
      </c>
      <c r="H151" s="61">
        <v>30.98</v>
      </c>
      <c r="I151" s="61">
        <v>19.07</v>
      </c>
      <c r="J151" s="61">
        <v>19.02</v>
      </c>
      <c r="K151" s="61">
        <f t="shared" si="5"/>
        <v>38.090000000000003</v>
      </c>
      <c r="L151" s="62"/>
      <c r="M151" s="62"/>
    </row>
    <row r="152" spans="1:13">
      <c r="A152" s="34" t="s">
        <v>1073</v>
      </c>
      <c r="B152" s="34" t="s">
        <v>4426</v>
      </c>
      <c r="C152" s="92">
        <v>141001</v>
      </c>
      <c r="D152" s="92">
        <v>11827231</v>
      </c>
      <c r="E152" s="92">
        <v>1996</v>
      </c>
      <c r="F152" s="92">
        <v>397589</v>
      </c>
      <c r="G152" s="61">
        <v>30.97</v>
      </c>
      <c r="H152" s="61">
        <v>30.93</v>
      </c>
      <c r="I152" s="61">
        <v>18.93</v>
      </c>
      <c r="J152" s="61">
        <v>19.010000000000002</v>
      </c>
      <c r="K152" s="61">
        <f t="shared" si="5"/>
        <v>37.94</v>
      </c>
      <c r="L152" s="62"/>
      <c r="M152" s="62"/>
    </row>
    <row r="153" spans="1:13">
      <c r="A153" s="34" t="s">
        <v>1129</v>
      </c>
      <c r="B153" s="34" t="s">
        <v>4427</v>
      </c>
      <c r="C153" s="92">
        <v>117148</v>
      </c>
      <c r="D153" s="92">
        <v>12446487</v>
      </c>
      <c r="E153" s="92">
        <v>1818</v>
      </c>
      <c r="F153" s="92">
        <v>448355</v>
      </c>
      <c r="G153" s="61">
        <v>30.85</v>
      </c>
      <c r="H153" s="61">
        <v>30.95</v>
      </c>
      <c r="I153" s="61">
        <v>19.05</v>
      </c>
      <c r="J153" s="61">
        <v>19.04</v>
      </c>
      <c r="K153" s="61">
        <f t="shared" si="5"/>
        <v>38.090000000000003</v>
      </c>
      <c r="L153" s="62"/>
      <c r="M153" s="62"/>
    </row>
    <row r="154" spans="1:13">
      <c r="A154" s="34" t="s">
        <v>1132</v>
      </c>
      <c r="B154" s="34" t="s">
        <v>4428</v>
      </c>
      <c r="C154" s="92">
        <v>145628</v>
      </c>
      <c r="D154" s="92">
        <v>11893379</v>
      </c>
      <c r="E154" s="92">
        <v>1547</v>
      </c>
      <c r="F154" s="92">
        <v>465717</v>
      </c>
      <c r="G154" s="61">
        <v>30.9</v>
      </c>
      <c r="H154" s="61">
        <v>30.93</v>
      </c>
      <c r="I154" s="61">
        <v>19.07</v>
      </c>
      <c r="J154" s="61">
        <v>19</v>
      </c>
      <c r="K154" s="61">
        <f t="shared" si="5"/>
        <v>38.07</v>
      </c>
      <c r="L154" s="62"/>
      <c r="M154" s="62"/>
    </row>
    <row r="155" spans="1:13">
      <c r="A155" s="34" t="s">
        <v>74</v>
      </c>
      <c r="B155" s="34" t="s">
        <v>4429</v>
      </c>
      <c r="C155" s="92">
        <v>124750</v>
      </c>
      <c r="D155" s="92">
        <v>12402848</v>
      </c>
      <c r="E155" s="92">
        <v>4032</v>
      </c>
      <c r="F155" s="92">
        <v>479054</v>
      </c>
      <c r="G155" s="61">
        <v>30.88</v>
      </c>
      <c r="H155" s="61">
        <v>30.85</v>
      </c>
      <c r="I155" s="61">
        <v>19.059999999999999</v>
      </c>
      <c r="J155" s="61">
        <v>19.05</v>
      </c>
      <c r="K155" s="61">
        <f t="shared" si="5"/>
        <v>38.11</v>
      </c>
      <c r="L155" s="62"/>
      <c r="M155" s="62"/>
    </row>
    <row r="156" spans="1:13">
      <c r="A156" s="34" t="s">
        <v>1531</v>
      </c>
      <c r="B156" s="34" t="s">
        <v>4430</v>
      </c>
      <c r="C156" s="92">
        <v>137724</v>
      </c>
      <c r="D156" s="92">
        <v>11989066</v>
      </c>
      <c r="E156" s="92">
        <v>2442</v>
      </c>
      <c r="F156" s="92">
        <v>859855</v>
      </c>
      <c r="G156" s="61">
        <v>30.91</v>
      </c>
      <c r="H156" s="61">
        <v>30.92</v>
      </c>
      <c r="I156" s="61">
        <v>18.989999999999998</v>
      </c>
      <c r="J156" s="61">
        <v>19.059999999999999</v>
      </c>
      <c r="K156" s="61">
        <f t="shared" si="5"/>
        <v>38.049999999999997</v>
      </c>
      <c r="L156" s="62"/>
      <c r="M156" s="62"/>
    </row>
    <row r="157" spans="1:13">
      <c r="A157" s="34" t="s">
        <v>164</v>
      </c>
      <c r="B157" s="34" t="s">
        <v>4431</v>
      </c>
      <c r="C157" s="92">
        <v>141025</v>
      </c>
      <c r="D157" s="92">
        <v>11920724</v>
      </c>
      <c r="E157" s="92">
        <v>1787</v>
      </c>
      <c r="F157" s="92">
        <v>536659</v>
      </c>
      <c r="G157" s="61">
        <v>30.91</v>
      </c>
      <c r="H157" s="61">
        <v>30.87</v>
      </c>
      <c r="I157" s="61">
        <v>19.07</v>
      </c>
      <c r="J157" s="61">
        <v>19.04</v>
      </c>
      <c r="K157" s="61">
        <f t="shared" si="5"/>
        <v>38.11</v>
      </c>
      <c r="L157" s="62"/>
      <c r="M157" s="62"/>
    </row>
    <row r="158" spans="1:13">
      <c r="A158" s="34" t="s">
        <v>405</v>
      </c>
      <c r="B158" s="34" t="s">
        <v>4432</v>
      </c>
      <c r="C158" s="92">
        <v>175951</v>
      </c>
      <c r="D158" s="92">
        <v>11951283</v>
      </c>
      <c r="E158" s="92">
        <v>2990</v>
      </c>
      <c r="F158" s="92">
        <v>548650</v>
      </c>
      <c r="G158" s="61">
        <v>30.91</v>
      </c>
      <c r="H158" s="61">
        <v>30.89</v>
      </c>
      <c r="I158" s="61">
        <v>19.05</v>
      </c>
      <c r="J158" s="61">
        <v>19.04</v>
      </c>
      <c r="K158" s="61">
        <f t="shared" si="5"/>
        <v>38.090000000000003</v>
      </c>
      <c r="L158" s="62"/>
      <c r="M158" s="62"/>
    </row>
    <row r="159" spans="1:13">
      <c r="A159" s="34" t="s">
        <v>539</v>
      </c>
      <c r="B159" s="34" t="s">
        <v>4433</v>
      </c>
      <c r="C159" s="92">
        <v>151537</v>
      </c>
      <c r="D159" s="92">
        <v>11955917</v>
      </c>
      <c r="E159" s="92">
        <v>2487</v>
      </c>
      <c r="F159" s="92">
        <v>481787</v>
      </c>
      <c r="G159" s="61">
        <v>30.87</v>
      </c>
      <c r="H159" s="61">
        <v>30.94</v>
      </c>
      <c r="I159" s="61">
        <v>19.04</v>
      </c>
      <c r="J159" s="61">
        <v>19.04</v>
      </c>
      <c r="K159" s="61">
        <f t="shared" si="5"/>
        <v>38.08</v>
      </c>
      <c r="L159" s="62"/>
      <c r="M159" s="62"/>
    </row>
    <row r="160" spans="1:13">
      <c r="A160" s="34" t="s">
        <v>975</v>
      </c>
      <c r="B160" s="34" t="s">
        <v>4434</v>
      </c>
      <c r="C160" s="92">
        <v>128619</v>
      </c>
      <c r="D160" s="92">
        <v>12247497</v>
      </c>
      <c r="E160" s="92">
        <v>3051</v>
      </c>
      <c r="F160" s="92">
        <v>536173</v>
      </c>
      <c r="G160" s="61">
        <v>30.95</v>
      </c>
      <c r="H160" s="61">
        <v>30.87</v>
      </c>
      <c r="I160" s="61">
        <v>19.03</v>
      </c>
      <c r="J160" s="61">
        <v>18.97</v>
      </c>
      <c r="K160" s="61">
        <f t="shared" si="5"/>
        <v>38</v>
      </c>
      <c r="L160" s="62"/>
      <c r="M160" s="62"/>
    </row>
    <row r="161" spans="1:13">
      <c r="A161" s="34" t="s">
        <v>63</v>
      </c>
      <c r="B161" s="34" t="s">
        <v>4435</v>
      </c>
      <c r="C161" s="92">
        <v>143306</v>
      </c>
      <c r="D161" s="92">
        <v>11857471</v>
      </c>
      <c r="E161" s="92">
        <v>2121</v>
      </c>
      <c r="F161" s="92">
        <v>476130</v>
      </c>
      <c r="G161" s="61">
        <v>30.87</v>
      </c>
      <c r="H161" s="61">
        <v>30.94</v>
      </c>
      <c r="I161" s="61">
        <v>19.07</v>
      </c>
      <c r="J161" s="61">
        <v>19.04</v>
      </c>
      <c r="K161" s="61">
        <f t="shared" si="5"/>
        <v>38.11</v>
      </c>
      <c r="L161" s="62"/>
      <c r="M161" s="62"/>
    </row>
    <row r="162" spans="1:13">
      <c r="A162" s="34" t="s">
        <v>1004</v>
      </c>
      <c r="B162" s="34" t="s">
        <v>4436</v>
      </c>
      <c r="C162" s="92">
        <v>176317</v>
      </c>
      <c r="D162" s="92">
        <v>12183032</v>
      </c>
      <c r="E162" s="92">
        <v>2724</v>
      </c>
      <c r="F162" s="92">
        <v>896109</v>
      </c>
      <c r="G162" s="61">
        <v>30.88</v>
      </c>
      <c r="H162" s="61">
        <v>30.94</v>
      </c>
      <c r="I162" s="61">
        <v>19.010000000000002</v>
      </c>
      <c r="J162" s="61">
        <v>18.940000000000001</v>
      </c>
      <c r="K162" s="61">
        <f t="shared" si="5"/>
        <v>37.950000000000003</v>
      </c>
      <c r="L162" s="62"/>
      <c r="M162" s="62"/>
    </row>
    <row r="163" spans="1:13">
      <c r="A163" s="34" t="s">
        <v>192</v>
      </c>
      <c r="B163" s="34" t="s">
        <v>4437</v>
      </c>
      <c r="C163" s="92">
        <v>141074</v>
      </c>
      <c r="D163" s="92">
        <v>12209230</v>
      </c>
      <c r="E163" s="92">
        <v>2801</v>
      </c>
      <c r="F163" s="92">
        <v>536702</v>
      </c>
      <c r="G163" s="61">
        <v>30.95</v>
      </c>
      <c r="H163" s="61">
        <v>30.86</v>
      </c>
      <c r="I163" s="61">
        <v>19.07</v>
      </c>
      <c r="J163" s="61">
        <v>18.989999999999998</v>
      </c>
      <c r="K163" s="61">
        <f t="shared" si="5"/>
        <v>38.06</v>
      </c>
      <c r="L163" s="62"/>
      <c r="M163" s="62"/>
    </row>
    <row r="164" spans="1:13">
      <c r="A164" s="34" t="s">
        <v>493</v>
      </c>
      <c r="B164" s="34" t="s">
        <v>4438</v>
      </c>
      <c r="C164" s="92">
        <v>176343</v>
      </c>
      <c r="D164" s="92">
        <v>11886230</v>
      </c>
      <c r="E164" s="92">
        <v>1683</v>
      </c>
      <c r="F164" s="92">
        <v>476930</v>
      </c>
      <c r="G164" s="61">
        <v>30.91</v>
      </c>
      <c r="H164" s="61">
        <v>30.9</v>
      </c>
      <c r="I164" s="61">
        <v>19.059999999999999</v>
      </c>
      <c r="J164" s="61">
        <v>19.059999999999999</v>
      </c>
      <c r="K164" s="61">
        <f t="shared" si="5"/>
        <v>38.119999999999997</v>
      </c>
      <c r="L164" s="62"/>
      <c r="M164" s="62"/>
    </row>
    <row r="165" spans="1:13">
      <c r="A165" s="34" t="s">
        <v>495</v>
      </c>
      <c r="B165" s="34" t="s">
        <v>4439</v>
      </c>
      <c r="C165" s="92">
        <v>186275</v>
      </c>
      <c r="D165" s="92">
        <v>12140291</v>
      </c>
      <c r="E165" s="92">
        <v>3262</v>
      </c>
      <c r="F165" s="92">
        <v>476628</v>
      </c>
      <c r="G165" s="61">
        <v>30.9</v>
      </c>
      <c r="H165" s="61">
        <v>30.88</v>
      </c>
      <c r="I165" s="61">
        <v>19.100000000000001</v>
      </c>
      <c r="J165" s="61">
        <v>19.03</v>
      </c>
      <c r="K165" s="61">
        <f t="shared" si="5"/>
        <v>38.130000000000003</v>
      </c>
      <c r="L165" s="62"/>
      <c r="M165" s="62"/>
    </row>
    <row r="166" spans="1:13">
      <c r="A166" s="34" t="s">
        <v>2406</v>
      </c>
      <c r="B166" s="34" t="s">
        <v>4440</v>
      </c>
      <c r="C166" s="92">
        <v>91998</v>
      </c>
      <c r="D166" s="92">
        <v>12287769</v>
      </c>
      <c r="E166" s="92">
        <v>3332</v>
      </c>
      <c r="F166" s="92">
        <v>267023</v>
      </c>
      <c r="G166" s="61">
        <v>30.99</v>
      </c>
      <c r="H166" s="61">
        <v>30.86</v>
      </c>
      <c r="I166" s="61">
        <v>19</v>
      </c>
      <c r="J166" s="61">
        <v>19.02</v>
      </c>
      <c r="K166" s="61">
        <f t="shared" si="5"/>
        <v>38.019999999999996</v>
      </c>
      <c r="L166" s="62"/>
      <c r="M166" s="62"/>
    </row>
    <row r="167" spans="1:13">
      <c r="A167" s="34" t="s">
        <v>2410</v>
      </c>
      <c r="B167" s="34" t="s">
        <v>4441</v>
      </c>
      <c r="C167" s="92">
        <v>78374</v>
      </c>
      <c r="D167" s="92">
        <v>12740905</v>
      </c>
      <c r="E167" s="92">
        <v>4439</v>
      </c>
      <c r="F167" s="92">
        <v>302206</v>
      </c>
      <c r="G167" s="61">
        <v>30.86</v>
      </c>
      <c r="H167" s="61">
        <v>30.91</v>
      </c>
      <c r="I167" s="61">
        <v>19.04</v>
      </c>
      <c r="J167" s="61">
        <v>19.03</v>
      </c>
      <c r="K167" s="61">
        <f t="shared" si="5"/>
        <v>38.07</v>
      </c>
      <c r="L167" s="62"/>
      <c r="M167" s="62"/>
    </row>
    <row r="168" spans="1:13">
      <c r="A168" s="34" t="s">
        <v>2408</v>
      </c>
      <c r="B168" s="34" t="s">
        <v>4442</v>
      </c>
      <c r="C168" s="92">
        <v>133095</v>
      </c>
      <c r="D168" s="92">
        <v>12246174</v>
      </c>
      <c r="E168" s="92">
        <v>3471</v>
      </c>
      <c r="F168" s="92">
        <v>554319</v>
      </c>
      <c r="G168" s="61">
        <v>30.88</v>
      </c>
      <c r="H168" s="61">
        <v>30.94</v>
      </c>
      <c r="I168" s="61">
        <v>19</v>
      </c>
      <c r="J168" s="61">
        <v>19.03</v>
      </c>
      <c r="K168" s="61">
        <f t="shared" si="5"/>
        <v>38.03</v>
      </c>
      <c r="L168" s="62"/>
      <c r="M168" s="62"/>
    </row>
    <row r="169" spans="1:13">
      <c r="A169" s="34" t="s">
        <v>2412</v>
      </c>
      <c r="B169" s="34" t="s">
        <v>4443</v>
      </c>
      <c r="C169" s="92">
        <v>140104</v>
      </c>
      <c r="D169" s="92">
        <v>12099333</v>
      </c>
      <c r="E169" s="92">
        <v>2619</v>
      </c>
      <c r="F169" s="92">
        <v>382520</v>
      </c>
      <c r="G169" s="61">
        <v>30.88</v>
      </c>
      <c r="H169" s="61">
        <v>30.96</v>
      </c>
      <c r="I169" s="61">
        <v>18.96</v>
      </c>
      <c r="J169" s="61">
        <v>19.079999999999998</v>
      </c>
      <c r="K169" s="61">
        <f t="shared" si="5"/>
        <v>38.04</v>
      </c>
      <c r="L169" s="62"/>
      <c r="M169" s="62"/>
    </row>
    <row r="170" spans="1:13">
      <c r="A170" s="34" t="s">
        <v>2398</v>
      </c>
      <c r="B170" s="34" t="s">
        <v>4444</v>
      </c>
      <c r="C170" s="92">
        <v>114702</v>
      </c>
      <c r="D170" s="92">
        <v>11936098</v>
      </c>
      <c r="E170" s="92">
        <v>2260</v>
      </c>
      <c r="F170" s="92">
        <v>443145</v>
      </c>
      <c r="G170" s="61">
        <v>30.92</v>
      </c>
      <c r="H170" s="61">
        <v>30.94</v>
      </c>
      <c r="I170" s="61">
        <v>18.98</v>
      </c>
      <c r="J170" s="61">
        <v>19.05</v>
      </c>
      <c r="K170" s="61">
        <f t="shared" si="5"/>
        <v>38.03</v>
      </c>
      <c r="L170" s="62"/>
      <c r="M170" s="62"/>
    </row>
    <row r="171" spans="1:13">
      <c r="A171" s="34" t="s">
        <v>2414</v>
      </c>
      <c r="B171" s="34" t="s">
        <v>4445</v>
      </c>
      <c r="C171" s="92">
        <v>127710</v>
      </c>
      <c r="D171" s="92">
        <v>11992760</v>
      </c>
      <c r="E171" s="92">
        <v>2369</v>
      </c>
      <c r="F171" s="92">
        <v>408658</v>
      </c>
      <c r="G171" s="61">
        <v>30.94</v>
      </c>
      <c r="H171" s="61">
        <v>30.94</v>
      </c>
      <c r="I171" s="61">
        <v>19</v>
      </c>
      <c r="J171" s="61">
        <v>19.03</v>
      </c>
      <c r="K171" s="61">
        <f t="shared" si="5"/>
        <v>38.03</v>
      </c>
      <c r="L171" s="62"/>
      <c r="M171" s="62"/>
    </row>
    <row r="172" spans="1:13">
      <c r="A172" s="34" t="s">
        <v>2024</v>
      </c>
      <c r="B172" s="34" t="s">
        <v>4446</v>
      </c>
      <c r="C172" s="92">
        <v>143967</v>
      </c>
      <c r="D172" s="92">
        <v>12029507</v>
      </c>
      <c r="E172" s="92">
        <v>2836</v>
      </c>
      <c r="F172" s="92">
        <v>430946</v>
      </c>
      <c r="G172" s="61">
        <v>30.95</v>
      </c>
      <c r="H172" s="61">
        <v>30.8</v>
      </c>
      <c r="I172" s="61">
        <v>19.11</v>
      </c>
      <c r="J172" s="61">
        <v>19.059999999999999</v>
      </c>
      <c r="K172" s="61">
        <f t="shared" si="5"/>
        <v>38.17</v>
      </c>
      <c r="L172" s="62"/>
      <c r="M172" s="62"/>
    </row>
    <row r="173" spans="1:13">
      <c r="A173" s="34" t="s">
        <v>2866</v>
      </c>
      <c r="B173" s="34" t="s">
        <v>4447</v>
      </c>
      <c r="C173" s="92">
        <v>108793</v>
      </c>
      <c r="D173" s="92">
        <v>12780026</v>
      </c>
      <c r="E173" s="92">
        <v>3517</v>
      </c>
      <c r="F173" s="92">
        <v>471454</v>
      </c>
      <c r="G173" s="61">
        <v>30.95</v>
      </c>
      <c r="H173" s="61">
        <v>30.82</v>
      </c>
      <c r="I173" s="61">
        <v>19.010000000000002</v>
      </c>
      <c r="J173" s="61">
        <v>19.04</v>
      </c>
      <c r="K173" s="61">
        <f t="shared" si="5"/>
        <v>38.049999999999997</v>
      </c>
      <c r="L173" s="62"/>
      <c r="M173" s="62"/>
    </row>
    <row r="174" spans="1:13">
      <c r="A174" s="34" t="s">
        <v>2495</v>
      </c>
      <c r="B174" s="34" t="s">
        <v>4448</v>
      </c>
      <c r="C174" s="92">
        <v>108053</v>
      </c>
      <c r="D174" s="92">
        <v>11880785</v>
      </c>
      <c r="E174" s="92">
        <v>1868</v>
      </c>
      <c r="F174" s="92">
        <v>348419</v>
      </c>
      <c r="G174" s="61">
        <v>30.98</v>
      </c>
      <c r="H174" s="61">
        <v>30.86</v>
      </c>
      <c r="I174" s="61">
        <v>19.059999999999999</v>
      </c>
      <c r="J174" s="61">
        <v>19.03</v>
      </c>
      <c r="K174" s="61">
        <f t="shared" si="5"/>
        <v>38.090000000000003</v>
      </c>
      <c r="L174" s="62"/>
      <c r="M174" s="62"/>
    </row>
    <row r="175" spans="1:13">
      <c r="A175" s="34" t="s">
        <v>2643</v>
      </c>
      <c r="B175" s="34" t="s">
        <v>4449</v>
      </c>
      <c r="C175" s="92">
        <v>175704</v>
      </c>
      <c r="D175" s="92">
        <v>11960909</v>
      </c>
      <c r="E175" s="92">
        <v>1552</v>
      </c>
      <c r="F175" s="92">
        <v>553085</v>
      </c>
      <c r="G175" s="61">
        <v>30.95</v>
      </c>
      <c r="H175" s="61">
        <v>30.88</v>
      </c>
      <c r="I175" s="61">
        <v>19.100000000000001</v>
      </c>
      <c r="J175" s="61">
        <v>18.97</v>
      </c>
      <c r="K175" s="61">
        <f t="shared" si="5"/>
        <v>38.07</v>
      </c>
      <c r="L175" s="62"/>
      <c r="M175" s="62"/>
    </row>
    <row r="176" spans="1:13">
      <c r="A176" s="34" t="s">
        <v>934</v>
      </c>
      <c r="B176" s="34" t="s">
        <v>4450</v>
      </c>
      <c r="C176" s="92">
        <v>130505</v>
      </c>
      <c r="D176" s="92">
        <v>11870040</v>
      </c>
      <c r="E176" s="92">
        <v>1576</v>
      </c>
      <c r="F176" s="92">
        <v>376959</v>
      </c>
      <c r="G176" s="61">
        <v>30.9</v>
      </c>
      <c r="H176" s="61">
        <v>30.99</v>
      </c>
      <c r="I176" s="61">
        <v>19</v>
      </c>
      <c r="J176" s="61">
        <v>19.04</v>
      </c>
      <c r="K176" s="61">
        <f t="shared" si="5"/>
        <v>38.04</v>
      </c>
      <c r="L176" s="62"/>
      <c r="M176" s="62"/>
    </row>
    <row r="177" spans="1:13">
      <c r="A177" s="34" t="s">
        <v>2093</v>
      </c>
      <c r="B177" s="34" t="s">
        <v>4451</v>
      </c>
      <c r="C177" s="92">
        <v>180447</v>
      </c>
      <c r="D177" s="92">
        <v>11962872</v>
      </c>
      <c r="E177" s="92">
        <v>2032</v>
      </c>
      <c r="F177" s="92">
        <v>541304</v>
      </c>
      <c r="G177" s="61">
        <v>30.86</v>
      </c>
      <c r="H177" s="61">
        <v>30.9</v>
      </c>
      <c r="I177" s="61">
        <v>19.03</v>
      </c>
      <c r="J177" s="61">
        <v>19.07</v>
      </c>
      <c r="K177" s="61">
        <f t="shared" si="5"/>
        <v>38.1</v>
      </c>
      <c r="L177" s="62"/>
      <c r="M177" s="62"/>
    </row>
    <row r="178" spans="1:13">
      <c r="A178" s="34" t="s">
        <v>2883</v>
      </c>
      <c r="B178" s="34" t="s">
        <v>4452</v>
      </c>
      <c r="C178" s="92">
        <v>135459</v>
      </c>
      <c r="D178" s="92">
        <v>12268933</v>
      </c>
      <c r="E178" s="92">
        <v>2947</v>
      </c>
      <c r="F178" s="92">
        <v>553045</v>
      </c>
      <c r="G178" s="61">
        <v>30.96</v>
      </c>
      <c r="H178" s="61">
        <v>30.84</v>
      </c>
      <c r="I178" s="61">
        <v>19</v>
      </c>
      <c r="J178" s="61">
        <v>19.03</v>
      </c>
      <c r="K178" s="61">
        <f t="shared" si="5"/>
        <v>38.03</v>
      </c>
      <c r="L178" s="62"/>
      <c r="M178" s="62"/>
    </row>
    <row r="179" spans="1:13">
      <c r="A179" s="34" t="s">
        <v>2097</v>
      </c>
      <c r="B179" s="34" t="s">
        <v>4453</v>
      </c>
      <c r="C179" s="92">
        <v>176985</v>
      </c>
      <c r="D179" s="92">
        <v>11988195</v>
      </c>
      <c r="E179" s="92">
        <v>1839</v>
      </c>
      <c r="F179" s="92">
        <v>554487</v>
      </c>
      <c r="G179" s="61">
        <v>30.9</v>
      </c>
      <c r="H179" s="61">
        <v>30.87</v>
      </c>
      <c r="I179" s="61">
        <v>19.059999999999999</v>
      </c>
      <c r="J179" s="61">
        <v>19.059999999999999</v>
      </c>
      <c r="K179" s="61">
        <f t="shared" si="5"/>
        <v>38.119999999999997</v>
      </c>
      <c r="L179" s="62"/>
      <c r="M179" s="62"/>
    </row>
    <row r="180" spans="1:13">
      <c r="A180" s="34" t="s">
        <v>1787</v>
      </c>
      <c r="B180" s="34" t="s">
        <v>4454</v>
      </c>
      <c r="C180" s="92">
        <v>59966</v>
      </c>
      <c r="D180" s="92">
        <v>14681710</v>
      </c>
      <c r="E180" s="92">
        <v>6654</v>
      </c>
      <c r="F180" s="92">
        <v>349650</v>
      </c>
      <c r="G180" s="61">
        <v>30.82</v>
      </c>
      <c r="H180" s="61">
        <v>30.88</v>
      </c>
      <c r="I180" s="61">
        <v>19.07</v>
      </c>
      <c r="J180" s="61">
        <v>19.04</v>
      </c>
      <c r="K180" s="61">
        <f t="shared" si="5"/>
        <v>38.11</v>
      </c>
      <c r="L180" s="62"/>
      <c r="M180" s="62"/>
    </row>
    <row r="181" spans="1:13">
      <c r="A181" s="34" t="s">
        <v>938</v>
      </c>
      <c r="B181" s="34" t="s">
        <v>4455</v>
      </c>
      <c r="C181" s="92">
        <v>176018</v>
      </c>
      <c r="D181" s="92">
        <v>11925536</v>
      </c>
      <c r="E181" s="92">
        <v>2134</v>
      </c>
      <c r="F181" s="92">
        <v>476838</v>
      </c>
      <c r="G181" s="61">
        <v>30.96</v>
      </c>
      <c r="H181" s="61">
        <v>30.89</v>
      </c>
      <c r="I181" s="61">
        <v>18.98</v>
      </c>
      <c r="J181" s="61">
        <v>19.07</v>
      </c>
      <c r="K181" s="61">
        <f t="shared" si="5"/>
        <v>38.049999999999997</v>
      </c>
      <c r="L181" s="62"/>
      <c r="M181" s="62"/>
    </row>
    <row r="182" spans="1:13">
      <c r="A182" s="34" t="s">
        <v>2895</v>
      </c>
      <c r="B182" s="34" t="s">
        <v>4456</v>
      </c>
      <c r="C182" s="92">
        <v>151201</v>
      </c>
      <c r="D182" s="92">
        <v>12455995</v>
      </c>
      <c r="E182" s="92">
        <v>3551</v>
      </c>
      <c r="F182" s="92">
        <v>544815</v>
      </c>
      <c r="G182" s="61">
        <v>30.86</v>
      </c>
      <c r="H182" s="61">
        <v>30.88</v>
      </c>
      <c r="I182" s="61">
        <v>19.079999999999998</v>
      </c>
      <c r="J182" s="61">
        <v>19.04</v>
      </c>
      <c r="K182" s="61">
        <f t="shared" si="5"/>
        <v>38.119999999999997</v>
      </c>
      <c r="L182" s="62"/>
      <c r="M182" s="62"/>
    </row>
    <row r="183" spans="1:13">
      <c r="A183" s="34" t="s">
        <v>2880</v>
      </c>
      <c r="B183" s="34" t="s">
        <v>4457</v>
      </c>
      <c r="C183" s="92">
        <v>162138</v>
      </c>
      <c r="D183" s="92">
        <v>12318268</v>
      </c>
      <c r="E183" s="92">
        <v>2589</v>
      </c>
      <c r="F183" s="92">
        <v>541207</v>
      </c>
      <c r="G183" s="61">
        <v>30.84</v>
      </c>
      <c r="H183" s="61">
        <v>30.98</v>
      </c>
      <c r="I183" s="61">
        <v>19.010000000000002</v>
      </c>
      <c r="J183" s="61">
        <v>19.03</v>
      </c>
      <c r="K183" s="61">
        <f t="shared" si="5"/>
        <v>38.040000000000006</v>
      </c>
      <c r="L183" s="62"/>
      <c r="M183" s="62"/>
    </row>
    <row r="184" spans="1:13">
      <c r="A184" s="34" t="s">
        <v>2887</v>
      </c>
      <c r="B184" s="34" t="s">
        <v>4458</v>
      </c>
      <c r="C184" s="92">
        <v>151212</v>
      </c>
      <c r="D184" s="92">
        <v>12340791</v>
      </c>
      <c r="E184" s="92">
        <v>3180</v>
      </c>
      <c r="F184" s="92">
        <v>544837</v>
      </c>
      <c r="G184" s="61">
        <v>30.94</v>
      </c>
      <c r="H184" s="61">
        <v>30.86</v>
      </c>
      <c r="I184" s="61">
        <v>19.05</v>
      </c>
      <c r="J184" s="61">
        <v>19.02</v>
      </c>
      <c r="K184" s="61">
        <f t="shared" si="5"/>
        <v>38.07</v>
      </c>
      <c r="L184" s="62"/>
      <c r="M184" s="62"/>
    </row>
    <row r="185" spans="1:13">
      <c r="A185" s="34" t="s">
        <v>1355</v>
      </c>
      <c r="B185" s="34" t="s">
        <v>4459</v>
      </c>
      <c r="C185" s="92">
        <v>80278</v>
      </c>
      <c r="D185" s="92">
        <v>13527686</v>
      </c>
      <c r="E185" s="92">
        <v>3972</v>
      </c>
      <c r="F185" s="92">
        <v>456305</v>
      </c>
      <c r="G185" s="61">
        <v>30.7</v>
      </c>
      <c r="H185" s="61">
        <v>30.77</v>
      </c>
      <c r="I185" s="61">
        <v>18.86</v>
      </c>
      <c r="J185" s="61">
        <v>18.88</v>
      </c>
      <c r="K185" s="61">
        <f t="shared" si="5"/>
        <v>37.739999999999995</v>
      </c>
      <c r="L185" s="62"/>
      <c r="M185" s="62"/>
    </row>
    <row r="186" spans="1:13">
      <c r="A186" s="34" t="s">
        <v>942</v>
      </c>
      <c r="B186" s="34" t="s">
        <v>4460</v>
      </c>
      <c r="C186" s="92">
        <v>175872</v>
      </c>
      <c r="D186" s="92">
        <v>11913328</v>
      </c>
      <c r="E186" s="92">
        <v>1953</v>
      </c>
      <c r="F186" s="92">
        <v>476821</v>
      </c>
      <c r="G186" s="61">
        <v>30.95</v>
      </c>
      <c r="H186" s="61">
        <v>30.94</v>
      </c>
      <c r="I186" s="61">
        <v>19</v>
      </c>
      <c r="J186" s="61">
        <v>18.989999999999998</v>
      </c>
      <c r="K186" s="61">
        <f t="shared" si="5"/>
        <v>37.989999999999995</v>
      </c>
      <c r="L186" s="62"/>
      <c r="M186" s="62"/>
    </row>
    <row r="187" spans="1:13">
      <c r="A187" s="34" t="s">
        <v>2101</v>
      </c>
      <c r="B187" s="34" t="s">
        <v>4461</v>
      </c>
      <c r="C187" s="92">
        <v>150767</v>
      </c>
      <c r="D187" s="92">
        <v>11887031</v>
      </c>
      <c r="E187" s="92">
        <v>1916</v>
      </c>
      <c r="F187" s="92">
        <v>420972</v>
      </c>
      <c r="G187" s="61">
        <v>30.95</v>
      </c>
      <c r="H187" s="61">
        <v>30.84</v>
      </c>
      <c r="I187" s="61">
        <v>19.05</v>
      </c>
      <c r="J187" s="61">
        <v>19.079999999999998</v>
      </c>
      <c r="K187" s="61">
        <f t="shared" si="5"/>
        <v>38.129999999999995</v>
      </c>
      <c r="L187" s="62"/>
      <c r="M187" s="62"/>
    </row>
    <row r="188" spans="1:13">
      <c r="A188" s="34" t="s">
        <v>2891</v>
      </c>
      <c r="B188" s="34" t="s">
        <v>4462</v>
      </c>
      <c r="C188" s="92">
        <v>138393</v>
      </c>
      <c r="D188" s="92">
        <v>12522448</v>
      </c>
      <c r="E188" s="92">
        <v>3718</v>
      </c>
      <c r="F188" s="92">
        <v>479221</v>
      </c>
      <c r="G188" s="61">
        <v>30.91</v>
      </c>
      <c r="H188" s="61">
        <v>30.88</v>
      </c>
      <c r="I188" s="61">
        <v>19.010000000000002</v>
      </c>
      <c r="J188" s="61">
        <v>19.07</v>
      </c>
      <c r="K188" s="61">
        <f t="shared" si="5"/>
        <v>38.08</v>
      </c>
      <c r="L188" s="62"/>
      <c r="M188" s="62"/>
    </row>
    <row r="189" spans="1:13">
      <c r="A189" s="34" t="s">
        <v>1832</v>
      </c>
      <c r="B189" s="34" t="s">
        <v>4463</v>
      </c>
      <c r="C189" s="92">
        <v>71522</v>
      </c>
      <c r="D189" s="92">
        <v>13632123</v>
      </c>
      <c r="E189" s="92">
        <v>4590</v>
      </c>
      <c r="F189" s="92">
        <v>451119</v>
      </c>
      <c r="G189" s="61">
        <v>30.87</v>
      </c>
      <c r="H189" s="61">
        <v>30.86</v>
      </c>
      <c r="I189" s="61">
        <v>19.05</v>
      </c>
      <c r="J189" s="61">
        <v>19.04</v>
      </c>
      <c r="K189" s="61">
        <f t="shared" si="5"/>
        <v>38.090000000000003</v>
      </c>
      <c r="L189" s="62"/>
      <c r="M189" s="62"/>
    </row>
    <row r="190" spans="1:13">
      <c r="A190" s="34" t="s">
        <v>2897</v>
      </c>
      <c r="B190" s="34" t="s">
        <v>4464</v>
      </c>
      <c r="C190" s="92">
        <v>161211</v>
      </c>
      <c r="D190" s="92">
        <v>12151144</v>
      </c>
      <c r="E190" s="92">
        <v>2724</v>
      </c>
      <c r="F190" s="92">
        <v>553033</v>
      </c>
      <c r="G190" s="61">
        <v>30.88</v>
      </c>
      <c r="H190" s="61">
        <v>30.89</v>
      </c>
      <c r="I190" s="61">
        <v>19.03</v>
      </c>
      <c r="J190" s="61">
        <v>19.07</v>
      </c>
      <c r="K190" s="61">
        <f t="shared" si="5"/>
        <v>38.1</v>
      </c>
      <c r="L190" s="62"/>
      <c r="M190" s="62"/>
    </row>
    <row r="191" spans="1:13">
      <c r="A191" s="34" t="s">
        <v>263</v>
      </c>
      <c r="B191" s="34" t="s">
        <v>4465</v>
      </c>
      <c r="C191" s="92">
        <v>128864</v>
      </c>
      <c r="D191" s="92">
        <v>12257212</v>
      </c>
      <c r="E191" s="92">
        <v>3015</v>
      </c>
      <c r="F191" s="92">
        <v>376273</v>
      </c>
      <c r="G191" s="61">
        <v>30.85</v>
      </c>
      <c r="H191" s="61">
        <v>30.93</v>
      </c>
      <c r="I191" s="61">
        <v>19.04</v>
      </c>
      <c r="J191" s="61">
        <v>19</v>
      </c>
      <c r="K191" s="61">
        <f t="shared" si="5"/>
        <v>38.04</v>
      </c>
      <c r="L191" s="62"/>
      <c r="M191" s="62"/>
    </row>
    <row r="192" spans="1:13">
      <c r="A192" s="34" t="s">
        <v>267</v>
      </c>
      <c r="B192" s="34" t="s">
        <v>4466</v>
      </c>
      <c r="C192" s="92">
        <v>157304</v>
      </c>
      <c r="D192" s="92">
        <v>12252663</v>
      </c>
      <c r="E192" s="92">
        <v>2388</v>
      </c>
      <c r="F192" s="92">
        <v>449727</v>
      </c>
      <c r="G192" s="61">
        <v>30.89</v>
      </c>
      <c r="H192" s="61">
        <v>30.89</v>
      </c>
      <c r="I192" s="61">
        <v>19.04</v>
      </c>
      <c r="J192" s="61">
        <v>19.05</v>
      </c>
      <c r="K192" s="61">
        <f t="shared" si="5"/>
        <v>38.090000000000003</v>
      </c>
      <c r="L192" s="62"/>
      <c r="M192" s="62"/>
    </row>
    <row r="193" spans="1:13">
      <c r="A193" s="34" t="s">
        <v>1728</v>
      </c>
      <c r="B193" s="34" t="s">
        <v>4467</v>
      </c>
      <c r="C193" s="92">
        <v>59204</v>
      </c>
      <c r="D193" s="92">
        <v>15746218</v>
      </c>
      <c r="E193" s="92">
        <v>7661</v>
      </c>
      <c r="F193" s="92">
        <v>471421</v>
      </c>
      <c r="G193" s="61">
        <v>30.85</v>
      </c>
      <c r="H193" s="61">
        <v>30.88</v>
      </c>
      <c r="I193" s="61">
        <v>19</v>
      </c>
      <c r="J193" s="61">
        <v>19.07</v>
      </c>
      <c r="K193" s="61">
        <f t="shared" si="5"/>
        <v>38.07</v>
      </c>
      <c r="L193" s="62"/>
      <c r="M193" s="62"/>
    </row>
    <row r="194" spans="1:13">
      <c r="A194" s="34" t="s">
        <v>1732</v>
      </c>
      <c r="B194" s="34" t="s">
        <v>4468</v>
      </c>
      <c r="C194" s="92">
        <v>55263</v>
      </c>
      <c r="D194" s="92">
        <v>15248562</v>
      </c>
      <c r="E194" s="92">
        <v>7106</v>
      </c>
      <c r="F194" s="92">
        <v>283569</v>
      </c>
      <c r="G194" s="61">
        <v>30.82</v>
      </c>
      <c r="H194" s="61">
        <v>30.93</v>
      </c>
      <c r="I194" s="61">
        <v>19.010000000000002</v>
      </c>
      <c r="J194" s="61">
        <v>19.05</v>
      </c>
      <c r="K194" s="61">
        <f t="shared" si="5"/>
        <v>38.06</v>
      </c>
      <c r="L194" s="62"/>
      <c r="M194" s="62"/>
    </row>
    <row r="195" spans="1:13">
      <c r="A195" s="34" t="s">
        <v>210</v>
      </c>
      <c r="B195" s="34" t="s">
        <v>4469</v>
      </c>
      <c r="C195" s="92">
        <v>178978</v>
      </c>
      <c r="D195" s="92">
        <v>11959996</v>
      </c>
      <c r="E195" s="92">
        <v>2834</v>
      </c>
      <c r="F195" s="92">
        <v>558357</v>
      </c>
      <c r="G195" s="61">
        <v>30.94</v>
      </c>
      <c r="H195" s="61">
        <v>30.86</v>
      </c>
      <c r="I195" s="61">
        <v>19.03</v>
      </c>
      <c r="J195" s="61">
        <v>19.079999999999998</v>
      </c>
      <c r="K195" s="61">
        <f t="shared" si="5"/>
        <v>38.11</v>
      </c>
      <c r="L195" s="62"/>
      <c r="M195" s="62"/>
    </row>
    <row r="196" spans="1:13">
      <c r="A196" s="34" t="s">
        <v>2259</v>
      </c>
      <c r="B196" s="34" t="s">
        <v>4470</v>
      </c>
      <c r="C196" s="92">
        <v>37157</v>
      </c>
      <c r="D196" s="92">
        <v>16652064</v>
      </c>
      <c r="E196" s="92">
        <v>12494</v>
      </c>
      <c r="F196" s="92">
        <v>284974</v>
      </c>
      <c r="G196" s="61">
        <v>30.79</v>
      </c>
      <c r="H196" s="61">
        <v>30.86</v>
      </c>
      <c r="I196" s="61">
        <v>19.02</v>
      </c>
      <c r="J196" s="61">
        <v>18.95</v>
      </c>
      <c r="K196" s="61">
        <f t="shared" ref="K196:K259" si="6">SUM(I196:J196)</f>
        <v>37.97</v>
      </c>
      <c r="L196" s="62"/>
      <c r="M196" s="62"/>
    </row>
    <row r="197" spans="1:13">
      <c r="A197" s="34" t="s">
        <v>232</v>
      </c>
      <c r="B197" s="34" t="s">
        <v>4471</v>
      </c>
      <c r="C197" s="92">
        <v>226343</v>
      </c>
      <c r="D197" s="92">
        <v>11928398</v>
      </c>
      <c r="E197" s="92">
        <v>2264</v>
      </c>
      <c r="F197" s="92">
        <v>456102</v>
      </c>
      <c r="G197" s="61">
        <v>30.9</v>
      </c>
      <c r="H197" s="61">
        <v>30.94</v>
      </c>
      <c r="I197" s="61">
        <v>19.010000000000002</v>
      </c>
      <c r="J197" s="61">
        <v>19.04</v>
      </c>
      <c r="K197" s="61">
        <f t="shared" si="6"/>
        <v>38.049999999999997</v>
      </c>
      <c r="L197" s="62"/>
      <c r="M197" s="62"/>
    </row>
    <row r="198" spans="1:13">
      <c r="A198" s="34" t="s">
        <v>218</v>
      </c>
      <c r="B198" s="34" t="s">
        <v>4472</v>
      </c>
      <c r="C198" s="92">
        <v>136040</v>
      </c>
      <c r="D198" s="92">
        <v>12024965</v>
      </c>
      <c r="E198" s="92">
        <v>3163</v>
      </c>
      <c r="F198" s="92">
        <v>553872</v>
      </c>
      <c r="G198" s="61">
        <v>30.95</v>
      </c>
      <c r="H198" s="61">
        <v>30.88</v>
      </c>
      <c r="I198" s="61">
        <v>19.04</v>
      </c>
      <c r="J198" s="61">
        <v>19.02</v>
      </c>
      <c r="K198" s="61">
        <f t="shared" si="6"/>
        <v>38.06</v>
      </c>
      <c r="L198" s="62"/>
      <c r="M198" s="62"/>
    </row>
    <row r="199" spans="1:13">
      <c r="A199" s="34" t="s">
        <v>1711</v>
      </c>
      <c r="B199" s="34" t="s">
        <v>4473</v>
      </c>
      <c r="C199" s="92">
        <v>22316</v>
      </c>
      <c r="D199" s="92">
        <v>16739241</v>
      </c>
      <c r="E199" s="92">
        <v>20548</v>
      </c>
      <c r="F199" s="92">
        <v>165191</v>
      </c>
      <c r="G199" s="61">
        <v>30.73</v>
      </c>
      <c r="H199" s="61">
        <v>30.79</v>
      </c>
      <c r="I199" s="61">
        <v>18.87</v>
      </c>
      <c r="J199" s="61">
        <v>18.87</v>
      </c>
      <c r="K199" s="61">
        <f t="shared" si="6"/>
        <v>37.74</v>
      </c>
      <c r="L199" s="62"/>
      <c r="M199" s="62"/>
    </row>
    <row r="200" spans="1:13">
      <c r="A200" s="34" t="s">
        <v>206</v>
      </c>
      <c r="B200" s="34" t="s">
        <v>4474</v>
      </c>
      <c r="C200" s="92">
        <v>141044</v>
      </c>
      <c r="D200" s="92">
        <v>12255928</v>
      </c>
      <c r="E200" s="92">
        <v>3253</v>
      </c>
      <c r="F200" s="92">
        <v>553187</v>
      </c>
      <c r="G200" s="61">
        <v>30.87</v>
      </c>
      <c r="H200" s="61">
        <v>30.93</v>
      </c>
      <c r="I200" s="61">
        <v>18.98</v>
      </c>
      <c r="J200" s="61">
        <v>19.07</v>
      </c>
      <c r="K200" s="61">
        <f t="shared" si="6"/>
        <v>38.049999999999997</v>
      </c>
      <c r="L200" s="62"/>
      <c r="M200" s="62"/>
    </row>
    <row r="201" spans="1:13">
      <c r="A201" s="34" t="s">
        <v>2567</v>
      </c>
      <c r="B201" s="34" t="s">
        <v>4475</v>
      </c>
      <c r="C201" s="92">
        <v>203442</v>
      </c>
      <c r="D201" s="92">
        <v>11985886</v>
      </c>
      <c r="E201" s="92">
        <v>1825</v>
      </c>
      <c r="F201" s="92">
        <v>547384</v>
      </c>
      <c r="G201" s="61">
        <v>30.91</v>
      </c>
      <c r="H201" s="61">
        <v>30.93</v>
      </c>
      <c r="I201" s="61">
        <v>19.03</v>
      </c>
      <c r="J201" s="61">
        <v>19.03</v>
      </c>
      <c r="K201" s="61">
        <f t="shared" si="6"/>
        <v>38.06</v>
      </c>
      <c r="L201" s="62"/>
      <c r="M201" s="62"/>
    </row>
    <row r="202" spans="1:13">
      <c r="A202" s="34" t="s">
        <v>2571</v>
      </c>
      <c r="B202" s="34" t="s">
        <v>4476</v>
      </c>
      <c r="C202" s="92">
        <v>144770</v>
      </c>
      <c r="D202" s="92">
        <v>11944027</v>
      </c>
      <c r="E202" s="92">
        <v>1737</v>
      </c>
      <c r="F202" s="92">
        <v>471858</v>
      </c>
      <c r="G202" s="61">
        <v>30.97</v>
      </c>
      <c r="H202" s="61">
        <v>30.84</v>
      </c>
      <c r="I202" s="61">
        <v>18.989999999999998</v>
      </c>
      <c r="J202" s="61">
        <v>19.11</v>
      </c>
      <c r="K202" s="61">
        <f t="shared" si="6"/>
        <v>38.099999999999994</v>
      </c>
      <c r="L202" s="62"/>
      <c r="M202" s="62"/>
    </row>
    <row r="203" spans="1:13">
      <c r="A203" s="34" t="s">
        <v>2595</v>
      </c>
      <c r="B203" s="34" t="s">
        <v>4477</v>
      </c>
      <c r="C203" s="92">
        <v>103735</v>
      </c>
      <c r="D203" s="92">
        <v>12043234</v>
      </c>
      <c r="E203" s="92">
        <v>2440</v>
      </c>
      <c r="F203" s="92">
        <v>548072</v>
      </c>
      <c r="G203" s="61">
        <v>30.9</v>
      </c>
      <c r="H203" s="61">
        <v>30.9</v>
      </c>
      <c r="I203" s="61">
        <v>19.02</v>
      </c>
      <c r="J203" s="61">
        <v>19.079999999999998</v>
      </c>
      <c r="K203" s="61">
        <f t="shared" si="6"/>
        <v>38.099999999999994</v>
      </c>
      <c r="L203" s="62"/>
      <c r="M203" s="62"/>
    </row>
    <row r="204" spans="1:13">
      <c r="A204" s="34" t="s">
        <v>2599</v>
      </c>
      <c r="B204" s="34" t="s">
        <v>4478</v>
      </c>
      <c r="C204" s="92">
        <v>113308</v>
      </c>
      <c r="D204" s="92">
        <v>12001456</v>
      </c>
      <c r="E204" s="92">
        <v>2126</v>
      </c>
      <c r="F204" s="92">
        <v>416004</v>
      </c>
      <c r="G204" s="61">
        <v>30.88</v>
      </c>
      <c r="H204" s="61">
        <v>30.97</v>
      </c>
      <c r="I204" s="61">
        <v>19.04</v>
      </c>
      <c r="J204" s="61">
        <v>19.03</v>
      </c>
      <c r="K204" s="61">
        <f t="shared" si="6"/>
        <v>38.07</v>
      </c>
      <c r="L204" s="62"/>
      <c r="M204" s="62"/>
    </row>
    <row r="205" spans="1:13">
      <c r="A205" s="34" t="s">
        <v>1646</v>
      </c>
      <c r="B205" s="34" t="s">
        <v>4479</v>
      </c>
      <c r="C205" s="92">
        <v>36354</v>
      </c>
      <c r="D205" s="92">
        <v>15624602</v>
      </c>
      <c r="E205" s="92">
        <v>12872</v>
      </c>
      <c r="F205" s="92">
        <v>277539</v>
      </c>
      <c r="G205" s="61">
        <v>30.77</v>
      </c>
      <c r="H205" s="61">
        <v>30.87</v>
      </c>
      <c r="I205" s="61">
        <v>18.97</v>
      </c>
      <c r="J205" s="61">
        <v>18.96</v>
      </c>
      <c r="K205" s="61">
        <f t="shared" si="6"/>
        <v>37.93</v>
      </c>
      <c r="L205" s="62"/>
      <c r="M205" s="62"/>
    </row>
    <row r="206" spans="1:13">
      <c r="A206" s="34" t="s">
        <v>2450</v>
      </c>
      <c r="B206" s="34" t="s">
        <v>4480</v>
      </c>
      <c r="C206" s="92">
        <v>88265</v>
      </c>
      <c r="D206" s="92">
        <v>11919755</v>
      </c>
      <c r="E206" s="92">
        <v>2114</v>
      </c>
      <c r="F206" s="92">
        <v>287918</v>
      </c>
      <c r="G206" s="61">
        <v>30.95</v>
      </c>
      <c r="H206" s="61">
        <v>31</v>
      </c>
      <c r="I206" s="61">
        <v>18.920000000000002</v>
      </c>
      <c r="J206" s="61">
        <v>18.97</v>
      </c>
      <c r="K206" s="61">
        <f t="shared" si="6"/>
        <v>37.89</v>
      </c>
      <c r="L206" s="62"/>
      <c r="M206" s="62"/>
    </row>
    <row r="207" spans="1:13">
      <c r="A207" s="34" t="s">
        <v>1642</v>
      </c>
      <c r="B207" s="34" t="s">
        <v>4481</v>
      </c>
      <c r="C207" s="92">
        <v>36916</v>
      </c>
      <c r="D207" s="92">
        <v>15514283</v>
      </c>
      <c r="E207" s="92">
        <v>13526</v>
      </c>
      <c r="F207" s="92">
        <v>277919</v>
      </c>
      <c r="G207" s="61">
        <v>30.74</v>
      </c>
      <c r="H207" s="61">
        <v>30.87</v>
      </c>
      <c r="I207" s="61">
        <v>18.93</v>
      </c>
      <c r="J207" s="61">
        <v>19.010000000000002</v>
      </c>
      <c r="K207" s="61">
        <f t="shared" si="6"/>
        <v>37.94</v>
      </c>
      <c r="L207" s="62"/>
      <c r="M207" s="62"/>
    </row>
    <row r="208" spans="1:13">
      <c r="A208" s="34" t="s">
        <v>1634</v>
      </c>
      <c r="B208" s="34" t="s">
        <v>4482</v>
      </c>
      <c r="C208" s="92">
        <v>41966</v>
      </c>
      <c r="D208" s="92">
        <v>15142896</v>
      </c>
      <c r="E208" s="92">
        <v>11341</v>
      </c>
      <c r="F208" s="92">
        <v>277630</v>
      </c>
      <c r="G208" s="61">
        <v>30.82</v>
      </c>
      <c r="H208" s="61">
        <v>30.84</v>
      </c>
      <c r="I208" s="61">
        <v>18.96</v>
      </c>
      <c r="J208" s="61">
        <v>18.96</v>
      </c>
      <c r="K208" s="61">
        <f t="shared" si="6"/>
        <v>37.92</v>
      </c>
      <c r="L208" s="62"/>
      <c r="M208" s="62"/>
    </row>
    <row r="209" spans="1:13">
      <c r="A209" s="34" t="s">
        <v>1639</v>
      </c>
      <c r="B209" s="34" t="s">
        <v>4483</v>
      </c>
      <c r="C209" s="92">
        <v>35067</v>
      </c>
      <c r="D209" s="92">
        <v>15978575</v>
      </c>
      <c r="E209" s="92">
        <v>14342</v>
      </c>
      <c r="F209" s="92">
        <v>277686</v>
      </c>
      <c r="G209" s="61">
        <v>30.78</v>
      </c>
      <c r="H209" s="61">
        <v>30.78</v>
      </c>
      <c r="I209" s="61">
        <v>19.02</v>
      </c>
      <c r="J209" s="61">
        <v>19.04</v>
      </c>
      <c r="K209" s="61">
        <f t="shared" si="6"/>
        <v>38.06</v>
      </c>
      <c r="L209" s="62"/>
      <c r="M209" s="62"/>
    </row>
    <row r="210" spans="1:13">
      <c r="A210" s="34" t="s">
        <v>2513</v>
      </c>
      <c r="B210" s="34" t="s">
        <v>4484</v>
      </c>
      <c r="C210" s="92">
        <v>95800</v>
      </c>
      <c r="D210" s="92">
        <v>12105164</v>
      </c>
      <c r="E210" s="92">
        <v>2395</v>
      </c>
      <c r="F210" s="92">
        <v>263687</v>
      </c>
      <c r="G210" s="61">
        <v>30.96</v>
      </c>
      <c r="H210" s="61">
        <v>30.9</v>
      </c>
      <c r="I210" s="61">
        <v>19</v>
      </c>
      <c r="J210" s="61">
        <v>19.02</v>
      </c>
      <c r="K210" s="61">
        <f t="shared" si="6"/>
        <v>38.019999999999996</v>
      </c>
      <c r="L210" s="62"/>
      <c r="M210" s="62"/>
    </row>
    <row r="211" spans="1:13">
      <c r="A211" s="34" t="s">
        <v>1719</v>
      </c>
      <c r="B211" s="34" t="s">
        <v>4485</v>
      </c>
      <c r="C211" s="92">
        <v>17863</v>
      </c>
      <c r="D211" s="92">
        <v>17025705</v>
      </c>
      <c r="E211" s="92">
        <v>28849</v>
      </c>
      <c r="F211" s="92">
        <v>156130</v>
      </c>
      <c r="G211" s="61">
        <v>30.64</v>
      </c>
      <c r="H211" s="61">
        <v>30.71</v>
      </c>
      <c r="I211" s="61">
        <v>18.760000000000002</v>
      </c>
      <c r="J211" s="61">
        <v>18.8</v>
      </c>
      <c r="K211" s="61">
        <f t="shared" si="6"/>
        <v>37.56</v>
      </c>
      <c r="L211" s="62"/>
      <c r="M211" s="62"/>
    </row>
    <row r="212" spans="1:13">
      <c r="A212" s="34" t="s">
        <v>1164</v>
      </c>
      <c r="B212" s="34" t="s">
        <v>4486</v>
      </c>
      <c r="C212" s="92">
        <v>93692</v>
      </c>
      <c r="D212" s="92">
        <v>12911836</v>
      </c>
      <c r="E212" s="92">
        <v>4553</v>
      </c>
      <c r="F212" s="92">
        <v>380429</v>
      </c>
      <c r="G212" s="61">
        <v>30.86</v>
      </c>
      <c r="H212" s="61">
        <v>30.94</v>
      </c>
      <c r="I212" s="61">
        <v>19</v>
      </c>
      <c r="J212" s="61">
        <v>19.05</v>
      </c>
      <c r="K212" s="61">
        <f t="shared" si="6"/>
        <v>38.049999999999997</v>
      </c>
      <c r="L212" s="62"/>
      <c r="M212" s="62"/>
    </row>
    <row r="213" spans="1:13">
      <c r="A213" s="34" t="s">
        <v>1649</v>
      </c>
      <c r="B213" s="34" t="s">
        <v>4487</v>
      </c>
      <c r="C213" s="92">
        <v>35223</v>
      </c>
      <c r="D213" s="92">
        <v>15921173</v>
      </c>
      <c r="E213" s="92">
        <v>13886</v>
      </c>
      <c r="F213" s="92">
        <v>277565</v>
      </c>
      <c r="G213" s="61">
        <v>30.74</v>
      </c>
      <c r="H213" s="61">
        <v>30.85</v>
      </c>
      <c r="I213" s="61">
        <v>18.95</v>
      </c>
      <c r="J213" s="61">
        <v>18.98</v>
      </c>
      <c r="K213" s="61">
        <f t="shared" si="6"/>
        <v>37.93</v>
      </c>
      <c r="L213" s="62"/>
      <c r="M213" s="62"/>
    </row>
    <row r="214" spans="1:13">
      <c r="A214" s="34" t="s">
        <v>557</v>
      </c>
      <c r="B214" s="34" t="s">
        <v>4488</v>
      </c>
      <c r="C214" s="92">
        <v>173369</v>
      </c>
      <c r="D214" s="92">
        <v>11884780</v>
      </c>
      <c r="E214" s="92">
        <v>1760</v>
      </c>
      <c r="F214" s="92">
        <v>476931</v>
      </c>
      <c r="G214" s="61">
        <v>30.83</v>
      </c>
      <c r="H214" s="61">
        <v>31</v>
      </c>
      <c r="I214" s="61">
        <v>19.05</v>
      </c>
      <c r="J214" s="61">
        <v>19.03</v>
      </c>
      <c r="K214" s="61">
        <f t="shared" si="6"/>
        <v>38.08</v>
      </c>
      <c r="L214" s="62"/>
      <c r="M214" s="62"/>
    </row>
    <row r="215" spans="1:13">
      <c r="A215" s="34" t="s">
        <v>543</v>
      </c>
      <c r="B215" s="34" t="s">
        <v>4489</v>
      </c>
      <c r="C215" s="92">
        <v>151105</v>
      </c>
      <c r="D215" s="92">
        <v>12039731</v>
      </c>
      <c r="E215" s="92">
        <v>3246</v>
      </c>
      <c r="F215" s="92">
        <v>515098</v>
      </c>
      <c r="G215" s="61">
        <v>30.86</v>
      </c>
      <c r="H215" s="61">
        <v>30.95</v>
      </c>
      <c r="I215" s="61">
        <v>19.03</v>
      </c>
      <c r="J215" s="61">
        <v>19.03</v>
      </c>
      <c r="K215" s="61">
        <f t="shared" si="6"/>
        <v>38.06</v>
      </c>
      <c r="L215" s="62"/>
      <c r="M215" s="62"/>
    </row>
    <row r="216" spans="1:13">
      <c r="A216" s="34" t="s">
        <v>831</v>
      </c>
      <c r="B216" s="34" t="s">
        <v>4490</v>
      </c>
      <c r="C216" s="92">
        <v>141363</v>
      </c>
      <c r="D216" s="92">
        <v>11912180</v>
      </c>
      <c r="E216" s="92">
        <v>2130</v>
      </c>
      <c r="F216" s="92">
        <v>425625</v>
      </c>
      <c r="G216" s="61">
        <v>30.9</v>
      </c>
      <c r="H216" s="61">
        <v>30.92</v>
      </c>
      <c r="I216" s="61">
        <v>19.05</v>
      </c>
      <c r="J216" s="61">
        <v>19</v>
      </c>
      <c r="K216" s="61">
        <f t="shared" si="6"/>
        <v>38.049999999999997</v>
      </c>
      <c r="L216" s="62"/>
      <c r="M216" s="62"/>
    </row>
    <row r="217" spans="1:13">
      <c r="A217" s="34" t="s">
        <v>2207</v>
      </c>
      <c r="B217" s="34" t="s">
        <v>4491</v>
      </c>
      <c r="C217" s="92">
        <v>132419</v>
      </c>
      <c r="D217" s="92">
        <v>12375651</v>
      </c>
      <c r="E217" s="92">
        <v>2113</v>
      </c>
      <c r="F217" s="92">
        <v>479136</v>
      </c>
      <c r="G217" s="61">
        <v>30.83</v>
      </c>
      <c r="H217" s="61">
        <v>30.94</v>
      </c>
      <c r="I217" s="61">
        <v>19.059999999999999</v>
      </c>
      <c r="J217" s="61">
        <v>19.02</v>
      </c>
      <c r="K217" s="61">
        <f t="shared" si="6"/>
        <v>38.08</v>
      </c>
      <c r="L217" s="62"/>
      <c r="M217" s="62"/>
    </row>
    <row r="218" spans="1:13">
      <c r="A218" s="34" t="s">
        <v>2625</v>
      </c>
      <c r="B218" s="34" t="s">
        <v>4492</v>
      </c>
      <c r="C218" s="92">
        <v>155745</v>
      </c>
      <c r="D218" s="92">
        <v>11979448</v>
      </c>
      <c r="E218" s="92">
        <v>1954</v>
      </c>
      <c r="F218" s="92">
        <v>480420</v>
      </c>
      <c r="G218" s="61">
        <v>31</v>
      </c>
      <c r="H218" s="61">
        <v>30.82</v>
      </c>
      <c r="I218" s="61">
        <v>19.02</v>
      </c>
      <c r="J218" s="61">
        <v>19.05</v>
      </c>
      <c r="K218" s="61">
        <f t="shared" si="6"/>
        <v>38.07</v>
      </c>
      <c r="L218" s="62"/>
      <c r="M218" s="62"/>
    </row>
    <row r="219" spans="1:13">
      <c r="A219" s="34" t="s">
        <v>2634</v>
      </c>
      <c r="B219" s="34" t="s">
        <v>4493</v>
      </c>
      <c r="C219" s="92">
        <v>155738</v>
      </c>
      <c r="D219" s="92">
        <v>11981470</v>
      </c>
      <c r="E219" s="92">
        <v>1918</v>
      </c>
      <c r="F219" s="92">
        <v>472173</v>
      </c>
      <c r="G219" s="61">
        <v>30.93</v>
      </c>
      <c r="H219" s="61">
        <v>30.89</v>
      </c>
      <c r="I219" s="61">
        <v>19.04</v>
      </c>
      <c r="J219" s="61">
        <v>19.04</v>
      </c>
      <c r="K219" s="61">
        <f t="shared" si="6"/>
        <v>38.08</v>
      </c>
      <c r="L219" s="62"/>
      <c r="M219" s="62"/>
    </row>
    <row r="220" spans="1:13">
      <c r="A220" s="34" t="s">
        <v>2628</v>
      </c>
      <c r="B220" s="34" t="s">
        <v>4494</v>
      </c>
      <c r="C220" s="92">
        <v>178778</v>
      </c>
      <c r="D220" s="92">
        <v>11972467</v>
      </c>
      <c r="E220" s="92">
        <v>2008</v>
      </c>
      <c r="F220" s="92">
        <v>569961</v>
      </c>
      <c r="G220" s="61">
        <v>30.95</v>
      </c>
      <c r="H220" s="61">
        <v>30.84</v>
      </c>
      <c r="I220" s="61">
        <v>19.07</v>
      </c>
      <c r="J220" s="61">
        <v>19.05</v>
      </c>
      <c r="K220" s="61">
        <f t="shared" si="6"/>
        <v>38.120000000000005</v>
      </c>
      <c r="L220" s="62"/>
      <c r="M220" s="62"/>
    </row>
    <row r="221" spans="1:13">
      <c r="A221" s="34" t="s">
        <v>2619</v>
      </c>
      <c r="B221" s="34" t="s">
        <v>4495</v>
      </c>
      <c r="C221" s="92">
        <v>178777</v>
      </c>
      <c r="D221" s="92">
        <v>12012667</v>
      </c>
      <c r="E221" s="92">
        <v>1886</v>
      </c>
      <c r="F221" s="92">
        <v>480656</v>
      </c>
      <c r="G221" s="61">
        <v>30.92</v>
      </c>
      <c r="H221" s="61">
        <v>30.9</v>
      </c>
      <c r="I221" s="61">
        <v>19.12</v>
      </c>
      <c r="J221" s="61">
        <v>18.97</v>
      </c>
      <c r="K221" s="61">
        <f t="shared" si="6"/>
        <v>38.090000000000003</v>
      </c>
      <c r="L221" s="62"/>
      <c r="M221" s="62"/>
    </row>
    <row r="222" spans="1:13">
      <c r="A222" s="34" t="s">
        <v>2631</v>
      </c>
      <c r="B222" s="34" t="s">
        <v>4496</v>
      </c>
      <c r="C222" s="92">
        <v>203463</v>
      </c>
      <c r="D222" s="92">
        <v>11995609</v>
      </c>
      <c r="E222" s="92">
        <v>1817</v>
      </c>
      <c r="F222" s="92">
        <v>570080</v>
      </c>
      <c r="G222" s="61">
        <v>30.88</v>
      </c>
      <c r="H222" s="61">
        <v>30.93</v>
      </c>
      <c r="I222" s="61">
        <v>19.059999999999999</v>
      </c>
      <c r="J222" s="61">
        <v>19.059999999999999</v>
      </c>
      <c r="K222" s="61">
        <f t="shared" si="6"/>
        <v>38.119999999999997</v>
      </c>
      <c r="L222" s="62"/>
      <c r="M222" s="62"/>
    </row>
    <row r="223" spans="1:13">
      <c r="A223" s="34" t="s">
        <v>2622</v>
      </c>
      <c r="B223" s="34" t="s">
        <v>4497</v>
      </c>
      <c r="C223" s="92">
        <v>162914</v>
      </c>
      <c r="D223" s="92">
        <v>11986400</v>
      </c>
      <c r="E223" s="92">
        <v>1836</v>
      </c>
      <c r="F223" s="92">
        <v>553012</v>
      </c>
      <c r="G223" s="61">
        <v>30.95</v>
      </c>
      <c r="H223" s="61">
        <v>30.88</v>
      </c>
      <c r="I223" s="61">
        <v>19.07</v>
      </c>
      <c r="J223" s="61">
        <v>19.02</v>
      </c>
      <c r="K223" s="61">
        <f t="shared" si="6"/>
        <v>38.090000000000003</v>
      </c>
      <c r="L223" s="62"/>
      <c r="M223" s="62"/>
    </row>
    <row r="224" spans="1:13">
      <c r="A224" s="34" t="s">
        <v>2640</v>
      </c>
      <c r="B224" s="34" t="s">
        <v>4498</v>
      </c>
      <c r="C224" s="92">
        <v>148954</v>
      </c>
      <c r="D224" s="92">
        <v>11986313</v>
      </c>
      <c r="E224" s="92">
        <v>2138</v>
      </c>
      <c r="F224" s="92">
        <v>452381</v>
      </c>
      <c r="G224" s="61">
        <v>30.88</v>
      </c>
      <c r="H224" s="61">
        <v>30.92</v>
      </c>
      <c r="I224" s="61">
        <v>19.079999999999998</v>
      </c>
      <c r="J224" s="61">
        <v>19</v>
      </c>
      <c r="K224" s="61">
        <f t="shared" si="6"/>
        <v>38.08</v>
      </c>
      <c r="L224" s="62"/>
      <c r="M224" s="62"/>
    </row>
    <row r="225" spans="1:13">
      <c r="A225" s="34" t="s">
        <v>2637</v>
      </c>
      <c r="B225" s="34" t="s">
        <v>4499</v>
      </c>
      <c r="C225" s="92">
        <v>178696</v>
      </c>
      <c r="D225" s="92">
        <v>11949205</v>
      </c>
      <c r="E225" s="92">
        <v>1282</v>
      </c>
      <c r="F225" s="92">
        <v>472127</v>
      </c>
      <c r="G225" s="61">
        <v>30.95</v>
      </c>
      <c r="H225" s="61">
        <v>30.88</v>
      </c>
      <c r="I225" s="61">
        <v>19.02</v>
      </c>
      <c r="J225" s="61">
        <v>19.059999999999999</v>
      </c>
      <c r="K225" s="61">
        <f t="shared" si="6"/>
        <v>38.08</v>
      </c>
      <c r="L225" s="62"/>
      <c r="M225" s="62"/>
    </row>
    <row r="226" spans="1:13">
      <c r="A226" s="34" t="s">
        <v>1414</v>
      </c>
      <c r="B226" s="34" t="s">
        <v>4500</v>
      </c>
      <c r="C226" s="92">
        <v>37891</v>
      </c>
      <c r="D226" s="92">
        <v>14378951</v>
      </c>
      <c r="E226" s="92">
        <v>20395</v>
      </c>
      <c r="F226" s="92">
        <v>203520</v>
      </c>
      <c r="G226" s="61">
        <v>30.63</v>
      </c>
      <c r="H226" s="61">
        <v>30.65</v>
      </c>
      <c r="I226" s="61">
        <v>18.78</v>
      </c>
      <c r="J226" s="61">
        <v>18.850000000000001</v>
      </c>
      <c r="K226" s="61">
        <f t="shared" si="6"/>
        <v>37.630000000000003</v>
      </c>
      <c r="L226" s="62"/>
      <c r="M226" s="62"/>
    </row>
    <row r="227" spans="1:13">
      <c r="A227" s="34" t="s">
        <v>1418</v>
      </c>
      <c r="B227" s="34" t="s">
        <v>4501</v>
      </c>
      <c r="C227" s="92">
        <v>39426</v>
      </c>
      <c r="D227" s="92">
        <v>14013479</v>
      </c>
      <c r="E227" s="92">
        <v>18051</v>
      </c>
      <c r="F227" s="92">
        <v>225041</v>
      </c>
      <c r="G227" s="61">
        <v>30.67</v>
      </c>
      <c r="H227" s="61">
        <v>30.71</v>
      </c>
      <c r="I227" s="61">
        <v>18.89</v>
      </c>
      <c r="J227" s="61">
        <v>18.78</v>
      </c>
      <c r="K227" s="61">
        <f t="shared" si="6"/>
        <v>37.67</v>
      </c>
      <c r="L227" s="62"/>
      <c r="M227" s="62"/>
    </row>
    <row r="228" spans="1:13">
      <c r="A228" s="34" t="s">
        <v>2079</v>
      </c>
      <c r="B228" s="34" t="s">
        <v>4502</v>
      </c>
      <c r="C228" s="92">
        <v>91446</v>
      </c>
      <c r="D228" s="92">
        <v>14547606</v>
      </c>
      <c r="E228" s="92">
        <v>5031</v>
      </c>
      <c r="F228" s="92">
        <v>552945</v>
      </c>
      <c r="G228" s="61">
        <v>30.86</v>
      </c>
      <c r="H228" s="61">
        <v>30.83</v>
      </c>
      <c r="I228" s="61">
        <v>19.05</v>
      </c>
      <c r="J228" s="61">
        <v>19.14</v>
      </c>
      <c r="K228" s="61">
        <f t="shared" si="6"/>
        <v>38.19</v>
      </c>
      <c r="L228" s="62"/>
      <c r="M228" s="62"/>
    </row>
    <row r="229" spans="1:13">
      <c r="A229" s="34" t="s">
        <v>1608</v>
      </c>
      <c r="B229" s="34" t="s">
        <v>4503</v>
      </c>
      <c r="C229" s="92">
        <v>51576</v>
      </c>
      <c r="D229" s="92">
        <v>15260600</v>
      </c>
      <c r="E229" s="92">
        <v>7824</v>
      </c>
      <c r="F229" s="92">
        <v>292985</v>
      </c>
      <c r="G229" s="61">
        <v>30.85</v>
      </c>
      <c r="H229" s="61">
        <v>30.83</v>
      </c>
      <c r="I229" s="61">
        <v>19.04</v>
      </c>
      <c r="J229" s="61">
        <v>19.03</v>
      </c>
      <c r="K229" s="61">
        <f t="shared" si="6"/>
        <v>38.07</v>
      </c>
      <c r="L229" s="62"/>
      <c r="M229" s="62"/>
    </row>
    <row r="230" spans="1:13">
      <c r="A230" s="34" t="s">
        <v>911</v>
      </c>
      <c r="B230" s="34" t="s">
        <v>4504</v>
      </c>
      <c r="C230" s="92">
        <v>233200</v>
      </c>
      <c r="D230" s="92">
        <v>11970292</v>
      </c>
      <c r="E230" s="92">
        <v>2348</v>
      </c>
      <c r="F230" s="92">
        <v>570113</v>
      </c>
      <c r="G230" s="61">
        <v>30.86</v>
      </c>
      <c r="H230" s="61">
        <v>30.93</v>
      </c>
      <c r="I230" s="61">
        <v>19.07</v>
      </c>
      <c r="J230" s="61">
        <v>19.05</v>
      </c>
      <c r="K230" s="61">
        <f t="shared" si="6"/>
        <v>38.120000000000005</v>
      </c>
      <c r="L230" s="62"/>
      <c r="M230" s="62"/>
    </row>
    <row r="231" spans="1:13">
      <c r="A231" s="34" t="s">
        <v>2754</v>
      </c>
      <c r="B231" s="34" t="s">
        <v>4505</v>
      </c>
      <c r="C231" s="92">
        <v>143959</v>
      </c>
      <c r="D231" s="92">
        <v>12236381</v>
      </c>
      <c r="E231" s="92">
        <v>2137</v>
      </c>
      <c r="F231" s="92">
        <v>518418</v>
      </c>
      <c r="G231" s="61">
        <v>30.88</v>
      </c>
      <c r="H231" s="61">
        <v>30.9</v>
      </c>
      <c r="I231" s="61">
        <v>19.079999999999998</v>
      </c>
      <c r="J231" s="61">
        <v>18.95</v>
      </c>
      <c r="K231" s="61">
        <f t="shared" si="6"/>
        <v>38.03</v>
      </c>
      <c r="L231" s="62"/>
      <c r="M231" s="62"/>
    </row>
    <row r="232" spans="1:13">
      <c r="A232" s="34" t="s">
        <v>2768</v>
      </c>
      <c r="B232" s="34" t="s">
        <v>4506</v>
      </c>
      <c r="C232" s="92">
        <v>179545</v>
      </c>
      <c r="D232" s="92">
        <v>11967159</v>
      </c>
      <c r="E232" s="92">
        <v>2575</v>
      </c>
      <c r="F232" s="92">
        <v>570078</v>
      </c>
      <c r="G232" s="61">
        <v>30.89</v>
      </c>
      <c r="H232" s="61">
        <v>30.9</v>
      </c>
      <c r="I232" s="61">
        <v>19.02</v>
      </c>
      <c r="J232" s="61">
        <v>19.09</v>
      </c>
      <c r="K232" s="61">
        <f t="shared" si="6"/>
        <v>38.11</v>
      </c>
      <c r="L232" s="62"/>
      <c r="M232" s="62"/>
    </row>
    <row r="233" spans="1:13">
      <c r="A233" s="34" t="s">
        <v>2751</v>
      </c>
      <c r="B233" s="34" t="s">
        <v>4507</v>
      </c>
      <c r="C233" s="92">
        <v>142956</v>
      </c>
      <c r="D233" s="92">
        <v>12140972</v>
      </c>
      <c r="E233" s="92">
        <v>2460</v>
      </c>
      <c r="F233" s="92">
        <v>550585</v>
      </c>
      <c r="G233" s="61">
        <v>30.95</v>
      </c>
      <c r="H233" s="61">
        <v>30.83</v>
      </c>
      <c r="I233" s="61">
        <v>19.02</v>
      </c>
      <c r="J233" s="61">
        <v>19.03</v>
      </c>
      <c r="K233" s="61">
        <f t="shared" si="6"/>
        <v>38.049999999999997</v>
      </c>
      <c r="L233" s="62"/>
      <c r="M233" s="62"/>
    </row>
    <row r="234" spans="1:13">
      <c r="A234" s="34" t="s">
        <v>2756</v>
      </c>
      <c r="B234" s="34" t="s">
        <v>4508</v>
      </c>
      <c r="C234" s="92">
        <v>132505</v>
      </c>
      <c r="D234" s="92">
        <v>12301032</v>
      </c>
      <c r="E234" s="92">
        <v>2280</v>
      </c>
      <c r="F234" s="92">
        <v>515060</v>
      </c>
      <c r="G234" s="61">
        <v>30.95</v>
      </c>
      <c r="H234" s="61">
        <v>30.84</v>
      </c>
      <c r="I234" s="61">
        <v>19.03</v>
      </c>
      <c r="J234" s="61">
        <v>19.03</v>
      </c>
      <c r="K234" s="61">
        <f t="shared" si="6"/>
        <v>38.06</v>
      </c>
      <c r="L234" s="62"/>
      <c r="M234" s="62"/>
    </row>
    <row r="235" spans="1:13">
      <c r="A235" s="34" t="s">
        <v>2747</v>
      </c>
      <c r="B235" s="34" t="s">
        <v>4509</v>
      </c>
      <c r="C235" s="92">
        <v>161126</v>
      </c>
      <c r="D235" s="92">
        <v>12063993</v>
      </c>
      <c r="E235" s="92">
        <v>3153</v>
      </c>
      <c r="F235" s="92">
        <v>476667</v>
      </c>
      <c r="G235" s="61">
        <v>30.86</v>
      </c>
      <c r="H235" s="61">
        <v>30.89</v>
      </c>
      <c r="I235" s="61">
        <v>19.03</v>
      </c>
      <c r="J235" s="61">
        <v>19.079999999999998</v>
      </c>
      <c r="K235" s="61">
        <f t="shared" si="6"/>
        <v>38.11</v>
      </c>
      <c r="L235" s="62"/>
      <c r="M235" s="62"/>
    </row>
    <row r="236" spans="1:13">
      <c r="A236" s="34" t="s">
        <v>2776</v>
      </c>
      <c r="B236" s="34" t="s">
        <v>4510</v>
      </c>
      <c r="C236" s="92">
        <v>112366</v>
      </c>
      <c r="D236" s="92">
        <v>12240032</v>
      </c>
      <c r="E236" s="92">
        <v>3581</v>
      </c>
      <c r="F236" s="92">
        <v>383826</v>
      </c>
      <c r="G236" s="61">
        <v>30.89</v>
      </c>
      <c r="H236" s="61">
        <v>30.84</v>
      </c>
      <c r="I236" s="61">
        <v>19.059999999999999</v>
      </c>
      <c r="J236" s="61">
        <v>19.079999999999998</v>
      </c>
      <c r="K236" s="61">
        <f t="shared" si="6"/>
        <v>38.14</v>
      </c>
      <c r="L236" s="62"/>
      <c r="M236" s="62"/>
    </row>
    <row r="237" spans="1:13">
      <c r="A237" s="34" t="s">
        <v>2778</v>
      </c>
      <c r="B237" s="34" t="s">
        <v>4511</v>
      </c>
      <c r="C237" s="92">
        <v>114682</v>
      </c>
      <c r="D237" s="92">
        <v>12025410</v>
      </c>
      <c r="E237" s="92">
        <v>2794</v>
      </c>
      <c r="F237" s="92">
        <v>393363</v>
      </c>
      <c r="G237" s="61">
        <v>30.85</v>
      </c>
      <c r="H237" s="61">
        <v>30.89</v>
      </c>
      <c r="I237" s="61">
        <v>19.059999999999999</v>
      </c>
      <c r="J237" s="61">
        <v>19.09</v>
      </c>
      <c r="K237" s="61">
        <f t="shared" si="6"/>
        <v>38.15</v>
      </c>
      <c r="L237" s="62"/>
      <c r="M237" s="62"/>
    </row>
    <row r="238" spans="1:13">
      <c r="A238" s="34" t="s">
        <v>2792</v>
      </c>
      <c r="B238" s="34" t="s">
        <v>4512</v>
      </c>
      <c r="C238" s="92">
        <v>151177</v>
      </c>
      <c r="D238" s="92">
        <v>12152320</v>
      </c>
      <c r="E238" s="92">
        <v>2308</v>
      </c>
      <c r="F238" s="92">
        <v>553044</v>
      </c>
      <c r="G238" s="61">
        <v>30.93</v>
      </c>
      <c r="H238" s="61">
        <v>30.87</v>
      </c>
      <c r="I238" s="61">
        <v>19.03</v>
      </c>
      <c r="J238" s="61">
        <v>19.059999999999999</v>
      </c>
      <c r="K238" s="61">
        <f t="shared" si="6"/>
        <v>38.090000000000003</v>
      </c>
      <c r="L238" s="62"/>
      <c r="M238" s="62"/>
    </row>
    <row r="239" spans="1:13">
      <c r="A239" s="34" t="s">
        <v>2790</v>
      </c>
      <c r="B239" s="34" t="s">
        <v>4513</v>
      </c>
      <c r="C239" s="92">
        <v>151212</v>
      </c>
      <c r="D239" s="92">
        <v>12039147</v>
      </c>
      <c r="E239" s="92">
        <v>2538</v>
      </c>
      <c r="F239" s="92">
        <v>552884</v>
      </c>
      <c r="G239" s="61">
        <v>30.87</v>
      </c>
      <c r="H239" s="61">
        <v>30.92</v>
      </c>
      <c r="I239" s="61">
        <v>18.98</v>
      </c>
      <c r="J239" s="61">
        <v>19.13</v>
      </c>
      <c r="K239" s="61">
        <f t="shared" si="6"/>
        <v>38.11</v>
      </c>
      <c r="L239" s="62"/>
      <c r="M239" s="62"/>
    </row>
    <row r="240" spans="1:13">
      <c r="A240" s="34" t="s">
        <v>1234</v>
      </c>
      <c r="B240" s="34" t="s">
        <v>4514</v>
      </c>
      <c r="C240" s="92">
        <v>155056</v>
      </c>
      <c r="D240" s="92">
        <v>11966055</v>
      </c>
      <c r="E240" s="92">
        <v>2539</v>
      </c>
      <c r="F240" s="92">
        <v>374125</v>
      </c>
      <c r="G240" s="61">
        <v>30.89</v>
      </c>
      <c r="H240" s="61">
        <v>30.91</v>
      </c>
      <c r="I240" s="61">
        <v>19.059999999999999</v>
      </c>
      <c r="J240" s="61">
        <v>19.05</v>
      </c>
      <c r="K240" s="61">
        <f t="shared" si="6"/>
        <v>38.11</v>
      </c>
      <c r="L240" s="62"/>
      <c r="M240" s="62"/>
    </row>
    <row r="241" spans="1:13">
      <c r="A241" s="34" t="s">
        <v>1219</v>
      </c>
      <c r="B241" s="34" t="s">
        <v>4515</v>
      </c>
      <c r="C241" s="92">
        <v>67237</v>
      </c>
      <c r="D241" s="92">
        <v>14515755</v>
      </c>
      <c r="E241" s="92">
        <v>5362</v>
      </c>
      <c r="F241" s="92">
        <v>298448</v>
      </c>
      <c r="G241" s="61">
        <v>30.94</v>
      </c>
      <c r="H241" s="61">
        <v>30.84</v>
      </c>
      <c r="I241" s="61">
        <v>19.010000000000002</v>
      </c>
      <c r="J241" s="61">
        <v>19.07</v>
      </c>
      <c r="K241" s="61">
        <f t="shared" si="6"/>
        <v>38.08</v>
      </c>
      <c r="L241" s="62"/>
      <c r="M241" s="62"/>
    </row>
    <row r="242" spans="1:13">
      <c r="A242" s="34" t="s">
        <v>1681</v>
      </c>
      <c r="B242" s="34" t="s">
        <v>4516</v>
      </c>
      <c r="C242" s="92">
        <v>69011</v>
      </c>
      <c r="D242" s="92">
        <v>14403171</v>
      </c>
      <c r="E242" s="92">
        <v>6204</v>
      </c>
      <c r="F242" s="92">
        <v>269406</v>
      </c>
      <c r="G242" s="61">
        <v>30.9</v>
      </c>
      <c r="H242" s="61">
        <v>30.8</v>
      </c>
      <c r="I242" s="61">
        <v>19.07</v>
      </c>
      <c r="J242" s="61">
        <v>19.010000000000002</v>
      </c>
      <c r="K242" s="61">
        <f t="shared" si="6"/>
        <v>38.08</v>
      </c>
      <c r="L242" s="62"/>
      <c r="M242" s="62"/>
    </row>
    <row r="243" spans="1:13">
      <c r="A243" s="34" t="s">
        <v>1651</v>
      </c>
      <c r="B243" s="34" t="s">
        <v>4517</v>
      </c>
      <c r="C243" s="92">
        <v>35605</v>
      </c>
      <c r="D243" s="92">
        <v>15400320</v>
      </c>
      <c r="E243" s="92">
        <v>12294</v>
      </c>
      <c r="F243" s="92">
        <v>277885</v>
      </c>
      <c r="G243" s="61">
        <v>30.82</v>
      </c>
      <c r="H243" s="61">
        <v>30.83</v>
      </c>
      <c r="I243" s="61">
        <v>18.97</v>
      </c>
      <c r="J243" s="61">
        <v>18.93</v>
      </c>
      <c r="K243" s="61">
        <f t="shared" si="6"/>
        <v>37.9</v>
      </c>
      <c r="L243" s="62"/>
      <c r="M243" s="62"/>
    </row>
    <row r="244" spans="1:13">
      <c r="A244" s="34" t="s">
        <v>1749</v>
      </c>
      <c r="B244" s="34" t="s">
        <v>4518</v>
      </c>
      <c r="C244" s="92">
        <v>58382</v>
      </c>
      <c r="D244" s="92">
        <v>15303408</v>
      </c>
      <c r="E244" s="92">
        <v>6689</v>
      </c>
      <c r="F244" s="92">
        <v>260466</v>
      </c>
      <c r="G244" s="61">
        <v>30.89</v>
      </c>
      <c r="H244" s="61">
        <v>30.84</v>
      </c>
      <c r="I244" s="61">
        <v>19.03</v>
      </c>
      <c r="J244" s="61">
        <v>19.04</v>
      </c>
      <c r="K244" s="61">
        <f t="shared" si="6"/>
        <v>38.07</v>
      </c>
      <c r="L244" s="62"/>
      <c r="M244" s="62"/>
    </row>
    <row r="245" spans="1:13">
      <c r="A245" s="34" t="s">
        <v>1678</v>
      </c>
      <c r="B245" s="34" t="s">
        <v>4519</v>
      </c>
      <c r="C245" s="92">
        <v>74726</v>
      </c>
      <c r="D245" s="92">
        <v>14217954</v>
      </c>
      <c r="E245" s="92">
        <v>5764</v>
      </c>
      <c r="F245" s="92">
        <v>469796</v>
      </c>
      <c r="G245" s="61">
        <v>30.81</v>
      </c>
      <c r="H245" s="61">
        <v>30.89</v>
      </c>
      <c r="I245" s="61">
        <v>19.11</v>
      </c>
      <c r="J245" s="61">
        <v>19</v>
      </c>
      <c r="K245" s="61">
        <f t="shared" si="6"/>
        <v>38.11</v>
      </c>
      <c r="L245" s="62"/>
      <c r="M245" s="62"/>
    </row>
    <row r="246" spans="1:13">
      <c r="A246" s="34" t="s">
        <v>1653</v>
      </c>
      <c r="B246" s="34" t="s">
        <v>4520</v>
      </c>
      <c r="C246" s="92">
        <v>36140</v>
      </c>
      <c r="D246" s="92">
        <v>15288588</v>
      </c>
      <c r="E246" s="92">
        <v>11675</v>
      </c>
      <c r="F246" s="92">
        <v>282414</v>
      </c>
      <c r="G246" s="61">
        <v>30.83</v>
      </c>
      <c r="H246" s="61">
        <v>30.81</v>
      </c>
      <c r="I246" s="61">
        <v>18.940000000000001</v>
      </c>
      <c r="J246" s="61">
        <v>18.98</v>
      </c>
      <c r="K246" s="61">
        <f t="shared" si="6"/>
        <v>37.92</v>
      </c>
      <c r="L246" s="62"/>
      <c r="M246" s="62"/>
    </row>
    <row r="247" spans="1:13">
      <c r="A247" s="34" t="s">
        <v>1525</v>
      </c>
      <c r="B247" s="34" t="s">
        <v>4521</v>
      </c>
      <c r="C247" s="92">
        <v>74579</v>
      </c>
      <c r="D247" s="92">
        <v>13837752</v>
      </c>
      <c r="E247" s="92">
        <v>4501</v>
      </c>
      <c r="F247" s="92">
        <v>393441</v>
      </c>
      <c r="G247" s="61">
        <v>30.87</v>
      </c>
      <c r="H247" s="61">
        <v>30.86</v>
      </c>
      <c r="I247" s="61">
        <v>19.05</v>
      </c>
      <c r="J247" s="61">
        <v>19.079999999999998</v>
      </c>
      <c r="K247" s="61">
        <f t="shared" si="6"/>
        <v>38.129999999999995</v>
      </c>
      <c r="L247" s="62"/>
      <c r="M247" s="62"/>
    </row>
    <row r="248" spans="1:13">
      <c r="A248" s="34" t="s">
        <v>2416</v>
      </c>
      <c r="B248" s="34" t="s">
        <v>4522</v>
      </c>
      <c r="C248" s="92">
        <v>94445</v>
      </c>
      <c r="D248" s="92">
        <v>11986020</v>
      </c>
      <c r="E248" s="92">
        <v>3258</v>
      </c>
      <c r="F248" s="92">
        <v>447935</v>
      </c>
      <c r="G248" s="61">
        <v>30.86</v>
      </c>
      <c r="H248" s="61">
        <v>30.89</v>
      </c>
      <c r="I248" s="61">
        <v>19.07</v>
      </c>
      <c r="J248" s="61">
        <v>19.100000000000001</v>
      </c>
      <c r="K248" s="61">
        <f t="shared" si="6"/>
        <v>38.17</v>
      </c>
      <c r="L248" s="62"/>
      <c r="M248" s="62"/>
    </row>
    <row r="249" spans="1:13">
      <c r="A249" s="34" t="s">
        <v>2420</v>
      </c>
      <c r="B249" s="34" t="s">
        <v>4523</v>
      </c>
      <c r="C249" s="92">
        <v>95106</v>
      </c>
      <c r="D249" s="92">
        <v>11910451</v>
      </c>
      <c r="E249" s="92">
        <v>2338</v>
      </c>
      <c r="F249" s="92">
        <v>431702</v>
      </c>
      <c r="G249" s="61">
        <v>30.91</v>
      </c>
      <c r="H249" s="61">
        <v>30.85</v>
      </c>
      <c r="I249" s="61">
        <v>19.07</v>
      </c>
      <c r="J249" s="61">
        <v>19.079999999999998</v>
      </c>
      <c r="K249" s="61">
        <f t="shared" si="6"/>
        <v>38.15</v>
      </c>
      <c r="L249" s="62"/>
      <c r="M249" s="62"/>
    </row>
    <row r="250" spans="1:13">
      <c r="A250" s="34" t="s">
        <v>317</v>
      </c>
      <c r="B250" s="34" t="s">
        <v>4524</v>
      </c>
      <c r="C250" s="92">
        <v>175402</v>
      </c>
      <c r="D250" s="92">
        <v>12003163</v>
      </c>
      <c r="E250" s="92">
        <v>3270</v>
      </c>
      <c r="F250" s="92">
        <v>393368</v>
      </c>
      <c r="G250" s="61">
        <v>30.84</v>
      </c>
      <c r="H250" s="61">
        <v>30.84</v>
      </c>
      <c r="I250" s="61">
        <v>19.11</v>
      </c>
      <c r="J250" s="61">
        <v>19.11</v>
      </c>
      <c r="K250" s="61">
        <f t="shared" si="6"/>
        <v>38.22</v>
      </c>
      <c r="L250" s="62"/>
      <c r="M250" s="62"/>
    </row>
    <row r="251" spans="1:13">
      <c r="A251" s="34" t="s">
        <v>109</v>
      </c>
      <c r="B251" s="34" t="s">
        <v>4525</v>
      </c>
      <c r="C251" s="92">
        <v>118911</v>
      </c>
      <c r="D251" s="92">
        <v>11733192</v>
      </c>
      <c r="E251" s="92">
        <v>1442</v>
      </c>
      <c r="F251" s="92">
        <v>416848</v>
      </c>
      <c r="G251" s="61">
        <v>30.8</v>
      </c>
      <c r="H251" s="61">
        <v>30.97</v>
      </c>
      <c r="I251" s="61">
        <v>19.079999999999998</v>
      </c>
      <c r="J251" s="61">
        <v>19.05</v>
      </c>
      <c r="K251" s="61">
        <f t="shared" si="6"/>
        <v>38.129999999999995</v>
      </c>
      <c r="L251" s="62"/>
      <c r="M251" s="62"/>
    </row>
    <row r="252" spans="1:13">
      <c r="A252" s="34" t="s">
        <v>340</v>
      </c>
      <c r="B252" s="34" t="s">
        <v>4526</v>
      </c>
      <c r="C252" s="92">
        <v>181126</v>
      </c>
      <c r="D252" s="92">
        <v>11762530</v>
      </c>
      <c r="E252" s="92">
        <v>1691</v>
      </c>
      <c r="F252" s="92">
        <v>531249</v>
      </c>
      <c r="G252" s="61">
        <v>30.94</v>
      </c>
      <c r="H252" s="61">
        <v>30.85</v>
      </c>
      <c r="I252" s="61">
        <v>19.07</v>
      </c>
      <c r="J252" s="61">
        <v>19.100000000000001</v>
      </c>
      <c r="K252" s="61">
        <f t="shared" si="6"/>
        <v>38.17</v>
      </c>
      <c r="L252" s="62"/>
      <c r="M252" s="62"/>
    </row>
    <row r="253" spans="1:13">
      <c r="A253" s="34" t="s">
        <v>1108</v>
      </c>
      <c r="B253" s="34" t="s">
        <v>4527</v>
      </c>
      <c r="C253" s="92">
        <v>94483</v>
      </c>
      <c r="D253" s="92">
        <v>12760211</v>
      </c>
      <c r="E253" s="92">
        <v>2492</v>
      </c>
      <c r="F253" s="92">
        <v>386948</v>
      </c>
      <c r="G253" s="61">
        <v>30.85</v>
      </c>
      <c r="H253" s="61">
        <v>30.87</v>
      </c>
      <c r="I253" s="61">
        <v>19.14</v>
      </c>
      <c r="J253" s="61">
        <v>19.059999999999999</v>
      </c>
      <c r="K253" s="61">
        <f t="shared" si="6"/>
        <v>38.200000000000003</v>
      </c>
      <c r="L253" s="62"/>
      <c r="M253" s="62"/>
    </row>
    <row r="254" spans="1:13">
      <c r="A254" s="34" t="s">
        <v>957</v>
      </c>
      <c r="B254" s="34" t="s">
        <v>4528</v>
      </c>
      <c r="C254" s="92">
        <v>103954</v>
      </c>
      <c r="D254" s="92">
        <v>11843520</v>
      </c>
      <c r="E254" s="92">
        <v>2198</v>
      </c>
      <c r="F254" s="92">
        <v>268029</v>
      </c>
      <c r="G254" s="61">
        <v>30.9</v>
      </c>
      <c r="H254" s="61">
        <v>30.83</v>
      </c>
      <c r="I254" s="61">
        <v>19.07</v>
      </c>
      <c r="J254" s="61">
        <v>19.09</v>
      </c>
      <c r="K254" s="61">
        <f t="shared" si="6"/>
        <v>38.159999999999997</v>
      </c>
      <c r="L254" s="62"/>
      <c r="M254" s="62"/>
    </row>
    <row r="255" spans="1:13">
      <c r="A255" s="34" t="s">
        <v>1013</v>
      </c>
      <c r="B255" s="34" t="s">
        <v>4529</v>
      </c>
      <c r="C255" s="92">
        <v>151210</v>
      </c>
      <c r="D255" s="92">
        <v>12155549</v>
      </c>
      <c r="E255" s="92">
        <v>3874</v>
      </c>
      <c r="F255" s="92">
        <v>407601</v>
      </c>
      <c r="G255" s="61">
        <v>30.92</v>
      </c>
      <c r="H255" s="61">
        <v>30.86</v>
      </c>
      <c r="I255" s="61">
        <v>18.989999999999998</v>
      </c>
      <c r="J255" s="61">
        <v>19.13</v>
      </c>
      <c r="K255" s="61">
        <f t="shared" si="6"/>
        <v>38.119999999999997</v>
      </c>
      <c r="L255" s="62"/>
      <c r="M255" s="62"/>
    </row>
    <row r="256" spans="1:13">
      <c r="A256" s="34" t="s">
        <v>1110</v>
      </c>
      <c r="B256" s="34" t="s">
        <v>4530</v>
      </c>
      <c r="C256" s="92">
        <v>109812</v>
      </c>
      <c r="D256" s="92">
        <v>12919893</v>
      </c>
      <c r="E256" s="92">
        <v>2089</v>
      </c>
      <c r="F256" s="92">
        <v>387947</v>
      </c>
      <c r="G256" s="61">
        <v>30.82</v>
      </c>
      <c r="H256" s="61">
        <v>30.92</v>
      </c>
      <c r="I256" s="61">
        <v>19.079999999999998</v>
      </c>
      <c r="J256" s="61">
        <v>19.11</v>
      </c>
      <c r="K256" s="61">
        <f t="shared" si="6"/>
        <v>38.19</v>
      </c>
      <c r="L256" s="62"/>
      <c r="M256" s="62"/>
    </row>
    <row r="257" spans="1:13">
      <c r="A257" s="34" t="s">
        <v>993</v>
      </c>
      <c r="B257" s="34" t="s">
        <v>4531</v>
      </c>
      <c r="C257" s="92">
        <v>140366</v>
      </c>
      <c r="D257" s="92">
        <v>11942619</v>
      </c>
      <c r="E257" s="92">
        <v>2787</v>
      </c>
      <c r="F257" s="92">
        <v>382555</v>
      </c>
      <c r="G257" s="61">
        <v>30.9</v>
      </c>
      <c r="H257" s="61">
        <v>30.94</v>
      </c>
      <c r="I257" s="61">
        <v>19.010000000000002</v>
      </c>
      <c r="J257" s="61">
        <v>19</v>
      </c>
      <c r="K257" s="61">
        <f t="shared" si="6"/>
        <v>38.010000000000005</v>
      </c>
      <c r="L257" s="62"/>
      <c r="M257" s="62"/>
    </row>
    <row r="258" spans="1:13">
      <c r="A258" s="34" t="s">
        <v>1484</v>
      </c>
      <c r="B258" s="34" t="s">
        <v>4532</v>
      </c>
      <c r="C258" s="92">
        <v>79358</v>
      </c>
      <c r="D258" s="92">
        <v>13485463</v>
      </c>
      <c r="E258" s="92">
        <v>5420</v>
      </c>
      <c r="F258" s="92">
        <v>286433</v>
      </c>
      <c r="G258" s="61">
        <v>30.86</v>
      </c>
      <c r="H258" s="61">
        <v>30.87</v>
      </c>
      <c r="I258" s="61">
        <v>19.02</v>
      </c>
      <c r="J258" s="61">
        <v>19.11</v>
      </c>
      <c r="K258" s="61">
        <f t="shared" si="6"/>
        <v>38.129999999999995</v>
      </c>
      <c r="L258" s="62"/>
      <c r="M258" s="62"/>
    </row>
    <row r="259" spans="1:13">
      <c r="A259" s="34" t="s">
        <v>1502</v>
      </c>
      <c r="B259" s="34" t="s">
        <v>4533</v>
      </c>
      <c r="C259" s="92">
        <v>34752</v>
      </c>
      <c r="D259" s="92">
        <v>15708075</v>
      </c>
      <c r="E259" s="92">
        <v>15667</v>
      </c>
      <c r="F259" s="92">
        <v>231329</v>
      </c>
      <c r="G259" s="61">
        <v>30.87</v>
      </c>
      <c r="H259" s="61">
        <v>30.76</v>
      </c>
      <c r="I259" s="61">
        <v>18.940000000000001</v>
      </c>
      <c r="J259" s="61">
        <v>18.989999999999998</v>
      </c>
      <c r="K259" s="61">
        <f t="shared" si="6"/>
        <v>37.93</v>
      </c>
      <c r="L259" s="62"/>
      <c r="M259" s="62"/>
    </row>
    <row r="260" spans="1:13">
      <c r="A260" s="34" t="s">
        <v>1666</v>
      </c>
      <c r="B260" s="34" t="s">
        <v>4534</v>
      </c>
      <c r="C260" s="92">
        <v>55465</v>
      </c>
      <c r="D260" s="92">
        <v>15007402</v>
      </c>
      <c r="E260" s="92">
        <v>6396</v>
      </c>
      <c r="F260" s="92">
        <v>222715</v>
      </c>
      <c r="G260" s="61">
        <v>30.83</v>
      </c>
      <c r="H260" s="61">
        <v>30.85</v>
      </c>
      <c r="I260" s="61">
        <v>19.12</v>
      </c>
      <c r="J260" s="61">
        <v>19.059999999999999</v>
      </c>
      <c r="K260" s="61">
        <f t="shared" ref="K260:K323" si="7">SUM(I260:J260)</f>
        <v>38.18</v>
      </c>
      <c r="L260" s="62"/>
      <c r="M260" s="62"/>
    </row>
    <row r="261" spans="1:13">
      <c r="A261" s="34" t="s">
        <v>1313</v>
      </c>
      <c r="B261" s="34" t="s">
        <v>4535</v>
      </c>
      <c r="C261" s="92">
        <v>96101</v>
      </c>
      <c r="D261" s="92">
        <v>12796565</v>
      </c>
      <c r="E261" s="92">
        <v>2770</v>
      </c>
      <c r="F261" s="92">
        <v>350215</v>
      </c>
      <c r="G261" s="61">
        <v>30.91</v>
      </c>
      <c r="H261" s="61">
        <v>30.89</v>
      </c>
      <c r="I261" s="61">
        <v>19.07</v>
      </c>
      <c r="J261" s="61">
        <v>19.04</v>
      </c>
      <c r="K261" s="61">
        <f t="shared" si="7"/>
        <v>38.11</v>
      </c>
      <c r="L261" s="62"/>
      <c r="M261" s="62"/>
    </row>
    <row r="262" spans="1:13">
      <c r="A262" s="34" t="s">
        <v>2770</v>
      </c>
      <c r="B262" s="34" t="s">
        <v>4536</v>
      </c>
      <c r="C262" s="92">
        <v>96703</v>
      </c>
      <c r="D262" s="92">
        <v>11913576</v>
      </c>
      <c r="E262" s="92">
        <v>2257</v>
      </c>
      <c r="F262" s="92">
        <v>438402</v>
      </c>
      <c r="G262" s="61">
        <v>30.82</v>
      </c>
      <c r="H262" s="61">
        <v>30.9</v>
      </c>
      <c r="I262" s="61">
        <v>19.11</v>
      </c>
      <c r="J262" s="61">
        <v>19.05</v>
      </c>
      <c r="K262" s="61">
        <f t="shared" si="7"/>
        <v>38.159999999999997</v>
      </c>
      <c r="L262" s="62"/>
      <c r="M262" s="62"/>
    </row>
    <row r="263" spans="1:13">
      <c r="A263" s="34" t="s">
        <v>996</v>
      </c>
      <c r="B263" s="34" t="s">
        <v>4537</v>
      </c>
      <c r="C263" s="92">
        <v>119979</v>
      </c>
      <c r="D263" s="92">
        <v>11870044</v>
      </c>
      <c r="E263" s="92">
        <v>2137</v>
      </c>
      <c r="F263" s="92">
        <v>370464</v>
      </c>
      <c r="G263" s="61">
        <v>31</v>
      </c>
      <c r="H263" s="61">
        <v>30.81</v>
      </c>
      <c r="I263" s="61">
        <v>19.010000000000002</v>
      </c>
      <c r="J263" s="61">
        <v>19.07</v>
      </c>
      <c r="K263" s="61">
        <f t="shared" si="7"/>
        <v>38.08</v>
      </c>
      <c r="L263" s="62"/>
      <c r="M263" s="62"/>
    </row>
    <row r="264" spans="1:13">
      <c r="A264" s="34" t="s">
        <v>176</v>
      </c>
      <c r="B264" s="34" t="s">
        <v>4538</v>
      </c>
      <c r="C264" s="92">
        <v>151039</v>
      </c>
      <c r="D264" s="92">
        <v>11943498</v>
      </c>
      <c r="E264" s="92">
        <v>2111</v>
      </c>
      <c r="F264" s="92">
        <v>378162</v>
      </c>
      <c r="G264" s="61">
        <v>30.9</v>
      </c>
      <c r="H264" s="61">
        <v>30.87</v>
      </c>
      <c r="I264" s="61">
        <v>19.079999999999998</v>
      </c>
      <c r="J264" s="61">
        <v>19.079999999999998</v>
      </c>
      <c r="K264" s="61">
        <f t="shared" si="7"/>
        <v>38.159999999999997</v>
      </c>
      <c r="L264" s="62"/>
      <c r="M264" s="62"/>
    </row>
    <row r="265" spans="1:13">
      <c r="A265" s="34" t="s">
        <v>77</v>
      </c>
      <c r="B265" s="34" t="s">
        <v>4539</v>
      </c>
      <c r="C265" s="92">
        <v>147889</v>
      </c>
      <c r="D265" s="92">
        <v>12377272</v>
      </c>
      <c r="E265" s="92">
        <v>3556</v>
      </c>
      <c r="F265" s="92">
        <v>542360</v>
      </c>
      <c r="G265" s="61">
        <v>30.86</v>
      </c>
      <c r="H265" s="61">
        <v>30.81</v>
      </c>
      <c r="I265" s="61">
        <v>19.12</v>
      </c>
      <c r="J265" s="61">
        <v>19.100000000000001</v>
      </c>
      <c r="K265" s="61">
        <f t="shared" si="7"/>
        <v>38.22</v>
      </c>
      <c r="L265" s="62"/>
      <c r="M265" s="62"/>
    </row>
    <row r="266" spans="1:13">
      <c r="A266" s="34" t="s">
        <v>2857</v>
      </c>
      <c r="B266" s="34" t="s">
        <v>4540</v>
      </c>
      <c r="C266" s="92">
        <v>161165</v>
      </c>
      <c r="D266" s="92">
        <v>12119029</v>
      </c>
      <c r="E266" s="92">
        <v>3069</v>
      </c>
      <c r="F266" s="92">
        <v>552675</v>
      </c>
      <c r="G266" s="61">
        <v>30.88</v>
      </c>
      <c r="H266" s="61">
        <v>30.84</v>
      </c>
      <c r="I266" s="61">
        <v>19.100000000000001</v>
      </c>
      <c r="J266" s="61">
        <v>19.07</v>
      </c>
      <c r="K266" s="61">
        <f t="shared" si="7"/>
        <v>38.17</v>
      </c>
      <c r="L266" s="62"/>
      <c r="M266" s="62"/>
    </row>
    <row r="267" spans="1:13">
      <c r="A267" s="34" t="s">
        <v>1978</v>
      </c>
      <c r="B267" s="34" t="s">
        <v>4541</v>
      </c>
      <c r="C267" s="92">
        <v>60981</v>
      </c>
      <c r="D267" s="92">
        <v>14023999</v>
      </c>
      <c r="E267" s="92">
        <v>7004</v>
      </c>
      <c r="F267" s="92">
        <v>260194</v>
      </c>
      <c r="G267" s="61">
        <v>30.87</v>
      </c>
      <c r="H267" s="61">
        <v>30.83</v>
      </c>
      <c r="I267" s="61">
        <v>19.04</v>
      </c>
      <c r="J267" s="61">
        <v>19.02</v>
      </c>
      <c r="K267" s="61">
        <f t="shared" si="7"/>
        <v>38.06</v>
      </c>
      <c r="L267" s="62"/>
      <c r="M267" s="62"/>
    </row>
    <row r="268" spans="1:13">
      <c r="A268" s="34" t="s">
        <v>2268</v>
      </c>
      <c r="B268" s="34" t="s">
        <v>4542</v>
      </c>
      <c r="C268" s="92">
        <v>45197</v>
      </c>
      <c r="D268" s="92">
        <v>14364365</v>
      </c>
      <c r="E268" s="92">
        <v>9656</v>
      </c>
      <c r="F268" s="92">
        <v>278698</v>
      </c>
      <c r="G268" s="61">
        <v>30.8</v>
      </c>
      <c r="H268" s="61">
        <v>30.8</v>
      </c>
      <c r="I268" s="61">
        <v>18.989999999999998</v>
      </c>
      <c r="J268" s="61">
        <v>18.96</v>
      </c>
      <c r="K268" s="61">
        <f t="shared" si="7"/>
        <v>37.950000000000003</v>
      </c>
      <c r="L268" s="62"/>
      <c r="M268" s="62"/>
    </row>
    <row r="269" spans="1:13">
      <c r="A269" s="34" t="s">
        <v>2272</v>
      </c>
      <c r="B269" s="34" t="s">
        <v>4543</v>
      </c>
      <c r="C269" s="92">
        <v>50637</v>
      </c>
      <c r="D269" s="92">
        <v>14523100</v>
      </c>
      <c r="E269" s="92">
        <v>8364</v>
      </c>
      <c r="F269" s="92">
        <v>269349</v>
      </c>
      <c r="G269" s="61">
        <v>30.83</v>
      </c>
      <c r="H269" s="61">
        <v>30.85</v>
      </c>
      <c r="I269" s="61">
        <v>19.010000000000002</v>
      </c>
      <c r="J269" s="61">
        <v>18.98</v>
      </c>
      <c r="K269" s="61">
        <f t="shared" si="7"/>
        <v>37.99</v>
      </c>
      <c r="L269" s="62"/>
      <c r="M269" s="62"/>
    </row>
    <row r="270" spans="1:13">
      <c r="A270" s="34" t="s">
        <v>320</v>
      </c>
      <c r="B270" s="34" t="s">
        <v>4544</v>
      </c>
      <c r="C270" s="92">
        <v>133018</v>
      </c>
      <c r="D270" s="92">
        <v>12065512</v>
      </c>
      <c r="E270" s="92">
        <v>2788</v>
      </c>
      <c r="F270" s="92">
        <v>476480</v>
      </c>
      <c r="G270" s="61">
        <v>30.91</v>
      </c>
      <c r="H270" s="61">
        <v>30.93</v>
      </c>
      <c r="I270" s="61">
        <v>19.010000000000002</v>
      </c>
      <c r="J270" s="61">
        <v>19.04</v>
      </c>
      <c r="K270" s="61">
        <f t="shared" si="7"/>
        <v>38.049999999999997</v>
      </c>
      <c r="L270" s="62"/>
      <c r="M270" s="62"/>
    </row>
    <row r="271" spans="1:13">
      <c r="A271" s="34" t="s">
        <v>1533</v>
      </c>
      <c r="B271" s="34" t="s">
        <v>4545</v>
      </c>
      <c r="C271" s="92">
        <v>77782</v>
      </c>
      <c r="D271" s="92">
        <v>13815189</v>
      </c>
      <c r="E271" s="92">
        <v>3659</v>
      </c>
      <c r="F271" s="92">
        <v>301849</v>
      </c>
      <c r="G271" s="61">
        <v>30.88</v>
      </c>
      <c r="H271" s="61">
        <v>30.95</v>
      </c>
      <c r="I271" s="61">
        <v>19</v>
      </c>
      <c r="J271" s="61">
        <v>19.04</v>
      </c>
      <c r="K271" s="61">
        <f t="shared" si="7"/>
        <v>38.04</v>
      </c>
      <c r="L271" s="62"/>
      <c r="M271" s="62"/>
    </row>
    <row r="272" spans="1:13">
      <c r="A272" s="34" t="s">
        <v>2690</v>
      </c>
      <c r="B272" s="34" t="s">
        <v>4546</v>
      </c>
      <c r="C272" s="92">
        <v>135883</v>
      </c>
      <c r="D272" s="92">
        <v>11919109</v>
      </c>
      <c r="E272" s="92">
        <v>2732</v>
      </c>
      <c r="F272" s="92">
        <v>513877</v>
      </c>
      <c r="G272" s="61">
        <v>30.83</v>
      </c>
      <c r="H272" s="61">
        <v>30.92</v>
      </c>
      <c r="I272" s="61">
        <v>19.02</v>
      </c>
      <c r="J272" s="61">
        <v>19.12</v>
      </c>
      <c r="K272" s="61">
        <f t="shared" si="7"/>
        <v>38.14</v>
      </c>
      <c r="L272" s="62"/>
      <c r="M272" s="62"/>
    </row>
    <row r="273" spans="1:13">
      <c r="A273" s="34" t="s">
        <v>2665</v>
      </c>
      <c r="B273" s="34" t="s">
        <v>4547</v>
      </c>
      <c r="C273" s="92">
        <v>114706</v>
      </c>
      <c r="D273" s="92">
        <v>12799179</v>
      </c>
      <c r="E273" s="92">
        <v>4129</v>
      </c>
      <c r="F273" s="92">
        <v>318500</v>
      </c>
      <c r="G273" s="61">
        <v>30.9</v>
      </c>
      <c r="H273" s="61">
        <v>30.87</v>
      </c>
      <c r="I273" s="61">
        <v>19.04</v>
      </c>
      <c r="J273" s="61">
        <v>19.04</v>
      </c>
      <c r="K273" s="61">
        <f t="shared" si="7"/>
        <v>38.08</v>
      </c>
      <c r="L273" s="62"/>
      <c r="M273" s="62"/>
    </row>
    <row r="274" spans="1:13">
      <c r="A274" s="34" t="s">
        <v>2670</v>
      </c>
      <c r="B274" s="34" t="s">
        <v>4548</v>
      </c>
      <c r="C274" s="92">
        <v>94263</v>
      </c>
      <c r="D274" s="92">
        <v>12862302</v>
      </c>
      <c r="E274" s="92">
        <v>4506</v>
      </c>
      <c r="F274" s="92">
        <v>359673</v>
      </c>
      <c r="G274" s="61">
        <v>30.91</v>
      </c>
      <c r="H274" s="61">
        <v>30.88</v>
      </c>
      <c r="I274" s="61">
        <v>19</v>
      </c>
      <c r="J274" s="61">
        <v>19.03</v>
      </c>
      <c r="K274" s="61">
        <f t="shared" si="7"/>
        <v>38.03</v>
      </c>
      <c r="L274" s="62"/>
      <c r="M274" s="62"/>
    </row>
    <row r="275" spans="1:13">
      <c r="A275" s="34" t="s">
        <v>327</v>
      </c>
      <c r="B275" s="34" t="s">
        <v>4549</v>
      </c>
      <c r="C275" s="92">
        <v>135848</v>
      </c>
      <c r="D275" s="92">
        <v>11850363</v>
      </c>
      <c r="E275" s="92">
        <v>2366</v>
      </c>
      <c r="F275" s="92">
        <v>376631</v>
      </c>
      <c r="G275" s="61">
        <v>30.97</v>
      </c>
      <c r="H275" s="61">
        <v>30.86</v>
      </c>
      <c r="I275" s="61">
        <v>19.010000000000002</v>
      </c>
      <c r="J275" s="61">
        <v>19.059999999999999</v>
      </c>
      <c r="K275" s="61">
        <f t="shared" si="7"/>
        <v>38.07</v>
      </c>
      <c r="L275" s="62"/>
      <c r="M275" s="62"/>
    </row>
    <row r="276" spans="1:13">
      <c r="A276" s="34" t="s">
        <v>760</v>
      </c>
      <c r="B276" s="34" t="s">
        <v>4550</v>
      </c>
      <c r="C276" s="92">
        <v>150911</v>
      </c>
      <c r="D276" s="92">
        <v>11900204</v>
      </c>
      <c r="E276" s="92">
        <v>1585</v>
      </c>
      <c r="F276" s="92">
        <v>450817</v>
      </c>
      <c r="G276" s="61">
        <v>30.89</v>
      </c>
      <c r="H276" s="61">
        <v>30.88</v>
      </c>
      <c r="I276" s="61">
        <v>19.059999999999999</v>
      </c>
      <c r="J276" s="61">
        <v>19.07</v>
      </c>
      <c r="K276" s="61">
        <f t="shared" si="7"/>
        <v>38.129999999999995</v>
      </c>
      <c r="L276" s="62"/>
      <c r="M276" s="62"/>
    </row>
    <row r="277" spans="1:13">
      <c r="A277" s="34" t="s">
        <v>2729</v>
      </c>
      <c r="B277" s="34" t="s">
        <v>4551</v>
      </c>
      <c r="C277" s="92">
        <v>123592</v>
      </c>
      <c r="D277" s="92">
        <v>12139126</v>
      </c>
      <c r="E277" s="92">
        <v>3845</v>
      </c>
      <c r="F277" s="92">
        <v>347610</v>
      </c>
      <c r="G277" s="61">
        <v>30.9</v>
      </c>
      <c r="H277" s="61">
        <v>30.87</v>
      </c>
      <c r="I277" s="61">
        <v>19.04</v>
      </c>
      <c r="J277" s="61">
        <v>19.02</v>
      </c>
      <c r="K277" s="61">
        <f t="shared" si="7"/>
        <v>38.06</v>
      </c>
      <c r="L277" s="62"/>
      <c r="M277" s="62"/>
    </row>
    <row r="278" spans="1:13">
      <c r="A278" s="34" t="s">
        <v>1329</v>
      </c>
      <c r="B278" s="34" t="s">
        <v>4552</v>
      </c>
      <c r="C278" s="92">
        <v>39280</v>
      </c>
      <c r="D278" s="92">
        <v>15370158</v>
      </c>
      <c r="E278" s="92">
        <v>9141</v>
      </c>
      <c r="F278" s="92">
        <v>218096</v>
      </c>
      <c r="G278" s="61">
        <v>30.97</v>
      </c>
      <c r="H278" s="61">
        <v>30.91</v>
      </c>
      <c r="I278" s="61">
        <v>18.920000000000002</v>
      </c>
      <c r="J278" s="61">
        <v>18.920000000000002</v>
      </c>
      <c r="K278" s="61">
        <f t="shared" si="7"/>
        <v>37.840000000000003</v>
      </c>
      <c r="L278" s="62"/>
      <c r="M278" s="62"/>
    </row>
    <row r="279" spans="1:13">
      <c r="A279" s="34" t="s">
        <v>2718</v>
      </c>
      <c r="B279" s="34" t="s">
        <v>4553</v>
      </c>
      <c r="C279" s="92">
        <v>117934</v>
      </c>
      <c r="D279" s="92">
        <v>12105724</v>
      </c>
      <c r="E279" s="92">
        <v>3192</v>
      </c>
      <c r="F279" s="92">
        <v>569731</v>
      </c>
      <c r="G279" s="61">
        <v>30.95</v>
      </c>
      <c r="H279" s="61">
        <v>30.91</v>
      </c>
      <c r="I279" s="61">
        <v>18.97</v>
      </c>
      <c r="J279" s="61">
        <v>19</v>
      </c>
      <c r="K279" s="61">
        <f t="shared" si="7"/>
        <v>37.97</v>
      </c>
      <c r="L279" s="62"/>
      <c r="M279" s="62"/>
    </row>
    <row r="280" spans="1:13">
      <c r="A280" s="34" t="s">
        <v>334</v>
      </c>
      <c r="B280" s="34" t="s">
        <v>4554</v>
      </c>
      <c r="C280" s="92">
        <v>148595</v>
      </c>
      <c r="D280" s="92">
        <v>11818208</v>
      </c>
      <c r="E280" s="92">
        <v>2114</v>
      </c>
      <c r="F280" s="92">
        <v>531048</v>
      </c>
      <c r="G280" s="61">
        <v>30.96</v>
      </c>
      <c r="H280" s="61">
        <v>30.89</v>
      </c>
      <c r="I280" s="61">
        <v>19.03</v>
      </c>
      <c r="J280" s="61">
        <v>19.03</v>
      </c>
      <c r="K280" s="61">
        <f t="shared" si="7"/>
        <v>38.06</v>
      </c>
      <c r="L280" s="62"/>
      <c r="M280" s="62"/>
    </row>
    <row r="281" spans="1:13">
      <c r="A281" s="34" t="s">
        <v>1368</v>
      </c>
      <c r="B281" s="34" t="s">
        <v>4555</v>
      </c>
      <c r="C281" s="92">
        <v>91269</v>
      </c>
      <c r="D281" s="92">
        <v>12255076</v>
      </c>
      <c r="E281" s="92">
        <v>3463</v>
      </c>
      <c r="F281" s="92">
        <v>456831</v>
      </c>
      <c r="G281" s="61">
        <v>31</v>
      </c>
      <c r="H281" s="61">
        <v>30.88</v>
      </c>
      <c r="I281" s="61">
        <v>19</v>
      </c>
      <c r="J281" s="61">
        <v>18.989999999999998</v>
      </c>
      <c r="K281" s="61">
        <f t="shared" si="7"/>
        <v>37.989999999999995</v>
      </c>
      <c r="L281" s="62"/>
      <c r="M281" s="62"/>
    </row>
    <row r="282" spans="1:13">
      <c r="A282" s="34" t="s">
        <v>1326</v>
      </c>
      <c r="B282" s="34" t="s">
        <v>4556</v>
      </c>
      <c r="C282" s="92">
        <v>63647</v>
      </c>
      <c r="D282" s="92">
        <v>13809152</v>
      </c>
      <c r="E282" s="92">
        <v>4213</v>
      </c>
      <c r="F282" s="92">
        <v>216741</v>
      </c>
      <c r="G282" s="61">
        <v>30.97</v>
      </c>
      <c r="H282" s="61">
        <v>30.91</v>
      </c>
      <c r="I282" s="61">
        <v>19.010000000000002</v>
      </c>
      <c r="J282" s="61">
        <v>18.98</v>
      </c>
      <c r="K282" s="61">
        <f t="shared" si="7"/>
        <v>37.99</v>
      </c>
      <c r="L282" s="62"/>
      <c r="M282" s="62"/>
    </row>
    <row r="283" spans="1:13">
      <c r="A283" s="34" t="s">
        <v>1070</v>
      </c>
      <c r="B283" s="34" t="s">
        <v>4557</v>
      </c>
      <c r="C283" s="92">
        <v>131549</v>
      </c>
      <c r="D283" s="92">
        <v>12027136</v>
      </c>
      <c r="E283" s="92">
        <v>3577</v>
      </c>
      <c r="F283" s="92">
        <v>547136</v>
      </c>
      <c r="G283" s="61">
        <v>30.87</v>
      </c>
      <c r="H283" s="61">
        <v>30.99</v>
      </c>
      <c r="I283" s="61">
        <v>18.96</v>
      </c>
      <c r="J283" s="61">
        <v>19.04</v>
      </c>
      <c r="K283" s="61">
        <f t="shared" si="7"/>
        <v>38</v>
      </c>
      <c r="L283" s="62"/>
      <c r="M283" s="62"/>
    </row>
    <row r="284" spans="1:13">
      <c r="A284" s="34" t="s">
        <v>357</v>
      </c>
      <c r="B284" s="34" t="s">
        <v>4558</v>
      </c>
      <c r="C284" s="92">
        <v>139969</v>
      </c>
      <c r="D284" s="92">
        <v>11846478</v>
      </c>
      <c r="E284" s="92">
        <v>2343</v>
      </c>
      <c r="F284" s="92">
        <v>456927</v>
      </c>
      <c r="G284" s="61">
        <v>30.9</v>
      </c>
      <c r="H284" s="61">
        <v>30.93</v>
      </c>
      <c r="I284" s="61">
        <v>19.05</v>
      </c>
      <c r="J284" s="61">
        <v>19.010000000000002</v>
      </c>
      <c r="K284" s="61">
        <f t="shared" si="7"/>
        <v>38.06</v>
      </c>
      <c r="L284" s="62"/>
      <c r="M284" s="62"/>
    </row>
    <row r="285" spans="1:13">
      <c r="A285" s="34" t="s">
        <v>999</v>
      </c>
      <c r="B285" s="34" t="s">
        <v>4559</v>
      </c>
      <c r="C285" s="92">
        <v>132859</v>
      </c>
      <c r="D285" s="92">
        <v>12093904</v>
      </c>
      <c r="E285" s="92">
        <v>3306</v>
      </c>
      <c r="F285" s="92">
        <v>464612</v>
      </c>
      <c r="G285" s="61">
        <v>30.89</v>
      </c>
      <c r="H285" s="61">
        <v>30.95</v>
      </c>
      <c r="I285" s="61">
        <v>19.010000000000002</v>
      </c>
      <c r="J285" s="61">
        <v>18.989999999999998</v>
      </c>
      <c r="K285" s="61">
        <f t="shared" si="7"/>
        <v>38</v>
      </c>
      <c r="L285" s="62"/>
      <c r="M285" s="62"/>
    </row>
    <row r="286" spans="1:13">
      <c r="A286" s="34" t="s">
        <v>1523</v>
      </c>
      <c r="B286" s="34" t="s">
        <v>4560</v>
      </c>
      <c r="C286" s="92">
        <v>56560</v>
      </c>
      <c r="D286" s="92">
        <v>15148046</v>
      </c>
      <c r="E286" s="92">
        <v>17185</v>
      </c>
      <c r="F286" s="92">
        <v>302084</v>
      </c>
      <c r="G286" s="61">
        <v>31.78</v>
      </c>
      <c r="H286" s="61">
        <v>31.83</v>
      </c>
      <c r="I286" s="61">
        <v>18.14</v>
      </c>
      <c r="J286" s="61">
        <v>18.12</v>
      </c>
      <c r="K286" s="61">
        <f t="shared" si="7"/>
        <v>36.260000000000005</v>
      </c>
      <c r="L286" s="62"/>
      <c r="M286" s="62"/>
    </row>
    <row r="287" spans="1:13">
      <c r="A287" s="34" t="s">
        <v>1411</v>
      </c>
      <c r="B287" s="34" t="s">
        <v>4561</v>
      </c>
      <c r="C287" s="92">
        <v>45868</v>
      </c>
      <c r="D287" s="92">
        <v>14436687</v>
      </c>
      <c r="E287" s="92">
        <v>8998</v>
      </c>
      <c r="F287" s="92">
        <v>384299</v>
      </c>
      <c r="G287" s="61">
        <v>30.87</v>
      </c>
      <c r="H287" s="61">
        <v>30.86</v>
      </c>
      <c r="I287" s="61">
        <v>18.940000000000001</v>
      </c>
      <c r="J287" s="61">
        <v>18.920000000000002</v>
      </c>
      <c r="K287" s="61">
        <f t="shared" si="7"/>
        <v>37.86</v>
      </c>
      <c r="L287" s="62"/>
      <c r="M287" s="62"/>
    </row>
    <row r="288" spans="1:13">
      <c r="A288" s="34" t="s">
        <v>184</v>
      </c>
      <c r="B288" s="34" t="s">
        <v>4562</v>
      </c>
      <c r="C288" s="92">
        <v>171879</v>
      </c>
      <c r="D288" s="92">
        <v>11929803</v>
      </c>
      <c r="E288" s="92">
        <v>2691</v>
      </c>
      <c r="F288" s="92">
        <v>479905</v>
      </c>
      <c r="G288" s="61">
        <v>30.9</v>
      </c>
      <c r="H288" s="61">
        <v>30.9</v>
      </c>
      <c r="I288" s="61">
        <v>19.04</v>
      </c>
      <c r="J288" s="61">
        <v>19.03</v>
      </c>
      <c r="K288" s="61">
        <f t="shared" si="7"/>
        <v>38.07</v>
      </c>
      <c r="L288" s="62"/>
      <c r="M288" s="62"/>
    </row>
    <row r="289" spans="1:13">
      <c r="A289" s="34" t="s">
        <v>188</v>
      </c>
      <c r="B289" s="34" t="s">
        <v>4563</v>
      </c>
      <c r="C289" s="92">
        <v>179002</v>
      </c>
      <c r="D289" s="92">
        <v>11963685</v>
      </c>
      <c r="E289" s="92">
        <v>3261</v>
      </c>
      <c r="F289" s="92">
        <v>553378</v>
      </c>
      <c r="G289" s="61">
        <v>30.89</v>
      </c>
      <c r="H289" s="61">
        <v>30.92</v>
      </c>
      <c r="I289" s="61">
        <v>19.02</v>
      </c>
      <c r="J289" s="61">
        <v>19.03</v>
      </c>
      <c r="K289" s="61">
        <f t="shared" si="7"/>
        <v>38.049999999999997</v>
      </c>
      <c r="L289" s="62"/>
      <c r="M289" s="62"/>
    </row>
    <row r="290" spans="1:13">
      <c r="A290" s="34" t="s">
        <v>180</v>
      </c>
      <c r="B290" s="34" t="s">
        <v>4564</v>
      </c>
      <c r="C290" s="92">
        <v>175886</v>
      </c>
      <c r="D290" s="92">
        <v>11745681</v>
      </c>
      <c r="E290" s="92">
        <v>1356</v>
      </c>
      <c r="F290" s="92">
        <v>456745</v>
      </c>
      <c r="G290" s="61">
        <v>30.8</v>
      </c>
      <c r="H290" s="61">
        <v>30.83</v>
      </c>
      <c r="I290" s="61">
        <v>19.07</v>
      </c>
      <c r="J290" s="61">
        <v>19.22</v>
      </c>
      <c r="K290" s="61">
        <f t="shared" si="7"/>
        <v>38.29</v>
      </c>
      <c r="L290" s="62"/>
      <c r="M290" s="62"/>
    </row>
    <row r="291" spans="1:13">
      <c r="A291" s="34" t="s">
        <v>1992</v>
      </c>
      <c r="B291" s="34" t="s">
        <v>4565</v>
      </c>
      <c r="C291" s="92">
        <v>59249</v>
      </c>
      <c r="D291" s="92">
        <v>14148969</v>
      </c>
      <c r="E291" s="92">
        <v>9745</v>
      </c>
      <c r="F291" s="92">
        <v>288275</v>
      </c>
      <c r="G291" s="61">
        <v>30.92</v>
      </c>
      <c r="H291" s="61">
        <v>30.82</v>
      </c>
      <c r="I291" s="61">
        <v>18.989999999999998</v>
      </c>
      <c r="J291" s="61">
        <v>18.96</v>
      </c>
      <c r="K291" s="61">
        <f t="shared" si="7"/>
        <v>37.950000000000003</v>
      </c>
      <c r="L291" s="62"/>
      <c r="M291" s="62"/>
    </row>
    <row r="292" spans="1:13">
      <c r="A292" s="34" t="s">
        <v>1685</v>
      </c>
      <c r="B292" s="34" t="s">
        <v>4566</v>
      </c>
      <c r="C292" s="92">
        <v>68831</v>
      </c>
      <c r="D292" s="92">
        <v>14290647</v>
      </c>
      <c r="E292" s="92">
        <v>7271</v>
      </c>
      <c r="F292" s="92">
        <v>304663</v>
      </c>
      <c r="G292" s="61">
        <v>30.86</v>
      </c>
      <c r="H292" s="61">
        <v>30.89</v>
      </c>
      <c r="I292" s="61">
        <v>19.03</v>
      </c>
      <c r="J292" s="61">
        <v>19.03</v>
      </c>
      <c r="K292" s="61">
        <f t="shared" si="7"/>
        <v>38.06</v>
      </c>
      <c r="L292" s="62"/>
      <c r="M292" s="62"/>
    </row>
    <row r="293" spans="1:13">
      <c r="A293" s="34" t="s">
        <v>2704</v>
      </c>
      <c r="B293" s="34" t="s">
        <v>4567</v>
      </c>
      <c r="C293" s="92">
        <v>90247</v>
      </c>
      <c r="D293" s="92">
        <v>13046110</v>
      </c>
      <c r="E293" s="92">
        <v>4734</v>
      </c>
      <c r="F293" s="92">
        <v>307146</v>
      </c>
      <c r="G293" s="61">
        <v>30.82</v>
      </c>
      <c r="H293" s="61">
        <v>30.96</v>
      </c>
      <c r="I293" s="61">
        <v>19</v>
      </c>
      <c r="J293" s="61">
        <v>19.010000000000002</v>
      </c>
      <c r="K293" s="61">
        <f t="shared" si="7"/>
        <v>38.010000000000005</v>
      </c>
      <c r="L293" s="62"/>
      <c r="M293" s="62"/>
    </row>
    <row r="294" spans="1:13">
      <c r="A294" s="34" t="s">
        <v>1344</v>
      </c>
      <c r="B294" s="34" t="s">
        <v>4568</v>
      </c>
      <c r="C294" s="92">
        <v>59403</v>
      </c>
      <c r="D294" s="92">
        <v>13679251</v>
      </c>
      <c r="E294" s="92">
        <v>5490</v>
      </c>
      <c r="F294" s="92">
        <v>267548</v>
      </c>
      <c r="G294" s="61">
        <v>30.95</v>
      </c>
      <c r="H294" s="61">
        <v>30.91</v>
      </c>
      <c r="I294" s="61">
        <v>18.97</v>
      </c>
      <c r="J294" s="61">
        <v>18.95</v>
      </c>
      <c r="K294" s="61">
        <f t="shared" si="7"/>
        <v>37.92</v>
      </c>
      <c r="L294" s="62"/>
      <c r="M294" s="62"/>
    </row>
    <row r="295" spans="1:13">
      <c r="A295" s="34" t="s">
        <v>1692</v>
      </c>
      <c r="B295" s="34" t="s">
        <v>4569</v>
      </c>
      <c r="C295" s="92">
        <v>50403</v>
      </c>
      <c r="D295" s="92">
        <v>16042090</v>
      </c>
      <c r="E295" s="92">
        <v>8754</v>
      </c>
      <c r="F295" s="92">
        <v>274325</v>
      </c>
      <c r="G295" s="61">
        <v>30.8</v>
      </c>
      <c r="H295" s="61">
        <v>30.92</v>
      </c>
      <c r="I295" s="61">
        <v>19.04</v>
      </c>
      <c r="J295" s="61">
        <v>19.05</v>
      </c>
      <c r="K295" s="61">
        <f t="shared" si="7"/>
        <v>38.090000000000003</v>
      </c>
      <c r="L295" s="62"/>
      <c r="M295" s="62"/>
    </row>
    <row r="296" spans="1:13">
      <c r="A296" s="34" t="s">
        <v>1086</v>
      </c>
      <c r="B296" s="34" t="s">
        <v>4570</v>
      </c>
      <c r="C296" s="92">
        <v>114205</v>
      </c>
      <c r="D296" s="92">
        <v>12669751</v>
      </c>
      <c r="E296" s="92">
        <v>4556</v>
      </c>
      <c r="F296" s="92">
        <v>340907</v>
      </c>
      <c r="G296" s="61">
        <v>30.94</v>
      </c>
      <c r="H296" s="61">
        <v>30.86</v>
      </c>
      <c r="I296" s="61">
        <v>19.010000000000002</v>
      </c>
      <c r="J296" s="61">
        <v>18.989999999999998</v>
      </c>
      <c r="K296" s="61">
        <f t="shared" si="7"/>
        <v>38</v>
      </c>
      <c r="L296" s="62"/>
      <c r="M296" s="62"/>
    </row>
    <row r="297" spans="1:13">
      <c r="A297" s="34" t="s">
        <v>448</v>
      </c>
      <c r="B297" s="34" t="s">
        <v>4571</v>
      </c>
      <c r="C297" s="92">
        <v>161827</v>
      </c>
      <c r="D297" s="92">
        <v>11855771</v>
      </c>
      <c r="E297" s="92">
        <v>2093</v>
      </c>
      <c r="F297" s="92">
        <v>463799</v>
      </c>
      <c r="G297" s="61">
        <v>30.94</v>
      </c>
      <c r="H297" s="61">
        <v>30.98</v>
      </c>
      <c r="I297" s="61">
        <v>19</v>
      </c>
      <c r="J297" s="61">
        <v>18.97</v>
      </c>
      <c r="K297" s="61">
        <f t="shared" si="7"/>
        <v>37.97</v>
      </c>
      <c r="L297" s="62"/>
      <c r="M297" s="62"/>
    </row>
    <row r="298" spans="1:13">
      <c r="A298" s="34" t="s">
        <v>1145</v>
      </c>
      <c r="B298" s="34" t="s">
        <v>4572</v>
      </c>
      <c r="C298" s="92">
        <v>119464</v>
      </c>
      <c r="D298" s="92">
        <v>12977989</v>
      </c>
      <c r="E298" s="92">
        <v>3887</v>
      </c>
      <c r="F298" s="92">
        <v>305261</v>
      </c>
      <c r="G298" s="61">
        <v>30.83</v>
      </c>
      <c r="H298" s="61">
        <v>30.95</v>
      </c>
      <c r="I298" s="61">
        <v>19.079999999999998</v>
      </c>
      <c r="J298" s="61">
        <v>18.98</v>
      </c>
      <c r="K298" s="61">
        <f t="shared" si="7"/>
        <v>38.06</v>
      </c>
      <c r="L298" s="62"/>
      <c r="M298" s="62"/>
    </row>
    <row r="299" spans="1:13">
      <c r="A299" s="34" t="s">
        <v>1158</v>
      </c>
      <c r="B299" s="34" t="s">
        <v>4573</v>
      </c>
      <c r="C299" s="92">
        <v>83796</v>
      </c>
      <c r="D299" s="92">
        <v>14092314</v>
      </c>
      <c r="E299" s="92">
        <v>5873</v>
      </c>
      <c r="F299" s="92">
        <v>383715</v>
      </c>
      <c r="G299" s="61">
        <v>30.81</v>
      </c>
      <c r="H299" s="61">
        <v>30.95</v>
      </c>
      <c r="I299" s="61">
        <v>19.05</v>
      </c>
      <c r="J299" s="61">
        <v>19</v>
      </c>
      <c r="K299" s="61">
        <f t="shared" si="7"/>
        <v>38.049999999999997</v>
      </c>
      <c r="L299" s="62"/>
      <c r="M299" s="62"/>
    </row>
    <row r="300" spans="1:13">
      <c r="A300" s="34" t="s">
        <v>331</v>
      </c>
      <c r="B300" s="34" t="s">
        <v>4574</v>
      </c>
      <c r="C300" s="92">
        <v>144666</v>
      </c>
      <c r="D300" s="92">
        <v>11934324</v>
      </c>
      <c r="E300" s="92">
        <v>3354</v>
      </c>
      <c r="F300" s="92">
        <v>553319</v>
      </c>
      <c r="G300" s="61">
        <v>30.93</v>
      </c>
      <c r="H300" s="61">
        <v>30.93</v>
      </c>
      <c r="I300" s="61">
        <v>19</v>
      </c>
      <c r="J300" s="61">
        <v>19.010000000000002</v>
      </c>
      <c r="K300" s="61">
        <f t="shared" si="7"/>
        <v>38.010000000000005</v>
      </c>
      <c r="L300" s="62"/>
      <c r="M300" s="62"/>
    </row>
    <row r="301" spans="1:13">
      <c r="A301" s="34" t="s">
        <v>2276</v>
      </c>
      <c r="B301" s="34" t="s">
        <v>4575</v>
      </c>
      <c r="C301" s="92">
        <v>24985</v>
      </c>
      <c r="D301" s="92">
        <v>17088551</v>
      </c>
      <c r="E301" s="92">
        <v>18508</v>
      </c>
      <c r="F301" s="92">
        <v>200967</v>
      </c>
      <c r="G301" s="61">
        <v>30.76</v>
      </c>
      <c r="H301" s="61">
        <v>30.8</v>
      </c>
      <c r="I301" s="61">
        <v>18.91</v>
      </c>
      <c r="J301" s="61">
        <v>18.920000000000002</v>
      </c>
      <c r="K301" s="61">
        <f t="shared" si="7"/>
        <v>37.83</v>
      </c>
      <c r="L301" s="62"/>
      <c r="M301" s="62"/>
    </row>
    <row r="302" spans="1:13">
      <c r="A302" s="34" t="s">
        <v>2203</v>
      </c>
      <c r="B302" s="34" t="s">
        <v>4576</v>
      </c>
      <c r="C302" s="92">
        <v>59187</v>
      </c>
      <c r="D302" s="92">
        <v>15423574</v>
      </c>
      <c r="E302" s="92">
        <v>6872</v>
      </c>
      <c r="F302" s="92">
        <v>301996</v>
      </c>
      <c r="G302" s="61">
        <v>30.88</v>
      </c>
      <c r="H302" s="61">
        <v>30.91</v>
      </c>
      <c r="I302" s="61">
        <v>19.04</v>
      </c>
      <c r="J302" s="61">
        <v>18.989999999999998</v>
      </c>
      <c r="K302" s="61">
        <f t="shared" si="7"/>
        <v>38.03</v>
      </c>
      <c r="L302" s="62"/>
      <c r="M302" s="62"/>
    </row>
    <row r="303" spans="1:13">
      <c r="A303" s="34" t="s">
        <v>2205</v>
      </c>
      <c r="B303" s="34" t="s">
        <v>4577</v>
      </c>
      <c r="C303" s="92">
        <v>152528</v>
      </c>
      <c r="D303" s="92">
        <v>12163587</v>
      </c>
      <c r="E303" s="92">
        <v>4221</v>
      </c>
      <c r="F303" s="92">
        <v>552650</v>
      </c>
      <c r="G303" s="61">
        <v>30.86</v>
      </c>
      <c r="H303" s="61">
        <v>30.92</v>
      </c>
      <c r="I303" s="61">
        <v>19.010000000000002</v>
      </c>
      <c r="J303" s="61">
        <v>19.07</v>
      </c>
      <c r="K303" s="61">
        <f t="shared" si="7"/>
        <v>38.08</v>
      </c>
      <c r="L303" s="62"/>
      <c r="M303" s="62"/>
    </row>
    <row r="304" spans="1:13">
      <c r="A304" s="34" t="s">
        <v>2030</v>
      </c>
      <c r="B304" s="34" t="s">
        <v>4578</v>
      </c>
      <c r="C304" s="92">
        <v>128287</v>
      </c>
      <c r="D304" s="92">
        <v>12122115</v>
      </c>
      <c r="E304" s="92">
        <v>4078</v>
      </c>
      <c r="F304" s="92">
        <v>412389</v>
      </c>
      <c r="G304" s="61">
        <v>30.94</v>
      </c>
      <c r="H304" s="61">
        <v>30.84</v>
      </c>
      <c r="I304" s="61">
        <v>19.09</v>
      </c>
      <c r="J304" s="61">
        <v>18.98</v>
      </c>
      <c r="K304" s="61">
        <f t="shared" si="7"/>
        <v>38.07</v>
      </c>
      <c r="L304" s="62"/>
      <c r="M304" s="62"/>
    </row>
    <row r="305" spans="1:13">
      <c r="A305" s="34" t="s">
        <v>289</v>
      </c>
      <c r="B305" s="34" t="s">
        <v>4579</v>
      </c>
      <c r="C305" s="92">
        <v>179422</v>
      </c>
      <c r="D305" s="92">
        <v>12047085</v>
      </c>
      <c r="E305" s="92">
        <v>3839</v>
      </c>
      <c r="F305" s="92">
        <v>476578</v>
      </c>
      <c r="G305" s="61">
        <v>30.98</v>
      </c>
      <c r="H305" s="61">
        <v>30.83</v>
      </c>
      <c r="I305" s="61">
        <v>19.02</v>
      </c>
      <c r="J305" s="61">
        <v>19.03</v>
      </c>
      <c r="K305" s="61">
        <f t="shared" si="7"/>
        <v>38.049999999999997</v>
      </c>
      <c r="L305" s="62"/>
      <c r="M305" s="62"/>
    </row>
    <row r="306" spans="1:13">
      <c r="A306" s="34" t="s">
        <v>453</v>
      </c>
      <c r="B306" s="34" t="s">
        <v>4580</v>
      </c>
      <c r="C306" s="92">
        <v>156132</v>
      </c>
      <c r="D306" s="92">
        <v>11993040</v>
      </c>
      <c r="E306" s="92">
        <v>2957</v>
      </c>
      <c r="F306" s="92">
        <v>473529</v>
      </c>
      <c r="G306" s="61">
        <v>30.93</v>
      </c>
      <c r="H306" s="61">
        <v>30.87</v>
      </c>
      <c r="I306" s="61">
        <v>19.03</v>
      </c>
      <c r="J306" s="61">
        <v>19.03</v>
      </c>
      <c r="K306" s="61">
        <f t="shared" si="7"/>
        <v>38.06</v>
      </c>
      <c r="L306" s="62"/>
      <c r="M306" s="62"/>
    </row>
    <row r="307" spans="1:13">
      <c r="A307" s="34" t="s">
        <v>387</v>
      </c>
      <c r="B307" s="34" t="s">
        <v>4581</v>
      </c>
      <c r="C307" s="92">
        <v>151088</v>
      </c>
      <c r="D307" s="92">
        <v>11905441</v>
      </c>
      <c r="E307" s="92">
        <v>2764</v>
      </c>
      <c r="F307" s="92">
        <v>552802</v>
      </c>
      <c r="G307" s="61">
        <v>30.92</v>
      </c>
      <c r="H307" s="61">
        <v>30.84</v>
      </c>
      <c r="I307" s="61">
        <v>19.04</v>
      </c>
      <c r="J307" s="61">
        <v>19.12</v>
      </c>
      <c r="K307" s="61">
        <f t="shared" si="7"/>
        <v>38.159999999999997</v>
      </c>
      <c r="L307" s="62"/>
      <c r="M307" s="62"/>
    </row>
    <row r="308" spans="1:13">
      <c r="A308" s="34" t="s">
        <v>2424</v>
      </c>
      <c r="B308" s="34" t="s">
        <v>4582</v>
      </c>
      <c r="C308" s="92">
        <v>109337</v>
      </c>
      <c r="D308" s="92">
        <v>12006086</v>
      </c>
      <c r="E308" s="92">
        <v>3420</v>
      </c>
      <c r="F308" s="92">
        <v>306215</v>
      </c>
      <c r="G308" s="61">
        <v>30.84</v>
      </c>
      <c r="H308" s="61">
        <v>30.92</v>
      </c>
      <c r="I308" s="61">
        <v>19.059999999999999</v>
      </c>
      <c r="J308" s="61">
        <v>19.059999999999999</v>
      </c>
      <c r="K308" s="61">
        <f t="shared" si="7"/>
        <v>38.119999999999997</v>
      </c>
      <c r="L308" s="62"/>
      <c r="M308" s="62"/>
    </row>
    <row r="309" spans="1:13">
      <c r="A309" s="34" t="s">
        <v>1112</v>
      </c>
      <c r="B309" s="34" t="s">
        <v>4583</v>
      </c>
      <c r="C309" s="92">
        <v>118353</v>
      </c>
      <c r="D309" s="92">
        <v>11866146</v>
      </c>
      <c r="E309" s="92">
        <v>1267</v>
      </c>
      <c r="F309" s="92">
        <v>466515</v>
      </c>
      <c r="G309" s="61">
        <v>30.94</v>
      </c>
      <c r="H309" s="61">
        <v>30.85</v>
      </c>
      <c r="I309" s="61">
        <v>19.09</v>
      </c>
      <c r="J309" s="61">
        <v>19.04</v>
      </c>
      <c r="K309" s="61">
        <f t="shared" si="7"/>
        <v>38.129999999999995</v>
      </c>
      <c r="L309" s="62"/>
      <c r="M309" s="62"/>
    </row>
    <row r="310" spans="1:13">
      <c r="A310" s="34" t="s">
        <v>1671</v>
      </c>
      <c r="B310" s="34" t="s">
        <v>4584</v>
      </c>
      <c r="C310" s="92">
        <v>63477</v>
      </c>
      <c r="D310" s="92">
        <v>14931020</v>
      </c>
      <c r="E310" s="92">
        <v>5491</v>
      </c>
      <c r="F310" s="92">
        <v>376428</v>
      </c>
      <c r="G310" s="61">
        <v>30.91</v>
      </c>
      <c r="H310" s="61">
        <v>30.83</v>
      </c>
      <c r="I310" s="61">
        <v>19.07</v>
      </c>
      <c r="J310" s="61">
        <v>19.05</v>
      </c>
      <c r="K310" s="61">
        <f t="shared" si="7"/>
        <v>38.120000000000005</v>
      </c>
      <c r="L310" s="62"/>
      <c r="M310" s="62"/>
    </row>
    <row r="311" spans="1:13">
      <c r="A311" s="34" t="s">
        <v>1615</v>
      </c>
      <c r="B311" s="34" t="s">
        <v>4585</v>
      </c>
      <c r="C311" s="92">
        <v>54683</v>
      </c>
      <c r="D311" s="92">
        <v>14844608</v>
      </c>
      <c r="E311" s="92">
        <v>6996</v>
      </c>
      <c r="F311" s="92">
        <v>301054</v>
      </c>
      <c r="G311" s="61">
        <v>30.9</v>
      </c>
      <c r="H311" s="61">
        <v>30.89</v>
      </c>
      <c r="I311" s="61">
        <v>19.02</v>
      </c>
      <c r="J311" s="61">
        <v>19.010000000000002</v>
      </c>
      <c r="K311" s="61">
        <f t="shared" si="7"/>
        <v>38.03</v>
      </c>
      <c r="L311" s="62"/>
      <c r="M311" s="62"/>
    </row>
    <row r="312" spans="1:13">
      <c r="A312" s="34" t="s">
        <v>1951</v>
      </c>
      <c r="B312" s="34" t="s">
        <v>4586</v>
      </c>
      <c r="C312" s="92">
        <v>27528</v>
      </c>
      <c r="D312" s="92">
        <v>15137373</v>
      </c>
      <c r="E312" s="92">
        <v>19107</v>
      </c>
      <c r="F312" s="92">
        <v>282153</v>
      </c>
      <c r="G312" s="61">
        <v>30.77</v>
      </c>
      <c r="H312" s="61">
        <v>30.78</v>
      </c>
      <c r="I312" s="61">
        <v>18.86</v>
      </c>
      <c r="J312" s="61">
        <v>18.86</v>
      </c>
      <c r="K312" s="61">
        <f t="shared" si="7"/>
        <v>37.72</v>
      </c>
      <c r="L312" s="62"/>
      <c r="M312" s="62"/>
    </row>
    <row r="313" spans="1:13">
      <c r="A313" s="34" t="s">
        <v>1092</v>
      </c>
      <c r="B313" s="34" t="s">
        <v>4587</v>
      </c>
      <c r="C313" s="92">
        <v>135363</v>
      </c>
      <c r="D313" s="92">
        <v>12044751</v>
      </c>
      <c r="E313" s="92">
        <v>3230</v>
      </c>
      <c r="F313" s="92">
        <v>601411</v>
      </c>
      <c r="G313" s="61">
        <v>31.04</v>
      </c>
      <c r="H313" s="61">
        <v>30.88</v>
      </c>
      <c r="I313" s="61">
        <v>18.98</v>
      </c>
      <c r="J313" s="61">
        <v>18.96</v>
      </c>
      <c r="K313" s="61">
        <f t="shared" si="7"/>
        <v>37.94</v>
      </c>
      <c r="L313" s="62"/>
      <c r="M313" s="62"/>
    </row>
    <row r="314" spans="1:13">
      <c r="A314" s="34" t="s">
        <v>2780</v>
      </c>
      <c r="B314" s="34" t="s">
        <v>4588</v>
      </c>
      <c r="C314" s="92">
        <v>126426</v>
      </c>
      <c r="D314" s="92">
        <v>12232718</v>
      </c>
      <c r="E314" s="92">
        <v>4080</v>
      </c>
      <c r="F314" s="92">
        <v>479083</v>
      </c>
      <c r="G314" s="61">
        <v>30.92</v>
      </c>
      <c r="H314" s="61">
        <v>30.91</v>
      </c>
      <c r="I314" s="61">
        <v>18.97</v>
      </c>
      <c r="J314" s="61">
        <v>19.059999999999999</v>
      </c>
      <c r="K314" s="61">
        <f t="shared" si="7"/>
        <v>38.03</v>
      </c>
      <c r="L314" s="62"/>
      <c r="M314" s="62"/>
    </row>
    <row r="315" spans="1:13">
      <c r="A315" s="34" t="s">
        <v>2795</v>
      </c>
      <c r="B315" s="34" t="s">
        <v>4589</v>
      </c>
      <c r="C315" s="92">
        <v>118171</v>
      </c>
      <c r="D315" s="92">
        <v>12201572</v>
      </c>
      <c r="E315" s="92">
        <v>3898</v>
      </c>
      <c r="F315" s="92">
        <v>553457</v>
      </c>
      <c r="G315" s="61">
        <v>30.98</v>
      </c>
      <c r="H315" s="61">
        <v>30.86</v>
      </c>
      <c r="I315" s="61">
        <v>18.95</v>
      </c>
      <c r="J315" s="61">
        <v>19.079999999999998</v>
      </c>
      <c r="K315" s="61">
        <f t="shared" si="7"/>
        <v>38.03</v>
      </c>
      <c r="L315" s="62"/>
      <c r="M315" s="62"/>
    </row>
    <row r="316" spans="1:13">
      <c r="A316" s="34" t="s">
        <v>270</v>
      </c>
      <c r="B316" s="34" t="s">
        <v>4590</v>
      </c>
      <c r="C316" s="92">
        <v>141287</v>
      </c>
      <c r="D316" s="92">
        <v>11898817</v>
      </c>
      <c r="E316" s="92">
        <v>2272</v>
      </c>
      <c r="F316" s="92">
        <v>537092</v>
      </c>
      <c r="G316" s="61">
        <v>30.97</v>
      </c>
      <c r="H316" s="61">
        <v>30.91</v>
      </c>
      <c r="I316" s="61">
        <v>19.03</v>
      </c>
      <c r="J316" s="61">
        <v>18.95</v>
      </c>
      <c r="K316" s="61">
        <f t="shared" si="7"/>
        <v>37.980000000000004</v>
      </c>
      <c r="L316" s="62"/>
      <c r="M316" s="62"/>
    </row>
    <row r="317" spans="1:13">
      <c r="A317" s="34" t="s">
        <v>2612</v>
      </c>
      <c r="B317" s="34" t="s">
        <v>4591</v>
      </c>
      <c r="C317" s="92">
        <v>193584</v>
      </c>
      <c r="D317" s="92">
        <v>12028281</v>
      </c>
      <c r="E317" s="92">
        <v>2097</v>
      </c>
      <c r="F317" s="92">
        <v>472328</v>
      </c>
      <c r="G317" s="61">
        <v>30.98</v>
      </c>
      <c r="H317" s="61">
        <v>30.9</v>
      </c>
      <c r="I317" s="61">
        <v>19.04</v>
      </c>
      <c r="J317" s="61">
        <v>18.98</v>
      </c>
      <c r="K317" s="61">
        <f t="shared" si="7"/>
        <v>38.019999999999996</v>
      </c>
      <c r="L317" s="62"/>
      <c r="M317" s="62"/>
    </row>
    <row r="318" spans="1:13">
      <c r="A318" s="34" t="s">
        <v>914</v>
      </c>
      <c r="B318" s="34" t="s">
        <v>4592</v>
      </c>
      <c r="C318" s="92">
        <v>127890</v>
      </c>
      <c r="D318" s="92">
        <v>11922815</v>
      </c>
      <c r="E318" s="92">
        <v>2903</v>
      </c>
      <c r="F318" s="92">
        <v>476475</v>
      </c>
      <c r="G318" s="61">
        <v>30.92</v>
      </c>
      <c r="H318" s="61">
        <v>30.89</v>
      </c>
      <c r="I318" s="61">
        <v>19.03</v>
      </c>
      <c r="J318" s="61">
        <v>19.059999999999999</v>
      </c>
      <c r="K318" s="61">
        <f t="shared" si="7"/>
        <v>38.090000000000003</v>
      </c>
      <c r="L318" s="62"/>
      <c r="M318" s="62"/>
    </row>
    <row r="319" spans="1:13">
      <c r="A319" s="34" t="s">
        <v>2815</v>
      </c>
      <c r="B319" s="34" t="s">
        <v>4593</v>
      </c>
      <c r="C319" s="92">
        <v>144483</v>
      </c>
      <c r="D319" s="92">
        <v>12098161</v>
      </c>
      <c r="E319" s="92">
        <v>3221</v>
      </c>
      <c r="F319" s="92">
        <v>479171</v>
      </c>
      <c r="G319" s="61">
        <v>30.88</v>
      </c>
      <c r="H319" s="61">
        <v>30.96</v>
      </c>
      <c r="I319" s="61">
        <v>19.02</v>
      </c>
      <c r="J319" s="61">
        <v>19.03</v>
      </c>
      <c r="K319" s="61">
        <f t="shared" si="7"/>
        <v>38.049999999999997</v>
      </c>
      <c r="L319" s="62"/>
      <c r="M319" s="62"/>
    </row>
    <row r="320" spans="1:13">
      <c r="A320" s="34" t="s">
        <v>2797</v>
      </c>
      <c r="B320" s="34" t="s">
        <v>4594</v>
      </c>
      <c r="C320" s="92">
        <v>143568</v>
      </c>
      <c r="D320" s="92">
        <v>12158300</v>
      </c>
      <c r="E320" s="92">
        <v>3706</v>
      </c>
      <c r="F320" s="92">
        <v>553846</v>
      </c>
      <c r="G320" s="61">
        <v>30.88</v>
      </c>
      <c r="H320" s="61">
        <v>30.91</v>
      </c>
      <c r="I320" s="61">
        <v>19.09</v>
      </c>
      <c r="J320" s="61">
        <v>19.03</v>
      </c>
      <c r="K320" s="61">
        <f t="shared" si="7"/>
        <v>38.120000000000005</v>
      </c>
      <c r="L320" s="62"/>
      <c r="M320" s="62"/>
    </row>
    <row r="321" spans="1:13">
      <c r="A321" s="34" t="s">
        <v>1420</v>
      </c>
      <c r="B321" s="34" t="s">
        <v>4595</v>
      </c>
      <c r="C321" s="92">
        <v>43678</v>
      </c>
      <c r="D321" s="92">
        <v>13818468</v>
      </c>
      <c r="E321" s="92">
        <v>18379</v>
      </c>
      <c r="F321" s="92">
        <v>250705</v>
      </c>
      <c r="G321" s="61">
        <v>30.69</v>
      </c>
      <c r="H321" s="61">
        <v>30.74</v>
      </c>
      <c r="I321" s="61">
        <v>18.8</v>
      </c>
      <c r="J321" s="61">
        <v>18.8</v>
      </c>
      <c r="K321" s="61">
        <f t="shared" si="7"/>
        <v>37.6</v>
      </c>
      <c r="L321" s="62"/>
      <c r="M321" s="62"/>
    </row>
    <row r="322" spans="1:13">
      <c r="A322" s="34" t="s">
        <v>1424</v>
      </c>
      <c r="B322" s="34" t="s">
        <v>4596</v>
      </c>
      <c r="C322" s="92">
        <v>33225</v>
      </c>
      <c r="D322" s="92">
        <v>14562611</v>
      </c>
      <c r="E322" s="92">
        <v>22685</v>
      </c>
      <c r="F322" s="92">
        <v>211211</v>
      </c>
      <c r="G322" s="61">
        <v>30.7</v>
      </c>
      <c r="H322" s="61">
        <v>30.71</v>
      </c>
      <c r="I322" s="61">
        <v>18.760000000000002</v>
      </c>
      <c r="J322" s="61">
        <v>18.78</v>
      </c>
      <c r="K322" s="61">
        <f t="shared" si="7"/>
        <v>37.540000000000006</v>
      </c>
      <c r="L322" s="62"/>
      <c r="M322" s="62"/>
    </row>
    <row r="323" spans="1:13">
      <c r="A323" s="34" t="s">
        <v>1429</v>
      </c>
      <c r="B323" s="34" t="s">
        <v>4597</v>
      </c>
      <c r="C323" s="92">
        <v>30909</v>
      </c>
      <c r="D323" s="92">
        <v>14543798</v>
      </c>
      <c r="E323" s="92">
        <v>23522</v>
      </c>
      <c r="F323" s="92">
        <v>239297</v>
      </c>
      <c r="G323" s="61">
        <v>30.71</v>
      </c>
      <c r="H323" s="61">
        <v>30.66</v>
      </c>
      <c r="I323" s="61">
        <v>18.8</v>
      </c>
      <c r="J323" s="61">
        <v>18.73</v>
      </c>
      <c r="K323" s="61">
        <f t="shared" si="7"/>
        <v>37.53</v>
      </c>
      <c r="L323" s="62"/>
      <c r="M323" s="62"/>
    </row>
    <row r="324" spans="1:13">
      <c r="A324" s="34" t="s">
        <v>1433</v>
      </c>
      <c r="B324" s="34" t="s">
        <v>4598</v>
      </c>
      <c r="C324" s="92">
        <v>31021</v>
      </c>
      <c r="D324" s="92">
        <v>14568659</v>
      </c>
      <c r="E324" s="92">
        <v>23216</v>
      </c>
      <c r="F324" s="92">
        <v>155113</v>
      </c>
      <c r="G324" s="61">
        <v>30.63</v>
      </c>
      <c r="H324" s="61">
        <v>30.68</v>
      </c>
      <c r="I324" s="61">
        <v>18.75</v>
      </c>
      <c r="J324" s="61">
        <v>18.78</v>
      </c>
      <c r="K324" s="61">
        <f t="shared" ref="K324:K387" si="8">SUM(I324:J324)</f>
        <v>37.53</v>
      </c>
      <c r="L324" s="62"/>
      <c r="M324" s="62"/>
    </row>
    <row r="325" spans="1:13">
      <c r="A325" s="34" t="s">
        <v>1436</v>
      </c>
      <c r="B325" s="34" t="s">
        <v>4599</v>
      </c>
      <c r="C325" s="92">
        <v>30287</v>
      </c>
      <c r="D325" s="92">
        <v>14660844</v>
      </c>
      <c r="E325" s="92">
        <v>25820</v>
      </c>
      <c r="F325" s="92">
        <v>244463</v>
      </c>
      <c r="G325" s="61">
        <v>30.56</v>
      </c>
      <c r="H325" s="61">
        <v>30.72</v>
      </c>
      <c r="I325" s="61">
        <v>18.72</v>
      </c>
      <c r="J325" s="61">
        <v>18.690000000000001</v>
      </c>
      <c r="K325" s="61">
        <f t="shared" si="8"/>
        <v>37.409999999999997</v>
      </c>
      <c r="L325" s="62"/>
      <c r="M325" s="62"/>
    </row>
    <row r="326" spans="1:13">
      <c r="A326" s="34" t="s">
        <v>1440</v>
      </c>
      <c r="B326" s="34" t="s">
        <v>4600</v>
      </c>
      <c r="C326" s="92">
        <v>29640</v>
      </c>
      <c r="D326" s="92">
        <v>14550350</v>
      </c>
      <c r="E326" s="92">
        <v>24094</v>
      </c>
      <c r="F326" s="92">
        <v>446317</v>
      </c>
      <c r="G326" s="61">
        <v>30.65</v>
      </c>
      <c r="H326" s="61">
        <v>30.73</v>
      </c>
      <c r="I326" s="61">
        <v>18.760000000000002</v>
      </c>
      <c r="J326" s="61">
        <v>18.7</v>
      </c>
      <c r="K326" s="61">
        <f t="shared" si="8"/>
        <v>37.46</v>
      </c>
      <c r="L326" s="62"/>
      <c r="M326" s="62"/>
    </row>
    <row r="327" spans="1:13">
      <c r="A327" s="34" t="s">
        <v>2360</v>
      </c>
      <c r="B327" s="34" t="s">
        <v>4601</v>
      </c>
      <c r="C327" s="92">
        <v>63652</v>
      </c>
      <c r="D327" s="92">
        <v>13829768</v>
      </c>
      <c r="E327" s="92">
        <v>5735</v>
      </c>
      <c r="F327" s="92">
        <v>393775</v>
      </c>
      <c r="G327" s="61">
        <v>30.87</v>
      </c>
      <c r="H327" s="61">
        <v>30.91</v>
      </c>
      <c r="I327" s="61">
        <v>18.98</v>
      </c>
      <c r="J327" s="61">
        <v>19.079999999999998</v>
      </c>
      <c r="K327" s="61">
        <f t="shared" si="8"/>
        <v>38.06</v>
      </c>
      <c r="L327" s="62"/>
      <c r="M327" s="62"/>
    </row>
    <row r="328" spans="1:13">
      <c r="A328" s="34" t="s">
        <v>2362</v>
      </c>
      <c r="B328" s="34" t="s">
        <v>4602</v>
      </c>
      <c r="C328" s="92">
        <v>69702</v>
      </c>
      <c r="D328" s="92">
        <v>14039280</v>
      </c>
      <c r="E328" s="92">
        <v>5139</v>
      </c>
      <c r="F328" s="92">
        <v>354152</v>
      </c>
      <c r="G328" s="61">
        <v>30.81</v>
      </c>
      <c r="H328" s="61">
        <v>30.98</v>
      </c>
      <c r="I328" s="61">
        <v>19.059999999999999</v>
      </c>
      <c r="J328" s="61">
        <v>18.98</v>
      </c>
      <c r="K328" s="61">
        <f t="shared" si="8"/>
        <v>38.04</v>
      </c>
      <c r="L328" s="62"/>
      <c r="M328" s="62"/>
    </row>
    <row r="329" spans="1:13">
      <c r="A329" s="34" t="s">
        <v>2355</v>
      </c>
      <c r="B329" s="34" t="s">
        <v>4603</v>
      </c>
      <c r="C329" s="92">
        <v>69719</v>
      </c>
      <c r="D329" s="92">
        <v>13920327</v>
      </c>
      <c r="E329" s="92">
        <v>5455</v>
      </c>
      <c r="F329" s="92">
        <v>353825</v>
      </c>
      <c r="G329" s="61">
        <v>30.93</v>
      </c>
      <c r="H329" s="61">
        <v>30.83</v>
      </c>
      <c r="I329" s="61">
        <v>19.010000000000002</v>
      </c>
      <c r="J329" s="61">
        <v>19.02</v>
      </c>
      <c r="K329" s="61">
        <f t="shared" si="8"/>
        <v>38.03</v>
      </c>
      <c r="L329" s="62"/>
      <c r="M329" s="62"/>
    </row>
    <row r="330" spans="1:13">
      <c r="A330" s="34" t="s">
        <v>2366</v>
      </c>
      <c r="B330" s="34" t="s">
        <v>4604</v>
      </c>
      <c r="C330" s="92">
        <v>76306</v>
      </c>
      <c r="D330" s="92">
        <v>14006251</v>
      </c>
      <c r="E330" s="92">
        <v>5022</v>
      </c>
      <c r="F330" s="92">
        <v>393318</v>
      </c>
      <c r="G330" s="61">
        <v>30.89</v>
      </c>
      <c r="H330" s="61">
        <v>30.87</v>
      </c>
      <c r="I330" s="61">
        <v>18.98</v>
      </c>
      <c r="J330" s="61">
        <v>19.05</v>
      </c>
      <c r="K330" s="61">
        <f t="shared" si="8"/>
        <v>38.03</v>
      </c>
      <c r="L330" s="62"/>
      <c r="M330" s="62"/>
    </row>
    <row r="331" spans="1:13">
      <c r="A331" s="34" t="s">
        <v>2364</v>
      </c>
      <c r="B331" s="34" t="s">
        <v>4605</v>
      </c>
      <c r="C331" s="92">
        <v>78105</v>
      </c>
      <c r="D331" s="92">
        <v>13742766</v>
      </c>
      <c r="E331" s="92">
        <v>4798</v>
      </c>
      <c r="F331" s="92">
        <v>353915</v>
      </c>
      <c r="G331" s="61">
        <v>30.89</v>
      </c>
      <c r="H331" s="61">
        <v>30.89</v>
      </c>
      <c r="I331" s="61">
        <v>19.02</v>
      </c>
      <c r="J331" s="61">
        <v>19</v>
      </c>
      <c r="K331" s="61">
        <f t="shared" si="8"/>
        <v>38.019999999999996</v>
      </c>
      <c r="L331" s="62"/>
      <c r="M331" s="62"/>
    </row>
    <row r="332" spans="1:13">
      <c r="A332" s="34" t="s">
        <v>2368</v>
      </c>
      <c r="B332" s="34" t="s">
        <v>4606</v>
      </c>
      <c r="C332" s="92">
        <v>70922</v>
      </c>
      <c r="D332" s="92">
        <v>13858217</v>
      </c>
      <c r="E332" s="92">
        <v>4872</v>
      </c>
      <c r="F332" s="92">
        <v>353837</v>
      </c>
      <c r="G332" s="61">
        <v>30.85</v>
      </c>
      <c r="H332" s="61">
        <v>30.89</v>
      </c>
      <c r="I332" s="61">
        <v>19.04</v>
      </c>
      <c r="J332" s="61">
        <v>19.04</v>
      </c>
      <c r="K332" s="61">
        <f t="shared" si="8"/>
        <v>38.08</v>
      </c>
      <c r="L332" s="62"/>
      <c r="M332" s="62"/>
    </row>
    <row r="333" spans="1:13">
      <c r="A333" s="34" t="s">
        <v>2370</v>
      </c>
      <c r="B333" s="34" t="s">
        <v>4607</v>
      </c>
      <c r="C333" s="92">
        <v>74363</v>
      </c>
      <c r="D333" s="92">
        <v>14692893</v>
      </c>
      <c r="E333" s="92">
        <v>5053</v>
      </c>
      <c r="F333" s="92">
        <v>479899</v>
      </c>
      <c r="G333" s="61">
        <v>30.85</v>
      </c>
      <c r="H333" s="61">
        <v>30.88</v>
      </c>
      <c r="I333" s="61">
        <v>19.07</v>
      </c>
      <c r="J333" s="61">
        <v>19.059999999999999</v>
      </c>
      <c r="K333" s="61">
        <f t="shared" si="8"/>
        <v>38.129999999999995</v>
      </c>
      <c r="L333" s="62"/>
      <c r="M333" s="62"/>
    </row>
    <row r="334" spans="1:13">
      <c r="A334" s="34" t="s">
        <v>2439</v>
      </c>
      <c r="B334" s="34" t="s">
        <v>4608</v>
      </c>
      <c r="C334" s="92">
        <v>114692</v>
      </c>
      <c r="D334" s="92">
        <v>12009461</v>
      </c>
      <c r="E334" s="92">
        <v>2454</v>
      </c>
      <c r="F334" s="92">
        <v>342543</v>
      </c>
      <c r="G334" s="61">
        <v>30.84</v>
      </c>
      <c r="H334" s="61">
        <v>30.96</v>
      </c>
      <c r="I334" s="61">
        <v>19.059999999999999</v>
      </c>
      <c r="J334" s="61">
        <v>19.05</v>
      </c>
      <c r="K334" s="61">
        <f t="shared" si="8"/>
        <v>38.11</v>
      </c>
      <c r="L334" s="62"/>
      <c r="M334" s="62"/>
    </row>
    <row r="335" spans="1:13">
      <c r="A335" s="34" t="s">
        <v>2443</v>
      </c>
      <c r="B335" s="34" t="s">
        <v>4609</v>
      </c>
      <c r="C335" s="92">
        <v>114344</v>
      </c>
      <c r="D335" s="92">
        <v>12089915</v>
      </c>
      <c r="E335" s="92">
        <v>3114</v>
      </c>
      <c r="F335" s="92">
        <v>454496</v>
      </c>
      <c r="G335" s="61">
        <v>30.88</v>
      </c>
      <c r="H335" s="61">
        <v>30.94</v>
      </c>
      <c r="I335" s="61">
        <v>19.079999999999998</v>
      </c>
      <c r="J335" s="61">
        <v>19.02</v>
      </c>
      <c r="K335" s="61">
        <f t="shared" si="8"/>
        <v>38.099999999999994</v>
      </c>
      <c r="L335" s="62"/>
      <c r="M335" s="62"/>
    </row>
    <row r="336" spans="1:13">
      <c r="A336" s="34" t="s">
        <v>2473</v>
      </c>
      <c r="B336" s="34" t="s">
        <v>4610</v>
      </c>
      <c r="C336" s="92">
        <v>151496</v>
      </c>
      <c r="D336" s="92">
        <v>12013828</v>
      </c>
      <c r="E336" s="92">
        <v>2490</v>
      </c>
      <c r="F336" s="92">
        <v>545470</v>
      </c>
      <c r="G336" s="61">
        <v>30.9</v>
      </c>
      <c r="H336" s="61">
        <v>30.86</v>
      </c>
      <c r="I336" s="61">
        <v>19.010000000000002</v>
      </c>
      <c r="J336" s="61">
        <v>19.07</v>
      </c>
      <c r="K336" s="61">
        <f t="shared" si="8"/>
        <v>38.08</v>
      </c>
      <c r="L336" s="62"/>
      <c r="M336" s="62"/>
    </row>
    <row r="337" spans="1:13">
      <c r="A337" s="34" t="s">
        <v>2469</v>
      </c>
      <c r="B337" s="34" t="s">
        <v>4611</v>
      </c>
      <c r="C337" s="92">
        <v>138000</v>
      </c>
      <c r="D337" s="92">
        <v>12065778</v>
      </c>
      <c r="E337" s="92">
        <v>2847</v>
      </c>
      <c r="F337" s="92">
        <v>545459</v>
      </c>
      <c r="G337" s="61">
        <v>30.89</v>
      </c>
      <c r="H337" s="61">
        <v>30.92</v>
      </c>
      <c r="I337" s="61">
        <v>19.04</v>
      </c>
      <c r="J337" s="61">
        <v>19.02</v>
      </c>
      <c r="K337" s="61">
        <f t="shared" si="8"/>
        <v>38.06</v>
      </c>
      <c r="L337" s="62"/>
      <c r="M337" s="62"/>
    </row>
    <row r="338" spans="1:13">
      <c r="A338" s="34" t="s">
        <v>2446</v>
      </c>
      <c r="B338" s="34" t="s">
        <v>4612</v>
      </c>
      <c r="C338" s="92">
        <v>118171</v>
      </c>
      <c r="D338" s="92">
        <v>12048301</v>
      </c>
      <c r="E338" s="92">
        <v>3158</v>
      </c>
      <c r="F338" s="92">
        <v>462270</v>
      </c>
      <c r="G338" s="61">
        <v>30.91</v>
      </c>
      <c r="H338" s="61">
        <v>30.97</v>
      </c>
      <c r="I338" s="61">
        <v>18.989999999999998</v>
      </c>
      <c r="J338" s="61">
        <v>19.010000000000002</v>
      </c>
      <c r="K338" s="61">
        <f t="shared" si="8"/>
        <v>38</v>
      </c>
      <c r="L338" s="62"/>
      <c r="M338" s="62"/>
    </row>
    <row r="339" spans="1:13">
      <c r="A339" s="34" t="s">
        <v>2431</v>
      </c>
      <c r="B339" s="34" t="s">
        <v>4613</v>
      </c>
      <c r="C339" s="92">
        <v>91813</v>
      </c>
      <c r="D339" s="92">
        <v>12057589</v>
      </c>
      <c r="E339" s="92">
        <v>2783</v>
      </c>
      <c r="F339" s="92">
        <v>279387</v>
      </c>
      <c r="G339" s="61">
        <v>31.03</v>
      </c>
      <c r="H339" s="61">
        <v>30.88</v>
      </c>
      <c r="I339" s="61">
        <v>19</v>
      </c>
      <c r="J339" s="61">
        <v>18.95</v>
      </c>
      <c r="K339" s="61">
        <f t="shared" si="8"/>
        <v>37.950000000000003</v>
      </c>
      <c r="L339" s="62"/>
      <c r="M339" s="62"/>
    </row>
    <row r="340" spans="1:13">
      <c r="A340" s="34" t="s">
        <v>2517</v>
      </c>
      <c r="B340" s="34" t="s">
        <v>4614</v>
      </c>
      <c r="C340" s="92">
        <v>167344</v>
      </c>
      <c r="D340" s="92">
        <v>12031406</v>
      </c>
      <c r="E340" s="92">
        <v>2690</v>
      </c>
      <c r="F340" s="92">
        <v>570617</v>
      </c>
      <c r="G340" s="61">
        <v>30.91</v>
      </c>
      <c r="H340" s="61">
        <v>30.92</v>
      </c>
      <c r="I340" s="61">
        <v>19.02</v>
      </c>
      <c r="J340" s="61">
        <v>19.010000000000002</v>
      </c>
      <c r="K340" s="61">
        <f t="shared" si="8"/>
        <v>38.03</v>
      </c>
      <c r="L340" s="62"/>
      <c r="M340" s="62"/>
    </row>
    <row r="341" spans="1:13">
      <c r="A341" s="34" t="s">
        <v>2520</v>
      </c>
      <c r="B341" s="34" t="s">
        <v>4615</v>
      </c>
      <c r="C341" s="92">
        <v>151028</v>
      </c>
      <c r="D341" s="92">
        <v>12063449</v>
      </c>
      <c r="E341" s="92">
        <v>2915</v>
      </c>
      <c r="F341" s="92">
        <v>487385</v>
      </c>
      <c r="G341" s="61">
        <v>30.94</v>
      </c>
      <c r="H341" s="61">
        <v>30.86</v>
      </c>
      <c r="I341" s="61">
        <v>19.05</v>
      </c>
      <c r="J341" s="61">
        <v>19.010000000000002</v>
      </c>
      <c r="K341" s="61">
        <f t="shared" si="8"/>
        <v>38.06</v>
      </c>
      <c r="L341" s="62"/>
      <c r="M341" s="62"/>
    </row>
    <row r="342" spans="1:13">
      <c r="A342" s="34" t="s">
        <v>2436</v>
      </c>
      <c r="B342" s="34" t="s">
        <v>4616</v>
      </c>
      <c r="C342" s="92">
        <v>91439</v>
      </c>
      <c r="D342" s="92">
        <v>12092617</v>
      </c>
      <c r="E342" s="92">
        <v>3105</v>
      </c>
      <c r="F342" s="92">
        <v>261944</v>
      </c>
      <c r="G342" s="61">
        <v>30.97</v>
      </c>
      <c r="H342" s="61">
        <v>30.91</v>
      </c>
      <c r="I342" s="61">
        <v>19.02</v>
      </c>
      <c r="J342" s="61">
        <v>18.899999999999999</v>
      </c>
      <c r="K342" s="61">
        <f t="shared" si="8"/>
        <v>37.92</v>
      </c>
      <c r="L342" s="62"/>
      <c r="M342" s="62"/>
    </row>
    <row r="343" spans="1:13">
      <c r="A343" s="34" t="s">
        <v>501</v>
      </c>
      <c r="B343" s="34" t="s">
        <v>4617</v>
      </c>
      <c r="C343" s="92">
        <v>176339</v>
      </c>
      <c r="D343" s="92">
        <v>12038222</v>
      </c>
      <c r="E343" s="92">
        <v>3163</v>
      </c>
      <c r="F343" s="92">
        <v>475869</v>
      </c>
      <c r="G343" s="61">
        <v>30.9</v>
      </c>
      <c r="H343" s="61">
        <v>30.87</v>
      </c>
      <c r="I343" s="61">
        <v>19.059999999999999</v>
      </c>
      <c r="J343" s="61">
        <v>19.05</v>
      </c>
      <c r="K343" s="61">
        <f t="shared" si="8"/>
        <v>38.11</v>
      </c>
      <c r="L343" s="62"/>
      <c r="M343" s="62"/>
    </row>
    <row r="344" spans="1:13">
      <c r="A344" s="34" t="s">
        <v>505</v>
      </c>
      <c r="B344" s="34" t="s">
        <v>4618</v>
      </c>
      <c r="C344" s="92">
        <v>176574</v>
      </c>
      <c r="D344" s="92">
        <v>12228149</v>
      </c>
      <c r="E344" s="92">
        <v>4980</v>
      </c>
      <c r="F344" s="92">
        <v>522843</v>
      </c>
      <c r="G344" s="61">
        <v>30.85</v>
      </c>
      <c r="H344" s="61">
        <v>30.81</v>
      </c>
      <c r="I344" s="61">
        <v>19.149999999999999</v>
      </c>
      <c r="J344" s="61">
        <v>19.09</v>
      </c>
      <c r="K344" s="61">
        <f t="shared" si="8"/>
        <v>38.239999999999995</v>
      </c>
      <c r="L344" s="62"/>
      <c r="M344" s="62"/>
    </row>
    <row r="345" spans="1:13">
      <c r="A345" s="34" t="s">
        <v>508</v>
      </c>
      <c r="B345" s="34" t="s">
        <v>4619</v>
      </c>
      <c r="C345" s="92">
        <v>150342</v>
      </c>
      <c r="D345" s="92">
        <v>12081366</v>
      </c>
      <c r="E345" s="92">
        <v>3618</v>
      </c>
      <c r="F345" s="92">
        <v>474238</v>
      </c>
      <c r="G345" s="61">
        <v>30.87</v>
      </c>
      <c r="H345" s="61">
        <v>30.86</v>
      </c>
      <c r="I345" s="61">
        <v>19.04</v>
      </c>
      <c r="J345" s="61">
        <v>19.11</v>
      </c>
      <c r="K345" s="61">
        <f t="shared" si="8"/>
        <v>38.15</v>
      </c>
      <c r="L345" s="62"/>
      <c r="M345" s="62"/>
    </row>
    <row r="346" spans="1:13">
      <c r="A346" s="34" t="s">
        <v>621</v>
      </c>
      <c r="B346" s="34" t="s">
        <v>4620</v>
      </c>
      <c r="C346" s="92">
        <v>134679</v>
      </c>
      <c r="D346" s="92">
        <v>11990570</v>
      </c>
      <c r="E346" s="92">
        <v>3690</v>
      </c>
      <c r="F346" s="92">
        <v>457492</v>
      </c>
      <c r="G346" s="61">
        <v>30.87</v>
      </c>
      <c r="H346" s="61">
        <v>30.93</v>
      </c>
      <c r="I346" s="61">
        <v>19.059999999999999</v>
      </c>
      <c r="J346" s="61">
        <v>19.010000000000002</v>
      </c>
      <c r="K346" s="61">
        <f t="shared" si="8"/>
        <v>38.07</v>
      </c>
      <c r="L346" s="62"/>
      <c r="M346" s="62"/>
    </row>
    <row r="347" spans="1:13">
      <c r="A347" s="34" t="s">
        <v>630</v>
      </c>
      <c r="B347" s="34" t="s">
        <v>4621</v>
      </c>
      <c r="C347" s="92">
        <v>186394</v>
      </c>
      <c r="D347" s="92">
        <v>11917666</v>
      </c>
      <c r="E347" s="92">
        <v>2383</v>
      </c>
      <c r="F347" s="92">
        <v>583743</v>
      </c>
      <c r="G347" s="61">
        <v>30.93</v>
      </c>
      <c r="H347" s="61">
        <v>30.92</v>
      </c>
      <c r="I347" s="61">
        <v>18.97</v>
      </c>
      <c r="J347" s="61">
        <v>19.05</v>
      </c>
      <c r="K347" s="61">
        <f t="shared" si="8"/>
        <v>38.019999999999996</v>
      </c>
      <c r="L347" s="62"/>
      <c r="M347" s="62"/>
    </row>
    <row r="348" spans="1:13">
      <c r="A348" s="34" t="s">
        <v>618</v>
      </c>
      <c r="B348" s="34" t="s">
        <v>4622</v>
      </c>
      <c r="C348" s="92">
        <v>151085</v>
      </c>
      <c r="D348" s="92">
        <v>11910366</v>
      </c>
      <c r="E348" s="92">
        <v>2782</v>
      </c>
      <c r="F348" s="92">
        <v>457147</v>
      </c>
      <c r="G348" s="61">
        <v>30.85</v>
      </c>
      <c r="H348" s="61">
        <v>30.99</v>
      </c>
      <c r="I348" s="61">
        <v>19.05</v>
      </c>
      <c r="J348" s="61">
        <v>19</v>
      </c>
      <c r="K348" s="61">
        <f t="shared" si="8"/>
        <v>38.049999999999997</v>
      </c>
      <c r="L348" s="62"/>
      <c r="M348" s="62"/>
    </row>
    <row r="349" spans="1:13">
      <c r="A349" s="34" t="s">
        <v>1714</v>
      </c>
      <c r="B349" s="34" t="s">
        <v>4623</v>
      </c>
      <c r="C349" s="92">
        <v>25004</v>
      </c>
      <c r="D349" s="92">
        <v>16101038</v>
      </c>
      <c r="E349" s="92">
        <v>18640</v>
      </c>
      <c r="F349" s="92">
        <v>175550</v>
      </c>
      <c r="G349" s="61">
        <v>30.82</v>
      </c>
      <c r="H349" s="61">
        <v>30.77</v>
      </c>
      <c r="I349" s="61">
        <v>18.850000000000001</v>
      </c>
      <c r="J349" s="61">
        <v>18.920000000000002</v>
      </c>
      <c r="K349" s="61">
        <f t="shared" si="8"/>
        <v>37.770000000000003</v>
      </c>
      <c r="L349" s="62"/>
      <c r="M349" s="62"/>
    </row>
    <row r="350" spans="1:13">
      <c r="A350" s="34" t="s">
        <v>1735</v>
      </c>
      <c r="B350" s="34" t="s">
        <v>4624</v>
      </c>
      <c r="C350" s="92">
        <v>58803</v>
      </c>
      <c r="D350" s="92">
        <v>15139411</v>
      </c>
      <c r="E350" s="92">
        <v>7164</v>
      </c>
      <c r="F350" s="92">
        <v>350547</v>
      </c>
      <c r="G350" s="61">
        <v>31</v>
      </c>
      <c r="H350" s="61">
        <v>30.8</v>
      </c>
      <c r="I350" s="61">
        <v>18.97</v>
      </c>
      <c r="J350" s="61">
        <v>19.03</v>
      </c>
      <c r="K350" s="61">
        <f t="shared" si="8"/>
        <v>38</v>
      </c>
      <c r="L350" s="62"/>
      <c r="M350" s="62"/>
    </row>
    <row r="351" spans="1:13">
      <c r="A351" s="34" t="s">
        <v>1739</v>
      </c>
      <c r="B351" s="34" t="s">
        <v>4625</v>
      </c>
      <c r="C351" s="92">
        <v>61459</v>
      </c>
      <c r="D351" s="92">
        <v>14760564</v>
      </c>
      <c r="E351" s="92">
        <v>6341</v>
      </c>
      <c r="F351" s="92">
        <v>272699</v>
      </c>
      <c r="G351" s="61">
        <v>30.94</v>
      </c>
      <c r="H351" s="61">
        <v>30.87</v>
      </c>
      <c r="I351" s="61">
        <v>18.989999999999998</v>
      </c>
      <c r="J351" s="61">
        <v>19</v>
      </c>
      <c r="K351" s="61">
        <f t="shared" si="8"/>
        <v>37.989999999999995</v>
      </c>
      <c r="L351" s="62"/>
      <c r="M351" s="62"/>
    </row>
    <row r="352" spans="1:13">
      <c r="A352" s="34" t="s">
        <v>1724</v>
      </c>
      <c r="B352" s="34" t="s">
        <v>4626</v>
      </c>
      <c r="C352" s="92">
        <v>62376</v>
      </c>
      <c r="D352" s="92">
        <v>14715154</v>
      </c>
      <c r="E352" s="92">
        <v>7763</v>
      </c>
      <c r="F352" s="92">
        <v>281960</v>
      </c>
      <c r="G352" s="61">
        <v>30.87</v>
      </c>
      <c r="H352" s="61">
        <v>30.9</v>
      </c>
      <c r="I352" s="61">
        <v>19.010000000000002</v>
      </c>
      <c r="J352" s="61">
        <v>19.010000000000002</v>
      </c>
      <c r="K352" s="61">
        <f t="shared" si="8"/>
        <v>38.020000000000003</v>
      </c>
      <c r="L352" s="62"/>
      <c r="M352" s="62"/>
    </row>
    <row r="353" spans="1:13">
      <c r="A353" s="34" t="s">
        <v>1996</v>
      </c>
      <c r="B353" s="34" t="s">
        <v>4627</v>
      </c>
      <c r="C353" s="92">
        <v>64728</v>
      </c>
      <c r="D353" s="92">
        <v>13601024</v>
      </c>
      <c r="E353" s="92">
        <v>9509</v>
      </c>
      <c r="F353" s="92">
        <v>288389</v>
      </c>
      <c r="G353" s="61">
        <v>30.79</v>
      </c>
      <c r="H353" s="61">
        <v>30.94</v>
      </c>
      <c r="I353" s="61">
        <v>18.97</v>
      </c>
      <c r="J353" s="61">
        <v>18.899999999999999</v>
      </c>
      <c r="K353" s="61">
        <f t="shared" si="8"/>
        <v>37.869999999999997</v>
      </c>
      <c r="L353" s="62"/>
      <c r="M353" s="62"/>
    </row>
    <row r="354" spans="1:13">
      <c r="A354" s="34" t="s">
        <v>236</v>
      </c>
      <c r="B354" s="34" t="s">
        <v>4628</v>
      </c>
      <c r="C354" s="92">
        <v>142934</v>
      </c>
      <c r="D354" s="92">
        <v>11922033</v>
      </c>
      <c r="E354" s="92">
        <v>2636</v>
      </c>
      <c r="F354" s="92">
        <v>377732</v>
      </c>
      <c r="G354" s="61">
        <v>30.95</v>
      </c>
      <c r="H354" s="61">
        <v>30.9</v>
      </c>
      <c r="I354" s="61">
        <v>18.95</v>
      </c>
      <c r="J354" s="61">
        <v>19.079999999999998</v>
      </c>
      <c r="K354" s="61">
        <f t="shared" si="8"/>
        <v>38.03</v>
      </c>
      <c r="L354" s="62"/>
      <c r="M354" s="62"/>
    </row>
    <row r="355" spans="1:13">
      <c r="A355" s="34" t="s">
        <v>213</v>
      </c>
      <c r="B355" s="34" t="s">
        <v>4629</v>
      </c>
      <c r="C355" s="92">
        <v>185163</v>
      </c>
      <c r="D355" s="92">
        <v>12008934</v>
      </c>
      <c r="E355" s="92">
        <v>3629</v>
      </c>
      <c r="F355" s="92">
        <v>552875</v>
      </c>
      <c r="G355" s="61">
        <v>30.81</v>
      </c>
      <c r="H355" s="61">
        <v>30.96</v>
      </c>
      <c r="I355" s="61">
        <v>19.05</v>
      </c>
      <c r="J355" s="61">
        <v>19.059999999999999</v>
      </c>
      <c r="K355" s="61">
        <f t="shared" si="8"/>
        <v>38.11</v>
      </c>
      <c r="L355" s="62"/>
      <c r="M355" s="62"/>
    </row>
    <row r="356" spans="1:13">
      <c r="A356" s="34" t="s">
        <v>221</v>
      </c>
      <c r="B356" s="34" t="s">
        <v>4630</v>
      </c>
      <c r="C356" s="92">
        <v>151289</v>
      </c>
      <c r="D356" s="92">
        <v>12002468</v>
      </c>
      <c r="E356" s="92">
        <v>3095</v>
      </c>
      <c r="F356" s="92">
        <v>414376</v>
      </c>
      <c r="G356" s="61">
        <v>30.9</v>
      </c>
      <c r="H356" s="61">
        <v>30.91</v>
      </c>
      <c r="I356" s="61">
        <v>19.03</v>
      </c>
      <c r="J356" s="61">
        <v>19.05</v>
      </c>
      <c r="K356" s="61">
        <f t="shared" si="8"/>
        <v>38.08</v>
      </c>
      <c r="L356" s="62"/>
      <c r="M356" s="62"/>
    </row>
    <row r="357" spans="1:13">
      <c r="A357" s="34" t="s">
        <v>2211</v>
      </c>
      <c r="B357" s="34" t="s">
        <v>4631</v>
      </c>
      <c r="C357" s="92">
        <v>125280</v>
      </c>
      <c r="D357" s="92">
        <v>12123354</v>
      </c>
      <c r="E357" s="92">
        <v>3742</v>
      </c>
      <c r="F357" s="92">
        <v>447613</v>
      </c>
      <c r="G357" s="61">
        <v>30.97</v>
      </c>
      <c r="H357" s="61">
        <v>30.89</v>
      </c>
      <c r="I357" s="61">
        <v>18.98</v>
      </c>
      <c r="J357" s="61">
        <v>19</v>
      </c>
      <c r="K357" s="61">
        <f t="shared" si="8"/>
        <v>37.980000000000004</v>
      </c>
      <c r="L357" s="62"/>
      <c r="M357" s="62"/>
    </row>
    <row r="358" spans="1:13">
      <c r="A358" s="34" t="s">
        <v>1907</v>
      </c>
      <c r="B358" s="34" t="s">
        <v>4632</v>
      </c>
      <c r="C358" s="92">
        <v>150969</v>
      </c>
      <c r="D358" s="92">
        <v>11910136</v>
      </c>
      <c r="E358" s="92">
        <v>2379</v>
      </c>
      <c r="F358" s="92">
        <v>551570</v>
      </c>
      <c r="G358" s="61">
        <v>30.87</v>
      </c>
      <c r="H358" s="61">
        <v>31.01</v>
      </c>
      <c r="I358" s="61">
        <v>19</v>
      </c>
      <c r="J358" s="61">
        <v>19</v>
      </c>
      <c r="K358" s="61">
        <f t="shared" si="8"/>
        <v>38</v>
      </c>
      <c r="L358" s="62"/>
      <c r="M358" s="62"/>
    </row>
    <row r="359" spans="1:13">
      <c r="A359" s="34" t="s">
        <v>1616</v>
      </c>
      <c r="B359" s="34" t="s">
        <v>4633</v>
      </c>
      <c r="C359" s="92">
        <v>51504</v>
      </c>
      <c r="D359" s="92">
        <v>15075022</v>
      </c>
      <c r="E359" s="92">
        <v>6157</v>
      </c>
      <c r="F359" s="92">
        <v>317366</v>
      </c>
      <c r="G359" s="61">
        <v>30.91</v>
      </c>
      <c r="H359" s="61">
        <v>30.88</v>
      </c>
      <c r="I359" s="61">
        <v>19.03</v>
      </c>
      <c r="J359" s="61">
        <v>19</v>
      </c>
      <c r="K359" s="61">
        <f t="shared" si="8"/>
        <v>38.03</v>
      </c>
      <c r="L359" s="62"/>
      <c r="M359" s="62"/>
    </row>
    <row r="360" spans="1:13">
      <c r="A360" s="34" t="s">
        <v>1291</v>
      </c>
      <c r="B360" s="34" t="s">
        <v>4634</v>
      </c>
      <c r="C360" s="92">
        <v>133830</v>
      </c>
      <c r="D360" s="92">
        <v>12058049</v>
      </c>
      <c r="E360" s="92">
        <v>2433</v>
      </c>
      <c r="F360" s="92">
        <v>393828</v>
      </c>
      <c r="G360" s="61">
        <v>30.97</v>
      </c>
      <c r="H360" s="61">
        <v>31.03</v>
      </c>
      <c r="I360" s="61">
        <v>18.91</v>
      </c>
      <c r="J360" s="61">
        <v>18.96</v>
      </c>
      <c r="K360" s="61">
        <f t="shared" si="8"/>
        <v>37.870000000000005</v>
      </c>
      <c r="L360" s="62"/>
      <c r="M360" s="62"/>
    </row>
    <row r="361" spans="1:13">
      <c r="A361" s="34" t="s">
        <v>2649</v>
      </c>
      <c r="B361" s="34" t="s">
        <v>4635</v>
      </c>
      <c r="C361" s="92">
        <v>142865</v>
      </c>
      <c r="D361" s="92">
        <v>12099153</v>
      </c>
      <c r="E361" s="92">
        <v>2561</v>
      </c>
      <c r="F361" s="92">
        <v>552624</v>
      </c>
      <c r="G361" s="61">
        <v>30.99</v>
      </c>
      <c r="H361" s="61">
        <v>30.9</v>
      </c>
      <c r="I361" s="61">
        <v>18.940000000000001</v>
      </c>
      <c r="J361" s="61">
        <v>19.079999999999998</v>
      </c>
      <c r="K361" s="61">
        <f t="shared" si="8"/>
        <v>38.019999999999996</v>
      </c>
      <c r="L361" s="62"/>
      <c r="M361" s="62"/>
    </row>
    <row r="362" spans="1:13">
      <c r="A362" s="34" t="s">
        <v>1293</v>
      </c>
      <c r="B362" s="34" t="s">
        <v>4636</v>
      </c>
      <c r="C362" s="92">
        <v>130899</v>
      </c>
      <c r="D362" s="92">
        <v>12030788</v>
      </c>
      <c r="E362" s="92">
        <v>2593</v>
      </c>
      <c r="F362" s="92">
        <v>392439</v>
      </c>
      <c r="G362" s="61">
        <v>31.07</v>
      </c>
      <c r="H362" s="61">
        <v>30.84</v>
      </c>
      <c r="I362" s="61">
        <v>18.97</v>
      </c>
      <c r="J362" s="61">
        <v>18.989999999999998</v>
      </c>
      <c r="K362" s="61">
        <f t="shared" si="8"/>
        <v>37.959999999999994</v>
      </c>
      <c r="L362" s="62"/>
      <c r="M362" s="62"/>
    </row>
    <row r="363" spans="1:13">
      <c r="A363" s="34" t="s">
        <v>2323</v>
      </c>
      <c r="B363" s="34" t="s">
        <v>4637</v>
      </c>
      <c r="C363" s="92">
        <v>28227</v>
      </c>
      <c r="D363" s="92">
        <v>16461333</v>
      </c>
      <c r="E363" s="92">
        <v>16508</v>
      </c>
      <c r="F363" s="92">
        <v>188138</v>
      </c>
      <c r="G363" s="61">
        <v>30.83</v>
      </c>
      <c r="H363" s="61">
        <v>30.78</v>
      </c>
      <c r="I363" s="61">
        <v>18.88</v>
      </c>
      <c r="J363" s="61">
        <v>18.940000000000001</v>
      </c>
      <c r="K363" s="61">
        <f t="shared" si="8"/>
        <v>37.82</v>
      </c>
      <c r="L363" s="62"/>
      <c r="M363" s="62"/>
    </row>
    <row r="364" spans="1:13">
      <c r="A364" s="34" t="s">
        <v>576</v>
      </c>
      <c r="B364" s="34" t="s">
        <v>4638</v>
      </c>
      <c r="C364" s="92">
        <v>132816</v>
      </c>
      <c r="D364" s="92">
        <v>12095917</v>
      </c>
      <c r="E364" s="92">
        <v>3133</v>
      </c>
      <c r="F364" s="92">
        <v>570171</v>
      </c>
      <c r="G364" s="61">
        <v>30.93</v>
      </c>
      <c r="H364" s="61">
        <v>30.93</v>
      </c>
      <c r="I364" s="61">
        <v>19.010000000000002</v>
      </c>
      <c r="J364" s="61">
        <v>18.989999999999998</v>
      </c>
      <c r="K364" s="61">
        <f t="shared" si="8"/>
        <v>38</v>
      </c>
      <c r="L364" s="62"/>
      <c r="M364" s="62"/>
    </row>
    <row r="365" spans="1:13">
      <c r="A365" s="34" t="s">
        <v>827</v>
      </c>
      <c r="B365" s="34" t="s">
        <v>4639</v>
      </c>
      <c r="C365" s="92">
        <v>155940</v>
      </c>
      <c r="D365" s="92">
        <v>11991100</v>
      </c>
      <c r="E365" s="92">
        <v>3014</v>
      </c>
      <c r="F365" s="92">
        <v>453898</v>
      </c>
      <c r="G365" s="61">
        <v>31.02</v>
      </c>
      <c r="H365" s="61">
        <v>30.88</v>
      </c>
      <c r="I365" s="61">
        <v>18.98</v>
      </c>
      <c r="J365" s="61">
        <v>18.989999999999998</v>
      </c>
      <c r="K365" s="61">
        <f t="shared" si="8"/>
        <v>37.97</v>
      </c>
      <c r="L365" s="62"/>
      <c r="M365" s="62"/>
    </row>
    <row r="366" spans="1:13">
      <c r="A366" s="34" t="s">
        <v>1839</v>
      </c>
      <c r="B366" s="34" t="s">
        <v>4640</v>
      </c>
      <c r="C366" s="92">
        <v>93059</v>
      </c>
      <c r="D366" s="92">
        <v>12971738</v>
      </c>
      <c r="E366" s="92">
        <v>5252</v>
      </c>
      <c r="F366" s="92">
        <v>310460</v>
      </c>
      <c r="G366" s="61">
        <v>31</v>
      </c>
      <c r="H366" s="61">
        <v>30.9</v>
      </c>
      <c r="I366" s="61">
        <v>18.940000000000001</v>
      </c>
      <c r="J366" s="61">
        <v>19</v>
      </c>
      <c r="K366" s="61">
        <f t="shared" si="8"/>
        <v>37.94</v>
      </c>
      <c r="L366" s="62"/>
      <c r="M366" s="62"/>
    </row>
    <row r="367" spans="1:13">
      <c r="A367" s="34" t="s">
        <v>1856</v>
      </c>
      <c r="B367" s="34" t="s">
        <v>4641</v>
      </c>
      <c r="C367" s="92">
        <v>100987</v>
      </c>
      <c r="D367" s="92">
        <v>12567372</v>
      </c>
      <c r="E367" s="92">
        <v>3810</v>
      </c>
      <c r="F367" s="92">
        <v>301750</v>
      </c>
      <c r="G367" s="61">
        <v>30.93</v>
      </c>
      <c r="H367" s="61">
        <v>30.93</v>
      </c>
      <c r="I367" s="61">
        <v>19</v>
      </c>
      <c r="J367" s="61">
        <v>18.940000000000001</v>
      </c>
      <c r="K367" s="61">
        <f t="shared" si="8"/>
        <v>37.94</v>
      </c>
      <c r="L367" s="62"/>
      <c r="M367" s="62"/>
    </row>
    <row r="368" spans="1:13">
      <c r="A368" s="34" t="s">
        <v>1850</v>
      </c>
      <c r="B368" s="34" t="s">
        <v>4642</v>
      </c>
      <c r="C368" s="92">
        <v>89106</v>
      </c>
      <c r="D368" s="92">
        <v>12654942</v>
      </c>
      <c r="E368" s="92">
        <v>3521</v>
      </c>
      <c r="F368" s="92">
        <v>349758</v>
      </c>
      <c r="G368" s="61">
        <v>30.87</v>
      </c>
      <c r="H368" s="61">
        <v>30.98</v>
      </c>
      <c r="I368" s="61">
        <v>19.059999999999999</v>
      </c>
      <c r="J368" s="61">
        <v>18.95</v>
      </c>
      <c r="K368" s="61">
        <f t="shared" si="8"/>
        <v>38.01</v>
      </c>
      <c r="L368" s="62"/>
      <c r="M368" s="62"/>
    </row>
    <row r="369" spans="1:13">
      <c r="A369" s="34" t="s">
        <v>1863</v>
      </c>
      <c r="B369" s="34" t="s">
        <v>4643</v>
      </c>
      <c r="C369" s="92">
        <v>115125</v>
      </c>
      <c r="D369" s="92">
        <v>12430902</v>
      </c>
      <c r="E369" s="92">
        <v>3315</v>
      </c>
      <c r="F369" s="92">
        <v>536897</v>
      </c>
      <c r="G369" s="61">
        <v>30.91</v>
      </c>
      <c r="H369" s="61">
        <v>30.93</v>
      </c>
      <c r="I369" s="61">
        <v>19.010000000000002</v>
      </c>
      <c r="J369" s="61">
        <v>18.98</v>
      </c>
      <c r="K369" s="61">
        <f t="shared" si="8"/>
        <v>37.99</v>
      </c>
      <c r="L369" s="62"/>
      <c r="M369" s="62"/>
    </row>
    <row r="370" spans="1:13">
      <c r="A370" s="34" t="s">
        <v>1846</v>
      </c>
      <c r="B370" s="34" t="s">
        <v>4644</v>
      </c>
      <c r="C370" s="92">
        <v>108183</v>
      </c>
      <c r="D370" s="92">
        <v>12531011</v>
      </c>
      <c r="E370" s="92">
        <v>4002</v>
      </c>
      <c r="F370" s="92">
        <v>536983</v>
      </c>
      <c r="G370" s="61">
        <v>31</v>
      </c>
      <c r="H370" s="61">
        <v>30.94</v>
      </c>
      <c r="I370" s="61">
        <v>18.96</v>
      </c>
      <c r="J370" s="61">
        <v>18.920000000000002</v>
      </c>
      <c r="K370" s="61">
        <f t="shared" si="8"/>
        <v>37.880000000000003</v>
      </c>
      <c r="L370" s="62"/>
      <c r="M370" s="62"/>
    </row>
    <row r="371" spans="1:13">
      <c r="A371" s="34" t="s">
        <v>1836</v>
      </c>
      <c r="B371" s="34" t="s">
        <v>4645</v>
      </c>
      <c r="C371" s="92">
        <v>91254</v>
      </c>
      <c r="D371" s="92">
        <v>12643082</v>
      </c>
      <c r="E371" s="92">
        <v>4250</v>
      </c>
      <c r="F371" s="92">
        <v>349593</v>
      </c>
      <c r="G371" s="61">
        <v>30.93</v>
      </c>
      <c r="H371" s="61">
        <v>30.93</v>
      </c>
      <c r="I371" s="61">
        <v>18.96</v>
      </c>
      <c r="J371" s="61">
        <v>18.98</v>
      </c>
      <c r="K371" s="61">
        <f t="shared" si="8"/>
        <v>37.94</v>
      </c>
      <c r="L371" s="62"/>
      <c r="M371" s="62"/>
    </row>
    <row r="372" spans="1:13">
      <c r="A372" s="34" t="s">
        <v>1880</v>
      </c>
      <c r="B372" s="34" t="s">
        <v>4646</v>
      </c>
      <c r="C372" s="92">
        <v>94666</v>
      </c>
      <c r="D372" s="92">
        <v>12393939</v>
      </c>
      <c r="E372" s="92">
        <v>3218</v>
      </c>
      <c r="F372" s="92">
        <v>536864</v>
      </c>
      <c r="G372" s="61">
        <v>30.82</v>
      </c>
      <c r="H372" s="61">
        <v>31.05</v>
      </c>
      <c r="I372" s="61">
        <v>19</v>
      </c>
      <c r="J372" s="61">
        <v>18.940000000000001</v>
      </c>
      <c r="K372" s="61">
        <f t="shared" si="8"/>
        <v>37.94</v>
      </c>
      <c r="L372" s="62"/>
      <c r="M372" s="62"/>
    </row>
    <row r="373" spans="1:13">
      <c r="A373" s="34" t="s">
        <v>1854</v>
      </c>
      <c r="B373" s="34" t="s">
        <v>4647</v>
      </c>
      <c r="C373" s="92">
        <v>98980</v>
      </c>
      <c r="D373" s="92">
        <v>12581274</v>
      </c>
      <c r="E373" s="92">
        <v>3411</v>
      </c>
      <c r="F373" s="92">
        <v>458912</v>
      </c>
      <c r="G373" s="61">
        <v>30.93</v>
      </c>
      <c r="H373" s="61">
        <v>30.9</v>
      </c>
      <c r="I373" s="61">
        <v>19.02</v>
      </c>
      <c r="J373" s="61">
        <v>18.989999999999998</v>
      </c>
      <c r="K373" s="61">
        <f t="shared" si="8"/>
        <v>38.01</v>
      </c>
      <c r="L373" s="62"/>
      <c r="M373" s="62"/>
    </row>
    <row r="374" spans="1:13">
      <c r="A374" s="34" t="s">
        <v>1896</v>
      </c>
      <c r="B374" s="34" t="s">
        <v>4648</v>
      </c>
      <c r="C374" s="92">
        <v>93821</v>
      </c>
      <c r="D374" s="92">
        <v>12748070</v>
      </c>
      <c r="E374" s="92">
        <v>3891</v>
      </c>
      <c r="F374" s="92">
        <v>349512</v>
      </c>
      <c r="G374" s="61">
        <v>30.91</v>
      </c>
      <c r="H374" s="61">
        <v>30.94</v>
      </c>
      <c r="I374" s="61">
        <v>19</v>
      </c>
      <c r="J374" s="61">
        <v>18.97</v>
      </c>
      <c r="K374" s="61">
        <f t="shared" si="8"/>
        <v>37.97</v>
      </c>
      <c r="L374" s="62"/>
      <c r="M374" s="62"/>
    </row>
    <row r="375" spans="1:13">
      <c r="A375" s="34" t="s">
        <v>1848</v>
      </c>
      <c r="B375" s="34" t="s">
        <v>4649</v>
      </c>
      <c r="C375" s="92">
        <v>95603</v>
      </c>
      <c r="D375" s="92">
        <v>12521009</v>
      </c>
      <c r="E375" s="92">
        <v>3635</v>
      </c>
      <c r="F375" s="92">
        <v>464110</v>
      </c>
      <c r="G375" s="61">
        <v>30.91</v>
      </c>
      <c r="H375" s="61">
        <v>30.95</v>
      </c>
      <c r="I375" s="61">
        <v>18.93</v>
      </c>
      <c r="J375" s="61">
        <v>19</v>
      </c>
      <c r="K375" s="61">
        <f t="shared" si="8"/>
        <v>37.93</v>
      </c>
      <c r="L375" s="62"/>
      <c r="M375" s="62"/>
    </row>
    <row r="376" spans="1:13">
      <c r="A376" s="34" t="s">
        <v>1841</v>
      </c>
      <c r="B376" s="34" t="s">
        <v>4650</v>
      </c>
      <c r="C376" s="92">
        <v>113149</v>
      </c>
      <c r="D376" s="92">
        <v>12382035</v>
      </c>
      <c r="E376" s="92">
        <v>3813</v>
      </c>
      <c r="F376" s="92">
        <v>746371</v>
      </c>
      <c r="G376" s="61">
        <v>30.9</v>
      </c>
      <c r="H376" s="61">
        <v>30.95</v>
      </c>
      <c r="I376" s="61">
        <v>18.989999999999998</v>
      </c>
      <c r="J376" s="61">
        <v>18.96</v>
      </c>
      <c r="K376" s="61">
        <f t="shared" si="8"/>
        <v>37.950000000000003</v>
      </c>
      <c r="L376" s="62"/>
      <c r="M376" s="62"/>
    </row>
    <row r="377" spans="1:13">
      <c r="A377" s="34" t="s">
        <v>1886</v>
      </c>
      <c r="B377" s="34" t="s">
        <v>4651</v>
      </c>
      <c r="C377" s="92">
        <v>129156</v>
      </c>
      <c r="D377" s="92">
        <v>11902454</v>
      </c>
      <c r="E377" s="92">
        <v>2643</v>
      </c>
      <c r="F377" s="92">
        <v>375295</v>
      </c>
      <c r="G377" s="61">
        <v>31.02</v>
      </c>
      <c r="H377" s="61">
        <v>30.94</v>
      </c>
      <c r="I377" s="61">
        <v>18.95</v>
      </c>
      <c r="J377" s="61">
        <v>18.95</v>
      </c>
      <c r="K377" s="61">
        <f t="shared" si="8"/>
        <v>37.9</v>
      </c>
      <c r="L377" s="62"/>
      <c r="M377" s="62"/>
    </row>
    <row r="378" spans="1:13">
      <c r="A378" s="34" t="s">
        <v>1882</v>
      </c>
      <c r="B378" s="34" t="s">
        <v>4652</v>
      </c>
      <c r="C378" s="92">
        <v>92581</v>
      </c>
      <c r="D378" s="92">
        <v>12465139</v>
      </c>
      <c r="E378" s="92">
        <v>3696</v>
      </c>
      <c r="F378" s="92">
        <v>279582</v>
      </c>
      <c r="G378" s="61">
        <v>31</v>
      </c>
      <c r="H378" s="61">
        <v>30.95</v>
      </c>
      <c r="I378" s="61">
        <v>18.97</v>
      </c>
      <c r="J378" s="61">
        <v>18.940000000000001</v>
      </c>
      <c r="K378" s="61">
        <f t="shared" si="8"/>
        <v>37.909999999999997</v>
      </c>
      <c r="L378" s="62"/>
      <c r="M378" s="62"/>
    </row>
    <row r="379" spans="1:13">
      <c r="A379" s="34" t="s">
        <v>1865</v>
      </c>
      <c r="B379" s="34" t="s">
        <v>4653</v>
      </c>
      <c r="C379" s="92">
        <v>94030</v>
      </c>
      <c r="D379" s="92">
        <v>12398698</v>
      </c>
      <c r="E379" s="92">
        <v>3634</v>
      </c>
      <c r="F379" s="92">
        <v>386539</v>
      </c>
      <c r="G379" s="61">
        <v>30.93</v>
      </c>
      <c r="H379" s="61">
        <v>31.02</v>
      </c>
      <c r="I379" s="61">
        <v>18.98</v>
      </c>
      <c r="J379" s="61">
        <v>18.89</v>
      </c>
      <c r="K379" s="61">
        <f t="shared" si="8"/>
        <v>37.870000000000005</v>
      </c>
      <c r="L379" s="62"/>
      <c r="M379" s="62"/>
    </row>
    <row r="380" spans="1:13">
      <c r="A380" s="34" t="s">
        <v>1694</v>
      </c>
      <c r="B380" s="34" t="s">
        <v>4654</v>
      </c>
      <c r="C380" s="92">
        <v>20561</v>
      </c>
      <c r="D380" s="92">
        <v>16218754</v>
      </c>
      <c r="E380" s="92">
        <v>21312</v>
      </c>
      <c r="F380" s="92">
        <v>319967</v>
      </c>
      <c r="G380" s="61">
        <v>30.83</v>
      </c>
      <c r="H380" s="61">
        <v>30.82</v>
      </c>
      <c r="I380" s="61">
        <v>18.8</v>
      </c>
      <c r="J380" s="61">
        <v>18.79</v>
      </c>
      <c r="K380" s="61">
        <f t="shared" si="8"/>
        <v>37.590000000000003</v>
      </c>
      <c r="L380" s="62"/>
      <c r="M380" s="62"/>
    </row>
    <row r="381" spans="1:13">
      <c r="A381" s="34" t="s">
        <v>1696</v>
      </c>
      <c r="B381" s="34" t="s">
        <v>4655</v>
      </c>
      <c r="C381" s="92">
        <v>60176</v>
      </c>
      <c r="D381" s="92">
        <v>14673127</v>
      </c>
      <c r="E381" s="92">
        <v>5927</v>
      </c>
      <c r="F381" s="92">
        <v>381476</v>
      </c>
      <c r="G381" s="61">
        <v>30.9</v>
      </c>
      <c r="H381" s="61">
        <v>30.91</v>
      </c>
      <c r="I381" s="61">
        <v>18.989999999999998</v>
      </c>
      <c r="J381" s="61">
        <v>18.989999999999998</v>
      </c>
      <c r="K381" s="61">
        <f t="shared" si="8"/>
        <v>37.979999999999997</v>
      </c>
      <c r="L381" s="62"/>
      <c r="M381" s="62"/>
    </row>
    <row r="382" spans="1:13">
      <c r="A382" s="34" t="s">
        <v>1698</v>
      </c>
      <c r="B382" s="34" t="s">
        <v>4656</v>
      </c>
      <c r="C382" s="92">
        <v>61667</v>
      </c>
      <c r="D382" s="92">
        <v>14836747</v>
      </c>
      <c r="E382" s="92">
        <v>5838</v>
      </c>
      <c r="F382" s="92">
        <v>354126</v>
      </c>
      <c r="G382" s="61">
        <v>30.95</v>
      </c>
      <c r="H382" s="61">
        <v>30.87</v>
      </c>
      <c r="I382" s="61">
        <v>19</v>
      </c>
      <c r="J382" s="61">
        <v>18.96</v>
      </c>
      <c r="K382" s="61">
        <f t="shared" si="8"/>
        <v>37.96</v>
      </c>
      <c r="L382" s="62"/>
      <c r="M382" s="62"/>
    </row>
    <row r="383" spans="1:13">
      <c r="A383" s="34" t="s">
        <v>1564</v>
      </c>
      <c r="B383" s="34" t="s">
        <v>4657</v>
      </c>
      <c r="C383" s="92">
        <v>130027</v>
      </c>
      <c r="D383" s="92">
        <v>12833571</v>
      </c>
      <c r="E383" s="92">
        <v>4333</v>
      </c>
      <c r="F383" s="92">
        <v>414292</v>
      </c>
      <c r="G383" s="61">
        <v>30.98</v>
      </c>
      <c r="H383" s="61">
        <v>30.87</v>
      </c>
      <c r="I383" s="61">
        <v>18.98</v>
      </c>
      <c r="J383" s="61">
        <v>18.98</v>
      </c>
      <c r="K383" s="61">
        <f t="shared" si="8"/>
        <v>37.96</v>
      </c>
      <c r="L383" s="62"/>
      <c r="M383" s="62"/>
    </row>
    <row r="384" spans="1:13">
      <c r="A384" s="34" t="s">
        <v>1571</v>
      </c>
      <c r="B384" s="34" t="s">
        <v>4658</v>
      </c>
      <c r="C384" s="92">
        <v>92591</v>
      </c>
      <c r="D384" s="92">
        <v>13111088</v>
      </c>
      <c r="E384" s="92">
        <v>5069</v>
      </c>
      <c r="F384" s="92">
        <v>348946</v>
      </c>
      <c r="G384" s="61">
        <v>30.92</v>
      </c>
      <c r="H384" s="61">
        <v>30.89</v>
      </c>
      <c r="I384" s="61">
        <v>18.96</v>
      </c>
      <c r="J384" s="61">
        <v>19.03</v>
      </c>
      <c r="K384" s="61">
        <f t="shared" si="8"/>
        <v>37.99</v>
      </c>
      <c r="L384" s="62"/>
      <c r="M384" s="62"/>
    </row>
    <row r="385" spans="1:13">
      <c r="A385" s="34" t="s">
        <v>1567</v>
      </c>
      <c r="B385" s="34" t="s">
        <v>4659</v>
      </c>
      <c r="C385" s="92">
        <v>113975</v>
      </c>
      <c r="D385" s="92">
        <v>13116841</v>
      </c>
      <c r="E385" s="92">
        <v>5002</v>
      </c>
      <c r="F385" s="92">
        <v>459468</v>
      </c>
      <c r="G385" s="61">
        <v>30.9</v>
      </c>
      <c r="H385" s="61">
        <v>30.93</v>
      </c>
      <c r="I385" s="61">
        <v>18.989999999999998</v>
      </c>
      <c r="J385" s="61">
        <v>19.02</v>
      </c>
      <c r="K385" s="61">
        <f t="shared" si="8"/>
        <v>38.01</v>
      </c>
      <c r="L385" s="62"/>
      <c r="M385" s="62"/>
    </row>
    <row r="386" spans="1:13">
      <c r="A386" s="34" t="s">
        <v>2249</v>
      </c>
      <c r="B386" s="34" t="s">
        <v>4660</v>
      </c>
      <c r="C386" s="92">
        <v>64943</v>
      </c>
      <c r="D386" s="92">
        <v>14965114</v>
      </c>
      <c r="E386" s="92">
        <v>6282</v>
      </c>
      <c r="F386" s="92">
        <v>365197</v>
      </c>
      <c r="G386" s="61">
        <v>30.88</v>
      </c>
      <c r="H386" s="61">
        <v>30.9</v>
      </c>
      <c r="I386" s="61">
        <v>19.05</v>
      </c>
      <c r="J386" s="61">
        <v>19.010000000000002</v>
      </c>
      <c r="K386" s="61">
        <f t="shared" si="8"/>
        <v>38.06</v>
      </c>
      <c r="L386" s="62"/>
      <c r="M386" s="62"/>
    </row>
    <row r="387" spans="1:13">
      <c r="A387" s="34" t="s">
        <v>1569</v>
      </c>
      <c r="B387" s="34" t="s">
        <v>4661</v>
      </c>
      <c r="C387" s="92">
        <v>93600</v>
      </c>
      <c r="D387" s="92">
        <v>13057369</v>
      </c>
      <c r="E387" s="92">
        <v>5044</v>
      </c>
      <c r="F387" s="92">
        <v>348808</v>
      </c>
      <c r="G387" s="61">
        <v>30.97</v>
      </c>
      <c r="H387" s="61">
        <v>30.86</v>
      </c>
      <c r="I387" s="61">
        <v>19.05</v>
      </c>
      <c r="J387" s="61">
        <v>18.95</v>
      </c>
      <c r="K387" s="61">
        <f t="shared" si="8"/>
        <v>38</v>
      </c>
      <c r="L387" s="62"/>
      <c r="M387" s="62"/>
    </row>
    <row r="388" spans="1:13">
      <c r="A388" s="34" t="s">
        <v>1573</v>
      </c>
      <c r="B388" s="34" t="s">
        <v>4662</v>
      </c>
      <c r="C388" s="92">
        <v>92707</v>
      </c>
      <c r="D388" s="92">
        <v>13634589</v>
      </c>
      <c r="E388" s="92">
        <v>4905</v>
      </c>
      <c r="F388" s="92">
        <v>459481</v>
      </c>
      <c r="G388" s="61">
        <v>30.87</v>
      </c>
      <c r="H388" s="61">
        <v>30.94</v>
      </c>
      <c r="I388" s="61">
        <v>18.97</v>
      </c>
      <c r="J388" s="61">
        <v>19.04</v>
      </c>
      <c r="K388" s="61">
        <f t="shared" ref="K388:K451" si="9">SUM(I388:J388)</f>
        <v>38.01</v>
      </c>
      <c r="L388" s="62"/>
      <c r="M388" s="62"/>
    </row>
    <row r="389" spans="1:13">
      <c r="A389" s="34" t="s">
        <v>2251</v>
      </c>
      <c r="B389" s="34" t="s">
        <v>4663</v>
      </c>
      <c r="C389" s="92">
        <v>73952</v>
      </c>
      <c r="D389" s="92">
        <v>14577933</v>
      </c>
      <c r="E389" s="92">
        <v>5754</v>
      </c>
      <c r="F389" s="92">
        <v>472968</v>
      </c>
      <c r="G389" s="61">
        <v>30.94</v>
      </c>
      <c r="H389" s="61">
        <v>30.82</v>
      </c>
      <c r="I389" s="61">
        <v>19.010000000000002</v>
      </c>
      <c r="J389" s="61">
        <v>19.02</v>
      </c>
      <c r="K389" s="61">
        <f t="shared" si="9"/>
        <v>38.03</v>
      </c>
      <c r="L389" s="62"/>
      <c r="M389" s="62"/>
    </row>
    <row r="390" spans="1:13">
      <c r="A390" s="34" t="s">
        <v>2253</v>
      </c>
      <c r="B390" s="34" t="s">
        <v>4664</v>
      </c>
      <c r="C390" s="92">
        <v>72401</v>
      </c>
      <c r="D390" s="92">
        <v>14671955</v>
      </c>
      <c r="E390" s="92">
        <v>5311</v>
      </c>
      <c r="F390" s="92">
        <v>439219</v>
      </c>
      <c r="G390" s="61">
        <v>30.91</v>
      </c>
      <c r="H390" s="61">
        <v>30.85</v>
      </c>
      <c r="I390" s="61">
        <v>19</v>
      </c>
      <c r="J390" s="61">
        <v>19.04</v>
      </c>
      <c r="K390" s="61">
        <f t="shared" si="9"/>
        <v>38.04</v>
      </c>
      <c r="L390" s="62"/>
      <c r="M390" s="62"/>
    </row>
    <row r="391" spans="1:13">
      <c r="A391" s="34" t="s">
        <v>1575</v>
      </c>
      <c r="B391" s="34" t="s">
        <v>4665</v>
      </c>
      <c r="C391" s="92">
        <v>88588</v>
      </c>
      <c r="D391" s="92">
        <v>13559378</v>
      </c>
      <c r="E391" s="92">
        <v>4737</v>
      </c>
      <c r="F391" s="92">
        <v>368896</v>
      </c>
      <c r="G391" s="61">
        <v>30.86</v>
      </c>
      <c r="H391" s="61">
        <v>30.92</v>
      </c>
      <c r="I391" s="61">
        <v>18.989999999999998</v>
      </c>
      <c r="J391" s="61">
        <v>19.05</v>
      </c>
      <c r="K391" s="61">
        <f t="shared" si="9"/>
        <v>38.04</v>
      </c>
      <c r="L391" s="62"/>
      <c r="M391" s="62"/>
    </row>
    <row r="392" spans="1:13">
      <c r="A392" s="34" t="s">
        <v>1577</v>
      </c>
      <c r="B392" s="34" t="s">
        <v>4666</v>
      </c>
      <c r="C392" s="92">
        <v>94159</v>
      </c>
      <c r="D392" s="92">
        <v>12886680</v>
      </c>
      <c r="E392" s="92">
        <v>4603</v>
      </c>
      <c r="F392" s="92">
        <v>409019</v>
      </c>
      <c r="G392" s="61">
        <v>30.99</v>
      </c>
      <c r="H392" s="61">
        <v>30.83</v>
      </c>
      <c r="I392" s="61">
        <v>18.97</v>
      </c>
      <c r="J392" s="61">
        <v>19.04</v>
      </c>
      <c r="K392" s="61">
        <f t="shared" si="9"/>
        <v>38.01</v>
      </c>
      <c r="L392" s="62"/>
      <c r="M392" s="62"/>
    </row>
    <row r="393" spans="1:13">
      <c r="A393" s="34" t="s">
        <v>1579</v>
      </c>
      <c r="B393" s="34" t="s">
        <v>4667</v>
      </c>
      <c r="C393" s="92">
        <v>114803</v>
      </c>
      <c r="D393" s="92">
        <v>12050511</v>
      </c>
      <c r="E393" s="92">
        <v>3442</v>
      </c>
      <c r="F393" s="92">
        <v>450389</v>
      </c>
      <c r="G393" s="61">
        <v>30.84</v>
      </c>
      <c r="H393" s="61">
        <v>30.94</v>
      </c>
      <c r="I393" s="61">
        <v>19.010000000000002</v>
      </c>
      <c r="J393" s="61">
        <v>19.05</v>
      </c>
      <c r="K393" s="61">
        <f t="shared" si="9"/>
        <v>38.06</v>
      </c>
      <c r="L393" s="62"/>
      <c r="M393" s="62"/>
    </row>
    <row r="394" spans="1:13">
      <c r="A394" s="34" t="s">
        <v>1768</v>
      </c>
      <c r="B394" s="34" t="s">
        <v>4668</v>
      </c>
      <c r="C394" s="92">
        <v>61554</v>
      </c>
      <c r="D394" s="92">
        <v>15087930</v>
      </c>
      <c r="E394" s="92">
        <v>6334</v>
      </c>
      <c r="F394" s="92">
        <v>217883</v>
      </c>
      <c r="G394" s="61">
        <v>30.91</v>
      </c>
      <c r="H394" s="61">
        <v>30.86</v>
      </c>
      <c r="I394" s="61">
        <v>19.010000000000002</v>
      </c>
      <c r="J394" s="61">
        <v>19</v>
      </c>
      <c r="K394" s="61">
        <f t="shared" si="9"/>
        <v>38.010000000000005</v>
      </c>
      <c r="L394" s="62"/>
      <c r="M394" s="62"/>
    </row>
    <row r="395" spans="1:13">
      <c r="A395" s="34" t="s">
        <v>2342</v>
      </c>
      <c r="B395" s="34" t="s">
        <v>4669</v>
      </c>
      <c r="C395" s="92">
        <v>67754</v>
      </c>
      <c r="D395" s="92">
        <v>15186887</v>
      </c>
      <c r="E395" s="92">
        <v>7578</v>
      </c>
      <c r="F395" s="92">
        <v>337726</v>
      </c>
      <c r="G395" s="61">
        <v>30.93</v>
      </c>
      <c r="H395" s="61">
        <v>30.86</v>
      </c>
      <c r="I395" s="61">
        <v>19.010000000000002</v>
      </c>
      <c r="J395" s="61">
        <v>19.02</v>
      </c>
      <c r="K395" s="61">
        <f t="shared" si="9"/>
        <v>38.03</v>
      </c>
      <c r="L395" s="62"/>
      <c r="M395" s="62"/>
    </row>
    <row r="396" spans="1:13">
      <c r="A396" s="34" t="s">
        <v>1456</v>
      </c>
      <c r="B396" s="34" t="s">
        <v>4670</v>
      </c>
      <c r="C396" s="92">
        <v>134106</v>
      </c>
      <c r="D396" s="92">
        <v>12007030</v>
      </c>
      <c r="E396" s="92">
        <v>2880</v>
      </c>
      <c r="F396" s="92">
        <v>453494</v>
      </c>
      <c r="G396" s="61">
        <v>30.84</v>
      </c>
      <c r="H396" s="61">
        <v>30.97</v>
      </c>
      <c r="I396" s="61">
        <v>19</v>
      </c>
      <c r="J396" s="61">
        <v>19.02</v>
      </c>
      <c r="K396" s="61">
        <f t="shared" si="9"/>
        <v>38.019999999999996</v>
      </c>
      <c r="L396" s="62"/>
      <c r="M396" s="62"/>
    </row>
    <row r="397" spans="1:13">
      <c r="A397" s="34" t="s">
        <v>1852</v>
      </c>
      <c r="B397" s="34" t="s">
        <v>4671</v>
      </c>
      <c r="C397" s="92">
        <v>80446</v>
      </c>
      <c r="D397" s="92">
        <v>12323519</v>
      </c>
      <c r="E397" s="92">
        <v>3499</v>
      </c>
      <c r="F397" s="92">
        <v>386662</v>
      </c>
      <c r="G397" s="61">
        <v>30.86</v>
      </c>
      <c r="H397" s="61">
        <v>30.97</v>
      </c>
      <c r="I397" s="61">
        <v>19</v>
      </c>
      <c r="J397" s="61">
        <v>19</v>
      </c>
      <c r="K397" s="61">
        <f t="shared" si="9"/>
        <v>38</v>
      </c>
      <c r="L397" s="62"/>
      <c r="M397" s="62"/>
    </row>
    <row r="398" spans="1:13">
      <c r="A398" s="34" t="s">
        <v>1892</v>
      </c>
      <c r="B398" s="34" t="s">
        <v>4672</v>
      </c>
      <c r="C398" s="92">
        <v>91939</v>
      </c>
      <c r="D398" s="92">
        <v>12878322</v>
      </c>
      <c r="E398" s="92">
        <v>4300</v>
      </c>
      <c r="F398" s="92">
        <v>315510</v>
      </c>
      <c r="G398" s="61">
        <v>30.93</v>
      </c>
      <c r="H398" s="61">
        <v>30.94</v>
      </c>
      <c r="I398" s="61">
        <v>19</v>
      </c>
      <c r="J398" s="61">
        <v>18.95</v>
      </c>
      <c r="K398" s="61">
        <f t="shared" si="9"/>
        <v>37.950000000000003</v>
      </c>
      <c r="L398" s="62"/>
      <c r="M398" s="62"/>
    </row>
    <row r="399" spans="1:13">
      <c r="A399" s="34" t="s">
        <v>1873</v>
      </c>
      <c r="B399" s="34" t="s">
        <v>4673</v>
      </c>
      <c r="C399" s="92">
        <v>90706</v>
      </c>
      <c r="D399" s="92">
        <v>12535412</v>
      </c>
      <c r="E399" s="92">
        <v>3609</v>
      </c>
      <c r="F399" s="92">
        <v>355290</v>
      </c>
      <c r="G399" s="61">
        <v>30.96</v>
      </c>
      <c r="H399" s="61">
        <v>30.95</v>
      </c>
      <c r="I399" s="61">
        <v>18.93</v>
      </c>
      <c r="J399" s="61">
        <v>18.989999999999998</v>
      </c>
      <c r="K399" s="61">
        <f t="shared" si="9"/>
        <v>37.92</v>
      </c>
      <c r="L399" s="62"/>
      <c r="M399" s="62"/>
    </row>
    <row r="400" spans="1:13">
      <c r="A400" s="34" t="s">
        <v>1884</v>
      </c>
      <c r="B400" s="34" t="s">
        <v>4674</v>
      </c>
      <c r="C400" s="92">
        <v>83942</v>
      </c>
      <c r="D400" s="92">
        <v>12708964</v>
      </c>
      <c r="E400" s="92">
        <v>4070</v>
      </c>
      <c r="F400" s="92">
        <v>316105</v>
      </c>
      <c r="G400" s="61">
        <v>30.89</v>
      </c>
      <c r="H400" s="61">
        <v>31</v>
      </c>
      <c r="I400" s="61">
        <v>18.920000000000002</v>
      </c>
      <c r="J400" s="61">
        <v>19.010000000000002</v>
      </c>
      <c r="K400" s="61">
        <f t="shared" si="9"/>
        <v>37.930000000000007</v>
      </c>
      <c r="L400" s="62"/>
      <c r="M400" s="62"/>
    </row>
    <row r="401" spans="1:13">
      <c r="A401" s="34" t="s">
        <v>1843</v>
      </c>
      <c r="B401" s="34" t="s">
        <v>4675</v>
      </c>
      <c r="C401" s="92">
        <v>90097</v>
      </c>
      <c r="D401" s="92">
        <v>12617918</v>
      </c>
      <c r="E401" s="92">
        <v>3546</v>
      </c>
      <c r="F401" s="92">
        <v>316453</v>
      </c>
      <c r="G401" s="61">
        <v>30.92</v>
      </c>
      <c r="H401" s="61">
        <v>30.97</v>
      </c>
      <c r="I401" s="61">
        <v>18.97</v>
      </c>
      <c r="J401" s="61">
        <v>18.98</v>
      </c>
      <c r="K401" s="61">
        <f t="shared" si="9"/>
        <v>37.950000000000003</v>
      </c>
      <c r="L401" s="62"/>
      <c r="M401" s="62"/>
    </row>
    <row r="402" spans="1:13">
      <c r="A402" s="34" t="s">
        <v>1867</v>
      </c>
      <c r="B402" s="34" t="s">
        <v>4676</v>
      </c>
      <c r="C402" s="92">
        <v>105576</v>
      </c>
      <c r="D402" s="92">
        <v>12425017</v>
      </c>
      <c r="E402" s="92">
        <v>3431</v>
      </c>
      <c r="F402" s="92">
        <v>349288</v>
      </c>
      <c r="G402" s="61">
        <v>30.95</v>
      </c>
      <c r="H402" s="61">
        <v>30.93</v>
      </c>
      <c r="I402" s="61">
        <v>19.010000000000002</v>
      </c>
      <c r="J402" s="61">
        <v>18.940000000000001</v>
      </c>
      <c r="K402" s="61">
        <f t="shared" si="9"/>
        <v>37.950000000000003</v>
      </c>
      <c r="L402" s="62"/>
      <c r="M402" s="62"/>
    </row>
    <row r="403" spans="1:13">
      <c r="A403" s="34" t="s">
        <v>1888</v>
      </c>
      <c r="B403" s="34" t="s">
        <v>4677</v>
      </c>
      <c r="C403" s="92">
        <v>101242</v>
      </c>
      <c r="D403" s="92">
        <v>12603856</v>
      </c>
      <c r="E403" s="92">
        <v>3926</v>
      </c>
      <c r="F403" s="92">
        <v>405022</v>
      </c>
      <c r="G403" s="61">
        <v>30.93</v>
      </c>
      <c r="H403" s="61">
        <v>30.96</v>
      </c>
      <c r="I403" s="61">
        <v>18.97</v>
      </c>
      <c r="J403" s="61">
        <v>19</v>
      </c>
      <c r="K403" s="61">
        <f t="shared" si="9"/>
        <v>37.97</v>
      </c>
      <c r="L403" s="62"/>
      <c r="M403" s="62"/>
    </row>
    <row r="404" spans="1:13">
      <c r="A404" s="34" t="s">
        <v>1894</v>
      </c>
      <c r="B404" s="34" t="s">
        <v>4678</v>
      </c>
      <c r="C404" s="92">
        <v>81934</v>
      </c>
      <c r="D404" s="92">
        <v>12679021</v>
      </c>
      <c r="E404" s="92">
        <v>4773</v>
      </c>
      <c r="F404" s="92">
        <v>315529</v>
      </c>
      <c r="G404" s="61">
        <v>30.95</v>
      </c>
      <c r="H404" s="61">
        <v>30.9</v>
      </c>
      <c r="I404" s="61">
        <v>18.98</v>
      </c>
      <c r="J404" s="61">
        <v>18.97</v>
      </c>
      <c r="K404" s="61">
        <f t="shared" si="9"/>
        <v>37.950000000000003</v>
      </c>
      <c r="L404" s="62"/>
      <c r="M404" s="62"/>
    </row>
    <row r="405" spans="1:13">
      <c r="A405" s="34" t="s">
        <v>1858</v>
      </c>
      <c r="B405" s="34" t="s">
        <v>4679</v>
      </c>
      <c r="C405" s="92">
        <v>91874</v>
      </c>
      <c r="D405" s="92">
        <v>12690660</v>
      </c>
      <c r="E405" s="92">
        <v>4012</v>
      </c>
      <c r="F405" s="92">
        <v>276877</v>
      </c>
      <c r="G405" s="61">
        <v>30.96</v>
      </c>
      <c r="H405" s="61">
        <v>30.95</v>
      </c>
      <c r="I405" s="61">
        <v>18.97</v>
      </c>
      <c r="J405" s="61">
        <v>18.95</v>
      </c>
      <c r="K405" s="61">
        <f t="shared" si="9"/>
        <v>37.92</v>
      </c>
      <c r="L405" s="62"/>
      <c r="M405" s="62"/>
    </row>
    <row r="406" spans="1:13">
      <c r="A406" s="34" t="s">
        <v>1861</v>
      </c>
      <c r="B406" s="34" t="s">
        <v>4680</v>
      </c>
      <c r="C406" s="92">
        <v>91751</v>
      </c>
      <c r="D406" s="92">
        <v>12945479</v>
      </c>
      <c r="E406" s="92">
        <v>3808</v>
      </c>
      <c r="F406" s="92">
        <v>349438</v>
      </c>
      <c r="G406" s="61">
        <v>30.94</v>
      </c>
      <c r="H406" s="61">
        <v>30.97</v>
      </c>
      <c r="I406" s="61">
        <v>18.920000000000002</v>
      </c>
      <c r="J406" s="61">
        <v>18.989999999999998</v>
      </c>
      <c r="K406" s="61">
        <f t="shared" si="9"/>
        <v>37.909999999999997</v>
      </c>
      <c r="L406" s="62"/>
      <c r="M406" s="62"/>
    </row>
    <row r="407" spans="1:13">
      <c r="A407" s="34" t="s">
        <v>1901</v>
      </c>
      <c r="B407" s="34" t="s">
        <v>4681</v>
      </c>
      <c r="C407" s="92">
        <v>85311</v>
      </c>
      <c r="D407" s="92">
        <v>12741825</v>
      </c>
      <c r="E407" s="92">
        <v>3702</v>
      </c>
      <c r="F407" s="92">
        <v>277010</v>
      </c>
      <c r="G407" s="61">
        <v>30.85</v>
      </c>
      <c r="H407" s="61">
        <v>30.96</v>
      </c>
      <c r="I407" s="61">
        <v>19</v>
      </c>
      <c r="J407" s="61">
        <v>19.010000000000002</v>
      </c>
      <c r="K407" s="61">
        <f t="shared" si="9"/>
        <v>38.010000000000005</v>
      </c>
      <c r="L407" s="62"/>
      <c r="M407" s="62"/>
    </row>
    <row r="408" spans="1:13">
      <c r="A408" s="34" t="s">
        <v>2923</v>
      </c>
      <c r="B408" s="34" t="s">
        <v>4682</v>
      </c>
      <c r="C408" s="92">
        <v>109357</v>
      </c>
      <c r="D408" s="92">
        <v>12714620</v>
      </c>
      <c r="E408" s="92">
        <v>4020</v>
      </c>
      <c r="F408" s="92">
        <v>384586</v>
      </c>
      <c r="G408" s="61">
        <v>30.95</v>
      </c>
      <c r="H408" s="61">
        <v>30.9</v>
      </c>
      <c r="I408" s="61">
        <v>18.96</v>
      </c>
      <c r="J408" s="61">
        <v>19.02</v>
      </c>
      <c r="K408" s="61">
        <f t="shared" si="9"/>
        <v>37.980000000000004</v>
      </c>
      <c r="L408" s="62"/>
      <c r="M408" s="62"/>
    </row>
    <row r="409" spans="1:13">
      <c r="A409" s="34" t="s">
        <v>2607</v>
      </c>
      <c r="B409" s="34" t="s">
        <v>4683</v>
      </c>
      <c r="C409" s="92">
        <v>160860</v>
      </c>
      <c r="D409" s="92">
        <v>12012196</v>
      </c>
      <c r="E409" s="92">
        <v>2152</v>
      </c>
      <c r="F409" s="92">
        <v>641910</v>
      </c>
      <c r="G409" s="61">
        <v>30.93</v>
      </c>
      <c r="H409" s="61">
        <v>30.94</v>
      </c>
      <c r="I409" s="61">
        <v>18.98</v>
      </c>
      <c r="J409" s="61">
        <v>19</v>
      </c>
      <c r="K409" s="61">
        <f t="shared" si="9"/>
        <v>37.980000000000004</v>
      </c>
      <c r="L409" s="62"/>
      <c r="M409" s="62"/>
    </row>
    <row r="410" spans="1:13">
      <c r="A410" s="34" t="s">
        <v>2860</v>
      </c>
      <c r="B410" s="34" t="s">
        <v>4684</v>
      </c>
      <c r="C410" s="92">
        <v>143814</v>
      </c>
      <c r="D410" s="92">
        <v>11797336</v>
      </c>
      <c r="E410" s="92">
        <v>1525</v>
      </c>
      <c r="F410" s="92">
        <v>392887</v>
      </c>
      <c r="G410" s="61">
        <v>30.9</v>
      </c>
      <c r="H410" s="61">
        <v>30.99</v>
      </c>
      <c r="I410" s="61">
        <v>19</v>
      </c>
      <c r="J410" s="61">
        <v>19.02</v>
      </c>
      <c r="K410" s="61">
        <f t="shared" si="9"/>
        <v>38.019999999999996</v>
      </c>
      <c r="L410" s="62"/>
      <c r="M410" s="62"/>
    </row>
    <row r="411" spans="1:13">
      <c r="A411" s="34" t="s">
        <v>1449</v>
      </c>
      <c r="B411" s="34" t="s">
        <v>4685</v>
      </c>
      <c r="C411" s="92">
        <v>80649</v>
      </c>
      <c r="D411" s="92">
        <v>12630752</v>
      </c>
      <c r="E411" s="92">
        <v>6619</v>
      </c>
      <c r="F411" s="92">
        <v>274461</v>
      </c>
      <c r="G411" s="61">
        <v>30.78</v>
      </c>
      <c r="H411" s="61">
        <v>30.96</v>
      </c>
      <c r="I411" s="61">
        <v>18.920000000000002</v>
      </c>
      <c r="J411" s="61">
        <v>18.98</v>
      </c>
      <c r="K411" s="61">
        <f t="shared" si="9"/>
        <v>37.900000000000006</v>
      </c>
      <c r="L411" s="62"/>
      <c r="M411" s="62"/>
    </row>
    <row r="412" spans="1:13">
      <c r="A412" s="34" t="s">
        <v>1443</v>
      </c>
      <c r="B412" s="34" t="s">
        <v>4686</v>
      </c>
      <c r="C412" s="92">
        <v>63733</v>
      </c>
      <c r="D412" s="92">
        <v>12980140</v>
      </c>
      <c r="E412" s="92">
        <v>11401</v>
      </c>
      <c r="F412" s="92">
        <v>353305</v>
      </c>
      <c r="G412" s="61">
        <v>30.89</v>
      </c>
      <c r="H412" s="61">
        <v>30.7</v>
      </c>
      <c r="I412" s="61">
        <v>18.87</v>
      </c>
      <c r="J412" s="61">
        <v>18.86</v>
      </c>
      <c r="K412" s="61">
        <f t="shared" si="9"/>
        <v>37.730000000000004</v>
      </c>
      <c r="L412" s="62"/>
      <c r="M412" s="62"/>
    </row>
    <row r="413" spans="1:13">
      <c r="A413" s="34" t="s">
        <v>1447</v>
      </c>
      <c r="B413" s="34" t="s">
        <v>4687</v>
      </c>
      <c r="C413" s="92">
        <v>62452</v>
      </c>
      <c r="D413" s="92">
        <v>13081428</v>
      </c>
      <c r="E413" s="92">
        <v>11282</v>
      </c>
      <c r="F413" s="92">
        <v>353448</v>
      </c>
      <c r="G413" s="61">
        <v>30.81</v>
      </c>
      <c r="H413" s="61">
        <v>30.79</v>
      </c>
      <c r="I413" s="61">
        <v>18.899999999999999</v>
      </c>
      <c r="J413" s="61">
        <v>18.82</v>
      </c>
      <c r="K413" s="61">
        <f t="shared" si="9"/>
        <v>37.72</v>
      </c>
      <c r="L413" s="62"/>
      <c r="M413" s="62"/>
    </row>
    <row r="414" spans="1:13">
      <c r="A414" s="34" t="s">
        <v>1452</v>
      </c>
      <c r="B414" s="34" t="s">
        <v>4688</v>
      </c>
      <c r="C414" s="92">
        <v>111983</v>
      </c>
      <c r="D414" s="92">
        <v>12607802</v>
      </c>
      <c r="E414" s="92">
        <v>6189</v>
      </c>
      <c r="F414" s="92">
        <v>363745</v>
      </c>
      <c r="G414" s="61">
        <v>30.81</v>
      </c>
      <c r="H414" s="61">
        <v>30.89</v>
      </c>
      <c r="I414" s="61">
        <v>18.93</v>
      </c>
      <c r="J414" s="61">
        <v>18.940000000000001</v>
      </c>
      <c r="K414" s="61">
        <f t="shared" si="9"/>
        <v>37.870000000000005</v>
      </c>
      <c r="L414" s="62"/>
      <c r="M414" s="62"/>
    </row>
    <row r="415" spans="1:13">
      <c r="A415" s="34" t="s">
        <v>251</v>
      </c>
      <c r="B415" s="34" t="s">
        <v>4689</v>
      </c>
      <c r="C415" s="92">
        <v>155375</v>
      </c>
      <c r="D415" s="92">
        <v>12119130</v>
      </c>
      <c r="E415" s="92">
        <v>2636</v>
      </c>
      <c r="F415" s="92">
        <v>526018</v>
      </c>
      <c r="G415" s="61">
        <v>30.85</v>
      </c>
      <c r="H415" s="61">
        <v>30.82</v>
      </c>
      <c r="I415" s="61">
        <v>19.04</v>
      </c>
      <c r="J415" s="61">
        <v>19.100000000000001</v>
      </c>
      <c r="K415" s="61">
        <f t="shared" si="9"/>
        <v>38.14</v>
      </c>
      <c r="L415" s="62"/>
      <c r="M415" s="62"/>
    </row>
    <row r="416" spans="1:13">
      <c r="A416" s="34" t="s">
        <v>402</v>
      </c>
      <c r="B416" s="34" t="s">
        <v>4690</v>
      </c>
      <c r="C416" s="92">
        <v>126013</v>
      </c>
      <c r="D416" s="92">
        <v>12741319</v>
      </c>
      <c r="E416" s="92">
        <v>3625</v>
      </c>
      <c r="F416" s="92">
        <v>569451</v>
      </c>
      <c r="G416" s="61">
        <v>30.83</v>
      </c>
      <c r="H416" s="61">
        <v>30.88</v>
      </c>
      <c r="I416" s="61">
        <v>19.05</v>
      </c>
      <c r="J416" s="61">
        <v>19.010000000000002</v>
      </c>
      <c r="K416" s="61">
        <f t="shared" si="9"/>
        <v>38.06</v>
      </c>
      <c r="L416" s="62"/>
      <c r="M416" s="62"/>
    </row>
    <row r="417" spans="1:13">
      <c r="A417" s="34" t="s">
        <v>322</v>
      </c>
      <c r="B417" s="34" t="s">
        <v>4691</v>
      </c>
      <c r="C417" s="92">
        <v>162590</v>
      </c>
      <c r="D417" s="92">
        <v>11907264</v>
      </c>
      <c r="E417" s="92">
        <v>2709</v>
      </c>
      <c r="F417" s="92">
        <v>570582</v>
      </c>
      <c r="G417" s="61">
        <v>30.86</v>
      </c>
      <c r="H417" s="61">
        <v>30.82</v>
      </c>
      <c r="I417" s="61">
        <v>19.12</v>
      </c>
      <c r="J417" s="61">
        <v>19.02</v>
      </c>
      <c r="K417" s="61">
        <f t="shared" si="9"/>
        <v>38.14</v>
      </c>
      <c r="L417" s="62"/>
      <c r="M417" s="62"/>
    </row>
    <row r="418" spans="1:13">
      <c r="A418" s="34" t="s">
        <v>325</v>
      </c>
      <c r="B418" s="34" t="s">
        <v>4692</v>
      </c>
      <c r="C418" s="92">
        <v>226646</v>
      </c>
      <c r="D418" s="92">
        <v>12002020</v>
      </c>
      <c r="E418" s="92">
        <v>2867</v>
      </c>
      <c r="F418" s="92">
        <v>569351</v>
      </c>
      <c r="G418" s="61">
        <v>30.86</v>
      </c>
      <c r="H418" s="61">
        <v>30.81</v>
      </c>
      <c r="I418" s="61">
        <v>19.13</v>
      </c>
      <c r="J418" s="61">
        <v>19.010000000000002</v>
      </c>
      <c r="K418" s="61">
        <f t="shared" si="9"/>
        <v>38.14</v>
      </c>
      <c r="L418" s="62"/>
      <c r="M418" s="62"/>
    </row>
    <row r="419" spans="1:13">
      <c r="A419" s="34" t="s">
        <v>443</v>
      </c>
      <c r="B419" s="34" t="s">
        <v>4693</v>
      </c>
      <c r="C419" s="92">
        <v>178865</v>
      </c>
      <c r="D419" s="92">
        <v>11850199</v>
      </c>
      <c r="E419" s="92">
        <v>2224</v>
      </c>
      <c r="F419" s="92">
        <v>572065</v>
      </c>
      <c r="G419" s="61">
        <v>30.87</v>
      </c>
      <c r="H419" s="61">
        <v>30.82</v>
      </c>
      <c r="I419" s="61">
        <v>19.059999999999999</v>
      </c>
      <c r="J419" s="61">
        <v>19.05</v>
      </c>
      <c r="K419" s="61">
        <f t="shared" si="9"/>
        <v>38.11</v>
      </c>
      <c r="L419" s="62"/>
      <c r="M419" s="62"/>
    </row>
    <row r="420" spans="1:13">
      <c r="A420" s="34" t="s">
        <v>439</v>
      </c>
      <c r="B420" s="34" t="s">
        <v>4694</v>
      </c>
      <c r="C420" s="92">
        <v>215984</v>
      </c>
      <c r="D420" s="92">
        <v>11886040</v>
      </c>
      <c r="E420" s="92">
        <v>2408</v>
      </c>
      <c r="F420" s="92">
        <v>483781</v>
      </c>
      <c r="G420" s="61">
        <v>30.88</v>
      </c>
      <c r="H420" s="61">
        <v>30.79</v>
      </c>
      <c r="I420" s="61">
        <v>19.059999999999999</v>
      </c>
      <c r="J420" s="61">
        <v>19.07</v>
      </c>
      <c r="K420" s="61">
        <f t="shared" si="9"/>
        <v>38.129999999999995</v>
      </c>
      <c r="L420" s="62"/>
      <c r="M420" s="62"/>
    </row>
    <row r="421" spans="1:13">
      <c r="A421" s="34" t="s">
        <v>2561</v>
      </c>
      <c r="B421" s="34" t="s">
        <v>4695</v>
      </c>
      <c r="C421" s="92">
        <v>183942</v>
      </c>
      <c r="D421" s="92">
        <v>11916662</v>
      </c>
      <c r="E421" s="92">
        <v>1469</v>
      </c>
      <c r="F421" s="92">
        <v>537955</v>
      </c>
      <c r="G421" s="61">
        <v>30.81</v>
      </c>
      <c r="H421" s="61">
        <v>30.88</v>
      </c>
      <c r="I421" s="61">
        <v>19.04</v>
      </c>
      <c r="J421" s="61">
        <v>19.03</v>
      </c>
      <c r="K421" s="61">
        <f t="shared" si="9"/>
        <v>38.07</v>
      </c>
      <c r="L421" s="62"/>
      <c r="M421" s="62"/>
    </row>
    <row r="422" spans="1:13">
      <c r="A422" s="34" t="s">
        <v>224</v>
      </c>
      <c r="B422" s="34" t="s">
        <v>4696</v>
      </c>
      <c r="C422" s="92">
        <v>144398</v>
      </c>
      <c r="D422" s="92">
        <v>12384396</v>
      </c>
      <c r="E422" s="92">
        <v>3727</v>
      </c>
      <c r="F422" s="92">
        <v>462278</v>
      </c>
      <c r="G422" s="61">
        <v>30.78</v>
      </c>
      <c r="H422" s="61">
        <v>30.85</v>
      </c>
      <c r="I422" s="61">
        <v>19.100000000000001</v>
      </c>
      <c r="J422" s="61">
        <v>19.02</v>
      </c>
      <c r="K422" s="61">
        <f t="shared" si="9"/>
        <v>38.120000000000005</v>
      </c>
      <c r="L422" s="62"/>
      <c r="M422" s="62"/>
    </row>
    <row r="423" spans="1:13">
      <c r="A423" s="34" t="s">
        <v>4</v>
      </c>
      <c r="B423" s="34" t="s">
        <v>4697</v>
      </c>
      <c r="C423" s="92">
        <v>203532</v>
      </c>
      <c r="D423" s="92">
        <v>11830106</v>
      </c>
      <c r="E423" s="92">
        <v>1534</v>
      </c>
      <c r="F423" s="92">
        <v>537173</v>
      </c>
      <c r="G423" s="61">
        <v>30.79</v>
      </c>
      <c r="H423" s="61">
        <v>30.91</v>
      </c>
      <c r="I423" s="61">
        <v>19.02</v>
      </c>
      <c r="J423" s="61">
        <v>19.100000000000001</v>
      </c>
      <c r="K423" s="61">
        <f t="shared" si="9"/>
        <v>38.120000000000005</v>
      </c>
      <c r="L423" s="62"/>
      <c r="M423" s="62"/>
    </row>
    <row r="424" spans="1:13">
      <c r="A424" s="34" t="s">
        <v>229</v>
      </c>
      <c r="B424" s="34" t="s">
        <v>4698</v>
      </c>
      <c r="C424" s="92">
        <v>226022</v>
      </c>
      <c r="D424" s="92">
        <v>11922194</v>
      </c>
      <c r="E424" s="92">
        <v>1953</v>
      </c>
      <c r="F424" s="92">
        <v>552236</v>
      </c>
      <c r="G424" s="61">
        <v>30.81</v>
      </c>
      <c r="H424" s="61">
        <v>30.91</v>
      </c>
      <c r="I424" s="61">
        <v>19.079999999999998</v>
      </c>
      <c r="J424" s="61">
        <v>19.02</v>
      </c>
      <c r="K424" s="61">
        <f t="shared" si="9"/>
        <v>38.099999999999994</v>
      </c>
      <c r="L424" s="62"/>
      <c r="M424" s="62"/>
    </row>
    <row r="425" spans="1:13">
      <c r="A425" s="34" t="s">
        <v>1776</v>
      </c>
      <c r="B425" s="34" t="s">
        <v>4699</v>
      </c>
      <c r="C425" s="92">
        <v>20217</v>
      </c>
      <c r="D425" s="92">
        <v>16672955</v>
      </c>
      <c r="E425" s="92">
        <v>30789</v>
      </c>
      <c r="F425" s="92">
        <v>173472</v>
      </c>
      <c r="G425" s="61">
        <v>30.48</v>
      </c>
      <c r="H425" s="61">
        <v>30.44</v>
      </c>
      <c r="I425" s="61">
        <v>18.739999999999998</v>
      </c>
      <c r="J425" s="61">
        <v>18.72</v>
      </c>
      <c r="K425" s="61">
        <f t="shared" si="9"/>
        <v>37.459999999999994</v>
      </c>
      <c r="L425" s="62"/>
      <c r="M425" s="62"/>
    </row>
    <row r="426" spans="1:13">
      <c r="A426" s="34" t="s">
        <v>1779</v>
      </c>
      <c r="B426" s="34" t="s">
        <v>4700</v>
      </c>
      <c r="C426" s="92">
        <v>17368</v>
      </c>
      <c r="D426" s="92">
        <v>16632646</v>
      </c>
      <c r="E426" s="92">
        <v>31469</v>
      </c>
      <c r="F426" s="92">
        <v>152935</v>
      </c>
      <c r="G426" s="61">
        <v>30.53</v>
      </c>
      <c r="H426" s="61">
        <v>30.53</v>
      </c>
      <c r="I426" s="61">
        <v>18.79</v>
      </c>
      <c r="J426" s="61">
        <v>18.79</v>
      </c>
      <c r="K426" s="61">
        <f t="shared" si="9"/>
        <v>37.58</v>
      </c>
      <c r="L426" s="62"/>
      <c r="M426" s="62"/>
    </row>
    <row r="427" spans="1:13">
      <c r="A427" s="34" t="s">
        <v>1338</v>
      </c>
      <c r="B427" s="34" t="s">
        <v>4701</v>
      </c>
      <c r="C427" s="92">
        <v>72737</v>
      </c>
      <c r="D427" s="92">
        <v>13406161</v>
      </c>
      <c r="E427" s="92">
        <v>4876</v>
      </c>
      <c r="F427" s="92">
        <v>309411</v>
      </c>
      <c r="G427" s="61">
        <v>30.73</v>
      </c>
      <c r="H427" s="61">
        <v>30.88</v>
      </c>
      <c r="I427" s="61">
        <v>19.03</v>
      </c>
      <c r="J427" s="61">
        <v>18.940000000000001</v>
      </c>
      <c r="K427" s="61">
        <f t="shared" si="9"/>
        <v>37.97</v>
      </c>
      <c r="L427" s="62"/>
      <c r="M427" s="62"/>
    </row>
    <row r="428" spans="1:13">
      <c r="A428" s="34" t="s">
        <v>52</v>
      </c>
      <c r="B428" s="34" t="s">
        <v>4702</v>
      </c>
      <c r="C428" s="92">
        <v>179342</v>
      </c>
      <c r="D428" s="92">
        <v>11898481</v>
      </c>
      <c r="E428" s="92">
        <v>2318</v>
      </c>
      <c r="F428" s="92">
        <v>521638</v>
      </c>
      <c r="G428" s="61">
        <v>30.88</v>
      </c>
      <c r="H428" s="61">
        <v>30.82</v>
      </c>
      <c r="I428" s="61">
        <v>19.079999999999998</v>
      </c>
      <c r="J428" s="61">
        <v>19.059999999999999</v>
      </c>
      <c r="K428" s="61">
        <f t="shared" si="9"/>
        <v>38.14</v>
      </c>
      <c r="L428" s="62"/>
      <c r="M428" s="62"/>
    </row>
    <row r="429" spans="1:13">
      <c r="A429" s="34" t="s">
        <v>2564</v>
      </c>
      <c r="B429" s="34" t="s">
        <v>4703</v>
      </c>
      <c r="C429" s="92">
        <v>152550</v>
      </c>
      <c r="D429" s="92">
        <v>12012463</v>
      </c>
      <c r="E429" s="92">
        <v>1599</v>
      </c>
      <c r="F429" s="92">
        <v>481210</v>
      </c>
      <c r="G429" s="61">
        <v>30.85</v>
      </c>
      <c r="H429" s="61">
        <v>30.82</v>
      </c>
      <c r="I429" s="61">
        <v>18.989999999999998</v>
      </c>
      <c r="J429" s="61">
        <v>19.09</v>
      </c>
      <c r="K429" s="61">
        <f t="shared" si="9"/>
        <v>38.08</v>
      </c>
      <c r="L429" s="62"/>
      <c r="M429" s="62"/>
    </row>
    <row r="430" spans="1:13">
      <c r="A430" s="34" t="s">
        <v>1771</v>
      </c>
      <c r="B430" s="34" t="s">
        <v>4704</v>
      </c>
      <c r="C430" s="92">
        <v>19583</v>
      </c>
      <c r="D430" s="92">
        <v>16556692</v>
      </c>
      <c r="E430" s="92">
        <v>30191</v>
      </c>
      <c r="F430" s="92">
        <v>176641</v>
      </c>
      <c r="G430" s="61">
        <v>30.51</v>
      </c>
      <c r="H430" s="61">
        <v>30.46</v>
      </c>
      <c r="I430" s="61">
        <v>18.75</v>
      </c>
      <c r="J430" s="61">
        <v>18.78</v>
      </c>
      <c r="K430" s="61">
        <f t="shared" si="9"/>
        <v>37.53</v>
      </c>
      <c r="L430" s="62"/>
      <c r="M430" s="62"/>
    </row>
    <row r="431" spans="1:13">
      <c r="A431" s="34" t="s">
        <v>1319</v>
      </c>
      <c r="B431" s="34" t="s">
        <v>4705</v>
      </c>
      <c r="C431" s="92">
        <v>59457</v>
      </c>
      <c r="D431" s="92">
        <v>14189064</v>
      </c>
      <c r="E431" s="92">
        <v>4212</v>
      </c>
      <c r="F431" s="92">
        <v>385471</v>
      </c>
      <c r="G431" s="61">
        <v>30.82</v>
      </c>
      <c r="H431" s="61">
        <v>30.84</v>
      </c>
      <c r="I431" s="61">
        <v>18.989999999999998</v>
      </c>
      <c r="J431" s="61">
        <v>19</v>
      </c>
      <c r="K431" s="61">
        <f t="shared" si="9"/>
        <v>37.989999999999995</v>
      </c>
      <c r="L431" s="62"/>
      <c r="M431" s="62"/>
    </row>
    <row r="432" spans="1:13">
      <c r="A432" s="34" t="s">
        <v>1295</v>
      </c>
      <c r="B432" s="34" t="s">
        <v>4706</v>
      </c>
      <c r="C432" s="92">
        <v>157405</v>
      </c>
      <c r="D432" s="92">
        <v>11994058</v>
      </c>
      <c r="E432" s="92">
        <v>2169</v>
      </c>
      <c r="F432" s="92">
        <v>476669</v>
      </c>
      <c r="G432" s="61">
        <v>30.84</v>
      </c>
      <c r="H432" s="61">
        <v>30.86</v>
      </c>
      <c r="I432" s="61">
        <v>19.05</v>
      </c>
      <c r="J432" s="61">
        <v>19.079999999999998</v>
      </c>
      <c r="K432" s="61">
        <f t="shared" si="9"/>
        <v>38.129999999999995</v>
      </c>
      <c r="L432" s="62"/>
      <c r="M432" s="62"/>
    </row>
    <row r="433" spans="1:13">
      <c r="A433" s="34" t="s">
        <v>293</v>
      </c>
      <c r="B433" s="34" t="s">
        <v>4707</v>
      </c>
      <c r="C433" s="92">
        <v>147859</v>
      </c>
      <c r="D433" s="92">
        <v>11839559</v>
      </c>
      <c r="E433" s="92">
        <v>2459</v>
      </c>
      <c r="F433" s="92">
        <v>476069</v>
      </c>
      <c r="G433" s="61">
        <v>30.94</v>
      </c>
      <c r="H433" s="61">
        <v>30.9</v>
      </c>
      <c r="I433" s="61">
        <v>19</v>
      </c>
      <c r="J433" s="61">
        <v>19.04</v>
      </c>
      <c r="K433" s="61">
        <f t="shared" si="9"/>
        <v>38.04</v>
      </c>
      <c r="L433" s="62"/>
      <c r="M433" s="62"/>
    </row>
    <row r="434" spans="1:13">
      <c r="A434" s="34" t="s">
        <v>303</v>
      </c>
      <c r="B434" s="34" t="s">
        <v>4708</v>
      </c>
      <c r="C434" s="92">
        <v>147594</v>
      </c>
      <c r="D434" s="92">
        <v>11848638</v>
      </c>
      <c r="E434" s="92">
        <v>2425</v>
      </c>
      <c r="F434" s="92">
        <v>476066</v>
      </c>
      <c r="G434" s="61">
        <v>30.89</v>
      </c>
      <c r="H434" s="61">
        <v>30.95</v>
      </c>
      <c r="I434" s="61">
        <v>18.98</v>
      </c>
      <c r="J434" s="61">
        <v>19.079999999999998</v>
      </c>
      <c r="K434" s="61">
        <f t="shared" si="9"/>
        <v>38.06</v>
      </c>
      <c r="L434" s="62"/>
      <c r="M434" s="62"/>
    </row>
    <row r="435" spans="1:13">
      <c r="A435" s="34" t="s">
        <v>1359</v>
      </c>
      <c r="B435" s="34" t="s">
        <v>4709</v>
      </c>
      <c r="C435" s="92">
        <v>70339</v>
      </c>
      <c r="D435" s="92">
        <v>13451482</v>
      </c>
      <c r="E435" s="92">
        <v>4576</v>
      </c>
      <c r="F435" s="92">
        <v>233363</v>
      </c>
      <c r="G435" s="61">
        <v>30.97</v>
      </c>
      <c r="H435" s="61">
        <v>30.88</v>
      </c>
      <c r="I435" s="61">
        <v>18.98</v>
      </c>
      <c r="J435" s="61">
        <v>18.96</v>
      </c>
      <c r="K435" s="61">
        <f t="shared" si="9"/>
        <v>37.94</v>
      </c>
      <c r="L435" s="62"/>
      <c r="M435" s="62"/>
    </row>
    <row r="436" spans="1:13">
      <c r="A436" s="34" t="s">
        <v>1373</v>
      </c>
      <c r="B436" s="34" t="s">
        <v>4710</v>
      </c>
      <c r="C436" s="92">
        <v>87737</v>
      </c>
      <c r="D436" s="92">
        <v>12529010</v>
      </c>
      <c r="E436" s="92">
        <v>3664</v>
      </c>
      <c r="F436" s="92">
        <v>259449</v>
      </c>
      <c r="G436" s="61">
        <v>30.97</v>
      </c>
      <c r="H436" s="61">
        <v>30.9</v>
      </c>
      <c r="I436" s="61">
        <v>18.97</v>
      </c>
      <c r="J436" s="61">
        <v>18.98</v>
      </c>
      <c r="K436" s="61">
        <f t="shared" si="9"/>
        <v>37.950000000000003</v>
      </c>
      <c r="L436" s="62"/>
      <c r="M436" s="62"/>
    </row>
    <row r="437" spans="1:13">
      <c r="A437" s="34" t="s">
        <v>1380</v>
      </c>
      <c r="B437" s="34" t="s">
        <v>4711</v>
      </c>
      <c r="C437" s="92">
        <v>61826</v>
      </c>
      <c r="D437" s="92">
        <v>13927056</v>
      </c>
      <c r="E437" s="92">
        <v>4721</v>
      </c>
      <c r="F437" s="92">
        <v>233379</v>
      </c>
      <c r="G437" s="61">
        <v>30.97</v>
      </c>
      <c r="H437" s="61">
        <v>30.89</v>
      </c>
      <c r="I437" s="61">
        <v>18.989999999999998</v>
      </c>
      <c r="J437" s="61">
        <v>18.940000000000001</v>
      </c>
      <c r="K437" s="61">
        <f t="shared" si="9"/>
        <v>37.93</v>
      </c>
      <c r="L437" s="62"/>
      <c r="M437" s="62"/>
    </row>
    <row r="438" spans="1:13">
      <c r="A438" s="34" t="s">
        <v>1382</v>
      </c>
      <c r="B438" s="34" t="s">
        <v>4712</v>
      </c>
      <c r="C438" s="92">
        <v>68360</v>
      </c>
      <c r="D438" s="92">
        <v>13476866</v>
      </c>
      <c r="E438" s="92">
        <v>4817</v>
      </c>
      <c r="F438" s="92">
        <v>233067</v>
      </c>
      <c r="G438" s="61">
        <v>30.97</v>
      </c>
      <c r="H438" s="61">
        <v>30.92</v>
      </c>
      <c r="I438" s="61">
        <v>18.95</v>
      </c>
      <c r="J438" s="61">
        <v>18.940000000000001</v>
      </c>
      <c r="K438" s="61">
        <f t="shared" si="9"/>
        <v>37.89</v>
      </c>
      <c r="L438" s="62"/>
      <c r="M438" s="62"/>
    </row>
    <row r="439" spans="1:13">
      <c r="A439" s="34" t="s">
        <v>1361</v>
      </c>
      <c r="B439" s="34" t="s">
        <v>4713</v>
      </c>
      <c r="C439" s="92">
        <v>73078</v>
      </c>
      <c r="D439" s="92">
        <v>13367853</v>
      </c>
      <c r="E439" s="92">
        <v>5085</v>
      </c>
      <c r="F439" s="92">
        <v>291958</v>
      </c>
      <c r="G439" s="61">
        <v>30.93</v>
      </c>
      <c r="H439" s="61">
        <v>30.86</v>
      </c>
      <c r="I439" s="61">
        <v>19.03</v>
      </c>
      <c r="J439" s="61">
        <v>19</v>
      </c>
      <c r="K439" s="61">
        <f t="shared" si="9"/>
        <v>38.03</v>
      </c>
      <c r="L439" s="62"/>
      <c r="M439" s="62"/>
    </row>
    <row r="440" spans="1:13">
      <c r="A440" s="34" t="s">
        <v>1396</v>
      </c>
      <c r="B440" s="34" t="s">
        <v>4714</v>
      </c>
      <c r="C440" s="92">
        <v>65375</v>
      </c>
      <c r="D440" s="92">
        <v>13526381</v>
      </c>
      <c r="E440" s="92">
        <v>5215</v>
      </c>
      <c r="F440" s="92">
        <v>245890</v>
      </c>
      <c r="G440" s="61">
        <v>30.9</v>
      </c>
      <c r="H440" s="61">
        <v>30.95</v>
      </c>
      <c r="I440" s="61">
        <v>18.98</v>
      </c>
      <c r="J440" s="61">
        <v>18.95</v>
      </c>
      <c r="K440" s="61">
        <f t="shared" si="9"/>
        <v>37.93</v>
      </c>
      <c r="L440" s="62"/>
      <c r="M440" s="62"/>
    </row>
    <row r="441" spans="1:13">
      <c r="A441" s="34" t="s">
        <v>1351</v>
      </c>
      <c r="B441" s="34" t="s">
        <v>4715</v>
      </c>
      <c r="C441" s="92">
        <v>74521</v>
      </c>
      <c r="D441" s="92">
        <v>13249164</v>
      </c>
      <c r="E441" s="92">
        <v>3995</v>
      </c>
      <c r="F441" s="92">
        <v>267080</v>
      </c>
      <c r="G441" s="61">
        <v>30.91</v>
      </c>
      <c r="H441" s="61">
        <v>31.01</v>
      </c>
      <c r="I441" s="61">
        <v>18.95</v>
      </c>
      <c r="J441" s="61">
        <v>18.940000000000001</v>
      </c>
      <c r="K441" s="61">
        <f t="shared" si="9"/>
        <v>37.89</v>
      </c>
      <c r="L441" s="62"/>
      <c r="M441" s="62"/>
    </row>
    <row r="442" spans="1:13">
      <c r="A442" s="34" t="s">
        <v>1375</v>
      </c>
      <c r="B442" s="34" t="s">
        <v>4716</v>
      </c>
      <c r="C442" s="92">
        <v>85316</v>
      </c>
      <c r="D442" s="92">
        <v>12465836</v>
      </c>
      <c r="E442" s="92">
        <v>3671</v>
      </c>
      <c r="F442" s="92">
        <v>298413</v>
      </c>
      <c r="G442" s="61">
        <v>30.92</v>
      </c>
      <c r="H442" s="61">
        <v>30.87</v>
      </c>
      <c r="I442" s="61">
        <v>18.989999999999998</v>
      </c>
      <c r="J442" s="61">
        <v>18.940000000000001</v>
      </c>
      <c r="K442" s="61">
        <f t="shared" si="9"/>
        <v>37.93</v>
      </c>
      <c r="L442" s="62"/>
      <c r="M442" s="62"/>
    </row>
    <row r="443" spans="1:13">
      <c r="A443" s="34" t="s">
        <v>1363</v>
      </c>
      <c r="B443" s="34" t="s">
        <v>4717</v>
      </c>
      <c r="C443" s="92">
        <v>63930</v>
      </c>
      <c r="D443" s="92">
        <v>13813504</v>
      </c>
      <c r="E443" s="92">
        <v>4554</v>
      </c>
      <c r="F443" s="92">
        <v>269414</v>
      </c>
      <c r="G443" s="61">
        <v>30.96</v>
      </c>
      <c r="H443" s="61">
        <v>30.89</v>
      </c>
      <c r="I443" s="61">
        <v>19.010000000000002</v>
      </c>
      <c r="J443" s="61">
        <v>18.95</v>
      </c>
      <c r="K443" s="61">
        <f t="shared" si="9"/>
        <v>37.96</v>
      </c>
      <c r="L443" s="62"/>
      <c r="M443" s="62"/>
    </row>
    <row r="444" spans="1:13">
      <c r="A444" s="34" t="s">
        <v>1366</v>
      </c>
      <c r="B444" s="34" t="s">
        <v>4718</v>
      </c>
      <c r="C444" s="92">
        <v>61856</v>
      </c>
      <c r="D444" s="92">
        <v>13539885</v>
      </c>
      <c r="E444" s="92">
        <v>5036</v>
      </c>
      <c r="F444" s="92">
        <v>236687</v>
      </c>
      <c r="G444" s="61">
        <v>30.97</v>
      </c>
      <c r="H444" s="61">
        <v>30.95</v>
      </c>
      <c r="I444" s="61">
        <v>18.920000000000002</v>
      </c>
      <c r="J444" s="61">
        <v>18.97</v>
      </c>
      <c r="K444" s="61">
        <f t="shared" si="9"/>
        <v>37.89</v>
      </c>
      <c r="L444" s="62"/>
      <c r="M444" s="62"/>
    </row>
    <row r="445" spans="1:13">
      <c r="A445" s="34" t="s">
        <v>1390</v>
      </c>
      <c r="B445" s="34" t="s">
        <v>4719</v>
      </c>
      <c r="C445" s="92">
        <v>67929</v>
      </c>
      <c r="D445" s="92">
        <v>13846667</v>
      </c>
      <c r="E445" s="92">
        <v>4585</v>
      </c>
      <c r="F445" s="92">
        <v>308126</v>
      </c>
      <c r="G445" s="61">
        <v>30.92</v>
      </c>
      <c r="H445" s="61">
        <v>30.97</v>
      </c>
      <c r="I445" s="61">
        <v>18.940000000000001</v>
      </c>
      <c r="J445" s="61">
        <v>18.97</v>
      </c>
      <c r="K445" s="61">
        <f t="shared" si="9"/>
        <v>37.909999999999997</v>
      </c>
      <c r="L445" s="62"/>
      <c r="M445" s="62"/>
    </row>
    <row r="446" spans="1:13">
      <c r="A446" s="34" t="s">
        <v>1353</v>
      </c>
      <c r="B446" s="34" t="s">
        <v>4720</v>
      </c>
      <c r="C446" s="92">
        <v>78717</v>
      </c>
      <c r="D446" s="92">
        <v>13761545</v>
      </c>
      <c r="E446" s="92">
        <v>5911</v>
      </c>
      <c r="F446" s="92">
        <v>350481</v>
      </c>
      <c r="G446" s="61">
        <v>30.89</v>
      </c>
      <c r="H446" s="61">
        <v>30.92</v>
      </c>
      <c r="I446" s="61">
        <v>18.98</v>
      </c>
      <c r="J446" s="61">
        <v>18.97</v>
      </c>
      <c r="K446" s="61">
        <f t="shared" si="9"/>
        <v>37.950000000000003</v>
      </c>
      <c r="L446" s="62"/>
      <c r="M446" s="62"/>
    </row>
    <row r="447" spans="1:13">
      <c r="A447" s="34" t="s">
        <v>1347</v>
      </c>
      <c r="B447" s="34" t="s">
        <v>4721</v>
      </c>
      <c r="C447" s="92">
        <v>60861</v>
      </c>
      <c r="D447" s="92">
        <v>13711871</v>
      </c>
      <c r="E447" s="92">
        <v>5126</v>
      </c>
      <c r="F447" s="92">
        <v>267093</v>
      </c>
      <c r="G447" s="61">
        <v>30.93</v>
      </c>
      <c r="H447" s="61">
        <v>30.94</v>
      </c>
      <c r="I447" s="61">
        <v>18.96</v>
      </c>
      <c r="J447" s="61">
        <v>18.940000000000001</v>
      </c>
      <c r="K447" s="61">
        <f t="shared" si="9"/>
        <v>37.900000000000006</v>
      </c>
      <c r="L447" s="62"/>
      <c r="M447" s="62"/>
    </row>
    <row r="448" spans="1:13">
      <c r="A448" s="34" t="s">
        <v>1378</v>
      </c>
      <c r="B448" s="34" t="s">
        <v>4722</v>
      </c>
      <c r="C448" s="92">
        <v>67012</v>
      </c>
      <c r="D448" s="92">
        <v>13678700</v>
      </c>
      <c r="E448" s="92">
        <v>4860</v>
      </c>
      <c r="F448" s="92">
        <v>233190</v>
      </c>
      <c r="G448" s="61">
        <v>30.99</v>
      </c>
      <c r="H448" s="61">
        <v>30.89</v>
      </c>
      <c r="I448" s="61">
        <v>18.98</v>
      </c>
      <c r="J448" s="61">
        <v>18.940000000000001</v>
      </c>
      <c r="K448" s="61">
        <f t="shared" si="9"/>
        <v>37.92</v>
      </c>
      <c r="L448" s="62"/>
      <c r="M448" s="62"/>
    </row>
    <row r="449" spans="1:13">
      <c r="A449" s="34" t="s">
        <v>1332</v>
      </c>
      <c r="B449" s="34" t="s">
        <v>4723</v>
      </c>
      <c r="C449" s="92">
        <v>78385</v>
      </c>
      <c r="D449" s="92">
        <v>13528575</v>
      </c>
      <c r="E449" s="92">
        <v>4834</v>
      </c>
      <c r="F449" s="92">
        <v>287850</v>
      </c>
      <c r="G449" s="61">
        <v>30.84</v>
      </c>
      <c r="H449" s="61">
        <v>30.96</v>
      </c>
      <c r="I449" s="61">
        <v>19.02</v>
      </c>
      <c r="J449" s="61">
        <v>18.98</v>
      </c>
      <c r="K449" s="61">
        <f t="shared" si="9"/>
        <v>38</v>
      </c>
      <c r="L449" s="62"/>
      <c r="M449" s="62"/>
    </row>
    <row r="450" spans="1:13">
      <c r="A450" s="34" t="s">
        <v>1394</v>
      </c>
      <c r="B450" s="34" t="s">
        <v>4724</v>
      </c>
      <c r="C450" s="92">
        <v>78595</v>
      </c>
      <c r="D450" s="92">
        <v>13238700</v>
      </c>
      <c r="E450" s="92">
        <v>6514</v>
      </c>
      <c r="F450" s="92">
        <v>348622</v>
      </c>
      <c r="G450" s="61">
        <v>30.96</v>
      </c>
      <c r="H450" s="61">
        <v>31.03</v>
      </c>
      <c r="I450" s="61">
        <v>18.86</v>
      </c>
      <c r="J450" s="61">
        <v>18.850000000000001</v>
      </c>
      <c r="K450" s="61">
        <f t="shared" si="9"/>
        <v>37.71</v>
      </c>
      <c r="L450" s="62"/>
      <c r="M450" s="62"/>
    </row>
    <row r="451" spans="1:13">
      <c r="A451" s="34" t="s">
        <v>1336</v>
      </c>
      <c r="B451" s="34" t="s">
        <v>4725</v>
      </c>
      <c r="C451" s="92">
        <v>69725</v>
      </c>
      <c r="D451" s="92">
        <v>14065594</v>
      </c>
      <c r="E451" s="92">
        <v>3942</v>
      </c>
      <c r="F451" s="92">
        <v>384671</v>
      </c>
      <c r="G451" s="61">
        <v>30.93</v>
      </c>
      <c r="H451" s="61">
        <v>30.9</v>
      </c>
      <c r="I451" s="61">
        <v>19.03</v>
      </c>
      <c r="J451" s="61">
        <v>19.010000000000002</v>
      </c>
      <c r="K451" s="61">
        <f t="shared" si="9"/>
        <v>38.040000000000006</v>
      </c>
      <c r="L451" s="62"/>
      <c r="M451" s="62"/>
    </row>
    <row r="452" spans="1:13">
      <c r="A452" s="34" t="s">
        <v>1398</v>
      </c>
      <c r="B452" s="34" t="s">
        <v>4726</v>
      </c>
      <c r="C452" s="92">
        <v>63996</v>
      </c>
      <c r="D452" s="92">
        <v>13577932</v>
      </c>
      <c r="E452" s="92">
        <v>5459</v>
      </c>
      <c r="F452" s="92">
        <v>245799</v>
      </c>
      <c r="G452" s="61">
        <v>30.96</v>
      </c>
      <c r="H452" s="61">
        <v>30.9</v>
      </c>
      <c r="I452" s="61">
        <v>18.95</v>
      </c>
      <c r="J452" s="61">
        <v>18.940000000000001</v>
      </c>
      <c r="K452" s="61">
        <f t="shared" ref="K452:K515" si="10">SUM(I452:J452)</f>
        <v>37.89</v>
      </c>
      <c r="L452" s="62"/>
      <c r="M452" s="62"/>
    </row>
    <row r="453" spans="1:13">
      <c r="A453" s="34" t="s">
        <v>1341</v>
      </c>
      <c r="B453" s="34" t="s">
        <v>4727</v>
      </c>
      <c r="C453" s="92">
        <v>69354</v>
      </c>
      <c r="D453" s="92">
        <v>13585484</v>
      </c>
      <c r="E453" s="92">
        <v>4882</v>
      </c>
      <c r="F453" s="92">
        <v>344105</v>
      </c>
      <c r="G453" s="61">
        <v>30.9</v>
      </c>
      <c r="H453" s="61">
        <v>30.93</v>
      </c>
      <c r="I453" s="61">
        <v>18.98</v>
      </c>
      <c r="J453" s="61">
        <v>18.97</v>
      </c>
      <c r="K453" s="61">
        <f t="shared" si="10"/>
        <v>37.950000000000003</v>
      </c>
      <c r="L453" s="62"/>
      <c r="M453" s="62"/>
    </row>
    <row r="454" spans="1:13">
      <c r="A454" s="34" t="s">
        <v>1349</v>
      </c>
      <c r="B454" s="34" t="s">
        <v>4728</v>
      </c>
      <c r="C454" s="92">
        <v>66079</v>
      </c>
      <c r="D454" s="92">
        <v>13355273</v>
      </c>
      <c r="E454" s="92">
        <v>4826</v>
      </c>
      <c r="F454" s="92">
        <v>278967</v>
      </c>
      <c r="G454" s="61">
        <v>30.89</v>
      </c>
      <c r="H454" s="61">
        <v>30.94</v>
      </c>
      <c r="I454" s="61">
        <v>18.940000000000001</v>
      </c>
      <c r="J454" s="61">
        <v>19.010000000000002</v>
      </c>
      <c r="K454" s="61">
        <f t="shared" si="10"/>
        <v>37.950000000000003</v>
      </c>
      <c r="L454" s="62"/>
      <c r="M454" s="62"/>
    </row>
    <row r="455" spans="1:13">
      <c r="A455" s="34" t="s">
        <v>1384</v>
      </c>
      <c r="B455" s="34" t="s">
        <v>4729</v>
      </c>
      <c r="C455" s="92">
        <v>75285</v>
      </c>
      <c r="D455" s="92">
        <v>13530024</v>
      </c>
      <c r="E455" s="92">
        <v>4131</v>
      </c>
      <c r="F455" s="92">
        <v>307347</v>
      </c>
      <c r="G455" s="61">
        <v>30.95</v>
      </c>
      <c r="H455" s="61">
        <v>30.97</v>
      </c>
      <c r="I455" s="61">
        <v>18.989999999999998</v>
      </c>
      <c r="J455" s="61">
        <v>18.93</v>
      </c>
      <c r="K455" s="61">
        <f t="shared" si="10"/>
        <v>37.92</v>
      </c>
      <c r="L455" s="62"/>
      <c r="M455" s="62"/>
    </row>
    <row r="456" spans="1:13">
      <c r="A456" s="34" t="s">
        <v>1388</v>
      </c>
      <c r="B456" s="34" t="s">
        <v>4730</v>
      </c>
      <c r="C456" s="92">
        <v>71443</v>
      </c>
      <c r="D456" s="92">
        <v>13294907</v>
      </c>
      <c r="E456" s="92">
        <v>4273</v>
      </c>
      <c r="F456" s="92">
        <v>307393</v>
      </c>
      <c r="G456" s="61">
        <v>30.96</v>
      </c>
      <c r="H456" s="61">
        <v>30.94</v>
      </c>
      <c r="I456" s="61">
        <v>18.920000000000002</v>
      </c>
      <c r="J456" s="61">
        <v>19</v>
      </c>
      <c r="K456" s="61">
        <f t="shared" si="10"/>
        <v>37.92</v>
      </c>
      <c r="L456" s="62"/>
      <c r="M456" s="62"/>
    </row>
    <row r="457" spans="1:13">
      <c r="A457" s="34" t="s">
        <v>1454</v>
      </c>
      <c r="B457" s="34" t="s">
        <v>4731</v>
      </c>
      <c r="C457" s="92">
        <v>85700</v>
      </c>
      <c r="D457" s="92">
        <v>12561769</v>
      </c>
      <c r="E457" s="92">
        <v>7099</v>
      </c>
      <c r="F457" s="92">
        <v>274488</v>
      </c>
      <c r="G457" s="61">
        <v>30.83</v>
      </c>
      <c r="H457" s="61">
        <v>30.86</v>
      </c>
      <c r="I457" s="61">
        <v>18.98</v>
      </c>
      <c r="J457" s="61">
        <v>18.98</v>
      </c>
      <c r="K457" s="61">
        <f t="shared" si="10"/>
        <v>37.96</v>
      </c>
      <c r="L457" s="62"/>
      <c r="M457" s="62"/>
    </row>
    <row r="458" spans="1:13">
      <c r="A458" s="34" t="s">
        <v>982</v>
      </c>
      <c r="B458" s="34" t="s">
        <v>4732</v>
      </c>
      <c r="C458" s="92">
        <v>126627</v>
      </c>
      <c r="D458" s="92">
        <v>12731885</v>
      </c>
      <c r="E458" s="92">
        <v>4953</v>
      </c>
      <c r="F458" s="92">
        <v>325296</v>
      </c>
      <c r="G458" s="61">
        <v>30.88</v>
      </c>
      <c r="H458" s="61">
        <v>30.94</v>
      </c>
      <c r="I458" s="61">
        <v>18.989999999999998</v>
      </c>
      <c r="J458" s="61">
        <v>19.010000000000002</v>
      </c>
      <c r="K458" s="61">
        <f t="shared" si="10"/>
        <v>38</v>
      </c>
      <c r="L458" s="62"/>
      <c r="M458" s="62"/>
    </row>
    <row r="459" spans="1:13">
      <c r="A459" s="34" t="s">
        <v>359</v>
      </c>
      <c r="B459" s="34" t="s">
        <v>4733</v>
      </c>
      <c r="C459" s="92">
        <v>155720</v>
      </c>
      <c r="D459" s="92">
        <v>11993015</v>
      </c>
      <c r="E459" s="92">
        <v>2926</v>
      </c>
      <c r="F459" s="92">
        <v>476871</v>
      </c>
      <c r="G459" s="61">
        <v>30.94</v>
      </c>
      <c r="H459" s="61">
        <v>30.9</v>
      </c>
      <c r="I459" s="61">
        <v>19.010000000000002</v>
      </c>
      <c r="J459" s="61">
        <v>19.03</v>
      </c>
      <c r="K459" s="61">
        <f t="shared" si="10"/>
        <v>38.040000000000006</v>
      </c>
      <c r="L459" s="62"/>
      <c r="M459" s="62"/>
    </row>
    <row r="460" spans="1:13">
      <c r="A460" s="34" t="s">
        <v>1150</v>
      </c>
      <c r="B460" s="34" t="s">
        <v>4734</v>
      </c>
      <c r="C460" s="92">
        <v>96931</v>
      </c>
      <c r="D460" s="92">
        <v>13188789</v>
      </c>
      <c r="E460" s="92">
        <v>5138</v>
      </c>
      <c r="F460" s="92">
        <v>395171</v>
      </c>
      <c r="G460" s="61">
        <v>30.89</v>
      </c>
      <c r="H460" s="61">
        <v>30.88</v>
      </c>
      <c r="I460" s="61">
        <v>19.059999999999999</v>
      </c>
      <c r="J460" s="61">
        <v>18.98</v>
      </c>
      <c r="K460" s="61">
        <f t="shared" si="10"/>
        <v>38.04</v>
      </c>
      <c r="L460" s="62"/>
      <c r="M460" s="62"/>
    </row>
    <row r="461" spans="1:13">
      <c r="A461" s="34" t="s">
        <v>1147</v>
      </c>
      <c r="B461" s="34" t="s">
        <v>4735</v>
      </c>
      <c r="C461" s="92">
        <v>102174</v>
      </c>
      <c r="D461" s="92">
        <v>13088025</v>
      </c>
      <c r="E461" s="92">
        <v>4394</v>
      </c>
      <c r="F461" s="92">
        <v>366522</v>
      </c>
      <c r="G461" s="61">
        <v>30.94</v>
      </c>
      <c r="H461" s="61">
        <v>30.87</v>
      </c>
      <c r="I461" s="61">
        <v>18.989999999999998</v>
      </c>
      <c r="J461" s="61">
        <v>19.03</v>
      </c>
      <c r="K461" s="61">
        <f t="shared" si="10"/>
        <v>38.019999999999996</v>
      </c>
      <c r="L461" s="62"/>
      <c r="M461" s="62"/>
    </row>
    <row r="462" spans="1:13">
      <c r="A462" s="34" t="s">
        <v>362</v>
      </c>
      <c r="B462" s="34" t="s">
        <v>4736</v>
      </c>
      <c r="C462" s="92">
        <v>135781</v>
      </c>
      <c r="D462" s="92">
        <v>11925557</v>
      </c>
      <c r="E462" s="92">
        <v>2775</v>
      </c>
      <c r="F462" s="92">
        <v>376518</v>
      </c>
      <c r="G462" s="61">
        <v>30.91</v>
      </c>
      <c r="H462" s="61">
        <v>30.91</v>
      </c>
      <c r="I462" s="61">
        <v>19.03</v>
      </c>
      <c r="J462" s="61">
        <v>19.03</v>
      </c>
      <c r="K462" s="61">
        <f t="shared" si="10"/>
        <v>38.06</v>
      </c>
      <c r="L462" s="62"/>
      <c r="M462" s="62"/>
    </row>
    <row r="463" spans="1:13">
      <c r="A463" s="34" t="s">
        <v>1586</v>
      </c>
      <c r="B463" s="34" t="s">
        <v>4737</v>
      </c>
      <c r="C463" s="92">
        <v>68132</v>
      </c>
      <c r="D463" s="92">
        <v>14202677</v>
      </c>
      <c r="E463" s="92">
        <v>5674</v>
      </c>
      <c r="F463" s="92">
        <v>475931</v>
      </c>
      <c r="G463" s="61">
        <v>30.86</v>
      </c>
      <c r="H463" s="61">
        <v>30.86</v>
      </c>
      <c r="I463" s="61">
        <v>19.05</v>
      </c>
      <c r="J463" s="61">
        <v>19.059999999999999</v>
      </c>
      <c r="K463" s="61">
        <f t="shared" si="10"/>
        <v>38.11</v>
      </c>
      <c r="L463" s="62"/>
      <c r="M463" s="62"/>
    </row>
    <row r="464" spans="1:13">
      <c r="A464" s="34" t="s">
        <v>1589</v>
      </c>
      <c r="B464" s="34" t="s">
        <v>4738</v>
      </c>
      <c r="C464" s="92">
        <v>133788</v>
      </c>
      <c r="D464" s="92">
        <v>12079580</v>
      </c>
      <c r="E464" s="92">
        <v>4033</v>
      </c>
      <c r="F464" s="92">
        <v>456755</v>
      </c>
      <c r="G464" s="61">
        <v>30.89</v>
      </c>
      <c r="H464" s="61">
        <v>30.87</v>
      </c>
      <c r="I464" s="61">
        <v>19.04</v>
      </c>
      <c r="J464" s="61">
        <v>19.100000000000001</v>
      </c>
      <c r="K464" s="61">
        <f t="shared" si="10"/>
        <v>38.14</v>
      </c>
      <c r="L464" s="62"/>
      <c r="M464" s="62"/>
    </row>
    <row r="465" spans="1:13">
      <c r="A465" s="34" t="s">
        <v>1591</v>
      </c>
      <c r="B465" s="34" t="s">
        <v>4739</v>
      </c>
      <c r="C465" s="92">
        <v>125609</v>
      </c>
      <c r="D465" s="92">
        <v>12108430</v>
      </c>
      <c r="E465" s="92">
        <v>3261</v>
      </c>
      <c r="F465" s="92">
        <v>475947</v>
      </c>
      <c r="G465" s="61">
        <v>30.85</v>
      </c>
      <c r="H465" s="61">
        <v>30.87</v>
      </c>
      <c r="I465" s="61">
        <v>19.07</v>
      </c>
      <c r="J465" s="61">
        <v>19.12</v>
      </c>
      <c r="K465" s="61">
        <f t="shared" si="10"/>
        <v>38.19</v>
      </c>
      <c r="L465" s="62"/>
      <c r="M465" s="62"/>
    </row>
    <row r="466" spans="1:13">
      <c r="A466" s="34" t="s">
        <v>1179</v>
      </c>
      <c r="B466" s="34" t="s">
        <v>4740</v>
      </c>
      <c r="C466" s="92">
        <v>71005</v>
      </c>
      <c r="D466" s="92">
        <v>13825748</v>
      </c>
      <c r="E466" s="92">
        <v>4802</v>
      </c>
      <c r="F466" s="92">
        <v>279753</v>
      </c>
      <c r="G466" s="61">
        <v>30.89</v>
      </c>
      <c r="H466" s="61">
        <v>30.87</v>
      </c>
      <c r="I466" s="61">
        <v>19.05</v>
      </c>
      <c r="J466" s="61">
        <v>19.05</v>
      </c>
      <c r="K466" s="61">
        <f t="shared" si="10"/>
        <v>38.1</v>
      </c>
      <c r="L466" s="62"/>
      <c r="M466" s="62"/>
    </row>
    <row r="467" spans="1:13">
      <c r="A467" s="34" t="s">
        <v>1177</v>
      </c>
      <c r="B467" s="34" t="s">
        <v>4741</v>
      </c>
      <c r="C467" s="92">
        <v>75607</v>
      </c>
      <c r="D467" s="92">
        <v>13885285</v>
      </c>
      <c r="E467" s="92">
        <v>4882</v>
      </c>
      <c r="F467" s="92">
        <v>303233</v>
      </c>
      <c r="G467" s="61">
        <v>30.93</v>
      </c>
      <c r="H467" s="61">
        <v>30.77</v>
      </c>
      <c r="I467" s="61">
        <v>19.079999999999998</v>
      </c>
      <c r="J467" s="61">
        <v>19.09</v>
      </c>
      <c r="K467" s="61">
        <f t="shared" si="10"/>
        <v>38.17</v>
      </c>
      <c r="L467" s="62"/>
      <c r="M467" s="62"/>
    </row>
    <row r="468" spans="1:13">
      <c r="A468" s="34" t="s">
        <v>1152</v>
      </c>
      <c r="B468" s="34" t="s">
        <v>4742</v>
      </c>
      <c r="C468" s="92">
        <v>117931</v>
      </c>
      <c r="D468" s="92">
        <v>12168037</v>
      </c>
      <c r="E468" s="92">
        <v>2218</v>
      </c>
      <c r="F468" s="92">
        <v>448377</v>
      </c>
      <c r="G468" s="61">
        <v>30.94</v>
      </c>
      <c r="H468" s="61">
        <v>30.84</v>
      </c>
      <c r="I468" s="61">
        <v>19.059999999999999</v>
      </c>
      <c r="J468" s="61">
        <v>19.07</v>
      </c>
      <c r="K468" s="61">
        <f t="shared" si="10"/>
        <v>38.129999999999995</v>
      </c>
      <c r="L468" s="62"/>
      <c r="M468" s="62"/>
    </row>
    <row r="469" spans="1:13">
      <c r="A469" s="34" t="s">
        <v>614</v>
      </c>
      <c r="B469" s="34" t="s">
        <v>4743</v>
      </c>
      <c r="C469" s="92">
        <v>145205</v>
      </c>
      <c r="D469" s="92">
        <v>11838331</v>
      </c>
      <c r="E469" s="92">
        <v>1728</v>
      </c>
      <c r="F469" s="92">
        <v>552650</v>
      </c>
      <c r="G469" s="61">
        <v>30.87</v>
      </c>
      <c r="H469" s="61">
        <v>30.9</v>
      </c>
      <c r="I469" s="61">
        <v>19.07</v>
      </c>
      <c r="J469" s="61">
        <v>19.079999999999998</v>
      </c>
      <c r="K469" s="61">
        <f t="shared" si="10"/>
        <v>38.15</v>
      </c>
      <c r="L469" s="62"/>
      <c r="M469" s="62"/>
    </row>
    <row r="470" spans="1:13">
      <c r="A470" s="34" t="s">
        <v>2915</v>
      </c>
      <c r="B470" s="34" t="s">
        <v>4744</v>
      </c>
      <c r="C470" s="92">
        <v>112296</v>
      </c>
      <c r="D470" s="92">
        <v>12543910</v>
      </c>
      <c r="E470" s="92">
        <v>2723</v>
      </c>
      <c r="F470" s="92">
        <v>552916</v>
      </c>
      <c r="G470" s="61">
        <v>30.9</v>
      </c>
      <c r="H470" s="61">
        <v>30.83</v>
      </c>
      <c r="I470" s="61">
        <v>19.05</v>
      </c>
      <c r="J470" s="61">
        <v>19.09</v>
      </c>
      <c r="K470" s="61">
        <f t="shared" si="10"/>
        <v>38.14</v>
      </c>
      <c r="L470" s="62"/>
      <c r="M470" s="62"/>
    </row>
    <row r="471" spans="1:13">
      <c r="A471" s="34" t="s">
        <v>2917</v>
      </c>
      <c r="B471" s="34" t="s">
        <v>4745</v>
      </c>
      <c r="C471" s="92">
        <v>110504</v>
      </c>
      <c r="D471" s="92">
        <v>12457042</v>
      </c>
      <c r="E471" s="92">
        <v>2951</v>
      </c>
      <c r="F471" s="92">
        <v>556019</v>
      </c>
      <c r="G471" s="61">
        <v>30.89</v>
      </c>
      <c r="H471" s="61">
        <v>30.85</v>
      </c>
      <c r="I471" s="61">
        <v>19.12</v>
      </c>
      <c r="J471" s="61">
        <v>19.02</v>
      </c>
      <c r="K471" s="61">
        <f t="shared" si="10"/>
        <v>38.14</v>
      </c>
      <c r="L471" s="62"/>
      <c r="M471" s="62"/>
    </row>
    <row r="472" spans="1:13">
      <c r="A472" s="34" t="s">
        <v>2919</v>
      </c>
      <c r="B472" s="34" t="s">
        <v>4746</v>
      </c>
      <c r="C472" s="92">
        <v>108843</v>
      </c>
      <c r="D472" s="92">
        <v>12545829</v>
      </c>
      <c r="E472" s="92">
        <v>2961</v>
      </c>
      <c r="F472" s="92">
        <v>478710</v>
      </c>
      <c r="G472" s="61">
        <v>30.91</v>
      </c>
      <c r="H472" s="61">
        <v>30.82</v>
      </c>
      <c r="I472" s="61">
        <v>19.04</v>
      </c>
      <c r="J472" s="61">
        <v>19.11</v>
      </c>
      <c r="K472" s="61">
        <f t="shared" si="10"/>
        <v>38.15</v>
      </c>
      <c r="L472" s="62"/>
      <c r="M472" s="62"/>
    </row>
    <row r="473" spans="1:13">
      <c r="A473" s="34" t="s">
        <v>2921</v>
      </c>
      <c r="B473" s="34" t="s">
        <v>4747</v>
      </c>
      <c r="C473" s="92">
        <v>131747</v>
      </c>
      <c r="D473" s="92">
        <v>12975054</v>
      </c>
      <c r="E473" s="92">
        <v>3208</v>
      </c>
      <c r="F473" s="92">
        <v>555474</v>
      </c>
      <c r="G473" s="61">
        <v>30.88</v>
      </c>
      <c r="H473" s="61">
        <v>30.92</v>
      </c>
      <c r="I473" s="61">
        <v>19.059999999999999</v>
      </c>
      <c r="J473" s="61">
        <v>18.989999999999998</v>
      </c>
      <c r="K473" s="61">
        <f t="shared" si="10"/>
        <v>38.049999999999997</v>
      </c>
      <c r="L473" s="62"/>
      <c r="M473" s="62"/>
    </row>
    <row r="474" spans="1:13">
      <c r="A474" s="34" t="s">
        <v>1156</v>
      </c>
      <c r="B474" s="34" t="s">
        <v>4748</v>
      </c>
      <c r="C474" s="92">
        <v>147984</v>
      </c>
      <c r="D474" s="92">
        <v>12094444</v>
      </c>
      <c r="E474" s="92">
        <v>3631</v>
      </c>
      <c r="F474" s="92">
        <v>515172</v>
      </c>
      <c r="G474" s="61">
        <v>30.88</v>
      </c>
      <c r="H474" s="61">
        <v>30.95</v>
      </c>
      <c r="I474" s="61">
        <v>19.059999999999999</v>
      </c>
      <c r="J474" s="61">
        <v>19.010000000000002</v>
      </c>
      <c r="K474" s="61">
        <f t="shared" si="10"/>
        <v>38.07</v>
      </c>
      <c r="L474" s="62"/>
      <c r="M474" s="62"/>
    </row>
    <row r="475" spans="1:13">
      <c r="A475" s="34" t="s">
        <v>121</v>
      </c>
      <c r="B475" s="34" t="s">
        <v>4749</v>
      </c>
      <c r="C475" s="92">
        <v>155822</v>
      </c>
      <c r="D475" s="92">
        <v>11981430</v>
      </c>
      <c r="E475" s="92">
        <v>2728</v>
      </c>
      <c r="F475" s="92">
        <v>531692</v>
      </c>
      <c r="G475" s="61">
        <v>30.98</v>
      </c>
      <c r="H475" s="61">
        <v>31.01</v>
      </c>
      <c r="I475" s="61">
        <v>18.940000000000001</v>
      </c>
      <c r="J475" s="61">
        <v>18.95</v>
      </c>
      <c r="K475" s="61">
        <f t="shared" si="10"/>
        <v>37.89</v>
      </c>
      <c r="L475" s="62"/>
      <c r="M475" s="62"/>
    </row>
    <row r="476" spans="1:13">
      <c r="A476" s="34" t="s">
        <v>133</v>
      </c>
      <c r="B476" s="34" t="s">
        <v>4750</v>
      </c>
      <c r="C476" s="92">
        <v>172220</v>
      </c>
      <c r="D476" s="92">
        <v>12012580</v>
      </c>
      <c r="E476" s="92">
        <v>3657</v>
      </c>
      <c r="F476" s="92">
        <v>560602</v>
      </c>
      <c r="G476" s="61">
        <v>30.85</v>
      </c>
      <c r="H476" s="61">
        <v>30.93</v>
      </c>
      <c r="I476" s="61">
        <v>19.059999999999999</v>
      </c>
      <c r="J476" s="61">
        <v>19.04</v>
      </c>
      <c r="K476" s="61">
        <f t="shared" si="10"/>
        <v>38.099999999999994</v>
      </c>
      <c r="L476" s="62"/>
      <c r="M476" s="62"/>
    </row>
    <row r="477" spans="1:13">
      <c r="A477" s="34" t="s">
        <v>140</v>
      </c>
      <c r="B477" s="34" t="s">
        <v>4751</v>
      </c>
      <c r="C477" s="92">
        <v>175885</v>
      </c>
      <c r="D477" s="92">
        <v>11973013</v>
      </c>
      <c r="E477" s="92">
        <v>3330</v>
      </c>
      <c r="F477" s="92">
        <v>522808</v>
      </c>
      <c r="G477" s="61">
        <v>30.87</v>
      </c>
      <c r="H477" s="61">
        <v>30.92</v>
      </c>
      <c r="I477" s="61">
        <v>19.059999999999999</v>
      </c>
      <c r="J477" s="61">
        <v>19.010000000000002</v>
      </c>
      <c r="K477" s="61">
        <f t="shared" si="10"/>
        <v>38.07</v>
      </c>
      <c r="L477" s="62"/>
      <c r="M477" s="62"/>
    </row>
    <row r="478" spans="1:13">
      <c r="A478" s="34" t="s">
        <v>569</v>
      </c>
      <c r="B478" s="34" t="s">
        <v>4752</v>
      </c>
      <c r="C478" s="92">
        <v>125810</v>
      </c>
      <c r="D478" s="92">
        <v>11970757</v>
      </c>
      <c r="E478" s="92">
        <v>2875</v>
      </c>
      <c r="F478" s="92">
        <v>382967</v>
      </c>
      <c r="G478" s="61">
        <v>31.01</v>
      </c>
      <c r="H478" s="61">
        <v>30.85</v>
      </c>
      <c r="I478" s="61">
        <v>19.03</v>
      </c>
      <c r="J478" s="61">
        <v>18.98</v>
      </c>
      <c r="K478" s="61">
        <f t="shared" si="10"/>
        <v>38.010000000000005</v>
      </c>
      <c r="L478" s="62"/>
      <c r="M478" s="62"/>
    </row>
    <row r="479" spans="1:13">
      <c r="A479" s="34" t="s">
        <v>113</v>
      </c>
      <c r="B479" s="34" t="s">
        <v>4753</v>
      </c>
      <c r="C479" s="92">
        <v>157102</v>
      </c>
      <c r="D479" s="92">
        <v>11921514</v>
      </c>
      <c r="E479" s="92">
        <v>2924</v>
      </c>
      <c r="F479" s="92">
        <v>478425</v>
      </c>
      <c r="G479" s="61">
        <v>30.88</v>
      </c>
      <c r="H479" s="61">
        <v>30.88</v>
      </c>
      <c r="I479" s="61">
        <v>19.07</v>
      </c>
      <c r="J479" s="61">
        <v>19.04</v>
      </c>
      <c r="K479" s="61">
        <f t="shared" si="10"/>
        <v>38.11</v>
      </c>
      <c r="L479" s="62"/>
      <c r="M479" s="62"/>
    </row>
    <row r="480" spans="1:13">
      <c r="A480" s="34" t="s">
        <v>2279</v>
      </c>
      <c r="B480" s="34" t="s">
        <v>4754</v>
      </c>
      <c r="C480" s="92">
        <v>38444</v>
      </c>
      <c r="D480" s="92">
        <v>16775141</v>
      </c>
      <c r="E480" s="92">
        <v>7791</v>
      </c>
      <c r="F480" s="92">
        <v>256618</v>
      </c>
      <c r="G480" s="61">
        <v>30.86</v>
      </c>
      <c r="H480" s="61">
        <v>30.87</v>
      </c>
      <c r="I480" s="61">
        <v>19.010000000000002</v>
      </c>
      <c r="J480" s="61">
        <v>19.02</v>
      </c>
      <c r="K480" s="61">
        <f t="shared" si="10"/>
        <v>38.03</v>
      </c>
      <c r="L480" s="62"/>
      <c r="M480" s="62"/>
    </row>
    <row r="481" spans="1:13">
      <c r="A481" s="34" t="s">
        <v>748</v>
      </c>
      <c r="B481" s="34" t="s">
        <v>4755</v>
      </c>
      <c r="C481" s="92">
        <v>175937</v>
      </c>
      <c r="D481" s="92">
        <v>11939502</v>
      </c>
      <c r="E481" s="92">
        <v>2590</v>
      </c>
      <c r="F481" s="92">
        <v>476929</v>
      </c>
      <c r="G481" s="61">
        <v>30.91</v>
      </c>
      <c r="H481" s="61">
        <v>30.89</v>
      </c>
      <c r="I481" s="61">
        <v>19.09</v>
      </c>
      <c r="J481" s="61">
        <v>18.989999999999998</v>
      </c>
      <c r="K481" s="61">
        <f t="shared" si="10"/>
        <v>38.08</v>
      </c>
      <c r="L481" s="62"/>
      <c r="M481" s="62"/>
    </row>
    <row r="482" spans="1:13">
      <c r="A482" s="34" t="s">
        <v>489</v>
      </c>
      <c r="B482" s="34" t="s">
        <v>4756</v>
      </c>
      <c r="C482" s="92">
        <v>175060</v>
      </c>
      <c r="D482" s="92">
        <v>11952283</v>
      </c>
      <c r="E482" s="92">
        <v>3538</v>
      </c>
      <c r="F482" s="92">
        <v>553151</v>
      </c>
      <c r="G482" s="61">
        <v>30.93</v>
      </c>
      <c r="H482" s="61">
        <v>30.88</v>
      </c>
      <c r="I482" s="61">
        <v>19.05</v>
      </c>
      <c r="J482" s="61">
        <v>19.010000000000002</v>
      </c>
      <c r="K482" s="61">
        <f t="shared" si="10"/>
        <v>38.06</v>
      </c>
      <c r="L482" s="62"/>
      <c r="M482" s="62"/>
    </row>
    <row r="483" spans="1:13">
      <c r="A483" s="34" t="s">
        <v>690</v>
      </c>
      <c r="B483" s="34" t="s">
        <v>4757</v>
      </c>
      <c r="C483" s="92">
        <v>139817</v>
      </c>
      <c r="D483" s="92">
        <v>12175113</v>
      </c>
      <c r="E483" s="92">
        <v>2943</v>
      </c>
      <c r="F483" s="92">
        <v>318111</v>
      </c>
      <c r="G483" s="61">
        <v>30.81</v>
      </c>
      <c r="H483" s="61">
        <v>30.93</v>
      </c>
      <c r="I483" s="61">
        <v>19.059999999999999</v>
      </c>
      <c r="J483" s="61">
        <v>19.09</v>
      </c>
      <c r="K483" s="61">
        <f t="shared" si="10"/>
        <v>38.15</v>
      </c>
      <c r="L483" s="62"/>
      <c r="M483" s="62"/>
    </row>
    <row r="484" spans="1:13">
      <c r="A484" s="34" t="s">
        <v>483</v>
      </c>
      <c r="B484" s="34" t="s">
        <v>4758</v>
      </c>
      <c r="C484" s="92">
        <v>176522</v>
      </c>
      <c r="D484" s="92">
        <v>11852186</v>
      </c>
      <c r="E484" s="92">
        <v>1869</v>
      </c>
      <c r="F484" s="92">
        <v>426421</v>
      </c>
      <c r="G484" s="61">
        <v>30.84</v>
      </c>
      <c r="H484" s="61">
        <v>30.94</v>
      </c>
      <c r="I484" s="61">
        <v>19.07</v>
      </c>
      <c r="J484" s="61">
        <v>19.07</v>
      </c>
      <c r="K484" s="61">
        <f t="shared" si="10"/>
        <v>38.14</v>
      </c>
      <c r="L484" s="62"/>
      <c r="M484" s="62"/>
    </row>
    <row r="485" spans="1:13">
      <c r="A485" s="34" t="s">
        <v>916</v>
      </c>
      <c r="B485" s="34" t="s">
        <v>4759</v>
      </c>
      <c r="C485" s="92">
        <v>171915</v>
      </c>
      <c r="D485" s="92">
        <v>11810991</v>
      </c>
      <c r="E485" s="92">
        <v>1690</v>
      </c>
      <c r="F485" s="92">
        <v>487458</v>
      </c>
      <c r="G485" s="61">
        <v>30.8</v>
      </c>
      <c r="H485" s="61">
        <v>30.92</v>
      </c>
      <c r="I485" s="61">
        <v>19.100000000000001</v>
      </c>
      <c r="J485" s="61">
        <v>19.03</v>
      </c>
      <c r="K485" s="61">
        <f t="shared" si="10"/>
        <v>38.130000000000003</v>
      </c>
      <c r="L485" s="62"/>
      <c r="M485" s="62"/>
    </row>
    <row r="486" spans="1:13">
      <c r="A486" s="34" t="s">
        <v>837</v>
      </c>
      <c r="B486" s="34" t="s">
        <v>4760</v>
      </c>
      <c r="C486" s="92">
        <v>172180</v>
      </c>
      <c r="D486" s="92">
        <v>11867154</v>
      </c>
      <c r="E486" s="92">
        <v>1600</v>
      </c>
      <c r="F486" s="92">
        <v>451664</v>
      </c>
      <c r="G486" s="61">
        <v>30.88</v>
      </c>
      <c r="H486" s="61">
        <v>30.87</v>
      </c>
      <c r="I486" s="61">
        <v>19.03</v>
      </c>
      <c r="J486" s="61">
        <v>19.079999999999998</v>
      </c>
      <c r="K486" s="61">
        <f t="shared" si="10"/>
        <v>38.11</v>
      </c>
      <c r="L486" s="62"/>
      <c r="M486" s="62"/>
    </row>
    <row r="487" spans="1:13">
      <c r="A487" s="34" t="s">
        <v>666</v>
      </c>
      <c r="B487" s="34" t="s">
        <v>4761</v>
      </c>
      <c r="C487" s="92">
        <v>172559</v>
      </c>
      <c r="D487" s="92">
        <v>11807959</v>
      </c>
      <c r="E487" s="92">
        <v>2183</v>
      </c>
      <c r="F487" s="92">
        <v>479820</v>
      </c>
      <c r="G487" s="61">
        <v>30.92</v>
      </c>
      <c r="H487" s="61">
        <v>30.76</v>
      </c>
      <c r="I487" s="61">
        <v>19.09</v>
      </c>
      <c r="J487" s="61">
        <v>19.010000000000002</v>
      </c>
      <c r="K487" s="61">
        <f t="shared" si="10"/>
        <v>38.1</v>
      </c>
      <c r="L487" s="62"/>
      <c r="M487" s="62"/>
    </row>
    <row r="488" spans="1:13">
      <c r="A488" s="34" t="s">
        <v>669</v>
      </c>
      <c r="B488" s="34" t="s">
        <v>4762</v>
      </c>
      <c r="C488" s="92">
        <v>176437</v>
      </c>
      <c r="D488" s="92">
        <v>11825702</v>
      </c>
      <c r="E488" s="92">
        <v>1834</v>
      </c>
      <c r="F488" s="92">
        <v>562119</v>
      </c>
      <c r="G488" s="61">
        <v>30.86</v>
      </c>
      <c r="H488" s="61">
        <v>30.81</v>
      </c>
      <c r="I488" s="61">
        <v>19.12</v>
      </c>
      <c r="J488" s="61">
        <v>19.03</v>
      </c>
      <c r="K488" s="61">
        <f t="shared" si="10"/>
        <v>38.150000000000006</v>
      </c>
      <c r="L488" s="62"/>
      <c r="M488" s="62"/>
    </row>
    <row r="489" spans="1:13">
      <c r="A489" s="34" t="s">
        <v>843</v>
      </c>
      <c r="B489" s="34" t="s">
        <v>4763</v>
      </c>
      <c r="C489" s="92">
        <v>216074</v>
      </c>
      <c r="D489" s="92">
        <v>11781210</v>
      </c>
      <c r="E489" s="92">
        <v>1601</v>
      </c>
      <c r="F489" s="92">
        <v>552906</v>
      </c>
      <c r="G489" s="61">
        <v>30.91</v>
      </c>
      <c r="H489" s="61">
        <v>30.82</v>
      </c>
      <c r="I489" s="61">
        <v>19.079999999999998</v>
      </c>
      <c r="J489" s="61">
        <v>19.02</v>
      </c>
      <c r="K489" s="61">
        <f t="shared" si="10"/>
        <v>38.099999999999994</v>
      </c>
      <c r="L489" s="62"/>
      <c r="M489" s="62"/>
    </row>
    <row r="490" spans="1:13">
      <c r="A490" s="34" t="s">
        <v>846</v>
      </c>
      <c r="B490" s="34" t="s">
        <v>4764</v>
      </c>
      <c r="C490" s="92">
        <v>199509</v>
      </c>
      <c r="D490" s="92">
        <v>11810330</v>
      </c>
      <c r="E490" s="92">
        <v>1937</v>
      </c>
      <c r="F490" s="92">
        <v>571180</v>
      </c>
      <c r="G490" s="61">
        <v>30.88</v>
      </c>
      <c r="H490" s="61">
        <v>30.84</v>
      </c>
      <c r="I490" s="61">
        <v>19.010000000000002</v>
      </c>
      <c r="J490" s="61">
        <v>19.100000000000001</v>
      </c>
      <c r="K490" s="61">
        <f t="shared" si="10"/>
        <v>38.11</v>
      </c>
      <c r="L490" s="62"/>
      <c r="M490" s="62"/>
    </row>
    <row r="491" spans="1:13">
      <c r="A491" s="34" t="s">
        <v>966</v>
      </c>
      <c r="B491" s="34" t="s">
        <v>4765</v>
      </c>
      <c r="C491" s="92">
        <v>119190</v>
      </c>
      <c r="D491" s="92">
        <v>12243368</v>
      </c>
      <c r="E491" s="92">
        <v>3661</v>
      </c>
      <c r="F491" s="92">
        <v>436646</v>
      </c>
      <c r="G491" s="61">
        <v>30.75</v>
      </c>
      <c r="H491" s="61">
        <v>30.91</v>
      </c>
      <c r="I491" s="61">
        <v>19.09</v>
      </c>
      <c r="J491" s="61">
        <v>19.02</v>
      </c>
      <c r="K491" s="61">
        <f t="shared" si="10"/>
        <v>38.11</v>
      </c>
      <c r="L491" s="62"/>
      <c r="M491" s="62"/>
    </row>
    <row r="492" spans="1:13">
      <c r="A492" s="34" t="s">
        <v>486</v>
      </c>
      <c r="B492" s="34" t="s">
        <v>4766</v>
      </c>
      <c r="C492" s="92">
        <v>145416</v>
      </c>
      <c r="D492" s="92">
        <v>11914987</v>
      </c>
      <c r="E492" s="92">
        <v>2045</v>
      </c>
      <c r="F492" s="92">
        <v>427964</v>
      </c>
      <c r="G492" s="61">
        <v>30.92</v>
      </c>
      <c r="H492" s="61">
        <v>30.78</v>
      </c>
      <c r="I492" s="61">
        <v>19.079999999999998</v>
      </c>
      <c r="J492" s="61">
        <v>19.04</v>
      </c>
      <c r="K492" s="61">
        <f t="shared" si="10"/>
        <v>38.119999999999997</v>
      </c>
      <c r="L492" s="62"/>
      <c r="M492" s="62"/>
    </row>
    <row r="493" spans="1:13">
      <c r="A493" s="34" t="s">
        <v>954</v>
      </c>
      <c r="B493" s="34" t="s">
        <v>4767</v>
      </c>
      <c r="C493" s="92">
        <v>126009</v>
      </c>
      <c r="D493" s="92">
        <v>11897704</v>
      </c>
      <c r="E493" s="92">
        <v>2257</v>
      </c>
      <c r="F493" s="92">
        <v>426274</v>
      </c>
      <c r="G493" s="61">
        <v>30.84</v>
      </c>
      <c r="H493" s="61">
        <v>30.84</v>
      </c>
      <c r="I493" s="61">
        <v>19.059999999999999</v>
      </c>
      <c r="J493" s="61">
        <v>19.059999999999999</v>
      </c>
      <c r="K493" s="61">
        <f t="shared" si="10"/>
        <v>38.119999999999997</v>
      </c>
      <c r="L493" s="62"/>
      <c r="M493" s="62"/>
    </row>
    <row r="494" spans="1:13">
      <c r="A494" s="34" t="s">
        <v>672</v>
      </c>
      <c r="B494" s="34" t="s">
        <v>4768</v>
      </c>
      <c r="C494" s="92">
        <v>166141</v>
      </c>
      <c r="D494" s="92">
        <v>11761289</v>
      </c>
      <c r="E494" s="92">
        <v>1825</v>
      </c>
      <c r="F494" s="92">
        <v>476929</v>
      </c>
      <c r="G494" s="61">
        <v>30.89</v>
      </c>
      <c r="H494" s="61">
        <v>30.84</v>
      </c>
      <c r="I494" s="61">
        <v>19.03</v>
      </c>
      <c r="J494" s="61">
        <v>19.059999999999999</v>
      </c>
      <c r="K494" s="61">
        <f t="shared" si="10"/>
        <v>38.090000000000003</v>
      </c>
      <c r="L494" s="62"/>
      <c r="M494" s="62"/>
    </row>
    <row r="495" spans="1:13">
      <c r="A495" s="34" t="s">
        <v>693</v>
      </c>
      <c r="B495" s="34" t="s">
        <v>4769</v>
      </c>
      <c r="C495" s="92">
        <v>138585</v>
      </c>
      <c r="D495" s="92">
        <v>12138682</v>
      </c>
      <c r="E495" s="92">
        <v>3229</v>
      </c>
      <c r="F495" s="92">
        <v>470651</v>
      </c>
      <c r="G495" s="61">
        <v>30.88</v>
      </c>
      <c r="H495" s="61">
        <v>30.77</v>
      </c>
      <c r="I495" s="61">
        <v>19.05</v>
      </c>
      <c r="J495" s="61">
        <v>19.059999999999999</v>
      </c>
      <c r="K495" s="61">
        <f t="shared" si="10"/>
        <v>38.11</v>
      </c>
      <c r="L495" s="62"/>
      <c r="M495" s="62"/>
    </row>
    <row r="496" spans="1:13">
      <c r="A496" s="34" t="s">
        <v>698</v>
      </c>
      <c r="B496" s="34" t="s">
        <v>4770</v>
      </c>
      <c r="C496" s="92">
        <v>145731</v>
      </c>
      <c r="D496" s="92">
        <v>11995308</v>
      </c>
      <c r="E496" s="92">
        <v>3048</v>
      </c>
      <c r="F496" s="92">
        <v>410572</v>
      </c>
      <c r="G496" s="61">
        <v>30.8</v>
      </c>
      <c r="H496" s="61">
        <v>30.83</v>
      </c>
      <c r="I496" s="61">
        <v>19.05</v>
      </c>
      <c r="J496" s="61">
        <v>19.05</v>
      </c>
      <c r="K496" s="61">
        <f t="shared" si="10"/>
        <v>38.1</v>
      </c>
      <c r="L496" s="62"/>
      <c r="M496" s="62"/>
    </row>
    <row r="497" spans="1:13">
      <c r="A497" s="34" t="s">
        <v>532</v>
      </c>
      <c r="B497" s="34" t="s">
        <v>4771</v>
      </c>
      <c r="C497" s="92">
        <v>210318</v>
      </c>
      <c r="D497" s="92">
        <v>11980835</v>
      </c>
      <c r="E497" s="92">
        <v>2730</v>
      </c>
      <c r="F497" s="92">
        <v>473958</v>
      </c>
      <c r="G497" s="61">
        <v>30.82</v>
      </c>
      <c r="H497" s="61">
        <v>30.87</v>
      </c>
      <c r="I497" s="61">
        <v>19.079999999999998</v>
      </c>
      <c r="J497" s="61">
        <v>19.079999999999998</v>
      </c>
      <c r="K497" s="61">
        <f t="shared" si="10"/>
        <v>38.159999999999997</v>
      </c>
      <c r="L497" s="62"/>
      <c r="M497" s="62"/>
    </row>
    <row r="498" spans="1:13">
      <c r="A498" s="34" t="s">
        <v>754</v>
      </c>
      <c r="B498" s="34" t="s">
        <v>4772</v>
      </c>
      <c r="C498" s="92">
        <v>149738</v>
      </c>
      <c r="D498" s="92">
        <v>12203451</v>
      </c>
      <c r="E498" s="92">
        <v>2287</v>
      </c>
      <c r="F498" s="92">
        <v>536783</v>
      </c>
      <c r="G498" s="61">
        <v>30.86</v>
      </c>
      <c r="H498" s="61">
        <v>30.83</v>
      </c>
      <c r="I498" s="61">
        <v>19.059999999999999</v>
      </c>
      <c r="J498" s="61">
        <v>19.02</v>
      </c>
      <c r="K498" s="61">
        <f t="shared" si="10"/>
        <v>38.08</v>
      </c>
      <c r="L498" s="62"/>
      <c r="M498" s="62"/>
    </row>
    <row r="499" spans="1:13">
      <c r="A499" s="34" t="s">
        <v>751</v>
      </c>
      <c r="B499" s="34" t="s">
        <v>4773</v>
      </c>
      <c r="C499" s="92">
        <v>164844</v>
      </c>
      <c r="D499" s="92">
        <v>11933939</v>
      </c>
      <c r="E499" s="92">
        <v>2847</v>
      </c>
      <c r="F499" s="92">
        <v>406888</v>
      </c>
      <c r="G499" s="61">
        <v>30.73</v>
      </c>
      <c r="H499" s="61">
        <v>30.92</v>
      </c>
      <c r="I499" s="61">
        <v>19.05</v>
      </c>
      <c r="J499" s="61">
        <v>19.05</v>
      </c>
      <c r="K499" s="61">
        <f t="shared" si="10"/>
        <v>38.1</v>
      </c>
      <c r="L499" s="62"/>
      <c r="M499" s="62"/>
    </row>
    <row r="500" spans="1:13">
      <c r="A500" s="34" t="s">
        <v>712</v>
      </c>
      <c r="B500" s="34" t="s">
        <v>4774</v>
      </c>
      <c r="C500" s="92">
        <v>176732</v>
      </c>
      <c r="D500" s="92">
        <v>11838217</v>
      </c>
      <c r="E500" s="92">
        <v>2056</v>
      </c>
      <c r="F500" s="92">
        <v>501673</v>
      </c>
      <c r="G500" s="61">
        <v>30.82</v>
      </c>
      <c r="H500" s="61">
        <v>30.88</v>
      </c>
      <c r="I500" s="61">
        <v>19.100000000000001</v>
      </c>
      <c r="J500" s="61">
        <v>19.05</v>
      </c>
      <c r="K500" s="61">
        <f t="shared" si="10"/>
        <v>38.150000000000006</v>
      </c>
      <c r="L500" s="62"/>
      <c r="M500" s="62"/>
    </row>
    <row r="501" spans="1:13">
      <c r="A501" s="34" t="s">
        <v>29</v>
      </c>
      <c r="B501" s="34" t="s">
        <v>4775</v>
      </c>
      <c r="C501" s="92">
        <v>221563</v>
      </c>
      <c r="D501" s="92">
        <v>11761442</v>
      </c>
      <c r="E501" s="92">
        <v>1477</v>
      </c>
      <c r="F501" s="92">
        <v>561116</v>
      </c>
      <c r="G501" s="61">
        <v>30.83</v>
      </c>
      <c r="H501" s="61">
        <v>30.9</v>
      </c>
      <c r="I501" s="61">
        <v>19</v>
      </c>
      <c r="J501" s="61">
        <v>19.100000000000001</v>
      </c>
      <c r="K501" s="61">
        <f t="shared" si="10"/>
        <v>38.1</v>
      </c>
      <c r="L501" s="62"/>
      <c r="M501" s="62"/>
    </row>
    <row r="502" spans="1:13">
      <c r="A502" s="34" t="s">
        <v>143</v>
      </c>
      <c r="B502" s="34" t="s">
        <v>4776</v>
      </c>
      <c r="C502" s="92">
        <v>186181</v>
      </c>
      <c r="D502" s="92">
        <v>11941529</v>
      </c>
      <c r="E502" s="92">
        <v>1761</v>
      </c>
      <c r="F502" s="92">
        <v>570357</v>
      </c>
      <c r="G502" s="61">
        <v>30.94</v>
      </c>
      <c r="H502" s="61">
        <v>30.8</v>
      </c>
      <c r="I502" s="61">
        <v>19.07</v>
      </c>
      <c r="J502" s="61">
        <v>19.02</v>
      </c>
      <c r="K502" s="61">
        <f t="shared" si="10"/>
        <v>38.090000000000003</v>
      </c>
      <c r="L502" s="62"/>
      <c r="M502" s="62"/>
    </row>
    <row r="503" spans="1:13">
      <c r="A503" s="34" t="s">
        <v>137</v>
      </c>
      <c r="B503" s="34" t="s">
        <v>4777</v>
      </c>
      <c r="C503" s="92">
        <v>185304</v>
      </c>
      <c r="D503" s="92">
        <v>11957674</v>
      </c>
      <c r="E503" s="92">
        <v>2799</v>
      </c>
      <c r="F503" s="92">
        <v>569825</v>
      </c>
      <c r="G503" s="61">
        <v>30.87</v>
      </c>
      <c r="H503" s="61">
        <v>30.81</v>
      </c>
      <c r="I503" s="61">
        <v>19.09</v>
      </c>
      <c r="J503" s="61">
        <v>19.07</v>
      </c>
      <c r="K503" s="61">
        <f t="shared" si="10"/>
        <v>38.159999999999997</v>
      </c>
      <c r="L503" s="62"/>
      <c r="M503" s="62"/>
    </row>
    <row r="504" spans="1:13">
      <c r="A504" s="34" t="s">
        <v>745</v>
      </c>
      <c r="B504" s="34" t="s">
        <v>4778</v>
      </c>
      <c r="C504" s="92">
        <v>157176</v>
      </c>
      <c r="D504" s="92">
        <v>12164396</v>
      </c>
      <c r="E504" s="92">
        <v>2755</v>
      </c>
      <c r="F504" s="92">
        <v>563086</v>
      </c>
      <c r="G504" s="61">
        <v>30.85</v>
      </c>
      <c r="H504" s="61">
        <v>30.81</v>
      </c>
      <c r="I504" s="61">
        <v>19.03</v>
      </c>
      <c r="J504" s="61">
        <v>19.079999999999998</v>
      </c>
      <c r="K504" s="61">
        <f t="shared" si="10"/>
        <v>38.11</v>
      </c>
      <c r="L504" s="62"/>
      <c r="M504" s="62"/>
    </row>
    <row r="505" spans="1:13">
      <c r="A505" s="34" t="s">
        <v>703</v>
      </c>
      <c r="B505" s="34" t="s">
        <v>4779</v>
      </c>
      <c r="C505" s="92">
        <v>209712</v>
      </c>
      <c r="D505" s="92">
        <v>11790327</v>
      </c>
      <c r="E505" s="92">
        <v>1631</v>
      </c>
      <c r="F505" s="92">
        <v>489165</v>
      </c>
      <c r="G505" s="61">
        <v>30.88</v>
      </c>
      <c r="H505" s="61">
        <v>30.85</v>
      </c>
      <c r="I505" s="61">
        <v>19.059999999999999</v>
      </c>
      <c r="J505" s="61">
        <v>19.03</v>
      </c>
      <c r="K505" s="61">
        <f t="shared" si="10"/>
        <v>38.090000000000003</v>
      </c>
      <c r="L505" s="62"/>
      <c r="M505" s="62"/>
    </row>
    <row r="506" spans="1:13">
      <c r="A506" s="34" t="s">
        <v>718</v>
      </c>
      <c r="B506" s="34" t="s">
        <v>4780</v>
      </c>
      <c r="C506" s="92">
        <v>150710</v>
      </c>
      <c r="D506" s="92">
        <v>11994628</v>
      </c>
      <c r="E506" s="92">
        <v>2681</v>
      </c>
      <c r="F506" s="92">
        <v>560767</v>
      </c>
      <c r="G506" s="61">
        <v>30.75</v>
      </c>
      <c r="H506" s="61">
        <v>30.94</v>
      </c>
      <c r="I506" s="61">
        <v>19.07</v>
      </c>
      <c r="J506" s="61">
        <v>19.03</v>
      </c>
      <c r="K506" s="61">
        <f t="shared" si="10"/>
        <v>38.1</v>
      </c>
      <c r="L506" s="62"/>
      <c r="M506" s="62"/>
    </row>
    <row r="507" spans="1:13">
      <c r="A507" s="34" t="s">
        <v>95</v>
      </c>
      <c r="B507" s="34" t="s">
        <v>4781</v>
      </c>
      <c r="C507" s="92">
        <v>190542</v>
      </c>
      <c r="D507" s="92">
        <v>11979345</v>
      </c>
      <c r="E507" s="92">
        <v>2116</v>
      </c>
      <c r="F507" s="92">
        <v>521979</v>
      </c>
      <c r="G507" s="61">
        <v>30.87</v>
      </c>
      <c r="H507" s="61">
        <v>30.8</v>
      </c>
      <c r="I507" s="61">
        <v>19.04</v>
      </c>
      <c r="J507" s="61">
        <v>19.079999999999998</v>
      </c>
      <c r="K507" s="61">
        <f t="shared" si="10"/>
        <v>38.119999999999997</v>
      </c>
      <c r="L507" s="62"/>
      <c r="M507" s="62"/>
    </row>
    <row r="508" spans="1:13">
      <c r="A508" s="34" t="s">
        <v>881</v>
      </c>
      <c r="B508" s="34" t="s">
        <v>4782</v>
      </c>
      <c r="C508" s="92">
        <v>182507</v>
      </c>
      <c r="D508" s="92">
        <v>11787014</v>
      </c>
      <c r="E508" s="92">
        <v>1950</v>
      </c>
      <c r="F508" s="92">
        <v>569688</v>
      </c>
      <c r="G508" s="61">
        <v>30.83</v>
      </c>
      <c r="H508" s="61">
        <v>30.85</v>
      </c>
      <c r="I508" s="61">
        <v>19.05</v>
      </c>
      <c r="J508" s="61">
        <v>19.059999999999999</v>
      </c>
      <c r="K508" s="61">
        <f t="shared" si="10"/>
        <v>38.11</v>
      </c>
      <c r="L508" s="62"/>
      <c r="M508" s="62"/>
    </row>
    <row r="509" spans="1:13">
      <c r="A509" s="34" t="s">
        <v>899</v>
      </c>
      <c r="B509" s="34" t="s">
        <v>4783</v>
      </c>
      <c r="C509" s="92">
        <v>141855</v>
      </c>
      <c r="D509" s="92">
        <v>12051079</v>
      </c>
      <c r="E509" s="92">
        <v>2183</v>
      </c>
      <c r="F509" s="92">
        <v>480608</v>
      </c>
      <c r="G509" s="61">
        <v>30.82</v>
      </c>
      <c r="H509" s="61">
        <v>30.87</v>
      </c>
      <c r="I509" s="61">
        <v>19.05</v>
      </c>
      <c r="J509" s="61">
        <v>19.02</v>
      </c>
      <c r="K509" s="61">
        <f t="shared" si="10"/>
        <v>38.07</v>
      </c>
      <c r="L509" s="62"/>
      <c r="M509" s="62"/>
    </row>
    <row r="510" spans="1:13">
      <c r="A510" s="34" t="s">
        <v>130</v>
      </c>
      <c r="B510" s="34" t="s">
        <v>4784</v>
      </c>
      <c r="C510" s="92">
        <v>180739</v>
      </c>
      <c r="D510" s="92">
        <v>11844831</v>
      </c>
      <c r="E510" s="92">
        <v>2291</v>
      </c>
      <c r="F510" s="92">
        <v>816708</v>
      </c>
      <c r="G510" s="61">
        <v>30.86</v>
      </c>
      <c r="H510" s="61">
        <v>30.85</v>
      </c>
      <c r="I510" s="61">
        <v>19.05</v>
      </c>
      <c r="J510" s="61">
        <v>19.059999999999999</v>
      </c>
      <c r="K510" s="61">
        <f t="shared" si="10"/>
        <v>38.11</v>
      </c>
      <c r="L510" s="62"/>
      <c r="M510" s="62"/>
    </row>
    <row r="511" spans="1:13">
      <c r="A511" s="34" t="s">
        <v>127</v>
      </c>
      <c r="B511" s="34" t="s">
        <v>4785</v>
      </c>
      <c r="C511" s="92">
        <v>180616</v>
      </c>
      <c r="D511" s="92">
        <v>11806248</v>
      </c>
      <c r="E511" s="92">
        <v>1698</v>
      </c>
      <c r="F511" s="92">
        <v>541674</v>
      </c>
      <c r="G511" s="61">
        <v>30.9</v>
      </c>
      <c r="H511" s="61">
        <v>30.82</v>
      </c>
      <c r="I511" s="61">
        <v>19.03</v>
      </c>
      <c r="J511" s="61">
        <v>19.079999999999998</v>
      </c>
      <c r="K511" s="61">
        <f t="shared" si="10"/>
        <v>38.11</v>
      </c>
      <c r="L511" s="62"/>
      <c r="M511" s="62"/>
    </row>
    <row r="512" spans="1:13">
      <c r="A512" s="34" t="s">
        <v>365</v>
      </c>
      <c r="B512" s="34" t="s">
        <v>4786</v>
      </c>
      <c r="C512" s="92">
        <v>144134</v>
      </c>
      <c r="D512" s="92">
        <v>11863123</v>
      </c>
      <c r="E512" s="92">
        <v>1646</v>
      </c>
      <c r="F512" s="92">
        <v>518908</v>
      </c>
      <c r="G512" s="61">
        <v>30.81</v>
      </c>
      <c r="H512" s="61">
        <v>30.88</v>
      </c>
      <c r="I512" s="61">
        <v>19.13</v>
      </c>
      <c r="J512" s="61">
        <v>19.02</v>
      </c>
      <c r="K512" s="61">
        <f t="shared" si="10"/>
        <v>38.15</v>
      </c>
      <c r="L512" s="62"/>
      <c r="M512" s="62"/>
    </row>
    <row r="513" spans="1:13">
      <c r="A513" s="34" t="s">
        <v>889</v>
      </c>
      <c r="B513" s="34" t="s">
        <v>4787</v>
      </c>
      <c r="C513" s="92">
        <v>164410</v>
      </c>
      <c r="D513" s="92">
        <v>11909412</v>
      </c>
      <c r="E513" s="92">
        <v>2685</v>
      </c>
      <c r="F513" s="92">
        <v>473410</v>
      </c>
      <c r="G513" s="61">
        <v>30.9</v>
      </c>
      <c r="H513" s="61">
        <v>30.74</v>
      </c>
      <c r="I513" s="61">
        <v>19.05</v>
      </c>
      <c r="J513" s="61">
        <v>19.05</v>
      </c>
      <c r="K513" s="61">
        <f t="shared" si="10"/>
        <v>38.1</v>
      </c>
      <c r="L513" s="62"/>
      <c r="M513" s="62"/>
    </row>
    <row r="514" spans="1:13">
      <c r="A514" s="34" t="s">
        <v>879</v>
      </c>
      <c r="B514" s="34" t="s">
        <v>4788</v>
      </c>
      <c r="C514" s="92">
        <v>232118</v>
      </c>
      <c r="D514" s="92">
        <v>11885597</v>
      </c>
      <c r="E514" s="92">
        <v>2552</v>
      </c>
      <c r="F514" s="92">
        <v>541445</v>
      </c>
      <c r="G514" s="61">
        <v>30.83</v>
      </c>
      <c r="H514" s="61">
        <v>30.83</v>
      </c>
      <c r="I514" s="61">
        <v>19.04</v>
      </c>
      <c r="J514" s="61">
        <v>19.100000000000001</v>
      </c>
      <c r="K514" s="61">
        <f t="shared" si="10"/>
        <v>38.14</v>
      </c>
      <c r="L514" s="62"/>
      <c r="M514" s="62"/>
    </row>
    <row r="515" spans="1:13">
      <c r="A515" s="34" t="s">
        <v>547</v>
      </c>
      <c r="B515" s="34" t="s">
        <v>4789</v>
      </c>
      <c r="C515" s="92">
        <v>141648</v>
      </c>
      <c r="D515" s="92">
        <v>11792170</v>
      </c>
      <c r="E515" s="92">
        <v>2173</v>
      </c>
      <c r="F515" s="92">
        <v>569016</v>
      </c>
      <c r="G515" s="61">
        <v>30.8</v>
      </c>
      <c r="H515" s="61">
        <v>30.91</v>
      </c>
      <c r="I515" s="61">
        <v>19.05</v>
      </c>
      <c r="J515" s="61">
        <v>19.079999999999998</v>
      </c>
      <c r="K515" s="61">
        <f t="shared" si="10"/>
        <v>38.129999999999995</v>
      </c>
      <c r="L515" s="62"/>
      <c r="M515" s="62"/>
    </row>
    <row r="516" spans="1:13">
      <c r="A516" s="34" t="s">
        <v>870</v>
      </c>
      <c r="B516" s="34" t="s">
        <v>4790</v>
      </c>
      <c r="C516" s="92">
        <v>207079</v>
      </c>
      <c r="D516" s="92">
        <v>12141735</v>
      </c>
      <c r="E516" s="92">
        <v>3482</v>
      </c>
      <c r="F516" s="92">
        <v>562503</v>
      </c>
      <c r="G516" s="61">
        <v>30.87</v>
      </c>
      <c r="H516" s="61">
        <v>30.78</v>
      </c>
      <c r="I516" s="61">
        <v>19.05</v>
      </c>
      <c r="J516" s="61">
        <v>19.12</v>
      </c>
      <c r="K516" s="61">
        <f t="shared" ref="K516:K579" si="11">SUM(I516:J516)</f>
        <v>38.17</v>
      </c>
      <c r="L516" s="62"/>
      <c r="M516" s="62"/>
    </row>
    <row r="517" spans="1:13">
      <c r="A517" s="34" t="s">
        <v>195</v>
      </c>
      <c r="B517" s="34" t="s">
        <v>4791</v>
      </c>
      <c r="C517" s="92">
        <v>193703</v>
      </c>
      <c r="D517" s="92">
        <v>12595789</v>
      </c>
      <c r="E517" s="92">
        <v>3964</v>
      </c>
      <c r="F517" s="92">
        <v>569238</v>
      </c>
      <c r="G517" s="61">
        <v>30.75</v>
      </c>
      <c r="H517" s="61">
        <v>30.89</v>
      </c>
      <c r="I517" s="61">
        <v>19.09</v>
      </c>
      <c r="J517" s="61">
        <v>19.02</v>
      </c>
      <c r="K517" s="61">
        <f t="shared" si="11"/>
        <v>38.11</v>
      </c>
      <c r="L517" s="62"/>
      <c r="M517" s="62"/>
    </row>
    <row r="518" spans="1:13">
      <c r="A518" s="34" t="s">
        <v>535</v>
      </c>
      <c r="B518" s="34" t="s">
        <v>4792</v>
      </c>
      <c r="C518" s="92">
        <v>176687</v>
      </c>
      <c r="D518" s="92">
        <v>11795538</v>
      </c>
      <c r="E518" s="92">
        <v>1972</v>
      </c>
      <c r="F518" s="92">
        <v>570698</v>
      </c>
      <c r="G518" s="61">
        <v>30.9</v>
      </c>
      <c r="H518" s="61">
        <v>30.83</v>
      </c>
      <c r="I518" s="61">
        <v>19.059999999999999</v>
      </c>
      <c r="J518" s="61">
        <v>19.03</v>
      </c>
      <c r="K518" s="61">
        <f t="shared" si="11"/>
        <v>38.090000000000003</v>
      </c>
      <c r="L518" s="62"/>
      <c r="M518" s="62"/>
    </row>
    <row r="519" spans="1:13">
      <c r="A519" s="34" t="s">
        <v>198</v>
      </c>
      <c r="B519" s="34" t="s">
        <v>4793</v>
      </c>
      <c r="C519" s="92">
        <v>213166</v>
      </c>
      <c r="D519" s="92">
        <v>12540009</v>
      </c>
      <c r="E519" s="92">
        <v>4259</v>
      </c>
      <c r="F519" s="92">
        <v>569523</v>
      </c>
      <c r="G519" s="61">
        <v>30.77</v>
      </c>
      <c r="H519" s="61">
        <v>30.82</v>
      </c>
      <c r="I519" s="61">
        <v>19.09</v>
      </c>
      <c r="J519" s="61">
        <v>19.03</v>
      </c>
      <c r="K519" s="61">
        <f t="shared" si="11"/>
        <v>38.120000000000005</v>
      </c>
      <c r="L519" s="62"/>
      <c r="M519" s="62"/>
    </row>
    <row r="520" spans="1:13">
      <c r="A520" s="34" t="s">
        <v>573</v>
      </c>
      <c r="B520" s="34" t="s">
        <v>4794</v>
      </c>
      <c r="C520" s="92">
        <v>151863</v>
      </c>
      <c r="D520" s="92">
        <v>12109855</v>
      </c>
      <c r="E520" s="92">
        <v>4062</v>
      </c>
      <c r="F520" s="92">
        <v>406619</v>
      </c>
      <c r="G520" s="61">
        <v>30.84</v>
      </c>
      <c r="H520" s="61">
        <v>30.79</v>
      </c>
      <c r="I520" s="61">
        <v>19.09</v>
      </c>
      <c r="J520" s="61">
        <v>19.079999999999998</v>
      </c>
      <c r="K520" s="61">
        <f t="shared" si="11"/>
        <v>38.17</v>
      </c>
      <c r="L520" s="62"/>
      <c r="M520" s="62"/>
    </row>
    <row r="521" spans="1:13">
      <c r="A521" s="34" t="s">
        <v>757</v>
      </c>
      <c r="B521" s="34" t="s">
        <v>4795</v>
      </c>
      <c r="C521" s="92">
        <v>182047</v>
      </c>
      <c r="D521" s="92">
        <v>12316338</v>
      </c>
      <c r="E521" s="92">
        <v>3003</v>
      </c>
      <c r="F521" s="92">
        <v>511353</v>
      </c>
      <c r="G521" s="61">
        <v>30.89</v>
      </c>
      <c r="H521" s="61">
        <v>30.79</v>
      </c>
      <c r="I521" s="61">
        <v>19.05</v>
      </c>
      <c r="J521" s="61">
        <v>19.04</v>
      </c>
      <c r="K521" s="61">
        <f t="shared" si="11"/>
        <v>38.090000000000003</v>
      </c>
      <c r="L521" s="62"/>
      <c r="M521" s="62"/>
    </row>
    <row r="522" spans="1:13">
      <c r="A522" s="34" t="s">
        <v>599</v>
      </c>
      <c r="B522" s="34" t="s">
        <v>4796</v>
      </c>
      <c r="C522" s="92">
        <v>232754</v>
      </c>
      <c r="D522" s="92">
        <v>11857319</v>
      </c>
      <c r="E522" s="92">
        <v>2576</v>
      </c>
      <c r="F522" s="92">
        <v>581916</v>
      </c>
      <c r="G522" s="61">
        <v>30.8</v>
      </c>
      <c r="H522" s="61">
        <v>30.88</v>
      </c>
      <c r="I522" s="61">
        <v>19.03</v>
      </c>
      <c r="J522" s="61">
        <v>19.079999999999998</v>
      </c>
      <c r="K522" s="61">
        <f t="shared" si="11"/>
        <v>38.11</v>
      </c>
      <c r="L522" s="62"/>
      <c r="M522" s="62"/>
    </row>
    <row r="523" spans="1:13">
      <c r="A523" s="34" t="s">
        <v>904</v>
      </c>
      <c r="B523" s="34" t="s">
        <v>4797</v>
      </c>
      <c r="C523" s="92">
        <v>188819</v>
      </c>
      <c r="D523" s="92">
        <v>12115380</v>
      </c>
      <c r="E523" s="92">
        <v>2220</v>
      </c>
      <c r="F523" s="92">
        <v>559839</v>
      </c>
      <c r="G523" s="61">
        <v>30.81</v>
      </c>
      <c r="H523" s="61">
        <v>30.9</v>
      </c>
      <c r="I523" s="61">
        <v>19.07</v>
      </c>
      <c r="J523" s="61">
        <v>19</v>
      </c>
      <c r="K523" s="61">
        <f t="shared" si="11"/>
        <v>38.07</v>
      </c>
      <c r="L523" s="62"/>
      <c r="M523" s="62"/>
    </row>
    <row r="524" spans="1:13">
      <c r="A524" s="34" t="s">
        <v>901</v>
      </c>
      <c r="B524" s="34" t="s">
        <v>4798</v>
      </c>
      <c r="C524" s="92">
        <v>191498</v>
      </c>
      <c r="D524" s="92">
        <v>12214405</v>
      </c>
      <c r="E524" s="92">
        <v>2809</v>
      </c>
      <c r="F524" s="92">
        <v>552929</v>
      </c>
      <c r="G524" s="61">
        <v>30.75</v>
      </c>
      <c r="H524" s="61">
        <v>30.91</v>
      </c>
      <c r="I524" s="61">
        <v>19.04</v>
      </c>
      <c r="J524" s="61">
        <v>19.07</v>
      </c>
      <c r="K524" s="61">
        <f t="shared" si="11"/>
        <v>38.11</v>
      </c>
      <c r="L524" s="62"/>
      <c r="M524" s="62"/>
    </row>
    <row r="525" spans="1:13">
      <c r="A525" s="34" t="s">
        <v>146</v>
      </c>
      <c r="B525" s="34" t="s">
        <v>4799</v>
      </c>
      <c r="C525" s="92">
        <v>176745</v>
      </c>
      <c r="D525" s="92">
        <v>12072624</v>
      </c>
      <c r="E525" s="92">
        <v>3039</v>
      </c>
      <c r="F525" s="92">
        <v>552570</v>
      </c>
      <c r="G525" s="61">
        <v>30.79</v>
      </c>
      <c r="H525" s="61">
        <v>30.89</v>
      </c>
      <c r="I525" s="61">
        <v>19.059999999999999</v>
      </c>
      <c r="J525" s="61">
        <v>19.05</v>
      </c>
      <c r="K525" s="61">
        <f t="shared" si="11"/>
        <v>38.11</v>
      </c>
      <c r="L525" s="62"/>
      <c r="M525" s="62"/>
    </row>
    <row r="526" spans="1:13">
      <c r="A526" s="34" t="s">
        <v>85</v>
      </c>
      <c r="B526" s="34" t="s">
        <v>4800</v>
      </c>
      <c r="C526" s="92">
        <v>176415</v>
      </c>
      <c r="D526" s="92">
        <v>12249748</v>
      </c>
      <c r="E526" s="92">
        <v>2779</v>
      </c>
      <c r="F526" s="92">
        <v>569108</v>
      </c>
      <c r="G526" s="61">
        <v>30.86</v>
      </c>
      <c r="H526" s="61">
        <v>30.83</v>
      </c>
      <c r="I526" s="61">
        <v>19.07</v>
      </c>
      <c r="J526" s="61">
        <v>19.03</v>
      </c>
      <c r="K526" s="61">
        <f t="shared" si="11"/>
        <v>38.1</v>
      </c>
      <c r="L526" s="62"/>
      <c r="M526" s="62"/>
    </row>
    <row r="527" spans="1:13">
      <c r="A527" s="34" t="s">
        <v>696</v>
      </c>
      <c r="B527" s="34" t="s">
        <v>4801</v>
      </c>
      <c r="C527" s="92">
        <v>256432</v>
      </c>
      <c r="D527" s="92">
        <v>12120904</v>
      </c>
      <c r="E527" s="92">
        <v>4209</v>
      </c>
      <c r="F527" s="92">
        <v>552916</v>
      </c>
      <c r="G527" s="61">
        <v>30.85</v>
      </c>
      <c r="H527" s="61">
        <v>30.74</v>
      </c>
      <c r="I527" s="61">
        <v>19.12</v>
      </c>
      <c r="J527" s="61">
        <v>19.05</v>
      </c>
      <c r="K527" s="61">
        <f t="shared" si="11"/>
        <v>38.17</v>
      </c>
      <c r="L527" s="62"/>
      <c r="M527" s="62"/>
    </row>
    <row r="528" spans="1:13">
      <c r="A528" s="34" t="s">
        <v>71</v>
      </c>
      <c r="B528" s="34" t="s">
        <v>4802</v>
      </c>
      <c r="C528" s="92">
        <v>263650</v>
      </c>
      <c r="D528" s="92">
        <v>12349166</v>
      </c>
      <c r="E528" s="92">
        <v>2959</v>
      </c>
      <c r="F528" s="92">
        <v>553425</v>
      </c>
      <c r="G528" s="61">
        <v>30.76</v>
      </c>
      <c r="H528" s="61">
        <v>30.86</v>
      </c>
      <c r="I528" s="61">
        <v>19.12</v>
      </c>
      <c r="J528" s="61">
        <v>19.05</v>
      </c>
      <c r="K528" s="61">
        <f t="shared" si="11"/>
        <v>38.17</v>
      </c>
      <c r="L528" s="62"/>
      <c r="M528" s="62"/>
    </row>
    <row r="529" spans="1:13">
      <c r="A529" s="34" t="s">
        <v>852</v>
      </c>
      <c r="B529" s="34" t="s">
        <v>4803</v>
      </c>
      <c r="C529" s="92">
        <v>234362</v>
      </c>
      <c r="D529" s="92">
        <v>11913294</v>
      </c>
      <c r="E529" s="92">
        <v>2837</v>
      </c>
      <c r="F529" s="92">
        <v>677340</v>
      </c>
      <c r="G529" s="61">
        <v>30.78</v>
      </c>
      <c r="H529" s="61">
        <v>30.9</v>
      </c>
      <c r="I529" s="61">
        <v>19.02</v>
      </c>
      <c r="J529" s="61">
        <v>19.14</v>
      </c>
      <c r="K529" s="61">
        <f t="shared" si="11"/>
        <v>38.159999999999997</v>
      </c>
      <c r="L529" s="62"/>
      <c r="M529" s="62"/>
    </row>
    <row r="530" spans="1:13">
      <c r="A530" s="34" t="s">
        <v>2490</v>
      </c>
      <c r="B530" s="34" t="s">
        <v>4804</v>
      </c>
      <c r="C530" s="92">
        <v>151820</v>
      </c>
      <c r="D530" s="92">
        <v>11853995</v>
      </c>
      <c r="E530" s="92">
        <v>1613</v>
      </c>
      <c r="F530" s="92">
        <v>388908</v>
      </c>
      <c r="G530" s="61">
        <v>30.83</v>
      </c>
      <c r="H530" s="61">
        <v>30.92</v>
      </c>
      <c r="I530" s="61">
        <v>19.04</v>
      </c>
      <c r="J530" s="61">
        <v>19.03</v>
      </c>
      <c r="K530" s="61">
        <f t="shared" si="11"/>
        <v>38.07</v>
      </c>
      <c r="L530" s="62"/>
      <c r="M530" s="62"/>
    </row>
    <row r="531" spans="1:13">
      <c r="A531" s="34" t="s">
        <v>2498</v>
      </c>
      <c r="B531" s="34" t="s">
        <v>4805</v>
      </c>
      <c r="C531" s="92">
        <v>139547</v>
      </c>
      <c r="D531" s="92">
        <v>11870281</v>
      </c>
      <c r="E531" s="92">
        <v>1410</v>
      </c>
      <c r="F531" s="92">
        <v>571077</v>
      </c>
      <c r="G531" s="61">
        <v>30.88</v>
      </c>
      <c r="H531" s="61">
        <v>30.88</v>
      </c>
      <c r="I531" s="61">
        <v>19.010000000000002</v>
      </c>
      <c r="J531" s="61">
        <v>19.03</v>
      </c>
      <c r="K531" s="61">
        <f t="shared" si="11"/>
        <v>38.040000000000006</v>
      </c>
      <c r="L531" s="62"/>
      <c r="M531" s="62"/>
    </row>
    <row r="532" spans="1:13">
      <c r="A532" s="34" t="s">
        <v>2500</v>
      </c>
      <c r="B532" s="34" t="s">
        <v>4806</v>
      </c>
      <c r="C532" s="92">
        <v>178686</v>
      </c>
      <c r="D532" s="92">
        <v>11867022</v>
      </c>
      <c r="E532" s="92">
        <v>1563</v>
      </c>
      <c r="F532" s="92">
        <v>521468</v>
      </c>
      <c r="G532" s="61">
        <v>30.85</v>
      </c>
      <c r="H532" s="61">
        <v>30.89</v>
      </c>
      <c r="I532" s="61">
        <v>19</v>
      </c>
      <c r="J532" s="61">
        <v>19.04</v>
      </c>
      <c r="K532" s="61">
        <f t="shared" si="11"/>
        <v>38.04</v>
      </c>
      <c r="L532" s="62"/>
      <c r="M532" s="62"/>
    </row>
    <row r="533" spans="1:13">
      <c r="A533" s="34" t="s">
        <v>2131</v>
      </c>
      <c r="B533" s="34" t="s">
        <v>4807</v>
      </c>
      <c r="C533" s="92">
        <v>57925</v>
      </c>
      <c r="D533" s="92">
        <v>15269947</v>
      </c>
      <c r="E533" s="92">
        <v>7437</v>
      </c>
      <c r="F533" s="92">
        <v>348805</v>
      </c>
      <c r="G533" s="61">
        <v>30.79</v>
      </c>
      <c r="H533" s="61">
        <v>30.85</v>
      </c>
      <c r="I533" s="61">
        <v>19.03</v>
      </c>
      <c r="J533" s="61">
        <v>19</v>
      </c>
      <c r="K533" s="61">
        <f t="shared" si="11"/>
        <v>38.03</v>
      </c>
      <c r="L533" s="62"/>
      <c r="M533" s="62"/>
    </row>
    <row r="534" spans="1:13">
      <c r="A534" s="34" t="s">
        <v>1323</v>
      </c>
      <c r="B534" s="34" t="s">
        <v>4808</v>
      </c>
      <c r="C534" s="92">
        <v>30855</v>
      </c>
      <c r="D534" s="92">
        <v>16123909</v>
      </c>
      <c r="E534" s="92">
        <v>16447</v>
      </c>
      <c r="F534" s="92">
        <v>184057</v>
      </c>
      <c r="G534" s="61">
        <v>30.73</v>
      </c>
      <c r="H534" s="61">
        <v>30.7</v>
      </c>
      <c r="I534" s="61">
        <v>18.850000000000001</v>
      </c>
      <c r="J534" s="61">
        <v>18.850000000000001</v>
      </c>
      <c r="K534" s="61">
        <f t="shared" si="11"/>
        <v>37.700000000000003</v>
      </c>
      <c r="L534" s="62"/>
      <c r="M534" s="62"/>
    </row>
    <row r="535" spans="1:13">
      <c r="A535" s="34" t="s">
        <v>2227</v>
      </c>
      <c r="B535" s="34" t="s">
        <v>4809</v>
      </c>
      <c r="C535" s="92">
        <v>44385</v>
      </c>
      <c r="D535" s="92">
        <v>15551761</v>
      </c>
      <c r="E535" s="92">
        <v>8709</v>
      </c>
      <c r="F535" s="92">
        <v>257597</v>
      </c>
      <c r="G535" s="61">
        <v>30.83</v>
      </c>
      <c r="H535" s="61">
        <v>30.81</v>
      </c>
      <c r="I535" s="61">
        <v>19.02</v>
      </c>
      <c r="J535" s="61">
        <v>19.03</v>
      </c>
      <c r="K535" s="61">
        <f t="shared" si="11"/>
        <v>38.049999999999997</v>
      </c>
      <c r="L535" s="62"/>
      <c r="M535" s="62"/>
    </row>
    <row r="536" spans="1:13">
      <c r="A536" s="34" t="s">
        <v>1621</v>
      </c>
      <c r="B536" s="34" t="s">
        <v>4810</v>
      </c>
      <c r="C536" s="92">
        <v>42867</v>
      </c>
      <c r="D536" s="92">
        <v>14565541</v>
      </c>
      <c r="E536" s="92">
        <v>11803</v>
      </c>
      <c r="F536" s="92">
        <v>353796</v>
      </c>
      <c r="G536" s="61">
        <v>30.79</v>
      </c>
      <c r="H536" s="61">
        <v>30.71</v>
      </c>
      <c r="I536" s="61">
        <v>18.920000000000002</v>
      </c>
      <c r="J536" s="61">
        <v>18.940000000000001</v>
      </c>
      <c r="K536" s="61">
        <f t="shared" si="11"/>
        <v>37.86</v>
      </c>
      <c r="L536" s="62"/>
      <c r="M536" s="62"/>
    </row>
    <row r="537" spans="1:13">
      <c r="A537" s="34" t="s">
        <v>652</v>
      </c>
      <c r="B537" s="34" t="s">
        <v>4811</v>
      </c>
      <c r="C537" s="92">
        <v>237921</v>
      </c>
      <c r="D537" s="92">
        <v>12029891</v>
      </c>
      <c r="E537" s="92">
        <v>4244</v>
      </c>
      <c r="F537" s="92">
        <v>569020</v>
      </c>
      <c r="G537" s="61">
        <v>30.84</v>
      </c>
      <c r="H537" s="61">
        <v>30.75</v>
      </c>
      <c r="I537" s="61">
        <v>19.11</v>
      </c>
      <c r="J537" s="61">
        <v>19.149999999999999</v>
      </c>
      <c r="K537" s="61">
        <f t="shared" si="11"/>
        <v>38.26</v>
      </c>
      <c r="L537" s="62"/>
      <c r="M537" s="62"/>
    </row>
    <row r="538" spans="1:13">
      <c r="A538" s="34" t="s">
        <v>642</v>
      </c>
      <c r="B538" s="34" t="s">
        <v>4812</v>
      </c>
      <c r="C538" s="92">
        <v>214655</v>
      </c>
      <c r="D538" s="92">
        <v>12137477</v>
      </c>
      <c r="E538" s="92">
        <v>5339</v>
      </c>
      <c r="F538" s="92">
        <v>569041</v>
      </c>
      <c r="G538" s="61">
        <v>30.74</v>
      </c>
      <c r="H538" s="61">
        <v>30.83</v>
      </c>
      <c r="I538" s="61">
        <v>19.170000000000002</v>
      </c>
      <c r="J538" s="61">
        <v>19.09</v>
      </c>
      <c r="K538" s="61">
        <f t="shared" si="11"/>
        <v>38.260000000000005</v>
      </c>
      <c r="L538" s="62"/>
      <c r="M538" s="62"/>
    </row>
    <row r="539" spans="1:13">
      <c r="A539" s="34" t="s">
        <v>648</v>
      </c>
      <c r="B539" s="34" t="s">
        <v>4813</v>
      </c>
      <c r="C539" s="92">
        <v>233759</v>
      </c>
      <c r="D539" s="92">
        <v>11801394</v>
      </c>
      <c r="E539" s="92">
        <v>2105</v>
      </c>
      <c r="F539" s="92">
        <v>661798</v>
      </c>
      <c r="G539" s="61">
        <v>30.85</v>
      </c>
      <c r="H539" s="61">
        <v>30.86</v>
      </c>
      <c r="I539" s="61">
        <v>19.07</v>
      </c>
      <c r="J539" s="61">
        <v>19.04</v>
      </c>
      <c r="K539" s="61">
        <f t="shared" si="11"/>
        <v>38.11</v>
      </c>
      <c r="L539" s="62"/>
      <c r="M539" s="62"/>
    </row>
    <row r="540" spans="1:13">
      <c r="A540" s="34" t="s">
        <v>1794</v>
      </c>
      <c r="B540" s="34" t="s">
        <v>4814</v>
      </c>
      <c r="C540" s="92">
        <v>19296</v>
      </c>
      <c r="D540" s="92">
        <v>16659394</v>
      </c>
      <c r="E540" s="92">
        <v>25644</v>
      </c>
      <c r="F540" s="92">
        <v>181264</v>
      </c>
      <c r="G540" s="61">
        <v>30.62</v>
      </c>
      <c r="H540" s="61">
        <v>30.57</v>
      </c>
      <c r="I540" s="61">
        <v>18.760000000000002</v>
      </c>
      <c r="J540" s="61">
        <v>18.760000000000002</v>
      </c>
      <c r="K540" s="61">
        <f t="shared" si="11"/>
        <v>37.520000000000003</v>
      </c>
      <c r="L540" s="62"/>
      <c r="M540" s="62"/>
    </row>
    <row r="541" spans="1:13">
      <c r="A541" s="34" t="s">
        <v>1798</v>
      </c>
      <c r="B541" s="34" t="s">
        <v>4815</v>
      </c>
      <c r="C541" s="92">
        <v>15227</v>
      </c>
      <c r="D541" s="92">
        <v>17123281</v>
      </c>
      <c r="E541" s="92">
        <v>30779</v>
      </c>
      <c r="F541" s="92">
        <v>134647</v>
      </c>
      <c r="G541" s="61">
        <v>30.54</v>
      </c>
      <c r="H541" s="61">
        <v>30.54</v>
      </c>
      <c r="I541" s="61">
        <v>18.77</v>
      </c>
      <c r="J541" s="61">
        <v>18.7</v>
      </c>
      <c r="K541" s="61">
        <f t="shared" si="11"/>
        <v>37.47</v>
      </c>
      <c r="L541" s="62"/>
      <c r="M541" s="62"/>
    </row>
    <row r="542" spans="1:13">
      <c r="A542" s="34" t="s">
        <v>786</v>
      </c>
      <c r="B542" s="34" t="s">
        <v>4816</v>
      </c>
      <c r="C542" s="92">
        <v>214783</v>
      </c>
      <c r="D542" s="92">
        <v>11861704</v>
      </c>
      <c r="E542" s="92">
        <v>1768</v>
      </c>
      <c r="F542" s="92">
        <v>569649</v>
      </c>
      <c r="G542" s="61">
        <v>30.86</v>
      </c>
      <c r="H542" s="61">
        <v>30.87</v>
      </c>
      <c r="I542" s="61">
        <v>19</v>
      </c>
      <c r="J542" s="61">
        <v>19.09</v>
      </c>
      <c r="K542" s="61">
        <f t="shared" si="11"/>
        <v>38.090000000000003</v>
      </c>
      <c r="L542" s="62"/>
      <c r="M542" s="62"/>
    </row>
    <row r="543" spans="1:13">
      <c r="A543" s="34" t="s">
        <v>2010</v>
      </c>
      <c r="B543" s="34" t="s">
        <v>4817</v>
      </c>
      <c r="C543" s="92">
        <v>37609</v>
      </c>
      <c r="D543" s="92">
        <v>16095759</v>
      </c>
      <c r="E543" s="92">
        <v>12913</v>
      </c>
      <c r="F543" s="92">
        <v>334452</v>
      </c>
      <c r="G543" s="61">
        <v>30.75</v>
      </c>
      <c r="H543" s="61">
        <v>30.69</v>
      </c>
      <c r="I543" s="61">
        <v>18.95</v>
      </c>
      <c r="J543" s="61">
        <v>18.989999999999998</v>
      </c>
      <c r="K543" s="61">
        <f t="shared" si="11"/>
        <v>37.94</v>
      </c>
      <c r="L543" s="62"/>
      <c r="M543" s="62"/>
    </row>
    <row r="544" spans="1:13">
      <c r="A544" s="34" t="s">
        <v>1898</v>
      </c>
      <c r="B544" s="34" t="s">
        <v>4818</v>
      </c>
      <c r="C544" s="92">
        <v>113726</v>
      </c>
      <c r="D544" s="92">
        <v>12331950</v>
      </c>
      <c r="E544" s="92">
        <v>3315</v>
      </c>
      <c r="F544" s="92">
        <v>351626</v>
      </c>
      <c r="G544" s="61">
        <v>30.85</v>
      </c>
      <c r="H544" s="61">
        <v>30.8</v>
      </c>
      <c r="I544" s="61">
        <v>19.05</v>
      </c>
      <c r="J544" s="61">
        <v>19.02</v>
      </c>
      <c r="K544" s="61">
        <f t="shared" si="11"/>
        <v>38.07</v>
      </c>
      <c r="L544" s="62"/>
      <c r="M544" s="62"/>
    </row>
    <row r="545" spans="1:13">
      <c r="A545" s="34" t="s">
        <v>1875</v>
      </c>
      <c r="B545" s="34" t="s">
        <v>4819</v>
      </c>
      <c r="C545" s="92">
        <v>105989</v>
      </c>
      <c r="D545" s="92">
        <v>12536544</v>
      </c>
      <c r="E545" s="92">
        <v>3784</v>
      </c>
      <c r="F545" s="92">
        <v>315417</v>
      </c>
      <c r="G545" s="61">
        <v>30.78</v>
      </c>
      <c r="H545" s="61">
        <v>30.88</v>
      </c>
      <c r="I545" s="61">
        <v>19.05</v>
      </c>
      <c r="J545" s="61">
        <v>19.02</v>
      </c>
      <c r="K545" s="61">
        <f t="shared" si="11"/>
        <v>38.07</v>
      </c>
      <c r="L545" s="62"/>
      <c r="M545" s="62"/>
    </row>
    <row r="546" spans="1:13">
      <c r="A546" s="34" t="s">
        <v>1878</v>
      </c>
      <c r="B546" s="34" t="s">
        <v>4820</v>
      </c>
      <c r="C546" s="92">
        <v>93955</v>
      </c>
      <c r="D546" s="92">
        <v>12435811</v>
      </c>
      <c r="E546" s="92">
        <v>4012</v>
      </c>
      <c r="F546" s="92">
        <v>273701</v>
      </c>
      <c r="G546" s="61">
        <v>30.84</v>
      </c>
      <c r="H546" s="61">
        <v>30.8</v>
      </c>
      <c r="I546" s="61">
        <v>19.03</v>
      </c>
      <c r="J546" s="61">
        <v>19.010000000000002</v>
      </c>
      <c r="K546" s="61">
        <f t="shared" si="11"/>
        <v>38.040000000000006</v>
      </c>
      <c r="L546" s="62"/>
      <c r="M546" s="62"/>
    </row>
    <row r="547" spans="1:13">
      <c r="A547" s="34" t="s">
        <v>1869</v>
      </c>
      <c r="B547" s="34" t="s">
        <v>4821</v>
      </c>
      <c r="C547" s="92">
        <v>96579</v>
      </c>
      <c r="D547" s="92">
        <v>12600175</v>
      </c>
      <c r="E547" s="92">
        <v>3336</v>
      </c>
      <c r="F547" s="92">
        <v>316112</v>
      </c>
      <c r="G547" s="61">
        <v>30.85</v>
      </c>
      <c r="H547" s="61">
        <v>30.82</v>
      </c>
      <c r="I547" s="61">
        <v>18.97</v>
      </c>
      <c r="J547" s="61">
        <v>19.03</v>
      </c>
      <c r="K547" s="61">
        <f t="shared" si="11"/>
        <v>38</v>
      </c>
      <c r="L547" s="62"/>
      <c r="M547" s="62"/>
    </row>
    <row r="548" spans="1:13">
      <c r="A548" s="34" t="s">
        <v>1890</v>
      </c>
      <c r="B548" s="34" t="s">
        <v>4822</v>
      </c>
      <c r="C548" s="92">
        <v>111865</v>
      </c>
      <c r="D548" s="92">
        <v>12160580</v>
      </c>
      <c r="E548" s="92">
        <v>3064</v>
      </c>
      <c r="F548" s="92">
        <v>352199</v>
      </c>
      <c r="G548" s="61">
        <v>30.86</v>
      </c>
      <c r="H548" s="61">
        <v>30.8</v>
      </c>
      <c r="I548" s="61">
        <v>19.02</v>
      </c>
      <c r="J548" s="61">
        <v>19.010000000000002</v>
      </c>
      <c r="K548" s="61">
        <f t="shared" si="11"/>
        <v>38.03</v>
      </c>
      <c r="L548" s="62"/>
      <c r="M548" s="62"/>
    </row>
    <row r="549" spans="1:13">
      <c r="A549" s="34" t="s">
        <v>1903</v>
      </c>
      <c r="B549" s="34" t="s">
        <v>4823</v>
      </c>
      <c r="C549" s="92">
        <v>101045</v>
      </c>
      <c r="D549" s="92">
        <v>12246738</v>
      </c>
      <c r="E549" s="92">
        <v>2553</v>
      </c>
      <c r="F549" s="92">
        <v>378540</v>
      </c>
      <c r="G549" s="61">
        <v>30.85</v>
      </c>
      <c r="H549" s="61">
        <v>30.86</v>
      </c>
      <c r="I549" s="61">
        <v>19.059999999999999</v>
      </c>
      <c r="J549" s="61">
        <v>19.010000000000002</v>
      </c>
      <c r="K549" s="61">
        <f t="shared" si="11"/>
        <v>38.07</v>
      </c>
      <c r="L549" s="62"/>
      <c r="M549" s="62"/>
    </row>
    <row r="550" spans="1:13">
      <c r="A550" s="34" t="s">
        <v>124</v>
      </c>
      <c r="B550" s="34" t="s">
        <v>4824</v>
      </c>
      <c r="C550" s="92">
        <v>181169</v>
      </c>
      <c r="D550" s="92">
        <v>11832849</v>
      </c>
      <c r="E550" s="92">
        <v>2106</v>
      </c>
      <c r="F550" s="92">
        <v>569761</v>
      </c>
      <c r="G550" s="61">
        <v>30.82</v>
      </c>
      <c r="H550" s="61">
        <v>30.9</v>
      </c>
      <c r="I550" s="61">
        <v>19.04</v>
      </c>
      <c r="J550" s="61">
        <v>19.059999999999999</v>
      </c>
      <c r="K550" s="61">
        <f t="shared" si="11"/>
        <v>38.099999999999994</v>
      </c>
      <c r="L550" s="62"/>
      <c r="M550" s="62"/>
    </row>
    <row r="551" spans="1:13">
      <c r="A551" s="34" t="s">
        <v>498</v>
      </c>
      <c r="B551" s="34" t="s">
        <v>4825</v>
      </c>
      <c r="C551" s="92">
        <v>228230</v>
      </c>
      <c r="D551" s="92">
        <v>11822243</v>
      </c>
      <c r="E551" s="92">
        <v>1604</v>
      </c>
      <c r="F551" s="92">
        <v>569192</v>
      </c>
      <c r="G551" s="61">
        <v>30.9</v>
      </c>
      <c r="H551" s="61">
        <v>30.85</v>
      </c>
      <c r="I551" s="61">
        <v>19.05</v>
      </c>
      <c r="J551" s="61">
        <v>19.07</v>
      </c>
      <c r="K551" s="61">
        <f t="shared" si="11"/>
        <v>38.120000000000005</v>
      </c>
      <c r="L551" s="62"/>
      <c r="M551" s="62"/>
    </row>
    <row r="552" spans="1:13">
      <c r="A552" s="34" t="s">
        <v>972</v>
      </c>
      <c r="B552" s="34" t="s">
        <v>4826</v>
      </c>
      <c r="C552" s="92">
        <v>136700</v>
      </c>
      <c r="D552" s="92">
        <v>12432159</v>
      </c>
      <c r="E552" s="92">
        <v>4599</v>
      </c>
      <c r="F552" s="92">
        <v>463239</v>
      </c>
      <c r="G552" s="61">
        <v>30.81</v>
      </c>
      <c r="H552" s="61">
        <v>30.87</v>
      </c>
      <c r="I552" s="61">
        <v>18.98</v>
      </c>
      <c r="J552" s="61">
        <v>19.04</v>
      </c>
      <c r="K552" s="61">
        <f t="shared" si="11"/>
        <v>38.019999999999996</v>
      </c>
      <c r="L552" s="62"/>
      <c r="M552" s="62"/>
    </row>
    <row r="553" spans="1:13">
      <c r="A553" s="34" t="s">
        <v>886</v>
      </c>
      <c r="B553" s="34" t="s">
        <v>4827</v>
      </c>
      <c r="C553" s="92">
        <v>178903</v>
      </c>
      <c r="D553" s="92">
        <v>11812037</v>
      </c>
      <c r="E553" s="92">
        <v>1704</v>
      </c>
      <c r="F553" s="92">
        <v>572173</v>
      </c>
      <c r="G553" s="61">
        <v>30.82</v>
      </c>
      <c r="H553" s="61">
        <v>30.91</v>
      </c>
      <c r="I553" s="61">
        <v>19.059999999999999</v>
      </c>
      <c r="J553" s="61">
        <v>19.07</v>
      </c>
      <c r="K553" s="61">
        <f t="shared" si="11"/>
        <v>38.129999999999995</v>
      </c>
      <c r="L553" s="62"/>
      <c r="M553" s="62"/>
    </row>
    <row r="554" spans="1:13">
      <c r="A554" s="34" t="s">
        <v>849</v>
      </c>
      <c r="B554" s="34" t="s">
        <v>4828</v>
      </c>
      <c r="C554" s="92">
        <v>174483</v>
      </c>
      <c r="D554" s="92">
        <v>11924163</v>
      </c>
      <c r="E554" s="92">
        <v>2711</v>
      </c>
      <c r="F554" s="92">
        <v>569469</v>
      </c>
      <c r="G554" s="61">
        <v>30.89</v>
      </c>
      <c r="H554" s="61">
        <v>30.8</v>
      </c>
      <c r="I554" s="61">
        <v>19.079999999999998</v>
      </c>
      <c r="J554" s="61">
        <v>19.059999999999999</v>
      </c>
      <c r="K554" s="61">
        <f t="shared" si="11"/>
        <v>38.14</v>
      </c>
      <c r="L554" s="62"/>
      <c r="M554" s="62"/>
    </row>
    <row r="555" spans="1:13">
      <c r="A555" s="34" t="s">
        <v>393</v>
      </c>
      <c r="B555" s="34" t="s">
        <v>4829</v>
      </c>
      <c r="C555" s="92">
        <v>204947</v>
      </c>
      <c r="D555" s="92">
        <v>11880915</v>
      </c>
      <c r="E555" s="92">
        <v>2162</v>
      </c>
      <c r="F555" s="92">
        <v>654901</v>
      </c>
      <c r="G555" s="61">
        <v>30.86</v>
      </c>
      <c r="H555" s="61">
        <v>30.85</v>
      </c>
      <c r="I555" s="61">
        <v>19.09</v>
      </c>
      <c r="J555" s="61">
        <v>19.04</v>
      </c>
      <c r="K555" s="61">
        <f t="shared" si="11"/>
        <v>38.129999999999995</v>
      </c>
      <c r="L555" s="62"/>
      <c r="M555" s="62"/>
    </row>
    <row r="556" spans="1:13">
      <c r="A556" s="34" t="s">
        <v>88</v>
      </c>
      <c r="B556" s="34" t="s">
        <v>4830</v>
      </c>
      <c r="C556" s="92">
        <v>177743</v>
      </c>
      <c r="D556" s="92">
        <v>12097968</v>
      </c>
      <c r="E556" s="92">
        <v>2133</v>
      </c>
      <c r="F556" s="92">
        <v>567938</v>
      </c>
      <c r="G556" s="61">
        <v>30.87</v>
      </c>
      <c r="H556" s="61">
        <v>30.85</v>
      </c>
      <c r="I556" s="61">
        <v>19.04</v>
      </c>
      <c r="J556" s="61">
        <v>19.04</v>
      </c>
      <c r="K556" s="61">
        <f t="shared" si="11"/>
        <v>38.08</v>
      </c>
      <c r="L556" s="62"/>
      <c r="M556" s="62"/>
    </row>
    <row r="557" spans="1:13">
      <c r="A557" s="34" t="s">
        <v>684</v>
      </c>
      <c r="B557" s="34" t="s">
        <v>4831</v>
      </c>
      <c r="C557" s="92">
        <v>232387</v>
      </c>
      <c r="D557" s="92">
        <v>11803685</v>
      </c>
      <c r="E557" s="92">
        <v>1613</v>
      </c>
      <c r="F557" s="92">
        <v>628078</v>
      </c>
      <c r="G557" s="61">
        <v>30.9</v>
      </c>
      <c r="H557" s="61">
        <v>30.84</v>
      </c>
      <c r="I557" s="61">
        <v>19.05</v>
      </c>
      <c r="J557" s="61">
        <v>19.03</v>
      </c>
      <c r="K557" s="61">
        <f t="shared" si="11"/>
        <v>38.08</v>
      </c>
      <c r="L557" s="62"/>
      <c r="M557" s="62"/>
    </row>
    <row r="558" spans="1:13">
      <c r="A558" s="34" t="s">
        <v>894</v>
      </c>
      <c r="B558" s="34" t="s">
        <v>4832</v>
      </c>
      <c r="C558" s="92">
        <v>274832</v>
      </c>
      <c r="D558" s="92">
        <v>11771082</v>
      </c>
      <c r="E558" s="92">
        <v>1868</v>
      </c>
      <c r="F558" s="92">
        <v>552567</v>
      </c>
      <c r="G558" s="61">
        <v>30.89</v>
      </c>
      <c r="H558" s="61">
        <v>30.84</v>
      </c>
      <c r="I558" s="61">
        <v>19.02</v>
      </c>
      <c r="J558" s="61">
        <v>19.059999999999999</v>
      </c>
      <c r="K558" s="61">
        <f t="shared" si="11"/>
        <v>38.08</v>
      </c>
      <c r="L558" s="62"/>
      <c r="M558" s="62"/>
    </row>
    <row r="559" spans="1:13">
      <c r="A559" s="34" t="s">
        <v>700</v>
      </c>
      <c r="B559" s="34" t="s">
        <v>4833</v>
      </c>
      <c r="C559" s="92">
        <v>145404</v>
      </c>
      <c r="D559" s="92">
        <v>12035129</v>
      </c>
      <c r="E559" s="92">
        <v>2501</v>
      </c>
      <c r="F559" s="92">
        <v>536750</v>
      </c>
      <c r="G559" s="61">
        <v>30.8</v>
      </c>
      <c r="H559" s="61">
        <v>30.85</v>
      </c>
      <c r="I559" s="61">
        <v>19.11</v>
      </c>
      <c r="J559" s="61">
        <v>19.010000000000002</v>
      </c>
      <c r="K559" s="61">
        <f t="shared" si="11"/>
        <v>38.120000000000005</v>
      </c>
      <c r="L559" s="62"/>
      <c r="M559" s="62"/>
    </row>
    <row r="560" spans="1:13">
      <c r="A560" s="34" t="s">
        <v>706</v>
      </c>
      <c r="B560" s="34" t="s">
        <v>4834</v>
      </c>
      <c r="C560" s="92">
        <v>248555</v>
      </c>
      <c r="D560" s="92">
        <v>11819595</v>
      </c>
      <c r="E560" s="92">
        <v>2055</v>
      </c>
      <c r="F560" s="92">
        <v>535207</v>
      </c>
      <c r="G560" s="61">
        <v>30.95</v>
      </c>
      <c r="H560" s="61">
        <v>30.79</v>
      </c>
      <c r="I560" s="61">
        <v>19.04</v>
      </c>
      <c r="J560" s="61">
        <v>19.010000000000002</v>
      </c>
      <c r="K560" s="61">
        <f t="shared" si="11"/>
        <v>38.049999999999997</v>
      </c>
      <c r="L560" s="62"/>
      <c r="M560" s="62"/>
    </row>
    <row r="561" spans="1:13">
      <c r="A561" s="34" t="s">
        <v>396</v>
      </c>
      <c r="B561" s="34" t="s">
        <v>4835</v>
      </c>
      <c r="C561" s="92">
        <v>177992</v>
      </c>
      <c r="D561" s="92">
        <v>11898573</v>
      </c>
      <c r="E561" s="92">
        <v>2214</v>
      </c>
      <c r="F561" s="92">
        <v>474805</v>
      </c>
      <c r="G561" s="61">
        <v>30.87</v>
      </c>
      <c r="H561" s="61">
        <v>30.82</v>
      </c>
      <c r="I561" s="61">
        <v>19.12</v>
      </c>
      <c r="J561" s="61">
        <v>19.02</v>
      </c>
      <c r="K561" s="61">
        <f t="shared" si="11"/>
        <v>38.14</v>
      </c>
      <c r="L561" s="62"/>
      <c r="M561" s="62"/>
    </row>
    <row r="562" spans="1:13">
      <c r="A562" s="34" t="s">
        <v>876</v>
      </c>
      <c r="B562" s="34" t="s">
        <v>4836</v>
      </c>
      <c r="C562" s="92">
        <v>176829</v>
      </c>
      <c r="D562" s="92">
        <v>11889323</v>
      </c>
      <c r="E562" s="92">
        <v>2192</v>
      </c>
      <c r="F562" s="92">
        <v>600655</v>
      </c>
      <c r="G562" s="61">
        <v>30.82</v>
      </c>
      <c r="H562" s="61">
        <v>30.93</v>
      </c>
      <c r="I562" s="61">
        <v>19.03</v>
      </c>
      <c r="J562" s="61">
        <v>19</v>
      </c>
      <c r="K562" s="61">
        <f t="shared" si="11"/>
        <v>38.03</v>
      </c>
      <c r="L562" s="62"/>
      <c r="M562" s="62"/>
    </row>
    <row r="563" spans="1:13">
      <c r="A563" s="34" t="s">
        <v>38</v>
      </c>
      <c r="B563" s="34" t="s">
        <v>4837</v>
      </c>
      <c r="C563" s="92">
        <v>231820</v>
      </c>
      <c r="D563" s="92">
        <v>11779269</v>
      </c>
      <c r="E563" s="92">
        <v>1594</v>
      </c>
      <c r="F563" s="92">
        <v>477975</v>
      </c>
      <c r="G563" s="61">
        <v>30.87</v>
      </c>
      <c r="H563" s="61">
        <v>30.86</v>
      </c>
      <c r="I563" s="61">
        <v>19.010000000000002</v>
      </c>
      <c r="J563" s="61">
        <v>19.07</v>
      </c>
      <c r="K563" s="61">
        <f t="shared" si="11"/>
        <v>38.08</v>
      </c>
      <c r="L563" s="62"/>
      <c r="M563" s="62"/>
    </row>
    <row r="564" spans="1:13">
      <c r="A564" s="34" t="s">
        <v>2282</v>
      </c>
      <c r="B564" s="34" t="s">
        <v>4838</v>
      </c>
      <c r="C564" s="92">
        <v>39145</v>
      </c>
      <c r="D564" s="92">
        <v>16596437</v>
      </c>
      <c r="E564" s="92">
        <v>8142</v>
      </c>
      <c r="F564" s="92">
        <v>270945</v>
      </c>
      <c r="G564" s="61">
        <v>30.81</v>
      </c>
      <c r="H564" s="61">
        <v>30.81</v>
      </c>
      <c r="I564" s="61">
        <v>19.05</v>
      </c>
      <c r="J564" s="61">
        <v>19.05</v>
      </c>
      <c r="K564" s="61">
        <f t="shared" si="11"/>
        <v>38.1</v>
      </c>
      <c r="L564" s="62"/>
      <c r="M564" s="62"/>
    </row>
    <row r="565" spans="1:13">
      <c r="A565" s="34" t="s">
        <v>41</v>
      </c>
      <c r="B565" s="34" t="s">
        <v>4839</v>
      </c>
      <c r="C565" s="92">
        <v>217498</v>
      </c>
      <c r="D565" s="92">
        <v>11850715</v>
      </c>
      <c r="E565" s="92">
        <v>2204</v>
      </c>
      <c r="F565" s="92">
        <v>569657</v>
      </c>
      <c r="G565" s="61">
        <v>30.89</v>
      </c>
      <c r="H565" s="61">
        <v>30.8</v>
      </c>
      <c r="I565" s="61">
        <v>19.05</v>
      </c>
      <c r="J565" s="61">
        <v>19.02</v>
      </c>
      <c r="K565" s="61">
        <f t="shared" si="11"/>
        <v>38.07</v>
      </c>
      <c r="L565" s="62"/>
      <c r="M565" s="62"/>
    </row>
    <row r="566" spans="1:13">
      <c r="A566" s="34" t="s">
        <v>529</v>
      </c>
      <c r="B566" s="34" t="s">
        <v>4840</v>
      </c>
      <c r="C566" s="92">
        <v>244317</v>
      </c>
      <c r="D566" s="92">
        <v>11855976</v>
      </c>
      <c r="E566" s="92">
        <v>1517</v>
      </c>
      <c r="F566" s="92">
        <v>570963</v>
      </c>
      <c r="G566" s="61">
        <v>30.85</v>
      </c>
      <c r="H566" s="61">
        <v>30.85</v>
      </c>
      <c r="I566" s="61">
        <v>19.05</v>
      </c>
      <c r="J566" s="61">
        <v>19.03</v>
      </c>
      <c r="K566" s="61">
        <f t="shared" si="11"/>
        <v>38.08</v>
      </c>
      <c r="L566" s="62"/>
      <c r="M566" s="62"/>
    </row>
    <row r="567" spans="1:13">
      <c r="A567" s="34" t="s">
        <v>81</v>
      </c>
      <c r="B567" s="34" t="s">
        <v>4841</v>
      </c>
      <c r="C567" s="92">
        <v>155636</v>
      </c>
      <c r="D567" s="92">
        <v>12210788</v>
      </c>
      <c r="E567" s="92">
        <v>4221</v>
      </c>
      <c r="F567" s="92">
        <v>569072</v>
      </c>
      <c r="G567" s="61">
        <v>30.88</v>
      </c>
      <c r="H567" s="61">
        <v>30.87</v>
      </c>
      <c r="I567" s="61">
        <v>18.98</v>
      </c>
      <c r="J567" s="61">
        <v>19.010000000000002</v>
      </c>
      <c r="K567" s="61">
        <f t="shared" si="11"/>
        <v>37.99</v>
      </c>
      <c r="L567" s="62"/>
      <c r="M567" s="62"/>
    </row>
    <row r="568" spans="1:13">
      <c r="A568" s="34" t="s">
        <v>98</v>
      </c>
      <c r="B568" s="34" t="s">
        <v>4842</v>
      </c>
      <c r="C568" s="92">
        <v>142380</v>
      </c>
      <c r="D568" s="92">
        <v>11723577</v>
      </c>
      <c r="E568" s="92">
        <v>1197</v>
      </c>
      <c r="F568" s="92">
        <v>446405</v>
      </c>
      <c r="G568" s="61">
        <v>30.91</v>
      </c>
      <c r="H568" s="61">
        <v>30.85</v>
      </c>
      <c r="I568" s="61">
        <v>19.02</v>
      </c>
      <c r="J568" s="61">
        <v>19.11</v>
      </c>
      <c r="K568" s="61">
        <f t="shared" si="11"/>
        <v>38.129999999999995</v>
      </c>
      <c r="L568" s="62"/>
      <c r="M568" s="62"/>
    </row>
    <row r="569" spans="1:13">
      <c r="A569" s="34" t="s">
        <v>103</v>
      </c>
      <c r="B569" s="34" t="s">
        <v>4843</v>
      </c>
      <c r="C569" s="92">
        <v>236514</v>
      </c>
      <c r="D569" s="92">
        <v>11803220</v>
      </c>
      <c r="E569" s="92">
        <v>1978</v>
      </c>
      <c r="F569" s="92">
        <v>569881</v>
      </c>
      <c r="G569" s="61">
        <v>30.86</v>
      </c>
      <c r="H569" s="61">
        <v>30.84</v>
      </c>
      <c r="I569" s="61">
        <v>19.079999999999998</v>
      </c>
      <c r="J569" s="61">
        <v>19.05</v>
      </c>
      <c r="K569" s="61">
        <f t="shared" si="11"/>
        <v>38.129999999999995</v>
      </c>
      <c r="L569" s="62"/>
      <c r="M569" s="62"/>
    </row>
    <row r="570" spans="1:13">
      <c r="A570" s="34" t="s">
        <v>1468</v>
      </c>
      <c r="B570" s="34" t="s">
        <v>4844</v>
      </c>
      <c r="C570" s="92">
        <v>74969</v>
      </c>
      <c r="D570" s="92">
        <v>14208821</v>
      </c>
      <c r="E570" s="92">
        <v>7380</v>
      </c>
      <c r="F570" s="92">
        <v>364314</v>
      </c>
      <c r="G570" s="61">
        <v>30.8</v>
      </c>
      <c r="H570" s="61">
        <v>30.74</v>
      </c>
      <c r="I570" s="61">
        <v>19.11</v>
      </c>
      <c r="J570" s="61">
        <v>19.079999999999998</v>
      </c>
      <c r="K570" s="61">
        <f t="shared" si="11"/>
        <v>38.19</v>
      </c>
      <c r="L570" s="62"/>
      <c r="M570" s="62"/>
    </row>
    <row r="571" spans="1:13">
      <c r="A571" s="34" t="s">
        <v>91</v>
      </c>
      <c r="B571" s="34" t="s">
        <v>4845</v>
      </c>
      <c r="C571" s="92">
        <v>180202</v>
      </c>
      <c r="D571" s="92">
        <v>12156343</v>
      </c>
      <c r="E571" s="92">
        <v>2418</v>
      </c>
      <c r="F571" s="92">
        <v>560655</v>
      </c>
      <c r="G571" s="61">
        <v>30.84</v>
      </c>
      <c r="H571" s="61">
        <v>30.88</v>
      </c>
      <c r="I571" s="61">
        <v>19.03</v>
      </c>
      <c r="J571" s="61">
        <v>19.02</v>
      </c>
      <c r="K571" s="61">
        <f t="shared" si="11"/>
        <v>38.049999999999997</v>
      </c>
      <c r="L571" s="62"/>
      <c r="M571" s="62"/>
    </row>
    <row r="572" spans="1:13">
      <c r="A572" s="34" t="s">
        <v>1002</v>
      </c>
      <c r="B572" s="34" t="s">
        <v>4846</v>
      </c>
      <c r="C572" s="92">
        <v>156511</v>
      </c>
      <c r="D572" s="92">
        <v>12067786</v>
      </c>
      <c r="E572" s="92">
        <v>2313</v>
      </c>
      <c r="F572" s="92">
        <v>537168</v>
      </c>
      <c r="G572" s="61">
        <v>30.87</v>
      </c>
      <c r="H572" s="61">
        <v>30.83</v>
      </c>
      <c r="I572" s="61">
        <v>19.059999999999999</v>
      </c>
      <c r="J572" s="61">
        <v>19.010000000000002</v>
      </c>
      <c r="K572" s="61">
        <f t="shared" si="11"/>
        <v>38.07</v>
      </c>
      <c r="L572" s="62"/>
      <c r="M572" s="62"/>
    </row>
    <row r="573" spans="1:13">
      <c r="A573" s="34" t="s">
        <v>715</v>
      </c>
      <c r="B573" s="34" t="s">
        <v>4847</v>
      </c>
      <c r="C573" s="92">
        <v>172135</v>
      </c>
      <c r="D573" s="92">
        <v>12025999</v>
      </c>
      <c r="E573" s="92">
        <v>2823</v>
      </c>
      <c r="F573" s="92">
        <v>541589</v>
      </c>
      <c r="G573" s="61">
        <v>30.86</v>
      </c>
      <c r="H573" s="61">
        <v>30.84</v>
      </c>
      <c r="I573" s="61">
        <v>19.07</v>
      </c>
      <c r="J573" s="61">
        <v>19.059999999999999</v>
      </c>
      <c r="K573" s="61">
        <f t="shared" si="11"/>
        <v>38.129999999999995</v>
      </c>
      <c r="L573" s="62"/>
      <c r="M573" s="62"/>
    </row>
    <row r="574" spans="1:13">
      <c r="A574" s="34" t="s">
        <v>1472</v>
      </c>
      <c r="B574" s="34" t="s">
        <v>4848</v>
      </c>
      <c r="C574" s="92">
        <v>71245</v>
      </c>
      <c r="D574" s="92">
        <v>14106088</v>
      </c>
      <c r="E574" s="92">
        <v>5646</v>
      </c>
      <c r="F574" s="92">
        <v>306891</v>
      </c>
      <c r="G574" s="61">
        <v>30.77</v>
      </c>
      <c r="H574" s="61">
        <v>30.88</v>
      </c>
      <c r="I574" s="61">
        <v>19.059999999999999</v>
      </c>
      <c r="J574" s="61">
        <v>19.010000000000002</v>
      </c>
      <c r="K574" s="61">
        <f t="shared" si="11"/>
        <v>38.07</v>
      </c>
      <c r="L574" s="62"/>
      <c r="M574" s="62"/>
    </row>
    <row r="575" spans="1:13">
      <c r="A575" s="34" t="s">
        <v>368</v>
      </c>
      <c r="B575" s="34" t="s">
        <v>4849</v>
      </c>
      <c r="C575" s="92">
        <v>179094</v>
      </c>
      <c r="D575" s="92">
        <v>11812993</v>
      </c>
      <c r="E575" s="92">
        <v>1866</v>
      </c>
      <c r="F575" s="92">
        <v>451024</v>
      </c>
      <c r="G575" s="61">
        <v>30.86</v>
      </c>
      <c r="H575" s="61">
        <v>30.84</v>
      </c>
      <c r="I575" s="61">
        <v>19.100000000000001</v>
      </c>
      <c r="J575" s="61">
        <v>18.989999999999998</v>
      </c>
      <c r="K575" s="61">
        <f t="shared" si="11"/>
        <v>38.090000000000003</v>
      </c>
      <c r="L575" s="62"/>
      <c r="M575" s="62"/>
    </row>
    <row r="576" spans="1:13">
      <c r="A576" s="34" t="s">
        <v>239</v>
      </c>
      <c r="B576" s="34" t="s">
        <v>4850</v>
      </c>
      <c r="C576" s="92">
        <v>153188</v>
      </c>
      <c r="D576" s="92">
        <v>11919585</v>
      </c>
      <c r="E576" s="92">
        <v>2410</v>
      </c>
      <c r="F576" s="92">
        <v>428321</v>
      </c>
      <c r="G576" s="61">
        <v>30.9</v>
      </c>
      <c r="H576" s="61">
        <v>30.79</v>
      </c>
      <c r="I576" s="61">
        <v>19.09</v>
      </c>
      <c r="J576" s="61">
        <v>19.07</v>
      </c>
      <c r="K576" s="61">
        <f t="shared" si="11"/>
        <v>38.159999999999997</v>
      </c>
      <c r="L576" s="62"/>
      <c r="M576" s="62"/>
    </row>
    <row r="577" spans="1:13">
      <c r="A577" s="34" t="s">
        <v>1024</v>
      </c>
      <c r="B577" s="34" t="s">
        <v>4851</v>
      </c>
      <c r="C577" s="92">
        <v>177658</v>
      </c>
      <c r="D577" s="92">
        <v>12195270</v>
      </c>
      <c r="E577" s="92">
        <v>4620</v>
      </c>
      <c r="F577" s="92">
        <v>579846</v>
      </c>
      <c r="G577" s="61">
        <v>30.91</v>
      </c>
      <c r="H577" s="61">
        <v>30.84</v>
      </c>
      <c r="I577" s="61">
        <v>18.96</v>
      </c>
      <c r="J577" s="61">
        <v>19</v>
      </c>
      <c r="K577" s="61">
        <f t="shared" si="11"/>
        <v>37.96</v>
      </c>
      <c r="L577" s="62"/>
      <c r="M577" s="62"/>
    </row>
    <row r="578" spans="1:13">
      <c r="A578" s="34" t="s">
        <v>45</v>
      </c>
      <c r="B578" s="34" t="s">
        <v>4852</v>
      </c>
      <c r="C578" s="92">
        <v>226246</v>
      </c>
      <c r="D578" s="92">
        <v>12408054</v>
      </c>
      <c r="E578" s="92">
        <v>3233</v>
      </c>
      <c r="F578" s="92">
        <v>570518</v>
      </c>
      <c r="G578" s="61">
        <v>30.88</v>
      </c>
      <c r="H578" s="61">
        <v>30.78</v>
      </c>
      <c r="I578" s="61">
        <v>19.100000000000001</v>
      </c>
      <c r="J578" s="61">
        <v>18.98</v>
      </c>
      <c r="K578" s="61">
        <f t="shared" si="11"/>
        <v>38.08</v>
      </c>
      <c r="L578" s="62"/>
      <c r="M578" s="62"/>
    </row>
    <row r="579" spans="1:13">
      <c r="A579" s="34" t="s">
        <v>610</v>
      </c>
      <c r="B579" s="34" t="s">
        <v>4853</v>
      </c>
      <c r="C579" s="92">
        <v>231864</v>
      </c>
      <c r="D579" s="92">
        <v>11857822</v>
      </c>
      <c r="E579" s="92">
        <v>2507</v>
      </c>
      <c r="F579" s="92">
        <v>560701</v>
      </c>
      <c r="G579" s="61">
        <v>30.88</v>
      </c>
      <c r="H579" s="61">
        <v>30.82</v>
      </c>
      <c r="I579" s="61">
        <v>19.04</v>
      </c>
      <c r="J579" s="61">
        <v>19.07</v>
      </c>
      <c r="K579" s="61">
        <f t="shared" si="11"/>
        <v>38.11</v>
      </c>
      <c r="L579" s="62"/>
      <c r="M579" s="62"/>
    </row>
    <row r="580" spans="1:13">
      <c r="A580" s="34" t="s">
        <v>204</v>
      </c>
      <c r="B580" s="34" t="s">
        <v>4854</v>
      </c>
      <c r="C580" s="92">
        <v>175245</v>
      </c>
      <c r="D580" s="92">
        <v>11853153</v>
      </c>
      <c r="E580" s="92">
        <v>1933</v>
      </c>
      <c r="F580" s="92">
        <v>571476</v>
      </c>
      <c r="G580" s="61">
        <v>30.85</v>
      </c>
      <c r="H580" s="61">
        <v>30.85</v>
      </c>
      <c r="I580" s="61">
        <v>19.09</v>
      </c>
      <c r="J580" s="61">
        <v>19.05</v>
      </c>
      <c r="K580" s="61">
        <f t="shared" ref="K580:K643" si="12">SUM(I580:J580)</f>
        <v>38.14</v>
      </c>
      <c r="L580" s="62"/>
      <c r="M580" s="62"/>
    </row>
    <row r="581" spans="1:13">
      <c r="A581" s="34" t="s">
        <v>554</v>
      </c>
      <c r="B581" s="34" t="s">
        <v>4855</v>
      </c>
      <c r="C581" s="92">
        <v>121187</v>
      </c>
      <c r="D581" s="92">
        <v>12409586</v>
      </c>
      <c r="E581" s="92">
        <v>3701</v>
      </c>
      <c r="F581" s="92">
        <v>569969</v>
      </c>
      <c r="G581" s="61">
        <v>30.86</v>
      </c>
      <c r="H581" s="61">
        <v>30.77</v>
      </c>
      <c r="I581" s="61">
        <v>19.09</v>
      </c>
      <c r="J581" s="61">
        <v>19.07</v>
      </c>
      <c r="K581" s="61">
        <f t="shared" si="12"/>
        <v>38.159999999999997</v>
      </c>
      <c r="L581" s="62"/>
      <c r="M581" s="62"/>
    </row>
    <row r="582" spans="1:13">
      <c r="A582" s="34" t="s">
        <v>602</v>
      </c>
      <c r="B582" s="34" t="s">
        <v>4856</v>
      </c>
      <c r="C582" s="92">
        <v>212582</v>
      </c>
      <c r="D582" s="92">
        <v>11891512</v>
      </c>
      <c r="E582" s="92">
        <v>2338</v>
      </c>
      <c r="F582" s="92">
        <v>569351</v>
      </c>
      <c r="G582" s="61">
        <v>30.86</v>
      </c>
      <c r="H582" s="61">
        <v>30.89</v>
      </c>
      <c r="I582" s="61">
        <v>18.97</v>
      </c>
      <c r="J582" s="61">
        <v>19.05</v>
      </c>
      <c r="K582" s="61">
        <f t="shared" si="12"/>
        <v>38.019999999999996</v>
      </c>
      <c r="L582" s="62"/>
      <c r="M582" s="62"/>
    </row>
    <row r="583" spans="1:13">
      <c r="A583" s="34" t="s">
        <v>59</v>
      </c>
      <c r="B583" s="34" t="s">
        <v>4857</v>
      </c>
      <c r="C583" s="92">
        <v>162602</v>
      </c>
      <c r="D583" s="92">
        <v>12247397</v>
      </c>
      <c r="E583" s="92">
        <v>3125</v>
      </c>
      <c r="F583" s="92">
        <v>476505</v>
      </c>
      <c r="G583" s="61">
        <v>30.87</v>
      </c>
      <c r="H583" s="61">
        <v>30.8</v>
      </c>
      <c r="I583" s="61">
        <v>19.100000000000001</v>
      </c>
      <c r="J583" s="61">
        <v>19.04</v>
      </c>
      <c r="K583" s="61">
        <f t="shared" si="12"/>
        <v>38.14</v>
      </c>
      <c r="L583" s="62"/>
      <c r="M583" s="62"/>
    </row>
    <row r="584" spans="1:13">
      <c r="A584" s="34" t="s">
        <v>855</v>
      </c>
      <c r="B584" s="34" t="s">
        <v>4858</v>
      </c>
      <c r="C584" s="92">
        <v>182715</v>
      </c>
      <c r="D584" s="92">
        <v>11863300</v>
      </c>
      <c r="E584" s="92">
        <v>2185</v>
      </c>
      <c r="F584" s="92">
        <v>561642</v>
      </c>
      <c r="G584" s="61">
        <v>30.82</v>
      </c>
      <c r="H584" s="61">
        <v>30.87</v>
      </c>
      <c r="I584" s="61">
        <v>18.989999999999998</v>
      </c>
      <c r="J584" s="61">
        <v>19.02</v>
      </c>
      <c r="K584" s="61">
        <f t="shared" si="12"/>
        <v>38.01</v>
      </c>
      <c r="L584" s="62"/>
      <c r="M584" s="62"/>
    </row>
    <row r="585" spans="1:13">
      <c r="A585" s="34" t="s">
        <v>399</v>
      </c>
      <c r="B585" s="34" t="s">
        <v>4859</v>
      </c>
      <c r="C585" s="92">
        <v>149473</v>
      </c>
      <c r="D585" s="92">
        <v>12144066</v>
      </c>
      <c r="E585" s="92">
        <v>3078</v>
      </c>
      <c r="F585" s="92">
        <v>480379</v>
      </c>
      <c r="G585" s="61">
        <v>30.91</v>
      </c>
      <c r="H585" s="61">
        <v>30.83</v>
      </c>
      <c r="I585" s="61">
        <v>19.03</v>
      </c>
      <c r="J585" s="61">
        <v>19.02</v>
      </c>
      <c r="K585" s="61">
        <f t="shared" si="12"/>
        <v>38.049999999999997</v>
      </c>
      <c r="L585" s="62"/>
      <c r="M585" s="62"/>
    </row>
    <row r="586" spans="1:13">
      <c r="A586" s="34" t="s">
        <v>519</v>
      </c>
      <c r="B586" s="34" t="s">
        <v>4860</v>
      </c>
      <c r="C586" s="92">
        <v>220549</v>
      </c>
      <c r="D586" s="92">
        <v>11793323</v>
      </c>
      <c r="E586" s="92">
        <v>1763</v>
      </c>
      <c r="F586" s="92">
        <v>531411</v>
      </c>
      <c r="G586" s="61">
        <v>30.93</v>
      </c>
      <c r="H586" s="61">
        <v>30.79</v>
      </c>
      <c r="I586" s="61">
        <v>19.059999999999999</v>
      </c>
      <c r="J586" s="61">
        <v>19.059999999999999</v>
      </c>
      <c r="K586" s="61">
        <f t="shared" si="12"/>
        <v>38.119999999999997</v>
      </c>
      <c r="L586" s="62"/>
      <c r="M586" s="62"/>
    </row>
    <row r="587" spans="1:13">
      <c r="A587" s="34" t="s">
        <v>49</v>
      </c>
      <c r="B587" s="34" t="s">
        <v>4861</v>
      </c>
      <c r="C587" s="92">
        <v>144436</v>
      </c>
      <c r="D587" s="92">
        <v>12160799</v>
      </c>
      <c r="E587" s="92">
        <v>2501</v>
      </c>
      <c r="F587" s="92">
        <v>393540</v>
      </c>
      <c r="G587" s="61">
        <v>30.74</v>
      </c>
      <c r="H587" s="61">
        <v>30.92</v>
      </c>
      <c r="I587" s="61">
        <v>19.04</v>
      </c>
      <c r="J587" s="61">
        <v>19.079999999999998</v>
      </c>
      <c r="K587" s="61">
        <f t="shared" si="12"/>
        <v>38.119999999999997</v>
      </c>
      <c r="L587" s="62"/>
      <c r="M587" s="62"/>
    </row>
    <row r="588" spans="1:13">
      <c r="A588" s="34" t="s">
        <v>242</v>
      </c>
      <c r="B588" s="34" t="s">
        <v>4862</v>
      </c>
      <c r="C588" s="92">
        <v>231438</v>
      </c>
      <c r="D588" s="92">
        <v>11889490</v>
      </c>
      <c r="E588" s="92">
        <v>2235</v>
      </c>
      <c r="F588" s="92">
        <v>553262</v>
      </c>
      <c r="G588" s="61">
        <v>30.83</v>
      </c>
      <c r="H588" s="61">
        <v>30.91</v>
      </c>
      <c r="I588" s="61">
        <v>19.02</v>
      </c>
      <c r="J588" s="61">
        <v>19.03</v>
      </c>
      <c r="K588" s="61">
        <f t="shared" si="12"/>
        <v>38.049999999999997</v>
      </c>
      <c r="L588" s="62"/>
      <c r="M588" s="62"/>
    </row>
    <row r="589" spans="1:13">
      <c r="A589" s="34" t="s">
        <v>947</v>
      </c>
      <c r="B589" s="34" t="s">
        <v>4863</v>
      </c>
      <c r="C589" s="92">
        <v>191038</v>
      </c>
      <c r="D589" s="92">
        <v>11973178</v>
      </c>
      <c r="E589" s="92">
        <v>2629</v>
      </c>
      <c r="F589" s="92">
        <v>616264</v>
      </c>
      <c r="G589" s="61">
        <v>30.89</v>
      </c>
      <c r="H589" s="61">
        <v>30.84</v>
      </c>
      <c r="I589" s="61">
        <v>19.02</v>
      </c>
      <c r="J589" s="61">
        <v>19.010000000000002</v>
      </c>
      <c r="K589" s="61">
        <f t="shared" si="12"/>
        <v>38.03</v>
      </c>
      <c r="L589" s="62"/>
      <c r="M589" s="62"/>
    </row>
    <row r="590" spans="1:13">
      <c r="A590" s="34" t="s">
        <v>676</v>
      </c>
      <c r="B590" s="34" t="s">
        <v>4864</v>
      </c>
      <c r="C590" s="92">
        <v>185763</v>
      </c>
      <c r="D590" s="92">
        <v>11783366</v>
      </c>
      <c r="E590" s="92">
        <v>1712</v>
      </c>
      <c r="F590" s="92">
        <v>488083</v>
      </c>
      <c r="G590" s="61">
        <v>30.92</v>
      </c>
      <c r="H590" s="61">
        <v>30.82</v>
      </c>
      <c r="I590" s="61">
        <v>19.09</v>
      </c>
      <c r="J590" s="61">
        <v>19.03</v>
      </c>
      <c r="K590" s="61">
        <f t="shared" si="12"/>
        <v>38.120000000000005</v>
      </c>
      <c r="L590" s="62"/>
      <c r="M590" s="62"/>
    </row>
    <row r="591" spans="1:13">
      <c r="A591" s="34" t="s">
        <v>67</v>
      </c>
      <c r="B591" s="34" t="s">
        <v>4865</v>
      </c>
      <c r="C591" s="92">
        <v>151883</v>
      </c>
      <c r="D591" s="92">
        <v>11924441</v>
      </c>
      <c r="E591" s="92">
        <v>2690</v>
      </c>
      <c r="F591" s="92">
        <v>394609</v>
      </c>
      <c r="G591" s="61">
        <v>30.87</v>
      </c>
      <c r="H591" s="61">
        <v>30.81</v>
      </c>
      <c r="I591" s="61">
        <v>19.079999999999998</v>
      </c>
      <c r="J591" s="61">
        <v>19.079999999999998</v>
      </c>
      <c r="K591" s="61">
        <f t="shared" si="12"/>
        <v>38.159999999999997</v>
      </c>
      <c r="L591" s="62"/>
      <c r="M591" s="62"/>
    </row>
    <row r="592" spans="1:13">
      <c r="A592" s="34" t="s">
        <v>56</v>
      </c>
      <c r="B592" s="34" t="s">
        <v>4866</v>
      </c>
      <c r="C592" s="92">
        <v>222660</v>
      </c>
      <c r="D592" s="92">
        <v>12019523</v>
      </c>
      <c r="E592" s="92">
        <v>2456</v>
      </c>
      <c r="F592" s="92">
        <v>553333</v>
      </c>
      <c r="G592" s="61">
        <v>30.8</v>
      </c>
      <c r="H592" s="61">
        <v>30.94</v>
      </c>
      <c r="I592" s="61">
        <v>19.05</v>
      </c>
      <c r="J592" s="61">
        <v>18.989999999999998</v>
      </c>
      <c r="K592" s="61">
        <f t="shared" si="12"/>
        <v>38.04</v>
      </c>
      <c r="L592" s="62"/>
      <c r="M592" s="62"/>
    </row>
    <row r="593" spans="1:13">
      <c r="A593" s="34" t="s">
        <v>106</v>
      </c>
      <c r="B593" s="34" t="s">
        <v>4867</v>
      </c>
      <c r="C593" s="92">
        <v>232465</v>
      </c>
      <c r="D593" s="92">
        <v>11818025</v>
      </c>
      <c r="E593" s="92">
        <v>2171</v>
      </c>
      <c r="F593" s="92">
        <v>570032</v>
      </c>
      <c r="G593" s="61">
        <v>30.86</v>
      </c>
      <c r="H593" s="61">
        <v>30.82</v>
      </c>
      <c r="I593" s="61">
        <v>19.079999999999998</v>
      </c>
      <c r="J593" s="61">
        <v>19.079999999999998</v>
      </c>
      <c r="K593" s="61">
        <f t="shared" si="12"/>
        <v>38.159999999999997</v>
      </c>
      <c r="L593" s="62"/>
      <c r="M593" s="62"/>
    </row>
    <row r="594" spans="1:13">
      <c r="A594" s="34" t="s">
        <v>565</v>
      </c>
      <c r="B594" s="34" t="s">
        <v>4868</v>
      </c>
      <c r="C594" s="92">
        <v>203388</v>
      </c>
      <c r="D594" s="92">
        <v>11893340</v>
      </c>
      <c r="E594" s="92">
        <v>2109</v>
      </c>
      <c r="F594" s="92">
        <v>569605</v>
      </c>
      <c r="G594" s="61">
        <v>30.83</v>
      </c>
      <c r="H594" s="61">
        <v>30.87</v>
      </c>
      <c r="I594" s="61">
        <v>19.04</v>
      </c>
      <c r="J594" s="61">
        <v>19.079999999999998</v>
      </c>
      <c r="K594" s="61">
        <f t="shared" si="12"/>
        <v>38.119999999999997</v>
      </c>
      <c r="L594" s="62"/>
      <c r="M594" s="62"/>
    </row>
    <row r="595" spans="1:13">
      <c r="A595" s="34" t="s">
        <v>951</v>
      </c>
      <c r="B595" s="34" t="s">
        <v>4869</v>
      </c>
      <c r="C595" s="92">
        <v>112880</v>
      </c>
      <c r="D595" s="92">
        <v>12507907</v>
      </c>
      <c r="E595" s="92">
        <v>3418</v>
      </c>
      <c r="F595" s="92">
        <v>460219</v>
      </c>
      <c r="G595" s="61">
        <v>30.86</v>
      </c>
      <c r="H595" s="61">
        <v>30.88</v>
      </c>
      <c r="I595" s="61">
        <v>19.03</v>
      </c>
      <c r="J595" s="61">
        <v>19.05</v>
      </c>
      <c r="K595" s="61">
        <f t="shared" si="12"/>
        <v>38.08</v>
      </c>
      <c r="L595" s="62"/>
      <c r="M595" s="62"/>
    </row>
    <row r="596" spans="1:13">
      <c r="A596" s="34" t="s">
        <v>255</v>
      </c>
      <c r="B596" s="34" t="s">
        <v>4870</v>
      </c>
      <c r="C596" s="92">
        <v>156994</v>
      </c>
      <c r="D596" s="92">
        <v>11882711</v>
      </c>
      <c r="E596" s="92">
        <v>2561</v>
      </c>
      <c r="F596" s="92">
        <v>386629</v>
      </c>
      <c r="G596" s="61">
        <v>30.88</v>
      </c>
      <c r="H596" s="61">
        <v>30.89</v>
      </c>
      <c r="I596" s="61">
        <v>19.02</v>
      </c>
      <c r="J596" s="61">
        <v>19.02</v>
      </c>
      <c r="K596" s="61">
        <f t="shared" si="12"/>
        <v>38.04</v>
      </c>
      <c r="L596" s="62"/>
      <c r="M596" s="62"/>
    </row>
    <row r="597" spans="1:13">
      <c r="A597" s="34" t="s">
        <v>511</v>
      </c>
      <c r="B597" s="34" t="s">
        <v>4871</v>
      </c>
      <c r="C597" s="92">
        <v>148643</v>
      </c>
      <c r="D597" s="92">
        <v>12158632</v>
      </c>
      <c r="E597" s="92">
        <v>3504</v>
      </c>
      <c r="F597" s="92">
        <v>357037</v>
      </c>
      <c r="G597" s="61">
        <v>30.77</v>
      </c>
      <c r="H597" s="61">
        <v>30.91</v>
      </c>
      <c r="I597" s="61">
        <v>19.079999999999998</v>
      </c>
      <c r="J597" s="61">
        <v>19.059999999999999</v>
      </c>
      <c r="K597" s="61">
        <f t="shared" si="12"/>
        <v>38.14</v>
      </c>
      <c r="L597" s="62"/>
      <c r="M597" s="62"/>
    </row>
    <row r="598" spans="1:13">
      <c r="A598" s="34" t="s">
        <v>606</v>
      </c>
      <c r="B598" s="34" t="s">
        <v>4872</v>
      </c>
      <c r="C598" s="92">
        <v>222924</v>
      </c>
      <c r="D598" s="92">
        <v>12109633</v>
      </c>
      <c r="E598" s="92">
        <v>3940</v>
      </c>
      <c r="F598" s="92">
        <v>552605</v>
      </c>
      <c r="G598" s="61">
        <v>30.92</v>
      </c>
      <c r="H598" s="61">
        <v>30.76</v>
      </c>
      <c r="I598" s="61">
        <v>19.04</v>
      </c>
      <c r="J598" s="61">
        <v>19.03</v>
      </c>
      <c r="K598" s="61">
        <f t="shared" si="12"/>
        <v>38.07</v>
      </c>
      <c r="L598" s="62"/>
      <c r="M598" s="62"/>
    </row>
    <row r="599" spans="1:13">
      <c r="A599" s="34" t="s">
        <v>589</v>
      </c>
      <c r="B599" s="34" t="s">
        <v>4873</v>
      </c>
      <c r="C599" s="92">
        <v>122770</v>
      </c>
      <c r="D599" s="92">
        <v>12446921</v>
      </c>
      <c r="E599" s="92">
        <v>3303</v>
      </c>
      <c r="F599" s="92">
        <v>458571</v>
      </c>
      <c r="G599" s="61">
        <v>30.8</v>
      </c>
      <c r="H599" s="61">
        <v>30.93</v>
      </c>
      <c r="I599" s="61">
        <v>19.010000000000002</v>
      </c>
      <c r="J599" s="61">
        <v>19.07</v>
      </c>
      <c r="K599" s="61">
        <f t="shared" si="12"/>
        <v>38.08</v>
      </c>
      <c r="L599" s="62"/>
      <c r="M599" s="62"/>
    </row>
    <row r="600" spans="1:13">
      <c r="A600" s="34" t="s">
        <v>2905</v>
      </c>
      <c r="B600" s="34" t="s">
        <v>4874</v>
      </c>
      <c r="C600" s="92">
        <v>145374</v>
      </c>
      <c r="D600" s="92">
        <v>12590308</v>
      </c>
      <c r="E600" s="92">
        <v>5331</v>
      </c>
      <c r="F600" s="92">
        <v>478868</v>
      </c>
      <c r="G600" s="61">
        <v>30.82</v>
      </c>
      <c r="H600" s="61">
        <v>30.8</v>
      </c>
      <c r="I600" s="61">
        <v>19.02</v>
      </c>
      <c r="J600" s="61">
        <v>19.14</v>
      </c>
      <c r="K600" s="61">
        <f t="shared" si="12"/>
        <v>38.159999999999997</v>
      </c>
      <c r="L600" s="62"/>
      <c r="M600" s="62"/>
    </row>
    <row r="601" spans="1:13">
      <c r="A601" s="34" t="s">
        <v>960</v>
      </c>
      <c r="B601" s="34" t="s">
        <v>4875</v>
      </c>
      <c r="C601" s="92">
        <v>155041</v>
      </c>
      <c r="D601" s="92">
        <v>11857114</v>
      </c>
      <c r="E601" s="92">
        <v>2307</v>
      </c>
      <c r="F601" s="92">
        <v>318039</v>
      </c>
      <c r="G601" s="61">
        <v>30.85</v>
      </c>
      <c r="H601" s="61">
        <v>30.86</v>
      </c>
      <c r="I601" s="61">
        <v>19.05</v>
      </c>
      <c r="J601" s="61">
        <v>19.05</v>
      </c>
      <c r="K601" s="61">
        <f t="shared" si="12"/>
        <v>38.1</v>
      </c>
      <c r="L601" s="62"/>
      <c r="M601" s="62"/>
    </row>
    <row r="602" spans="1:13">
      <c r="A602" s="34" t="s">
        <v>1125</v>
      </c>
      <c r="B602" s="34" t="s">
        <v>4876</v>
      </c>
      <c r="C602" s="92">
        <v>164448</v>
      </c>
      <c r="D602" s="92">
        <v>11828338</v>
      </c>
      <c r="E602" s="92">
        <v>1710</v>
      </c>
      <c r="F602" s="92">
        <v>387902</v>
      </c>
      <c r="G602" s="61">
        <v>30.82</v>
      </c>
      <c r="H602" s="61">
        <v>30.86</v>
      </c>
      <c r="I602" s="61">
        <v>19.100000000000001</v>
      </c>
      <c r="J602" s="61">
        <v>19.02</v>
      </c>
      <c r="K602" s="61">
        <f t="shared" si="12"/>
        <v>38.120000000000005</v>
      </c>
      <c r="L602" s="62"/>
      <c r="M602" s="62"/>
    </row>
    <row r="603" spans="1:13">
      <c r="A603" s="34" t="s">
        <v>2043</v>
      </c>
      <c r="B603" s="34" t="s">
        <v>4877</v>
      </c>
      <c r="C603" s="92">
        <v>119964</v>
      </c>
      <c r="D603" s="92">
        <v>12233670</v>
      </c>
      <c r="E603" s="92">
        <v>3860</v>
      </c>
      <c r="F603" s="92">
        <v>454937</v>
      </c>
      <c r="G603" s="61">
        <v>30.8</v>
      </c>
      <c r="H603" s="61">
        <v>30.88</v>
      </c>
      <c r="I603" s="61">
        <v>19.03</v>
      </c>
      <c r="J603" s="61">
        <v>19.12</v>
      </c>
      <c r="K603" s="61">
        <f t="shared" si="12"/>
        <v>38.150000000000006</v>
      </c>
      <c r="L603" s="62"/>
      <c r="M603" s="62"/>
    </row>
    <row r="604" spans="1:13">
      <c r="A604" s="34" t="s">
        <v>1512</v>
      </c>
      <c r="B604" s="34" t="s">
        <v>4878</v>
      </c>
      <c r="C604" s="92">
        <v>146048</v>
      </c>
      <c r="D604" s="92">
        <v>12071262</v>
      </c>
      <c r="E604" s="92">
        <v>3047</v>
      </c>
      <c r="F604" s="92">
        <v>474264</v>
      </c>
      <c r="G604" s="61">
        <v>30.87</v>
      </c>
      <c r="H604" s="61">
        <v>30.82</v>
      </c>
      <c r="I604" s="61">
        <v>19.079999999999998</v>
      </c>
      <c r="J604" s="61">
        <v>19.059999999999999</v>
      </c>
      <c r="K604" s="61">
        <f t="shared" si="12"/>
        <v>38.14</v>
      </c>
      <c r="L604" s="62"/>
      <c r="M604" s="62"/>
    </row>
    <row r="605" spans="1:13">
      <c r="A605" s="34" t="s">
        <v>1980</v>
      </c>
      <c r="B605" s="34" t="s">
        <v>4879</v>
      </c>
      <c r="C605" s="92">
        <v>39421</v>
      </c>
      <c r="D605" s="92">
        <v>15284151</v>
      </c>
      <c r="E605" s="92">
        <v>14468</v>
      </c>
      <c r="F605" s="92">
        <v>199169</v>
      </c>
      <c r="G605" s="61">
        <v>30.72</v>
      </c>
      <c r="H605" s="61">
        <v>30.79</v>
      </c>
      <c r="I605" s="61">
        <v>18.899999999999999</v>
      </c>
      <c r="J605" s="61">
        <v>18.86</v>
      </c>
      <c r="K605" s="61">
        <f t="shared" si="12"/>
        <v>37.76</v>
      </c>
      <c r="L605" s="62"/>
      <c r="M605" s="62"/>
    </row>
    <row r="606" spans="1:13">
      <c r="A606" s="34" t="s">
        <v>2000</v>
      </c>
      <c r="B606" s="34" t="s">
        <v>4880</v>
      </c>
      <c r="C606" s="92">
        <v>42700</v>
      </c>
      <c r="D606" s="92">
        <v>14407807</v>
      </c>
      <c r="E606" s="92">
        <v>13878</v>
      </c>
      <c r="F606" s="92">
        <v>203122</v>
      </c>
      <c r="G606" s="61">
        <v>30.83</v>
      </c>
      <c r="H606" s="61">
        <v>30.89</v>
      </c>
      <c r="I606" s="61">
        <v>18.8</v>
      </c>
      <c r="J606" s="61">
        <v>18.84</v>
      </c>
      <c r="K606" s="61">
        <f t="shared" si="12"/>
        <v>37.64</v>
      </c>
      <c r="L606" s="62"/>
      <c r="M606" s="62"/>
    </row>
    <row r="607" spans="1:13">
      <c r="A607" s="34" t="s">
        <v>2136</v>
      </c>
      <c r="B607" s="34" t="s">
        <v>4881</v>
      </c>
      <c r="C607" s="92">
        <v>79638</v>
      </c>
      <c r="D607" s="92">
        <v>14340352</v>
      </c>
      <c r="E607" s="92">
        <v>6102</v>
      </c>
      <c r="F607" s="92">
        <v>293976</v>
      </c>
      <c r="G607" s="61">
        <v>30.83</v>
      </c>
      <c r="H607" s="61">
        <v>30.87</v>
      </c>
      <c r="I607" s="61">
        <v>18.96</v>
      </c>
      <c r="J607" s="61">
        <v>18.98</v>
      </c>
      <c r="K607" s="61">
        <f t="shared" si="12"/>
        <v>37.94</v>
      </c>
      <c r="L607" s="62"/>
      <c r="M607" s="62"/>
    </row>
    <row r="608" spans="1:13">
      <c r="A608" s="34" t="s">
        <v>458</v>
      </c>
      <c r="B608" s="34" t="s">
        <v>4882</v>
      </c>
      <c r="C608" s="92">
        <v>232268</v>
      </c>
      <c r="D608" s="92">
        <v>12004547</v>
      </c>
      <c r="E608" s="92">
        <v>3266</v>
      </c>
      <c r="F608" s="92">
        <v>510214</v>
      </c>
      <c r="G608" s="61">
        <v>30.87</v>
      </c>
      <c r="H608" s="61">
        <v>30.86</v>
      </c>
      <c r="I608" s="61">
        <v>18.989999999999998</v>
      </c>
      <c r="J608" s="61">
        <v>18.95</v>
      </c>
      <c r="K608" s="61">
        <f t="shared" si="12"/>
        <v>37.94</v>
      </c>
      <c r="L608" s="62"/>
      <c r="M608" s="62"/>
    </row>
    <row r="609" spans="1:13">
      <c r="A609" s="34" t="s">
        <v>474</v>
      </c>
      <c r="B609" s="34" t="s">
        <v>4883</v>
      </c>
      <c r="C609" s="92">
        <v>214748</v>
      </c>
      <c r="D609" s="92">
        <v>11958094</v>
      </c>
      <c r="E609" s="92">
        <v>2548</v>
      </c>
      <c r="F609" s="92">
        <v>569489</v>
      </c>
      <c r="G609" s="61">
        <v>30.88</v>
      </c>
      <c r="H609" s="61">
        <v>30.91</v>
      </c>
      <c r="I609" s="61">
        <v>18.96</v>
      </c>
      <c r="J609" s="61">
        <v>19</v>
      </c>
      <c r="K609" s="61">
        <f t="shared" si="12"/>
        <v>37.96</v>
      </c>
      <c r="L609" s="62"/>
      <c r="M609" s="62"/>
    </row>
    <row r="610" spans="1:13">
      <c r="A610" s="34" t="s">
        <v>463</v>
      </c>
      <c r="B610" s="34" t="s">
        <v>4884</v>
      </c>
      <c r="C610" s="92">
        <v>258022</v>
      </c>
      <c r="D610" s="92">
        <v>11828873</v>
      </c>
      <c r="E610" s="92">
        <v>2062</v>
      </c>
      <c r="F610" s="92">
        <v>552710</v>
      </c>
      <c r="G610" s="61">
        <v>30.9</v>
      </c>
      <c r="H610" s="61">
        <v>30.88</v>
      </c>
      <c r="I610" s="61">
        <v>18.989999999999998</v>
      </c>
      <c r="J610" s="61">
        <v>19.03</v>
      </c>
      <c r="K610" s="61">
        <f t="shared" si="12"/>
        <v>38.019999999999996</v>
      </c>
      <c r="L610" s="62"/>
      <c r="M610" s="62"/>
    </row>
    <row r="611" spans="1:13">
      <c r="A611" s="34" t="s">
        <v>450</v>
      </c>
      <c r="B611" s="34" t="s">
        <v>4885</v>
      </c>
      <c r="C611" s="92">
        <v>176316</v>
      </c>
      <c r="D611" s="92">
        <v>12084233</v>
      </c>
      <c r="E611" s="92">
        <v>4699</v>
      </c>
      <c r="F611" s="92">
        <v>553048</v>
      </c>
      <c r="G611" s="61">
        <v>30.89</v>
      </c>
      <c r="H611" s="61">
        <v>30.81</v>
      </c>
      <c r="I611" s="61">
        <v>19</v>
      </c>
      <c r="J611" s="61">
        <v>19.079999999999998</v>
      </c>
      <c r="K611" s="61">
        <f t="shared" si="12"/>
        <v>38.08</v>
      </c>
      <c r="L611" s="62"/>
      <c r="M611" s="62"/>
    </row>
    <row r="612" spans="1:13">
      <c r="A612" s="34" t="s">
        <v>426</v>
      </c>
      <c r="B612" s="34" t="s">
        <v>4886</v>
      </c>
      <c r="C612" s="92">
        <v>244613</v>
      </c>
      <c r="D612" s="92">
        <v>11923943</v>
      </c>
      <c r="E612" s="92">
        <v>2610</v>
      </c>
      <c r="F612" s="92">
        <v>569814</v>
      </c>
      <c r="G612" s="61">
        <v>30.9</v>
      </c>
      <c r="H612" s="61">
        <v>30.9</v>
      </c>
      <c r="I612" s="61">
        <v>18.98</v>
      </c>
      <c r="J612" s="61">
        <v>18.989999999999998</v>
      </c>
      <c r="K612" s="61">
        <f t="shared" si="12"/>
        <v>37.97</v>
      </c>
      <c r="L612" s="62"/>
      <c r="M612" s="62"/>
    </row>
    <row r="613" spans="1:13">
      <c r="A613" s="34" t="s">
        <v>925</v>
      </c>
      <c r="B613" s="34" t="s">
        <v>4887</v>
      </c>
      <c r="C613" s="92">
        <v>209619</v>
      </c>
      <c r="D613" s="92">
        <v>11901694</v>
      </c>
      <c r="E613" s="92">
        <v>2481</v>
      </c>
      <c r="F613" s="92">
        <v>569496</v>
      </c>
      <c r="G613" s="61">
        <v>30.91</v>
      </c>
      <c r="H613" s="61">
        <v>30.88</v>
      </c>
      <c r="I613" s="61">
        <v>19.03</v>
      </c>
      <c r="J613" s="61">
        <v>18.97</v>
      </c>
      <c r="K613" s="61">
        <f t="shared" si="12"/>
        <v>38</v>
      </c>
      <c r="L613" s="62"/>
      <c r="M613" s="62"/>
    </row>
    <row r="614" spans="1:13">
      <c r="A614" s="34" t="s">
        <v>1984</v>
      </c>
      <c r="B614" s="34" t="s">
        <v>4888</v>
      </c>
      <c r="C614" s="92">
        <v>54429</v>
      </c>
      <c r="D614" s="92">
        <v>14528826</v>
      </c>
      <c r="E614" s="92">
        <v>9120</v>
      </c>
      <c r="F614" s="92">
        <v>242143</v>
      </c>
      <c r="G614" s="61">
        <v>30.8</v>
      </c>
      <c r="H614" s="61">
        <v>30.84</v>
      </c>
      <c r="I614" s="61">
        <v>18.920000000000002</v>
      </c>
      <c r="J614" s="61">
        <v>18.95</v>
      </c>
      <c r="K614" s="61">
        <f t="shared" si="12"/>
        <v>37.870000000000005</v>
      </c>
      <c r="L614" s="62"/>
      <c r="M614" s="62"/>
    </row>
    <row r="615" spans="1:13">
      <c r="A615" s="34" t="s">
        <v>2128</v>
      </c>
      <c r="B615" s="34" t="s">
        <v>4889</v>
      </c>
      <c r="C615" s="92">
        <v>63192</v>
      </c>
      <c r="D615" s="92">
        <v>15043124</v>
      </c>
      <c r="E615" s="92">
        <v>5382</v>
      </c>
      <c r="F615" s="92">
        <v>382442</v>
      </c>
      <c r="G615" s="61">
        <v>30.95</v>
      </c>
      <c r="H615" s="61">
        <v>30.8</v>
      </c>
      <c r="I615" s="61">
        <v>19.02</v>
      </c>
      <c r="J615" s="61">
        <v>18.98</v>
      </c>
      <c r="K615" s="61">
        <f t="shared" si="12"/>
        <v>38</v>
      </c>
      <c r="L615" s="62"/>
      <c r="M615" s="62"/>
    </row>
    <row r="616" spans="1:13">
      <c r="A616" s="34" t="s">
        <v>422</v>
      </c>
      <c r="B616" s="34" t="s">
        <v>4890</v>
      </c>
      <c r="C616" s="92">
        <v>114904</v>
      </c>
      <c r="D616" s="92">
        <v>12789061</v>
      </c>
      <c r="E616" s="92">
        <v>3726</v>
      </c>
      <c r="F616" s="92">
        <v>320404</v>
      </c>
      <c r="G616" s="61">
        <v>30.92</v>
      </c>
      <c r="H616" s="61">
        <v>30.91</v>
      </c>
      <c r="I616" s="61">
        <v>18.95</v>
      </c>
      <c r="J616" s="61">
        <v>18.940000000000001</v>
      </c>
      <c r="K616" s="61">
        <f t="shared" si="12"/>
        <v>37.89</v>
      </c>
      <c r="L616" s="62"/>
      <c r="M616" s="62"/>
    </row>
    <row r="617" spans="1:13">
      <c r="A617" s="34" t="s">
        <v>593</v>
      </c>
      <c r="B617" s="34" t="s">
        <v>4891</v>
      </c>
      <c r="C617" s="92">
        <v>113789</v>
      </c>
      <c r="D617" s="92">
        <v>12544903</v>
      </c>
      <c r="E617" s="92">
        <v>4493</v>
      </c>
      <c r="F617" s="92">
        <v>514218</v>
      </c>
      <c r="G617" s="61">
        <v>30.87</v>
      </c>
      <c r="H617" s="61">
        <v>30.89</v>
      </c>
      <c r="I617" s="61">
        <v>18.98</v>
      </c>
      <c r="J617" s="61">
        <v>18.98</v>
      </c>
      <c r="K617" s="61">
        <f t="shared" si="12"/>
        <v>37.96</v>
      </c>
      <c r="L617" s="62"/>
      <c r="M617" s="62"/>
    </row>
    <row r="618" spans="1:13">
      <c r="A618" s="34" t="s">
        <v>595</v>
      </c>
      <c r="B618" s="34" t="s">
        <v>4892</v>
      </c>
      <c r="C618" s="92">
        <v>132463</v>
      </c>
      <c r="D618" s="92">
        <v>12639856</v>
      </c>
      <c r="E618" s="92">
        <v>4292</v>
      </c>
      <c r="F618" s="92">
        <v>480281</v>
      </c>
      <c r="G618" s="61">
        <v>30.84</v>
      </c>
      <c r="H618" s="61">
        <v>30.93</v>
      </c>
      <c r="I618" s="61">
        <v>18.91</v>
      </c>
      <c r="J618" s="61">
        <v>19.03</v>
      </c>
      <c r="K618" s="61">
        <f t="shared" si="12"/>
        <v>37.94</v>
      </c>
      <c r="L618" s="62"/>
      <c r="M618" s="62"/>
    </row>
    <row r="619" spans="1:13">
      <c r="A619" s="34" t="s">
        <v>380</v>
      </c>
      <c r="B619" s="34" t="s">
        <v>4893</v>
      </c>
      <c r="C619" s="92">
        <v>232501</v>
      </c>
      <c r="D619" s="92">
        <v>11973077</v>
      </c>
      <c r="E619" s="92">
        <v>2805</v>
      </c>
      <c r="F619" s="92">
        <v>569063</v>
      </c>
      <c r="G619" s="61">
        <v>30.9</v>
      </c>
      <c r="H619" s="61">
        <v>30.83</v>
      </c>
      <c r="I619" s="61">
        <v>19.010000000000002</v>
      </c>
      <c r="J619" s="61">
        <v>19.04</v>
      </c>
      <c r="K619" s="61">
        <f t="shared" si="12"/>
        <v>38.049999999999997</v>
      </c>
      <c r="L619" s="62"/>
      <c r="M619" s="62"/>
    </row>
    <row r="620" spans="1:13">
      <c r="A620" s="34" t="s">
        <v>1077</v>
      </c>
      <c r="B620" s="34" t="s">
        <v>4894</v>
      </c>
      <c r="C620" s="92">
        <v>102152</v>
      </c>
      <c r="D620" s="92">
        <v>12962272</v>
      </c>
      <c r="E620" s="92">
        <v>5184</v>
      </c>
      <c r="F620" s="92">
        <v>409933</v>
      </c>
      <c r="G620" s="61">
        <v>30.89</v>
      </c>
      <c r="H620" s="61">
        <v>30.83</v>
      </c>
      <c r="I620" s="61">
        <v>19.010000000000002</v>
      </c>
      <c r="J620" s="61">
        <v>19.05</v>
      </c>
      <c r="K620" s="61">
        <f t="shared" si="12"/>
        <v>38.06</v>
      </c>
      <c r="L620" s="62"/>
      <c r="M620" s="62"/>
    </row>
    <row r="621" spans="1:13">
      <c r="A621" s="34" t="s">
        <v>1079</v>
      </c>
      <c r="B621" s="34" t="s">
        <v>4895</v>
      </c>
      <c r="C621" s="92">
        <v>112257</v>
      </c>
      <c r="D621" s="92">
        <v>12769133</v>
      </c>
      <c r="E621" s="92">
        <v>4101</v>
      </c>
      <c r="F621" s="92">
        <v>407635</v>
      </c>
      <c r="G621" s="61">
        <v>30.87</v>
      </c>
      <c r="H621" s="61">
        <v>30.8</v>
      </c>
      <c r="I621" s="61">
        <v>19.05</v>
      </c>
      <c r="J621" s="61">
        <v>18.98</v>
      </c>
      <c r="K621" s="61">
        <f t="shared" si="12"/>
        <v>38.03</v>
      </c>
      <c r="L621" s="62"/>
      <c r="M621" s="62"/>
    </row>
    <row r="622" spans="1:13">
      <c r="A622" s="34" t="s">
        <v>445</v>
      </c>
      <c r="B622" s="34" t="s">
        <v>4896</v>
      </c>
      <c r="C622" s="92">
        <v>215259</v>
      </c>
      <c r="D622" s="92">
        <v>11836589</v>
      </c>
      <c r="E622" s="92">
        <v>2033</v>
      </c>
      <c r="F622" s="92">
        <v>569411</v>
      </c>
      <c r="G622" s="61">
        <v>30.87</v>
      </c>
      <c r="H622" s="61">
        <v>30.88</v>
      </c>
      <c r="I622" s="61">
        <v>19.09</v>
      </c>
      <c r="J622" s="61">
        <v>18.98</v>
      </c>
      <c r="K622" s="61">
        <f t="shared" si="12"/>
        <v>38.07</v>
      </c>
      <c r="L622" s="62"/>
      <c r="M622" s="62"/>
    </row>
    <row r="623" spans="1:13">
      <c r="A623" s="34" t="s">
        <v>2246</v>
      </c>
      <c r="B623" s="34" t="s">
        <v>4897</v>
      </c>
      <c r="C623" s="92">
        <v>33013</v>
      </c>
      <c r="D623" s="92">
        <v>16680619</v>
      </c>
      <c r="E623" s="92">
        <v>16582</v>
      </c>
      <c r="F623" s="92">
        <v>285987</v>
      </c>
      <c r="G623" s="61">
        <v>30.68</v>
      </c>
      <c r="H623" s="61">
        <v>30.77</v>
      </c>
      <c r="I623" s="61">
        <v>18.899999999999999</v>
      </c>
      <c r="J623" s="61">
        <v>18.88</v>
      </c>
      <c r="K623" s="61">
        <f t="shared" si="12"/>
        <v>37.78</v>
      </c>
      <c r="L623" s="62"/>
      <c r="M623" s="62"/>
    </row>
    <row r="624" spans="1:13">
      <c r="A624" s="34" t="s">
        <v>2274</v>
      </c>
      <c r="B624" s="34" t="s">
        <v>4898</v>
      </c>
      <c r="C624" s="92">
        <v>60970</v>
      </c>
      <c r="D624" s="92">
        <v>14877640</v>
      </c>
      <c r="E624" s="92">
        <v>9230</v>
      </c>
      <c r="F624" s="92">
        <v>442957</v>
      </c>
      <c r="G624" s="61">
        <v>30.87</v>
      </c>
      <c r="H624" s="61">
        <v>30.75</v>
      </c>
      <c r="I624" s="61">
        <v>18.97</v>
      </c>
      <c r="J624" s="61">
        <v>19.010000000000002</v>
      </c>
      <c r="K624" s="61">
        <f t="shared" si="12"/>
        <v>37.980000000000004</v>
      </c>
      <c r="L624" s="62"/>
      <c r="M624" s="62"/>
    </row>
    <row r="625" spans="1:13">
      <c r="A625" s="34" t="s">
        <v>1704</v>
      </c>
      <c r="B625" s="34" t="s">
        <v>4899</v>
      </c>
      <c r="C625" s="92">
        <v>73725</v>
      </c>
      <c r="D625" s="92">
        <v>14582966</v>
      </c>
      <c r="E625" s="92">
        <v>5868</v>
      </c>
      <c r="F625" s="92">
        <v>317145</v>
      </c>
      <c r="G625" s="61">
        <v>30.89</v>
      </c>
      <c r="H625" s="61">
        <v>30.83</v>
      </c>
      <c r="I625" s="61">
        <v>19.059999999999999</v>
      </c>
      <c r="J625" s="61">
        <v>18.95</v>
      </c>
      <c r="K625" s="61">
        <f t="shared" si="12"/>
        <v>38.01</v>
      </c>
      <c r="L625" s="62"/>
      <c r="M625" s="62"/>
    </row>
    <row r="626" spans="1:13">
      <c r="A626" s="34" t="s">
        <v>2944</v>
      </c>
      <c r="B626" s="34" t="s">
        <v>4900</v>
      </c>
      <c r="C626" s="92">
        <v>14431</v>
      </c>
      <c r="D626" s="92">
        <v>17668045</v>
      </c>
      <c r="E626" s="92">
        <v>31196</v>
      </c>
      <c r="F626" s="92">
        <v>142962</v>
      </c>
      <c r="G626" s="61">
        <v>30.85</v>
      </c>
      <c r="H626" s="61">
        <v>30.81</v>
      </c>
      <c r="I626" s="61">
        <v>18.78</v>
      </c>
      <c r="J626" s="61">
        <v>18.78</v>
      </c>
      <c r="K626" s="61">
        <f t="shared" si="12"/>
        <v>37.56</v>
      </c>
      <c r="L626" s="62"/>
      <c r="M626" s="62"/>
    </row>
    <row r="627" spans="1:13">
      <c r="A627" s="34" t="s">
        <v>1797</v>
      </c>
      <c r="B627" s="34" t="s">
        <v>4901</v>
      </c>
      <c r="C627" s="92">
        <v>15889</v>
      </c>
      <c r="D627" s="92">
        <v>16706557</v>
      </c>
      <c r="E627" s="92">
        <v>33389</v>
      </c>
      <c r="F627" s="92">
        <v>149180</v>
      </c>
      <c r="G627" s="61">
        <v>30.61</v>
      </c>
      <c r="H627" s="61">
        <v>30.63</v>
      </c>
      <c r="I627" s="61">
        <v>18.75</v>
      </c>
      <c r="J627" s="61">
        <v>18.690000000000001</v>
      </c>
      <c r="K627" s="61">
        <f t="shared" si="12"/>
        <v>37.44</v>
      </c>
      <c r="L627" s="62"/>
      <c r="M627" s="62"/>
    </row>
    <row r="628" spans="1:13">
      <c r="A628" s="34" t="s">
        <v>1690</v>
      </c>
      <c r="B628" s="34" t="s">
        <v>4902</v>
      </c>
      <c r="C628" s="92">
        <v>66641</v>
      </c>
      <c r="D628" s="92">
        <v>14446122</v>
      </c>
      <c r="E628" s="92">
        <v>8456</v>
      </c>
      <c r="F628" s="92">
        <v>314094</v>
      </c>
      <c r="G628" s="61">
        <v>30.73</v>
      </c>
      <c r="H628" s="61">
        <v>30.92</v>
      </c>
      <c r="I628" s="61">
        <v>19.02</v>
      </c>
      <c r="J628" s="61">
        <v>18.98</v>
      </c>
      <c r="K628" s="61">
        <f t="shared" si="12"/>
        <v>38</v>
      </c>
      <c r="L628" s="62"/>
      <c r="M628" s="62"/>
    </row>
    <row r="629" spans="1:13">
      <c r="A629" s="34" t="s">
        <v>1299</v>
      </c>
      <c r="B629" s="34" t="s">
        <v>4903</v>
      </c>
      <c r="C629" s="92">
        <v>222788</v>
      </c>
      <c r="D629" s="92">
        <v>12049570</v>
      </c>
      <c r="E629" s="92">
        <v>2524</v>
      </c>
      <c r="F629" s="92">
        <v>543739</v>
      </c>
      <c r="G629" s="61">
        <v>30.9</v>
      </c>
      <c r="H629" s="61">
        <v>30.86</v>
      </c>
      <c r="I629" s="61">
        <v>19.03</v>
      </c>
      <c r="J629" s="61">
        <v>19.010000000000002</v>
      </c>
      <c r="K629" s="61">
        <f t="shared" si="12"/>
        <v>38.040000000000006</v>
      </c>
      <c r="L629" s="62"/>
      <c r="M629" s="62"/>
    </row>
    <row r="630" spans="1:13">
      <c r="A630" s="34" t="s">
        <v>285</v>
      </c>
      <c r="B630" s="34" t="s">
        <v>4904</v>
      </c>
      <c r="C630" s="92">
        <v>195266</v>
      </c>
      <c r="D630" s="92">
        <v>12062447</v>
      </c>
      <c r="E630" s="92">
        <v>3210</v>
      </c>
      <c r="F630" s="92">
        <v>540697</v>
      </c>
      <c r="G630" s="61">
        <v>30.84</v>
      </c>
      <c r="H630" s="61">
        <v>30.9</v>
      </c>
      <c r="I630" s="61">
        <v>19</v>
      </c>
      <c r="J630" s="61">
        <v>18.98</v>
      </c>
      <c r="K630" s="61">
        <f t="shared" si="12"/>
        <v>37.980000000000004</v>
      </c>
      <c r="L630" s="62"/>
      <c r="M630" s="62"/>
    </row>
    <row r="631" spans="1:13">
      <c r="A631" s="34" t="s">
        <v>2112</v>
      </c>
      <c r="B631" s="34" t="s">
        <v>4905</v>
      </c>
      <c r="C631" s="92">
        <v>173473</v>
      </c>
      <c r="D631" s="92">
        <v>11992666</v>
      </c>
      <c r="E631" s="92">
        <v>3001</v>
      </c>
      <c r="F631" s="92">
        <v>471806</v>
      </c>
      <c r="G631" s="61">
        <v>30.92</v>
      </c>
      <c r="H631" s="61">
        <v>30.82</v>
      </c>
      <c r="I631" s="61">
        <v>19.03</v>
      </c>
      <c r="J631" s="61">
        <v>18.96</v>
      </c>
      <c r="K631" s="61">
        <f t="shared" si="12"/>
        <v>37.99</v>
      </c>
      <c r="L631" s="62"/>
      <c r="M631" s="62"/>
    </row>
    <row r="632" spans="1:13">
      <c r="A632" s="34" t="s">
        <v>374</v>
      </c>
      <c r="B632" s="34" t="s">
        <v>4906</v>
      </c>
      <c r="C632" s="92">
        <v>151056</v>
      </c>
      <c r="D632" s="92">
        <v>11922972</v>
      </c>
      <c r="E632" s="92">
        <v>2503</v>
      </c>
      <c r="F632" s="92">
        <v>552860</v>
      </c>
      <c r="G632" s="61">
        <v>30.87</v>
      </c>
      <c r="H632" s="61">
        <v>30.9</v>
      </c>
      <c r="I632" s="61">
        <v>18.989999999999998</v>
      </c>
      <c r="J632" s="61">
        <v>19.02</v>
      </c>
      <c r="K632" s="61">
        <f t="shared" si="12"/>
        <v>38.01</v>
      </c>
      <c r="L632" s="62"/>
      <c r="M632" s="62"/>
    </row>
    <row r="633" spans="1:13">
      <c r="A633" s="34" t="s">
        <v>371</v>
      </c>
      <c r="B633" s="34" t="s">
        <v>4907</v>
      </c>
      <c r="C633" s="92">
        <v>224936</v>
      </c>
      <c r="D633" s="92">
        <v>12167606</v>
      </c>
      <c r="E633" s="92">
        <v>4566</v>
      </c>
      <c r="F633" s="92">
        <v>601062</v>
      </c>
      <c r="G633" s="61">
        <v>30.89</v>
      </c>
      <c r="H633" s="61">
        <v>30.93</v>
      </c>
      <c r="I633" s="61">
        <v>18.93</v>
      </c>
      <c r="J633" s="61">
        <v>19.010000000000002</v>
      </c>
      <c r="K633" s="61">
        <f t="shared" si="12"/>
        <v>37.94</v>
      </c>
      <c r="L633" s="62"/>
      <c r="M633" s="62"/>
    </row>
    <row r="634" spans="1:13">
      <c r="A634" s="34" t="s">
        <v>1084</v>
      </c>
      <c r="B634" s="34" t="s">
        <v>4908</v>
      </c>
      <c r="C634" s="92">
        <v>110423</v>
      </c>
      <c r="D634" s="92">
        <v>12580232</v>
      </c>
      <c r="E634" s="92">
        <v>4262</v>
      </c>
      <c r="F634" s="92">
        <v>463692</v>
      </c>
      <c r="G634" s="61">
        <v>30.88</v>
      </c>
      <c r="H634" s="61">
        <v>30.82</v>
      </c>
      <c r="I634" s="61">
        <v>19.010000000000002</v>
      </c>
      <c r="J634" s="61">
        <v>19.02</v>
      </c>
      <c r="K634" s="61">
        <f t="shared" si="12"/>
        <v>38.03</v>
      </c>
      <c r="L634" s="62"/>
      <c r="M634" s="62"/>
    </row>
    <row r="635" spans="1:13">
      <c r="A635" s="34" t="s">
        <v>1081</v>
      </c>
      <c r="B635" s="34" t="s">
        <v>4909</v>
      </c>
      <c r="C635" s="92">
        <v>113852</v>
      </c>
      <c r="D635" s="92">
        <v>12948410</v>
      </c>
      <c r="E635" s="92">
        <v>4687</v>
      </c>
      <c r="F635" s="92">
        <v>463754</v>
      </c>
      <c r="G635" s="61">
        <v>30.91</v>
      </c>
      <c r="H635" s="61">
        <v>30.82</v>
      </c>
      <c r="I635" s="61">
        <v>19.010000000000002</v>
      </c>
      <c r="J635" s="61">
        <v>19.059999999999999</v>
      </c>
      <c r="K635" s="61">
        <f t="shared" si="12"/>
        <v>38.07</v>
      </c>
      <c r="L635" s="62"/>
      <c r="M635" s="62"/>
    </row>
    <row r="636" spans="1:13">
      <c r="A636" s="34" t="s">
        <v>2749</v>
      </c>
      <c r="B636" s="34" t="s">
        <v>4910</v>
      </c>
      <c r="C636" s="92">
        <v>152196</v>
      </c>
      <c r="D636" s="92">
        <v>12292166</v>
      </c>
      <c r="E636" s="92">
        <v>4313</v>
      </c>
      <c r="F636" s="92">
        <v>552923</v>
      </c>
      <c r="G636" s="61">
        <v>30.88</v>
      </c>
      <c r="H636" s="61">
        <v>30.83</v>
      </c>
      <c r="I636" s="61">
        <v>19.03</v>
      </c>
      <c r="J636" s="61">
        <v>19</v>
      </c>
      <c r="K636" s="61">
        <f t="shared" si="12"/>
        <v>38.03</v>
      </c>
      <c r="L636" s="62"/>
      <c r="M636" s="62"/>
    </row>
    <row r="637" spans="1:13">
      <c r="A637" s="34" t="s">
        <v>1216</v>
      </c>
      <c r="B637" s="34" t="s">
        <v>4911</v>
      </c>
      <c r="C637" s="92">
        <v>72530</v>
      </c>
      <c r="D637" s="92">
        <v>14520969</v>
      </c>
      <c r="E637" s="92">
        <v>5779</v>
      </c>
      <c r="F637" s="92">
        <v>366418</v>
      </c>
      <c r="G637" s="61">
        <v>30.82</v>
      </c>
      <c r="H637" s="61">
        <v>30.82</v>
      </c>
      <c r="I637" s="61">
        <v>19.03</v>
      </c>
      <c r="J637" s="61">
        <v>19.05</v>
      </c>
      <c r="K637" s="61">
        <f t="shared" si="12"/>
        <v>38.08</v>
      </c>
      <c r="L637" s="62"/>
      <c r="M637" s="62"/>
    </row>
    <row r="638" spans="1:13">
      <c r="A638" s="34" t="s">
        <v>1223</v>
      </c>
      <c r="B638" s="34" t="s">
        <v>4912</v>
      </c>
      <c r="C638" s="92">
        <v>71607</v>
      </c>
      <c r="D638" s="92">
        <v>14466151</v>
      </c>
      <c r="E638" s="92">
        <v>6060</v>
      </c>
      <c r="F638" s="92">
        <v>332628</v>
      </c>
      <c r="G638" s="61">
        <v>30.84</v>
      </c>
      <c r="H638" s="61">
        <v>30.86</v>
      </c>
      <c r="I638" s="61">
        <v>19.03</v>
      </c>
      <c r="J638" s="61">
        <v>19.010000000000002</v>
      </c>
      <c r="K638" s="61">
        <f t="shared" si="12"/>
        <v>38.040000000000006</v>
      </c>
      <c r="L638" s="62"/>
      <c r="M638" s="62"/>
    </row>
    <row r="639" spans="1:13">
      <c r="A639" s="34" t="s">
        <v>1225</v>
      </c>
      <c r="B639" s="34" t="s">
        <v>4913</v>
      </c>
      <c r="C639" s="92">
        <v>93711</v>
      </c>
      <c r="D639" s="92">
        <v>13957751</v>
      </c>
      <c r="E639" s="92">
        <v>5592</v>
      </c>
      <c r="F639" s="92">
        <v>319961</v>
      </c>
      <c r="G639" s="61">
        <v>30.78</v>
      </c>
      <c r="H639" s="61">
        <v>30.82</v>
      </c>
      <c r="I639" s="61">
        <v>19.09</v>
      </c>
      <c r="J639" s="61">
        <v>18.98</v>
      </c>
      <c r="K639" s="61">
        <f t="shared" si="12"/>
        <v>38.07</v>
      </c>
      <c r="L639" s="62"/>
      <c r="M639" s="62"/>
    </row>
    <row r="640" spans="1:13">
      <c r="A640" s="34" t="s">
        <v>1246</v>
      </c>
      <c r="B640" s="34" t="s">
        <v>4914</v>
      </c>
      <c r="C640" s="92">
        <v>64504</v>
      </c>
      <c r="D640" s="92">
        <v>15057797</v>
      </c>
      <c r="E640" s="92">
        <v>6654</v>
      </c>
      <c r="F640" s="92">
        <v>302734</v>
      </c>
      <c r="G640" s="61">
        <v>30.74</v>
      </c>
      <c r="H640" s="61">
        <v>30.92</v>
      </c>
      <c r="I640" s="61">
        <v>18.989999999999998</v>
      </c>
      <c r="J640" s="61">
        <v>19.059999999999999</v>
      </c>
      <c r="K640" s="61">
        <f t="shared" si="12"/>
        <v>38.049999999999997</v>
      </c>
      <c r="L640" s="62"/>
      <c r="M640" s="62"/>
    </row>
    <row r="641" spans="1:13">
      <c r="A641" s="34" t="s">
        <v>1197</v>
      </c>
      <c r="B641" s="34" t="s">
        <v>4915</v>
      </c>
      <c r="C641" s="92">
        <v>73620</v>
      </c>
      <c r="D641" s="92">
        <v>14292340</v>
      </c>
      <c r="E641" s="92">
        <v>5460</v>
      </c>
      <c r="F641" s="92">
        <v>292231</v>
      </c>
      <c r="G641" s="61">
        <v>30.84</v>
      </c>
      <c r="H641" s="61">
        <v>30.85</v>
      </c>
      <c r="I641" s="61">
        <v>19.02</v>
      </c>
      <c r="J641" s="61">
        <v>19.02</v>
      </c>
      <c r="K641" s="61">
        <f t="shared" si="12"/>
        <v>38.04</v>
      </c>
      <c r="L641" s="62"/>
      <c r="M641" s="62"/>
    </row>
    <row r="642" spans="1:13">
      <c r="A642" s="34" t="s">
        <v>1268</v>
      </c>
      <c r="B642" s="34" t="s">
        <v>4916</v>
      </c>
      <c r="C642" s="92">
        <v>162730</v>
      </c>
      <c r="D642" s="92">
        <v>12085287</v>
      </c>
      <c r="E642" s="92">
        <v>3408</v>
      </c>
      <c r="F642" s="92">
        <v>479224</v>
      </c>
      <c r="G642" s="61">
        <v>30.84</v>
      </c>
      <c r="H642" s="61">
        <v>30.83</v>
      </c>
      <c r="I642" s="61">
        <v>19.010000000000002</v>
      </c>
      <c r="J642" s="61">
        <v>19.100000000000001</v>
      </c>
      <c r="K642" s="61">
        <f t="shared" si="12"/>
        <v>38.11</v>
      </c>
      <c r="L642" s="62"/>
      <c r="M642" s="62"/>
    </row>
    <row r="643" spans="1:13">
      <c r="A643" s="34" t="s">
        <v>1276</v>
      </c>
      <c r="B643" s="34" t="s">
        <v>4917</v>
      </c>
      <c r="C643" s="92">
        <v>162841</v>
      </c>
      <c r="D643" s="92">
        <v>11975908</v>
      </c>
      <c r="E643" s="92">
        <v>3195</v>
      </c>
      <c r="F643" s="92">
        <v>536704</v>
      </c>
      <c r="G643" s="61">
        <v>30.88</v>
      </c>
      <c r="H643" s="61">
        <v>30.81</v>
      </c>
      <c r="I643" s="61">
        <v>18.96</v>
      </c>
      <c r="J643" s="61">
        <v>19.03</v>
      </c>
      <c r="K643" s="61">
        <f t="shared" si="12"/>
        <v>37.99</v>
      </c>
      <c r="L643" s="62"/>
      <c r="M643" s="62"/>
    </row>
    <row r="644" spans="1:13">
      <c r="A644" s="34" t="s">
        <v>1270</v>
      </c>
      <c r="B644" s="34" t="s">
        <v>4918</v>
      </c>
      <c r="C644" s="92">
        <v>64071</v>
      </c>
      <c r="D644" s="92">
        <v>14381327</v>
      </c>
      <c r="E644" s="92">
        <v>6009</v>
      </c>
      <c r="F644" s="92">
        <v>463946</v>
      </c>
      <c r="G644" s="61">
        <v>30.83</v>
      </c>
      <c r="H644" s="61">
        <v>30.85</v>
      </c>
      <c r="I644" s="61">
        <v>19.03</v>
      </c>
      <c r="J644" s="61">
        <v>18.97</v>
      </c>
      <c r="K644" s="61">
        <f t="shared" ref="K644:K707" si="13">SUM(I644:J644)</f>
        <v>38</v>
      </c>
      <c r="L644" s="62"/>
      <c r="M644" s="62"/>
    </row>
    <row r="645" spans="1:13">
      <c r="A645" s="34" t="s">
        <v>1261</v>
      </c>
      <c r="B645" s="34" t="s">
        <v>4919</v>
      </c>
      <c r="C645" s="92">
        <v>62371</v>
      </c>
      <c r="D645" s="92">
        <v>15437363</v>
      </c>
      <c r="E645" s="92">
        <v>7940</v>
      </c>
      <c r="F645" s="92">
        <v>321928</v>
      </c>
      <c r="G645" s="61">
        <v>30.82</v>
      </c>
      <c r="H645" s="61">
        <v>30.68</v>
      </c>
      <c r="I645" s="61">
        <v>19.100000000000001</v>
      </c>
      <c r="J645" s="61">
        <v>19.02</v>
      </c>
      <c r="K645" s="61">
        <f t="shared" si="13"/>
        <v>38.120000000000005</v>
      </c>
      <c r="L645" s="62"/>
      <c r="M645" s="62"/>
    </row>
    <row r="646" spans="1:13">
      <c r="A646" s="34" t="s">
        <v>2945</v>
      </c>
      <c r="B646" s="34" t="s">
        <v>4920</v>
      </c>
      <c r="C646" s="92">
        <v>59935</v>
      </c>
      <c r="D646" s="92">
        <v>15642780</v>
      </c>
      <c r="E646" s="92">
        <v>7731</v>
      </c>
      <c r="F646" s="92">
        <v>289757</v>
      </c>
      <c r="G646" s="61">
        <v>30.88</v>
      </c>
      <c r="H646" s="61">
        <v>30.9</v>
      </c>
      <c r="I646" s="61">
        <v>19.059999999999999</v>
      </c>
      <c r="J646" s="61">
        <v>19.02</v>
      </c>
      <c r="K646" s="61">
        <f t="shared" si="13"/>
        <v>38.08</v>
      </c>
      <c r="L646" s="62"/>
      <c r="M646" s="62"/>
    </row>
    <row r="647" spans="1:13">
      <c r="A647" s="34" t="s">
        <v>581</v>
      </c>
      <c r="B647" s="34" t="s">
        <v>4921</v>
      </c>
      <c r="C647" s="92">
        <v>209452</v>
      </c>
      <c r="D647" s="92">
        <v>11889104</v>
      </c>
      <c r="E647" s="92">
        <v>2281</v>
      </c>
      <c r="F647" s="92">
        <v>569907</v>
      </c>
      <c r="G647" s="61">
        <v>30.79</v>
      </c>
      <c r="H647" s="61">
        <v>30.96</v>
      </c>
      <c r="I647" s="61">
        <v>19.07</v>
      </c>
      <c r="J647" s="61">
        <v>18.98</v>
      </c>
      <c r="K647" s="61">
        <f t="shared" si="13"/>
        <v>38.049999999999997</v>
      </c>
      <c r="L647" s="62"/>
      <c r="M647" s="62"/>
    </row>
    <row r="648" spans="1:13">
      <c r="A648" s="34" t="s">
        <v>863</v>
      </c>
      <c r="B648" s="34" t="s">
        <v>4922</v>
      </c>
      <c r="C648" s="92">
        <v>259464</v>
      </c>
      <c r="D648" s="92">
        <v>11940587</v>
      </c>
      <c r="E648" s="92">
        <v>2584</v>
      </c>
      <c r="F648" s="92">
        <v>569627</v>
      </c>
      <c r="G648" s="61">
        <v>30.84</v>
      </c>
      <c r="H648" s="61">
        <v>30.91</v>
      </c>
      <c r="I648" s="61">
        <v>19.04</v>
      </c>
      <c r="J648" s="61">
        <v>18.97</v>
      </c>
      <c r="K648" s="61">
        <f t="shared" si="13"/>
        <v>38.01</v>
      </c>
      <c r="L648" s="62"/>
      <c r="M648" s="62"/>
    </row>
    <row r="649" spans="1:13">
      <c r="A649" s="34" t="s">
        <v>1030</v>
      </c>
      <c r="B649" s="34" t="s">
        <v>4923</v>
      </c>
      <c r="C649" s="92">
        <v>183425</v>
      </c>
      <c r="D649" s="92">
        <v>11979274</v>
      </c>
      <c r="E649" s="92">
        <v>2736</v>
      </c>
      <c r="F649" s="92">
        <v>483914</v>
      </c>
      <c r="G649" s="61">
        <v>30.92</v>
      </c>
      <c r="H649" s="61">
        <v>30.84</v>
      </c>
      <c r="I649" s="61">
        <v>18.96</v>
      </c>
      <c r="J649" s="61">
        <v>19.010000000000002</v>
      </c>
      <c r="K649" s="61">
        <f t="shared" si="13"/>
        <v>37.97</v>
      </c>
      <c r="L649" s="62"/>
      <c r="M649" s="62"/>
    </row>
    <row r="650" spans="1:13">
      <c r="A650" s="34" t="s">
        <v>1036</v>
      </c>
      <c r="B650" s="34" t="s">
        <v>4924</v>
      </c>
      <c r="C650" s="92">
        <v>147393</v>
      </c>
      <c r="D650" s="92">
        <v>12119232</v>
      </c>
      <c r="E650" s="92">
        <v>3915</v>
      </c>
      <c r="F650" s="92">
        <v>451461</v>
      </c>
      <c r="G650" s="61">
        <v>30.88</v>
      </c>
      <c r="H650" s="61">
        <v>30.89</v>
      </c>
      <c r="I650" s="61">
        <v>19.010000000000002</v>
      </c>
      <c r="J650" s="61">
        <v>18.940000000000001</v>
      </c>
      <c r="K650" s="61">
        <f t="shared" si="13"/>
        <v>37.950000000000003</v>
      </c>
      <c r="L650" s="62"/>
      <c r="M650" s="62"/>
    </row>
    <row r="651" spans="1:13">
      <c r="A651" s="34" t="s">
        <v>1032</v>
      </c>
      <c r="B651" s="34" t="s">
        <v>4925</v>
      </c>
      <c r="C651" s="92">
        <v>166584</v>
      </c>
      <c r="D651" s="92">
        <v>11944539</v>
      </c>
      <c r="E651" s="92">
        <v>3274</v>
      </c>
      <c r="F651" s="92">
        <v>541477</v>
      </c>
      <c r="G651" s="61">
        <v>30.92</v>
      </c>
      <c r="H651" s="61">
        <v>30.83</v>
      </c>
      <c r="I651" s="61">
        <v>19.03</v>
      </c>
      <c r="J651" s="61">
        <v>18.95</v>
      </c>
      <c r="K651" s="61">
        <f t="shared" si="13"/>
        <v>37.980000000000004</v>
      </c>
      <c r="L651" s="62"/>
      <c r="M651" s="62"/>
    </row>
    <row r="652" spans="1:13">
      <c r="A652" s="34" t="s">
        <v>1009</v>
      </c>
      <c r="B652" s="34" t="s">
        <v>4926</v>
      </c>
      <c r="C652" s="92">
        <v>146612</v>
      </c>
      <c r="D652" s="92">
        <v>12193149</v>
      </c>
      <c r="E652" s="92">
        <v>2880</v>
      </c>
      <c r="F652" s="92">
        <v>541159</v>
      </c>
      <c r="G652" s="61">
        <v>30.88</v>
      </c>
      <c r="H652" s="61">
        <v>30.85</v>
      </c>
      <c r="I652" s="61">
        <v>18.97</v>
      </c>
      <c r="J652" s="61">
        <v>19.07</v>
      </c>
      <c r="K652" s="61">
        <f t="shared" si="13"/>
        <v>38.04</v>
      </c>
      <c r="L652" s="62"/>
      <c r="M652" s="62"/>
    </row>
    <row r="653" spans="1:13">
      <c r="A653" s="34" t="s">
        <v>1034</v>
      </c>
      <c r="B653" s="34" t="s">
        <v>4927</v>
      </c>
      <c r="C653" s="92">
        <v>165880</v>
      </c>
      <c r="D653" s="92">
        <v>12005987</v>
      </c>
      <c r="E653" s="92">
        <v>3128</v>
      </c>
      <c r="F653" s="92">
        <v>443743</v>
      </c>
      <c r="G653" s="61">
        <v>30.82</v>
      </c>
      <c r="H653" s="61">
        <v>30.92</v>
      </c>
      <c r="I653" s="61">
        <v>18.98</v>
      </c>
      <c r="J653" s="61">
        <v>18.989999999999998</v>
      </c>
      <c r="K653" s="61">
        <f t="shared" si="13"/>
        <v>37.97</v>
      </c>
      <c r="L653" s="62"/>
      <c r="M653" s="62"/>
    </row>
    <row r="654" spans="1:13">
      <c r="A654" s="34" t="s">
        <v>1038</v>
      </c>
      <c r="B654" s="34" t="s">
        <v>4928</v>
      </c>
      <c r="C654" s="92">
        <v>180872</v>
      </c>
      <c r="D654" s="92">
        <v>12045329</v>
      </c>
      <c r="E654" s="92">
        <v>3200</v>
      </c>
      <c r="F654" s="92">
        <v>541461</v>
      </c>
      <c r="G654" s="61">
        <v>30.87</v>
      </c>
      <c r="H654" s="61">
        <v>30.89</v>
      </c>
      <c r="I654" s="61">
        <v>18.989999999999998</v>
      </c>
      <c r="J654" s="61">
        <v>18.95</v>
      </c>
      <c r="K654" s="61">
        <f t="shared" si="13"/>
        <v>37.94</v>
      </c>
      <c r="L654" s="62"/>
      <c r="M654" s="62"/>
    </row>
    <row r="655" spans="1:13">
      <c r="A655" s="34" t="s">
        <v>624</v>
      </c>
      <c r="B655" s="34" t="s">
        <v>4929</v>
      </c>
      <c r="C655" s="92">
        <v>180126</v>
      </c>
      <c r="D655" s="92">
        <v>12132058</v>
      </c>
      <c r="E655" s="92">
        <v>5193</v>
      </c>
      <c r="F655" s="92">
        <v>570110</v>
      </c>
      <c r="G655" s="61">
        <v>30.81</v>
      </c>
      <c r="H655" s="61">
        <v>30.77</v>
      </c>
      <c r="I655" s="61">
        <v>19.059999999999999</v>
      </c>
      <c r="J655" s="61">
        <v>19.11</v>
      </c>
      <c r="K655" s="61">
        <f t="shared" si="13"/>
        <v>38.17</v>
      </c>
      <c r="L655" s="62"/>
      <c r="M655" s="62"/>
    </row>
    <row r="656" spans="1:13">
      <c r="A656" s="34" t="s">
        <v>626</v>
      </c>
      <c r="B656" s="34" t="s">
        <v>4930</v>
      </c>
      <c r="C656" s="92">
        <v>178812</v>
      </c>
      <c r="D656" s="92">
        <v>12108695</v>
      </c>
      <c r="E656" s="92">
        <v>4716</v>
      </c>
      <c r="F656" s="92">
        <v>570043</v>
      </c>
      <c r="G656" s="61">
        <v>30.82</v>
      </c>
      <c r="H656" s="61">
        <v>30.81</v>
      </c>
      <c r="I656" s="61">
        <v>19.13</v>
      </c>
      <c r="J656" s="61">
        <v>19.059999999999999</v>
      </c>
      <c r="K656" s="61">
        <f t="shared" si="13"/>
        <v>38.19</v>
      </c>
      <c r="L656" s="62"/>
      <c r="M656" s="62"/>
    </row>
    <row r="657" spans="1:13">
      <c r="A657" s="34" t="s">
        <v>409</v>
      </c>
      <c r="B657" s="34" t="s">
        <v>4931</v>
      </c>
      <c r="C657" s="92">
        <v>116374</v>
      </c>
      <c r="D657" s="92">
        <v>12618105</v>
      </c>
      <c r="E657" s="92">
        <v>3713</v>
      </c>
      <c r="F657" s="92">
        <v>667377</v>
      </c>
      <c r="G657" s="61">
        <v>30.85</v>
      </c>
      <c r="H657" s="61">
        <v>30.88</v>
      </c>
      <c r="I657" s="61">
        <v>19.04</v>
      </c>
      <c r="J657" s="61">
        <v>18.96</v>
      </c>
      <c r="K657" s="61">
        <f t="shared" si="13"/>
        <v>38</v>
      </c>
      <c r="L657" s="62"/>
      <c r="M657" s="62"/>
    </row>
    <row r="658" spans="1:13">
      <c r="A658" s="34" t="s">
        <v>416</v>
      </c>
      <c r="B658" s="34" t="s">
        <v>4932</v>
      </c>
      <c r="C658" s="92">
        <v>94068</v>
      </c>
      <c r="D658" s="92">
        <v>12992067</v>
      </c>
      <c r="E658" s="92">
        <v>4448</v>
      </c>
      <c r="F658" s="92">
        <v>553066</v>
      </c>
      <c r="G658" s="61">
        <v>30.82</v>
      </c>
      <c r="H658" s="61">
        <v>30.87</v>
      </c>
      <c r="I658" s="61">
        <v>19.02</v>
      </c>
      <c r="J658" s="61">
        <v>19.04</v>
      </c>
      <c r="K658" s="61">
        <f t="shared" si="13"/>
        <v>38.06</v>
      </c>
      <c r="L658" s="62"/>
      <c r="M658" s="62"/>
    </row>
    <row r="659" spans="1:13">
      <c r="A659" s="34" t="s">
        <v>418</v>
      </c>
      <c r="B659" s="34" t="s">
        <v>4933</v>
      </c>
      <c r="C659" s="92">
        <v>122772</v>
      </c>
      <c r="D659" s="92">
        <v>12857175</v>
      </c>
      <c r="E659" s="92">
        <v>4103</v>
      </c>
      <c r="F659" s="92">
        <v>372426</v>
      </c>
      <c r="G659" s="61">
        <v>30.84</v>
      </c>
      <c r="H659" s="61">
        <v>30.85</v>
      </c>
      <c r="I659" s="61">
        <v>19.010000000000002</v>
      </c>
      <c r="J659" s="61">
        <v>19.04</v>
      </c>
      <c r="K659" s="61">
        <f t="shared" si="13"/>
        <v>38.049999999999997</v>
      </c>
      <c r="L659" s="62"/>
      <c r="M659" s="62"/>
    </row>
    <row r="660" spans="1:13">
      <c r="A660" s="34" t="s">
        <v>420</v>
      </c>
      <c r="B660" s="34" t="s">
        <v>4934</v>
      </c>
      <c r="C660" s="92">
        <v>141011</v>
      </c>
      <c r="D660" s="92">
        <v>12787408</v>
      </c>
      <c r="E660" s="92">
        <v>4169</v>
      </c>
      <c r="F660" s="92">
        <v>552798</v>
      </c>
      <c r="G660" s="61">
        <v>30.85</v>
      </c>
      <c r="H660" s="61">
        <v>30.85</v>
      </c>
      <c r="I660" s="61">
        <v>19.03</v>
      </c>
      <c r="J660" s="61">
        <v>18.98</v>
      </c>
      <c r="K660" s="61">
        <f t="shared" si="13"/>
        <v>38.010000000000005</v>
      </c>
      <c r="L660" s="62"/>
      <c r="M660" s="62"/>
    </row>
    <row r="661" spans="1:13">
      <c r="A661" s="34" t="s">
        <v>1040</v>
      </c>
      <c r="B661" s="34" t="s">
        <v>4935</v>
      </c>
      <c r="C661" s="92">
        <v>179626</v>
      </c>
      <c r="D661" s="92">
        <v>12141609</v>
      </c>
      <c r="E661" s="92">
        <v>2678</v>
      </c>
      <c r="F661" s="92">
        <v>542322</v>
      </c>
      <c r="G661" s="61">
        <v>30.86</v>
      </c>
      <c r="H661" s="61">
        <v>30.88</v>
      </c>
      <c r="I661" s="61">
        <v>19.010000000000002</v>
      </c>
      <c r="J661" s="61">
        <v>19.03</v>
      </c>
      <c r="K661" s="61">
        <f t="shared" si="13"/>
        <v>38.040000000000006</v>
      </c>
      <c r="L661" s="62"/>
      <c r="M661" s="62"/>
    </row>
    <row r="662" spans="1:13">
      <c r="A662" s="34" t="s">
        <v>1007</v>
      </c>
      <c r="B662" s="34" t="s">
        <v>4936</v>
      </c>
      <c r="C662" s="92">
        <v>141185</v>
      </c>
      <c r="D662" s="92">
        <v>12358085</v>
      </c>
      <c r="E662" s="92">
        <v>4822</v>
      </c>
      <c r="F662" s="92">
        <v>841244</v>
      </c>
      <c r="G662" s="61">
        <v>30.89</v>
      </c>
      <c r="H662" s="61">
        <v>30.95</v>
      </c>
      <c r="I662" s="61">
        <v>18.95</v>
      </c>
      <c r="J662" s="61">
        <v>18.96</v>
      </c>
      <c r="K662" s="61">
        <f t="shared" si="13"/>
        <v>37.909999999999997</v>
      </c>
      <c r="L662" s="62"/>
      <c r="M662" s="62"/>
    </row>
    <row r="663" spans="1:13">
      <c r="A663" s="34" t="s">
        <v>1011</v>
      </c>
      <c r="B663" s="34" t="s">
        <v>4937</v>
      </c>
      <c r="C663" s="92">
        <v>235158</v>
      </c>
      <c r="D663" s="92">
        <v>12063459</v>
      </c>
      <c r="E663" s="92">
        <v>2228</v>
      </c>
      <c r="F663" s="92">
        <v>542949</v>
      </c>
      <c r="G663" s="61">
        <v>30.85</v>
      </c>
      <c r="H663" s="61">
        <v>30.9</v>
      </c>
      <c r="I663" s="61">
        <v>19</v>
      </c>
      <c r="J663" s="61">
        <v>18.940000000000001</v>
      </c>
      <c r="K663" s="61">
        <f t="shared" si="13"/>
        <v>37.94</v>
      </c>
      <c r="L663" s="62"/>
      <c r="M663" s="62"/>
    </row>
    <row r="664" spans="1:13">
      <c r="A664" s="34" t="s">
        <v>1042</v>
      </c>
      <c r="B664" s="34" t="s">
        <v>4938</v>
      </c>
      <c r="C664" s="92">
        <v>151349</v>
      </c>
      <c r="D664" s="92">
        <v>12054894</v>
      </c>
      <c r="E664" s="92">
        <v>3143</v>
      </c>
      <c r="F664" s="92">
        <v>546266</v>
      </c>
      <c r="G664" s="61">
        <v>30.85</v>
      </c>
      <c r="H664" s="61">
        <v>30.88</v>
      </c>
      <c r="I664" s="61">
        <v>18.98</v>
      </c>
      <c r="J664" s="61">
        <v>19.02</v>
      </c>
      <c r="K664" s="61">
        <f t="shared" si="13"/>
        <v>38</v>
      </c>
      <c r="L664" s="62"/>
      <c r="M664" s="62"/>
    </row>
    <row r="665" spans="1:13">
      <c r="A665" s="34" t="s">
        <v>1056</v>
      </c>
      <c r="B665" s="34" t="s">
        <v>4939</v>
      </c>
      <c r="C665" s="92">
        <v>194424</v>
      </c>
      <c r="D665" s="92">
        <v>11888873</v>
      </c>
      <c r="E665" s="92">
        <v>2360</v>
      </c>
      <c r="F665" s="92">
        <v>542171</v>
      </c>
      <c r="G665" s="61">
        <v>30.94</v>
      </c>
      <c r="H665" s="61">
        <v>30.83</v>
      </c>
      <c r="I665" s="61">
        <v>18.97</v>
      </c>
      <c r="J665" s="61">
        <v>19.05</v>
      </c>
      <c r="K665" s="61">
        <f t="shared" si="13"/>
        <v>38.019999999999996</v>
      </c>
      <c r="L665" s="62"/>
      <c r="M665" s="62"/>
    </row>
    <row r="666" spans="1:13">
      <c r="A666" s="34" t="s">
        <v>1054</v>
      </c>
      <c r="B666" s="34" t="s">
        <v>4940</v>
      </c>
      <c r="C666" s="92">
        <v>194709</v>
      </c>
      <c r="D666" s="92">
        <v>12146753</v>
      </c>
      <c r="E666" s="92">
        <v>5143</v>
      </c>
      <c r="F666" s="92">
        <v>580002</v>
      </c>
      <c r="G666" s="61">
        <v>31.11</v>
      </c>
      <c r="H666" s="61">
        <v>31.25</v>
      </c>
      <c r="I666" s="61">
        <v>18.79</v>
      </c>
      <c r="J666" s="61">
        <v>18.739999999999998</v>
      </c>
      <c r="K666" s="61">
        <f t="shared" si="13"/>
        <v>37.53</v>
      </c>
      <c r="L666" s="62"/>
      <c r="M666" s="62"/>
    </row>
    <row r="667" spans="1:13">
      <c r="A667" s="34" t="s">
        <v>1058</v>
      </c>
      <c r="B667" s="34" t="s">
        <v>4941</v>
      </c>
      <c r="C667" s="92">
        <v>210311</v>
      </c>
      <c r="D667" s="92">
        <v>11959220</v>
      </c>
      <c r="E667" s="92">
        <v>2731</v>
      </c>
      <c r="F667" s="92">
        <v>478418</v>
      </c>
      <c r="G667" s="61">
        <v>30.85</v>
      </c>
      <c r="H667" s="61">
        <v>30.93</v>
      </c>
      <c r="I667" s="61">
        <v>19.02</v>
      </c>
      <c r="J667" s="61">
        <v>18.95</v>
      </c>
      <c r="K667" s="61">
        <f t="shared" si="13"/>
        <v>37.97</v>
      </c>
      <c r="L667" s="62"/>
      <c r="M667" s="62"/>
    </row>
    <row r="668" spans="1:13">
      <c r="A668" s="34" t="s">
        <v>1062</v>
      </c>
      <c r="B668" s="34" t="s">
        <v>4942</v>
      </c>
      <c r="C668" s="92">
        <v>179177</v>
      </c>
      <c r="D668" s="92">
        <v>11840951</v>
      </c>
      <c r="E668" s="92">
        <v>2117</v>
      </c>
      <c r="F668" s="92">
        <v>547464</v>
      </c>
      <c r="G668" s="61">
        <v>30.96</v>
      </c>
      <c r="H668" s="61">
        <v>30.8</v>
      </c>
      <c r="I668" s="61">
        <v>19</v>
      </c>
      <c r="J668" s="61">
        <v>18.989999999999998</v>
      </c>
      <c r="K668" s="61">
        <f t="shared" si="13"/>
        <v>37.989999999999995</v>
      </c>
      <c r="L668" s="62"/>
      <c r="M668" s="62"/>
    </row>
    <row r="669" spans="1:13">
      <c r="A669" s="34" t="s">
        <v>414</v>
      </c>
      <c r="B669" s="34" t="s">
        <v>4943</v>
      </c>
      <c r="C669" s="92">
        <v>174982</v>
      </c>
      <c r="D669" s="92">
        <v>12497043</v>
      </c>
      <c r="E669" s="92">
        <v>3453</v>
      </c>
      <c r="F669" s="92">
        <v>508578</v>
      </c>
      <c r="G669" s="61">
        <v>30.82</v>
      </c>
      <c r="H669" s="61">
        <v>30.89</v>
      </c>
      <c r="I669" s="61">
        <v>19.04</v>
      </c>
      <c r="J669" s="61">
        <v>18.97</v>
      </c>
      <c r="K669" s="61">
        <f t="shared" si="13"/>
        <v>38.01</v>
      </c>
      <c r="L669" s="62"/>
      <c r="M669" s="62"/>
    </row>
    <row r="670" spans="1:13">
      <c r="A670" s="34" t="s">
        <v>1044</v>
      </c>
      <c r="B670" s="34" t="s">
        <v>4944</v>
      </c>
      <c r="C670" s="92">
        <v>175420</v>
      </c>
      <c r="D670" s="92">
        <v>12076500</v>
      </c>
      <c r="E670" s="92">
        <v>3270</v>
      </c>
      <c r="F670" s="92">
        <v>475836</v>
      </c>
      <c r="G670" s="61">
        <v>30.8</v>
      </c>
      <c r="H670" s="61">
        <v>30.94</v>
      </c>
      <c r="I670" s="61">
        <v>19.02</v>
      </c>
      <c r="J670" s="61">
        <v>19.03</v>
      </c>
      <c r="K670" s="61">
        <f t="shared" si="13"/>
        <v>38.049999999999997</v>
      </c>
      <c r="L670" s="62"/>
      <c r="M670" s="62"/>
    </row>
    <row r="671" spans="1:13">
      <c r="A671" s="34" t="s">
        <v>1060</v>
      </c>
      <c r="B671" s="34" t="s">
        <v>4945</v>
      </c>
      <c r="C671" s="92">
        <v>186211</v>
      </c>
      <c r="D671" s="92">
        <v>11875990</v>
      </c>
      <c r="E671" s="92">
        <v>2666</v>
      </c>
      <c r="F671" s="92">
        <v>547466</v>
      </c>
      <c r="G671" s="61">
        <v>30.95</v>
      </c>
      <c r="H671" s="61">
        <v>30.87</v>
      </c>
      <c r="I671" s="61">
        <v>18.97</v>
      </c>
      <c r="J671" s="61">
        <v>18.940000000000001</v>
      </c>
      <c r="K671" s="61">
        <f t="shared" si="13"/>
        <v>37.909999999999997</v>
      </c>
      <c r="L671" s="62"/>
      <c r="M671" s="62"/>
    </row>
    <row r="672" spans="1:13">
      <c r="A672" s="34" t="s">
        <v>1065</v>
      </c>
      <c r="B672" s="34" t="s">
        <v>4946</v>
      </c>
      <c r="C672" s="92">
        <v>208759</v>
      </c>
      <c r="D672" s="92">
        <v>11964014</v>
      </c>
      <c r="E672" s="92">
        <v>3173</v>
      </c>
      <c r="F672" s="92">
        <v>547456</v>
      </c>
      <c r="G672" s="61">
        <v>30.9</v>
      </c>
      <c r="H672" s="61">
        <v>30.87</v>
      </c>
      <c r="I672" s="61">
        <v>18.989999999999998</v>
      </c>
      <c r="J672" s="61">
        <v>18.989999999999998</v>
      </c>
      <c r="K672" s="61">
        <f t="shared" si="13"/>
        <v>37.979999999999997</v>
      </c>
      <c r="L672" s="62"/>
      <c r="M672" s="62"/>
    </row>
    <row r="673" spans="1:13">
      <c r="A673" s="34" t="s">
        <v>1046</v>
      </c>
      <c r="B673" s="34" t="s">
        <v>4947</v>
      </c>
      <c r="C673" s="92">
        <v>156973</v>
      </c>
      <c r="D673" s="92">
        <v>12094315</v>
      </c>
      <c r="E673" s="92">
        <v>3270</v>
      </c>
      <c r="F673" s="92">
        <v>535382</v>
      </c>
      <c r="G673" s="61">
        <v>30.93</v>
      </c>
      <c r="H673" s="61">
        <v>30.87</v>
      </c>
      <c r="I673" s="61">
        <v>18.98</v>
      </c>
      <c r="J673" s="61">
        <v>18.93</v>
      </c>
      <c r="K673" s="61">
        <f t="shared" si="13"/>
        <v>37.909999999999997</v>
      </c>
      <c r="L673" s="62"/>
      <c r="M673" s="62"/>
    </row>
    <row r="674" spans="1:13">
      <c r="A674" s="34" t="s">
        <v>1801</v>
      </c>
      <c r="B674" s="34" t="s">
        <v>4948</v>
      </c>
      <c r="C674" s="92">
        <v>14641</v>
      </c>
      <c r="D674" s="92">
        <v>17440173</v>
      </c>
      <c r="E674" s="92">
        <v>33080</v>
      </c>
      <c r="F674" s="92">
        <v>149372</v>
      </c>
      <c r="G674" s="61">
        <v>30.56</v>
      </c>
      <c r="H674" s="61">
        <v>30.61</v>
      </c>
      <c r="I674" s="61">
        <v>18.739999999999998</v>
      </c>
      <c r="J674" s="61">
        <v>18.649999999999999</v>
      </c>
      <c r="K674" s="61">
        <f t="shared" si="13"/>
        <v>37.39</v>
      </c>
      <c r="L674" s="62"/>
      <c r="M674" s="62"/>
    </row>
    <row r="675" spans="1:13">
      <c r="A675" s="34" t="s">
        <v>307</v>
      </c>
      <c r="B675" s="34" t="s">
        <v>4949</v>
      </c>
      <c r="C675" s="92">
        <v>137828</v>
      </c>
      <c r="D675" s="92">
        <v>12522577</v>
      </c>
      <c r="E675" s="92">
        <v>3633</v>
      </c>
      <c r="F675" s="92">
        <v>376147</v>
      </c>
      <c r="G675" s="61">
        <v>30.88</v>
      </c>
      <c r="H675" s="61">
        <v>30.84</v>
      </c>
      <c r="I675" s="61">
        <v>19.05</v>
      </c>
      <c r="J675" s="61">
        <v>18.98</v>
      </c>
      <c r="K675" s="61">
        <f t="shared" si="13"/>
        <v>38.03</v>
      </c>
      <c r="L675" s="62"/>
      <c r="M675" s="62"/>
    </row>
    <row r="676" spans="1:13">
      <c r="A676" s="34" t="s">
        <v>709</v>
      </c>
      <c r="B676" s="34" t="s">
        <v>4950</v>
      </c>
      <c r="C676" s="92">
        <v>153788</v>
      </c>
      <c r="D676" s="92">
        <v>12052171</v>
      </c>
      <c r="E676" s="92">
        <v>2831</v>
      </c>
      <c r="F676" s="92">
        <v>424898</v>
      </c>
      <c r="G676" s="61">
        <v>30.96</v>
      </c>
      <c r="H676" s="61">
        <v>30.92</v>
      </c>
      <c r="I676" s="61">
        <v>19.03</v>
      </c>
      <c r="J676" s="61">
        <v>18.97</v>
      </c>
      <c r="K676" s="61">
        <f t="shared" si="13"/>
        <v>38</v>
      </c>
      <c r="L676" s="62"/>
      <c r="M676" s="62"/>
    </row>
    <row r="677" spans="1:13">
      <c r="A677" s="34" t="s">
        <v>244</v>
      </c>
      <c r="B677" s="34" t="s">
        <v>4951</v>
      </c>
      <c r="C677" s="92">
        <v>197767</v>
      </c>
      <c r="D677" s="92">
        <v>11929999</v>
      </c>
      <c r="E677" s="92">
        <v>2604</v>
      </c>
      <c r="F677" s="92">
        <v>554036</v>
      </c>
      <c r="G677" s="61">
        <v>30.94</v>
      </c>
      <c r="H677" s="61">
        <v>30.81</v>
      </c>
      <c r="I677" s="61">
        <v>19.04</v>
      </c>
      <c r="J677" s="61">
        <v>19.05</v>
      </c>
      <c r="K677" s="61">
        <f t="shared" si="13"/>
        <v>38.090000000000003</v>
      </c>
      <c r="L677" s="62"/>
      <c r="M677" s="62"/>
    </row>
    <row r="678" spans="1:13">
      <c r="A678" s="34" t="s">
        <v>2018</v>
      </c>
      <c r="B678" s="34" t="s">
        <v>4952</v>
      </c>
      <c r="C678" s="92">
        <v>126495</v>
      </c>
      <c r="D678" s="92">
        <v>12260255</v>
      </c>
      <c r="E678" s="92">
        <v>5173</v>
      </c>
      <c r="F678" s="92">
        <v>453968</v>
      </c>
      <c r="G678" s="61">
        <v>30.85</v>
      </c>
      <c r="H678" s="61">
        <v>30.77</v>
      </c>
      <c r="I678" s="61">
        <v>19.05</v>
      </c>
      <c r="J678" s="61">
        <v>19.11</v>
      </c>
      <c r="K678" s="61">
        <f t="shared" si="13"/>
        <v>38.159999999999997</v>
      </c>
      <c r="L678" s="62"/>
      <c r="M678" s="62"/>
    </row>
    <row r="679" spans="1:13">
      <c r="A679" s="34" t="s">
        <v>2022</v>
      </c>
      <c r="B679" s="34" t="s">
        <v>4953</v>
      </c>
      <c r="C679" s="92">
        <v>37437</v>
      </c>
      <c r="D679" s="92">
        <v>17601338</v>
      </c>
      <c r="E679" s="92">
        <v>10660</v>
      </c>
      <c r="F679" s="92">
        <v>259628</v>
      </c>
      <c r="G679" s="61">
        <v>30.79</v>
      </c>
      <c r="H679" s="61">
        <v>30.78</v>
      </c>
      <c r="I679" s="61">
        <v>19.07</v>
      </c>
      <c r="J679" s="61">
        <v>19.059999999999999</v>
      </c>
      <c r="K679" s="61">
        <f t="shared" si="13"/>
        <v>38.129999999999995</v>
      </c>
      <c r="L679" s="62"/>
      <c r="M679" s="62"/>
    </row>
    <row r="680" spans="1:13">
      <c r="A680" s="34" t="s">
        <v>2034</v>
      </c>
      <c r="B680" s="34" t="s">
        <v>4954</v>
      </c>
      <c r="C680" s="92">
        <v>36997</v>
      </c>
      <c r="D680" s="92">
        <v>16935500</v>
      </c>
      <c r="E680" s="92">
        <v>11209</v>
      </c>
      <c r="F680" s="92">
        <v>203594</v>
      </c>
      <c r="G680" s="61">
        <v>30.81</v>
      </c>
      <c r="H680" s="61">
        <v>30.75</v>
      </c>
      <c r="I680" s="61">
        <v>19.05</v>
      </c>
      <c r="J680" s="61">
        <v>19.079999999999998</v>
      </c>
      <c r="K680" s="61">
        <f t="shared" si="13"/>
        <v>38.129999999999995</v>
      </c>
      <c r="L680" s="62"/>
      <c r="M680" s="62"/>
    </row>
    <row r="681" spans="1:13">
      <c r="A681" s="34" t="s">
        <v>1480</v>
      </c>
      <c r="B681" s="34" t="s">
        <v>4955</v>
      </c>
      <c r="C681" s="92">
        <v>159295</v>
      </c>
      <c r="D681" s="92">
        <v>12196477</v>
      </c>
      <c r="E681" s="92">
        <v>3376</v>
      </c>
      <c r="F681" s="92">
        <v>450114</v>
      </c>
      <c r="G681" s="61">
        <v>30.81</v>
      </c>
      <c r="H681" s="61">
        <v>30.87</v>
      </c>
      <c r="I681" s="61">
        <v>19.03</v>
      </c>
      <c r="J681" s="61">
        <v>19.11</v>
      </c>
      <c r="K681" s="61">
        <f t="shared" si="13"/>
        <v>38.14</v>
      </c>
      <c r="L681" s="62"/>
      <c r="M681" s="62"/>
    </row>
    <row r="682" spans="1:13">
      <c r="A682" s="34" t="s">
        <v>1957</v>
      </c>
      <c r="B682" s="34" t="s">
        <v>4956</v>
      </c>
      <c r="C682" s="92">
        <v>31878</v>
      </c>
      <c r="D682" s="92">
        <v>15700851</v>
      </c>
      <c r="E682" s="92">
        <v>19375</v>
      </c>
      <c r="F682" s="92">
        <v>241233</v>
      </c>
      <c r="G682" s="61">
        <v>30.64</v>
      </c>
      <c r="H682" s="61">
        <v>30.69</v>
      </c>
      <c r="I682" s="61">
        <v>18.829999999999998</v>
      </c>
      <c r="J682" s="61">
        <v>18.850000000000001</v>
      </c>
      <c r="K682" s="61">
        <f t="shared" si="13"/>
        <v>37.68</v>
      </c>
      <c r="L682" s="62"/>
      <c r="M682" s="62"/>
    </row>
    <row r="683" spans="1:13">
      <c r="A683" s="34" t="s">
        <v>2532</v>
      </c>
      <c r="B683" s="34" t="s">
        <v>4957</v>
      </c>
      <c r="C683" s="92">
        <v>265271</v>
      </c>
      <c r="D683" s="92">
        <v>12004121</v>
      </c>
      <c r="E683" s="92">
        <v>2479</v>
      </c>
      <c r="F683" s="92">
        <v>571131</v>
      </c>
      <c r="G683" s="61">
        <v>30.82</v>
      </c>
      <c r="H683" s="61">
        <v>30.94</v>
      </c>
      <c r="I683" s="61">
        <v>19.010000000000002</v>
      </c>
      <c r="J683" s="61">
        <v>19</v>
      </c>
      <c r="K683" s="61">
        <f t="shared" si="13"/>
        <v>38.010000000000005</v>
      </c>
      <c r="L683" s="62"/>
      <c r="M683" s="62"/>
    </row>
    <row r="684" spans="1:13">
      <c r="A684" s="34" t="s">
        <v>2535</v>
      </c>
      <c r="B684" s="34" t="s">
        <v>4958</v>
      </c>
      <c r="C684" s="92">
        <v>150851</v>
      </c>
      <c r="D684" s="92">
        <v>12203667</v>
      </c>
      <c r="E684" s="92">
        <v>4401</v>
      </c>
      <c r="F684" s="92">
        <v>570603</v>
      </c>
      <c r="G684" s="61">
        <v>30.88</v>
      </c>
      <c r="H684" s="61">
        <v>30.9</v>
      </c>
      <c r="I684" s="61">
        <v>18.98</v>
      </c>
      <c r="J684" s="61">
        <v>19.010000000000002</v>
      </c>
      <c r="K684" s="61">
        <f t="shared" si="13"/>
        <v>37.99</v>
      </c>
      <c r="L684" s="62"/>
      <c r="M684" s="62"/>
    </row>
    <row r="685" spans="1:13">
      <c r="A685" s="34" t="s">
        <v>2538</v>
      </c>
      <c r="B685" s="34" t="s">
        <v>4959</v>
      </c>
      <c r="C685" s="92">
        <v>220602</v>
      </c>
      <c r="D685" s="92">
        <v>12038149</v>
      </c>
      <c r="E685" s="92">
        <v>2797</v>
      </c>
      <c r="F685" s="92">
        <v>600302</v>
      </c>
      <c r="G685" s="61">
        <v>30.82</v>
      </c>
      <c r="H685" s="61">
        <v>30.92</v>
      </c>
      <c r="I685" s="61">
        <v>18.989999999999998</v>
      </c>
      <c r="J685" s="61">
        <v>19.02</v>
      </c>
      <c r="K685" s="61">
        <f t="shared" si="13"/>
        <v>38.01</v>
      </c>
      <c r="L685" s="62"/>
      <c r="M685" s="62"/>
    </row>
    <row r="686" spans="1:13">
      <c r="A686" s="34" t="s">
        <v>2540</v>
      </c>
      <c r="B686" s="34" t="s">
        <v>4960</v>
      </c>
      <c r="C686" s="92">
        <v>237018</v>
      </c>
      <c r="D686" s="92">
        <v>12101212</v>
      </c>
      <c r="E686" s="92">
        <v>3555</v>
      </c>
      <c r="F686" s="92">
        <v>489624</v>
      </c>
      <c r="G686" s="61">
        <v>30.83</v>
      </c>
      <c r="H686" s="61">
        <v>30.87</v>
      </c>
      <c r="I686" s="61">
        <v>19.010000000000002</v>
      </c>
      <c r="J686" s="61">
        <v>19.04</v>
      </c>
      <c r="K686" s="61">
        <f t="shared" si="13"/>
        <v>38.049999999999997</v>
      </c>
      <c r="L686" s="62"/>
      <c r="M686" s="62"/>
    </row>
    <row r="687" spans="1:13">
      <c r="A687" s="34" t="s">
        <v>2542</v>
      </c>
      <c r="B687" s="34" t="s">
        <v>4961</v>
      </c>
      <c r="C687" s="92">
        <v>203287</v>
      </c>
      <c r="D687" s="92">
        <v>12306652</v>
      </c>
      <c r="E687" s="92">
        <v>5671</v>
      </c>
      <c r="F687" s="92">
        <v>897943</v>
      </c>
      <c r="G687" s="61">
        <v>30.81</v>
      </c>
      <c r="H687" s="61">
        <v>30.87</v>
      </c>
      <c r="I687" s="61">
        <v>19.079999999999998</v>
      </c>
      <c r="J687" s="61">
        <v>19.04</v>
      </c>
      <c r="K687" s="61">
        <f t="shared" si="13"/>
        <v>38.119999999999997</v>
      </c>
      <c r="L687" s="62"/>
      <c r="M687" s="62"/>
    </row>
    <row r="688" spans="1:13">
      <c r="A688" s="34" t="s">
        <v>2526</v>
      </c>
      <c r="B688" s="34" t="s">
        <v>4962</v>
      </c>
      <c r="C688" s="92">
        <v>239421</v>
      </c>
      <c r="D688" s="92">
        <v>12087775</v>
      </c>
      <c r="E688" s="92">
        <v>2809</v>
      </c>
      <c r="F688" s="92">
        <v>840192</v>
      </c>
      <c r="G688" s="61">
        <v>30.9</v>
      </c>
      <c r="H688" s="61">
        <v>30.88</v>
      </c>
      <c r="I688" s="61">
        <v>19</v>
      </c>
      <c r="J688" s="61">
        <v>19.09</v>
      </c>
      <c r="K688" s="61">
        <f t="shared" si="13"/>
        <v>38.090000000000003</v>
      </c>
      <c r="L688" s="62"/>
      <c r="M688" s="62"/>
    </row>
    <row r="689" spans="1:13">
      <c r="A689" s="34" t="s">
        <v>2545</v>
      </c>
      <c r="B689" s="34" t="s">
        <v>4963</v>
      </c>
      <c r="C689" s="92">
        <v>247297</v>
      </c>
      <c r="D689" s="92">
        <v>12190029</v>
      </c>
      <c r="E689" s="92">
        <v>4872</v>
      </c>
      <c r="F689" s="92">
        <v>896877</v>
      </c>
      <c r="G689" s="61">
        <v>30.74</v>
      </c>
      <c r="H689" s="61">
        <v>30.82</v>
      </c>
      <c r="I689" s="61">
        <v>19.13</v>
      </c>
      <c r="J689" s="61">
        <v>19.21</v>
      </c>
      <c r="K689" s="61">
        <f t="shared" si="13"/>
        <v>38.340000000000003</v>
      </c>
      <c r="L689" s="62"/>
      <c r="M689" s="62"/>
    </row>
    <row r="690" spans="1:13">
      <c r="A690" s="34" t="s">
        <v>1287</v>
      </c>
      <c r="B690" s="34" t="s">
        <v>4964</v>
      </c>
      <c r="C690" s="92">
        <v>178952</v>
      </c>
      <c r="D690" s="92">
        <v>12054966</v>
      </c>
      <c r="E690" s="92">
        <v>3259</v>
      </c>
      <c r="F690" s="92">
        <v>477085</v>
      </c>
      <c r="G690" s="61">
        <v>30.86</v>
      </c>
      <c r="H690" s="61">
        <v>30.89</v>
      </c>
      <c r="I690" s="61">
        <v>19.04</v>
      </c>
      <c r="J690" s="61">
        <v>18.96</v>
      </c>
      <c r="K690" s="61">
        <f t="shared" si="13"/>
        <v>38</v>
      </c>
      <c r="L690" s="62"/>
      <c r="M690" s="62"/>
    </row>
    <row r="691" spans="1:13">
      <c r="A691" s="34" t="s">
        <v>247</v>
      </c>
      <c r="B691" s="34" t="s">
        <v>4965</v>
      </c>
      <c r="C691" s="92">
        <v>216082</v>
      </c>
      <c r="D691" s="92">
        <v>11951434</v>
      </c>
      <c r="E691" s="92">
        <v>2215</v>
      </c>
      <c r="F691" s="92">
        <v>560876</v>
      </c>
      <c r="G691" s="61">
        <v>30.86</v>
      </c>
      <c r="H691" s="61">
        <v>30.91</v>
      </c>
      <c r="I691" s="61">
        <v>19.05</v>
      </c>
      <c r="J691" s="61">
        <v>18.989999999999998</v>
      </c>
      <c r="K691" s="61">
        <f t="shared" si="13"/>
        <v>38.04</v>
      </c>
      <c r="L691" s="62"/>
      <c r="M691" s="62"/>
    </row>
    <row r="692" spans="1:13">
      <c r="A692" s="34" t="s">
        <v>2479</v>
      </c>
      <c r="B692" s="34" t="s">
        <v>4966</v>
      </c>
      <c r="C692" s="92">
        <v>250308</v>
      </c>
      <c r="D692" s="92">
        <v>12028269</v>
      </c>
      <c r="E692" s="92">
        <v>2598</v>
      </c>
      <c r="F692" s="92">
        <v>825491</v>
      </c>
      <c r="G692" s="61">
        <v>30.88</v>
      </c>
      <c r="H692" s="61">
        <v>30.9</v>
      </c>
      <c r="I692" s="61">
        <v>18.989999999999998</v>
      </c>
      <c r="J692" s="61">
        <v>19</v>
      </c>
      <c r="K692" s="61">
        <f t="shared" si="13"/>
        <v>37.989999999999995</v>
      </c>
      <c r="L692" s="62"/>
      <c r="M692" s="62"/>
    </row>
    <row r="693" spans="1:13">
      <c r="A693" s="34" t="s">
        <v>2605</v>
      </c>
      <c r="B693" s="34" t="s">
        <v>4967</v>
      </c>
      <c r="C693" s="92">
        <v>242270</v>
      </c>
      <c r="D693" s="92">
        <v>12003797</v>
      </c>
      <c r="E693" s="92">
        <v>2171</v>
      </c>
      <c r="F693" s="92">
        <v>552474</v>
      </c>
      <c r="G693" s="61">
        <v>30.86</v>
      </c>
      <c r="H693" s="61">
        <v>30.93</v>
      </c>
      <c r="I693" s="61">
        <v>18.97</v>
      </c>
      <c r="J693" s="61">
        <v>19.07</v>
      </c>
      <c r="K693" s="61">
        <f t="shared" si="13"/>
        <v>38.04</v>
      </c>
      <c r="L693" s="62"/>
      <c r="M693" s="62"/>
    </row>
    <row r="694" spans="1:13">
      <c r="A694" s="34" t="s">
        <v>2460</v>
      </c>
      <c r="B694" s="34" t="s">
        <v>4968</v>
      </c>
      <c r="C694" s="92">
        <v>151054</v>
      </c>
      <c r="D694" s="92">
        <v>11992006</v>
      </c>
      <c r="E694" s="92">
        <v>2144</v>
      </c>
      <c r="F694" s="92">
        <v>434117</v>
      </c>
      <c r="G694" s="61">
        <v>30.89</v>
      </c>
      <c r="H694" s="61">
        <v>30.89</v>
      </c>
      <c r="I694" s="61">
        <v>19</v>
      </c>
      <c r="J694" s="61">
        <v>18.989999999999998</v>
      </c>
      <c r="K694" s="61">
        <f t="shared" si="13"/>
        <v>37.989999999999995</v>
      </c>
      <c r="L694" s="62"/>
      <c r="M694" s="62"/>
    </row>
    <row r="695" spans="1:13">
      <c r="A695" s="34" t="s">
        <v>2465</v>
      </c>
      <c r="B695" s="34" t="s">
        <v>4969</v>
      </c>
      <c r="C695" s="92">
        <v>273752</v>
      </c>
      <c r="D695" s="92">
        <v>11989956</v>
      </c>
      <c r="E695" s="92">
        <v>2266</v>
      </c>
      <c r="F695" s="92">
        <v>901241</v>
      </c>
      <c r="G695" s="61">
        <v>30.85</v>
      </c>
      <c r="H695" s="61">
        <v>30.87</v>
      </c>
      <c r="I695" s="61">
        <v>18.97</v>
      </c>
      <c r="J695" s="61">
        <v>19.059999999999999</v>
      </c>
      <c r="K695" s="61">
        <f t="shared" si="13"/>
        <v>38.03</v>
      </c>
      <c r="L695" s="62"/>
      <c r="M695" s="62"/>
    </row>
    <row r="696" spans="1:13">
      <c r="A696" s="34" t="s">
        <v>2467</v>
      </c>
      <c r="B696" s="34" t="s">
        <v>4970</v>
      </c>
      <c r="C696" s="92">
        <v>265064</v>
      </c>
      <c r="D696" s="92">
        <v>11990509</v>
      </c>
      <c r="E696" s="92">
        <v>2377</v>
      </c>
      <c r="F696" s="92">
        <v>572208</v>
      </c>
      <c r="G696" s="61">
        <v>30.86</v>
      </c>
      <c r="H696" s="61">
        <v>30.88</v>
      </c>
      <c r="I696" s="61">
        <v>19.05</v>
      </c>
      <c r="J696" s="61">
        <v>19.03</v>
      </c>
      <c r="K696" s="61">
        <f t="shared" si="13"/>
        <v>38.08</v>
      </c>
      <c r="L696" s="62"/>
      <c r="M696" s="62"/>
    </row>
    <row r="697" spans="1:13">
      <c r="A697" s="34" t="s">
        <v>2679</v>
      </c>
      <c r="B697" s="34" t="s">
        <v>4971</v>
      </c>
      <c r="C697" s="92">
        <v>132799</v>
      </c>
      <c r="D697" s="92">
        <v>12032397</v>
      </c>
      <c r="E697" s="92">
        <v>3328</v>
      </c>
      <c r="F697" s="92">
        <v>457986</v>
      </c>
      <c r="G697" s="61">
        <v>30.93</v>
      </c>
      <c r="H697" s="61">
        <v>30.84</v>
      </c>
      <c r="I697" s="61">
        <v>19.02</v>
      </c>
      <c r="J697" s="61">
        <v>18.95</v>
      </c>
      <c r="K697" s="61">
        <f t="shared" si="13"/>
        <v>37.97</v>
      </c>
      <c r="L697" s="62"/>
      <c r="M697" s="62"/>
    </row>
    <row r="698" spans="1:13">
      <c r="A698" s="34" t="s">
        <v>2683</v>
      </c>
      <c r="B698" s="34" t="s">
        <v>4972</v>
      </c>
      <c r="C698" s="92">
        <v>154012</v>
      </c>
      <c r="D698" s="92">
        <v>12044211</v>
      </c>
      <c r="E698" s="92">
        <v>3273</v>
      </c>
      <c r="F698" s="92">
        <v>542833</v>
      </c>
      <c r="G698" s="61">
        <v>30.97</v>
      </c>
      <c r="H698" s="61">
        <v>30.8</v>
      </c>
      <c r="I698" s="61">
        <v>18.96</v>
      </c>
      <c r="J698" s="61">
        <v>19.03</v>
      </c>
      <c r="K698" s="61">
        <f t="shared" si="13"/>
        <v>37.99</v>
      </c>
      <c r="L698" s="62"/>
      <c r="M698" s="62"/>
    </row>
    <row r="699" spans="1:13">
      <c r="A699" s="34" t="s">
        <v>2685</v>
      </c>
      <c r="B699" s="34" t="s">
        <v>4973</v>
      </c>
      <c r="C699" s="92">
        <v>134297</v>
      </c>
      <c r="D699" s="92">
        <v>12301291</v>
      </c>
      <c r="E699" s="92">
        <v>6141</v>
      </c>
      <c r="F699" s="92">
        <v>573326</v>
      </c>
      <c r="G699" s="61">
        <v>30.85</v>
      </c>
      <c r="H699" s="61">
        <v>30.75</v>
      </c>
      <c r="I699" s="61">
        <v>19.07</v>
      </c>
      <c r="J699" s="61">
        <v>19.13</v>
      </c>
      <c r="K699" s="61">
        <f t="shared" si="13"/>
        <v>38.200000000000003</v>
      </c>
      <c r="L699" s="62"/>
      <c r="M699" s="62"/>
    </row>
    <row r="700" spans="1:13">
      <c r="A700" s="34" t="s">
        <v>2610</v>
      </c>
      <c r="B700" s="34" t="s">
        <v>4974</v>
      </c>
      <c r="C700" s="92">
        <v>264490</v>
      </c>
      <c r="D700" s="92">
        <v>11966095</v>
      </c>
      <c r="E700" s="92">
        <v>1861</v>
      </c>
      <c r="F700" s="92">
        <v>570718</v>
      </c>
      <c r="G700" s="61">
        <v>30.85</v>
      </c>
      <c r="H700" s="61">
        <v>30.93</v>
      </c>
      <c r="I700" s="61">
        <v>18.96</v>
      </c>
      <c r="J700" s="61">
        <v>19.059999999999999</v>
      </c>
      <c r="K700" s="61">
        <f t="shared" si="13"/>
        <v>38.019999999999996</v>
      </c>
      <c r="L700" s="62"/>
      <c r="M700" s="62"/>
    </row>
    <row r="701" spans="1:13">
      <c r="A701" s="34" t="s">
        <v>2216</v>
      </c>
      <c r="B701" s="34" t="s">
        <v>4975</v>
      </c>
      <c r="C701" s="92">
        <v>195018</v>
      </c>
      <c r="D701" s="92">
        <v>11936379</v>
      </c>
      <c r="E701" s="92">
        <v>2246</v>
      </c>
      <c r="F701" s="92">
        <v>599032</v>
      </c>
      <c r="G701" s="61">
        <v>30.87</v>
      </c>
      <c r="H701" s="61">
        <v>30.87</v>
      </c>
      <c r="I701" s="61">
        <v>19.010000000000002</v>
      </c>
      <c r="J701" s="61">
        <v>18.98</v>
      </c>
      <c r="K701" s="61">
        <f t="shared" si="13"/>
        <v>37.99</v>
      </c>
      <c r="L701" s="62"/>
      <c r="M701" s="62"/>
    </row>
    <row r="702" spans="1:13">
      <c r="A702" s="34" t="s">
        <v>2220</v>
      </c>
      <c r="B702" s="34" t="s">
        <v>4976</v>
      </c>
      <c r="C702" s="92">
        <v>195026</v>
      </c>
      <c r="D702" s="92">
        <v>11940664</v>
      </c>
      <c r="E702" s="92">
        <v>2155</v>
      </c>
      <c r="F702" s="92">
        <v>440171</v>
      </c>
      <c r="G702" s="61">
        <v>30.88</v>
      </c>
      <c r="H702" s="61">
        <v>30.9</v>
      </c>
      <c r="I702" s="61">
        <v>19.04</v>
      </c>
      <c r="J702" s="61">
        <v>18.95</v>
      </c>
      <c r="K702" s="61">
        <f t="shared" si="13"/>
        <v>37.989999999999995</v>
      </c>
      <c r="L702" s="62"/>
      <c r="M702" s="62"/>
    </row>
    <row r="703" spans="1:13">
      <c r="A703" s="34" t="s">
        <v>2222</v>
      </c>
      <c r="B703" s="34" t="s">
        <v>4977</v>
      </c>
      <c r="C703" s="92">
        <v>211810</v>
      </c>
      <c r="D703" s="92">
        <v>11936293</v>
      </c>
      <c r="E703" s="92">
        <v>1942</v>
      </c>
      <c r="F703" s="92">
        <v>457324</v>
      </c>
      <c r="G703" s="61">
        <v>30.88</v>
      </c>
      <c r="H703" s="61">
        <v>30.9</v>
      </c>
      <c r="I703" s="61">
        <v>18.989999999999998</v>
      </c>
      <c r="J703" s="61">
        <v>19.02</v>
      </c>
      <c r="K703" s="61">
        <f t="shared" si="13"/>
        <v>38.01</v>
      </c>
      <c r="L703" s="62"/>
      <c r="M703" s="62"/>
    </row>
    <row r="704" spans="1:13">
      <c r="A704" s="34" t="s">
        <v>2583</v>
      </c>
      <c r="B704" s="34" t="s">
        <v>4978</v>
      </c>
      <c r="C704" s="92">
        <v>143904</v>
      </c>
      <c r="D704" s="92">
        <v>11969731</v>
      </c>
      <c r="E704" s="92">
        <v>1671</v>
      </c>
      <c r="F704" s="92">
        <v>553050</v>
      </c>
      <c r="G704" s="61">
        <v>31</v>
      </c>
      <c r="H704" s="61">
        <v>30.84</v>
      </c>
      <c r="I704" s="61">
        <v>18.989999999999998</v>
      </c>
      <c r="J704" s="61">
        <v>19.010000000000002</v>
      </c>
      <c r="K704" s="61">
        <f t="shared" si="13"/>
        <v>38</v>
      </c>
      <c r="L704" s="62"/>
      <c r="M704" s="62"/>
    </row>
    <row r="705" spans="1:13">
      <c r="A705" s="34" t="s">
        <v>2588</v>
      </c>
      <c r="B705" s="34" t="s">
        <v>4979</v>
      </c>
      <c r="C705" s="92">
        <v>128638</v>
      </c>
      <c r="D705" s="92">
        <v>11992030</v>
      </c>
      <c r="E705" s="92">
        <v>2353</v>
      </c>
      <c r="F705" s="92">
        <v>375060</v>
      </c>
      <c r="G705" s="61">
        <v>30.88</v>
      </c>
      <c r="H705" s="61">
        <v>30.92</v>
      </c>
      <c r="I705" s="61">
        <v>18.98</v>
      </c>
      <c r="J705" s="61">
        <v>18.97</v>
      </c>
      <c r="K705" s="61">
        <f t="shared" si="13"/>
        <v>37.950000000000003</v>
      </c>
      <c r="L705" s="62"/>
      <c r="M705" s="62"/>
    </row>
    <row r="706" spans="1:13">
      <c r="A706" s="34" t="s">
        <v>2591</v>
      </c>
      <c r="B706" s="67" t="s">
        <v>4980</v>
      </c>
      <c r="C706" s="93">
        <v>144169</v>
      </c>
      <c r="D706" s="93">
        <v>14564340</v>
      </c>
      <c r="E706" s="92">
        <v>2103</v>
      </c>
      <c r="F706" s="92">
        <v>698782</v>
      </c>
      <c r="G706" s="61">
        <v>31.38</v>
      </c>
      <c r="H706" s="61">
        <v>31.33</v>
      </c>
      <c r="I706" s="61">
        <v>18.440000000000001</v>
      </c>
      <c r="J706" s="61">
        <v>18.66</v>
      </c>
      <c r="K706" s="61">
        <f t="shared" si="13"/>
        <v>37.1</v>
      </c>
      <c r="L706" s="62"/>
      <c r="M706" s="62"/>
    </row>
    <row r="707" spans="1:13">
      <c r="A707" s="34" t="s">
        <v>2593</v>
      </c>
      <c r="B707" s="34" t="s">
        <v>4981</v>
      </c>
      <c r="C707" s="92">
        <v>152008</v>
      </c>
      <c r="D707" s="92">
        <v>12062427</v>
      </c>
      <c r="E707" s="92">
        <v>2208</v>
      </c>
      <c r="F707" s="92">
        <v>553439</v>
      </c>
      <c r="G707" s="61">
        <v>30.93</v>
      </c>
      <c r="H707" s="61">
        <v>30.91</v>
      </c>
      <c r="I707" s="61">
        <v>19</v>
      </c>
      <c r="J707" s="61">
        <v>18.98</v>
      </c>
      <c r="K707" s="61">
        <f t="shared" si="13"/>
        <v>37.980000000000004</v>
      </c>
      <c r="L707" s="62"/>
      <c r="M707" s="62"/>
    </row>
    <row r="708" spans="1:13">
      <c r="A708" s="34" t="s">
        <v>2313</v>
      </c>
      <c r="B708" s="34" t="s">
        <v>4982</v>
      </c>
      <c r="C708" s="92">
        <v>171618</v>
      </c>
      <c r="D708" s="92">
        <v>12257339</v>
      </c>
      <c r="E708" s="92">
        <v>5388</v>
      </c>
      <c r="F708" s="92">
        <v>602135</v>
      </c>
      <c r="G708" s="61">
        <v>30.83</v>
      </c>
      <c r="H708" s="61">
        <v>30.82</v>
      </c>
      <c r="I708" s="61">
        <v>19.059999999999999</v>
      </c>
      <c r="J708" s="61">
        <v>19.09</v>
      </c>
      <c r="K708" s="61">
        <f t="shared" ref="K708:K771" si="14">SUM(I708:J708)</f>
        <v>38.15</v>
      </c>
      <c r="L708" s="62"/>
      <c r="M708" s="62"/>
    </row>
    <row r="709" spans="1:13">
      <c r="A709" s="34" t="s">
        <v>2483</v>
      </c>
      <c r="B709" s="34" t="s">
        <v>4983</v>
      </c>
      <c r="C709" s="92">
        <v>138509</v>
      </c>
      <c r="D709" s="92">
        <v>12015124</v>
      </c>
      <c r="E709" s="92">
        <v>2463</v>
      </c>
      <c r="F709" s="92">
        <v>476679</v>
      </c>
      <c r="G709" s="61">
        <v>30.86</v>
      </c>
      <c r="H709" s="61">
        <v>30.92</v>
      </c>
      <c r="I709" s="61">
        <v>18.95</v>
      </c>
      <c r="J709" s="61">
        <v>19</v>
      </c>
      <c r="K709" s="61">
        <f t="shared" si="14"/>
        <v>37.950000000000003</v>
      </c>
      <c r="L709" s="62"/>
      <c r="M709" s="62"/>
    </row>
    <row r="710" spans="1:13">
      <c r="A710" s="34" t="s">
        <v>1545</v>
      </c>
      <c r="B710" s="34" t="s">
        <v>4984</v>
      </c>
      <c r="C710" s="92">
        <v>151912</v>
      </c>
      <c r="D710" s="92">
        <v>12035656</v>
      </c>
      <c r="E710" s="92">
        <v>3080</v>
      </c>
      <c r="F710" s="92">
        <v>552910</v>
      </c>
      <c r="G710" s="61">
        <v>30.88</v>
      </c>
      <c r="H710" s="61">
        <v>30.88</v>
      </c>
      <c r="I710" s="61">
        <v>18.98</v>
      </c>
      <c r="J710" s="61">
        <v>19.010000000000002</v>
      </c>
      <c r="K710" s="61">
        <f t="shared" si="14"/>
        <v>37.99</v>
      </c>
      <c r="L710" s="62"/>
      <c r="M710" s="62"/>
    </row>
    <row r="711" spans="1:13">
      <c r="A711" s="34" t="s">
        <v>2557</v>
      </c>
      <c r="B711" s="34" t="s">
        <v>4985</v>
      </c>
      <c r="C711" s="92">
        <v>186842</v>
      </c>
      <c r="D711" s="92">
        <v>12042722</v>
      </c>
      <c r="E711" s="92">
        <v>2210</v>
      </c>
      <c r="F711" s="92">
        <v>470860</v>
      </c>
      <c r="G711" s="61">
        <v>30.8</v>
      </c>
      <c r="H711" s="61">
        <v>30.97</v>
      </c>
      <c r="I711" s="61">
        <v>19.03</v>
      </c>
      <c r="J711" s="61">
        <v>19</v>
      </c>
      <c r="K711" s="61">
        <f t="shared" si="14"/>
        <v>38.03</v>
      </c>
      <c r="L711" s="62"/>
      <c r="M711" s="62"/>
    </row>
    <row r="712" spans="1:13">
      <c r="A712" s="34" t="s">
        <v>2659</v>
      </c>
      <c r="B712" s="34" t="s">
        <v>4986</v>
      </c>
      <c r="C712" s="92">
        <v>152238</v>
      </c>
      <c r="D712" s="92">
        <v>12098690</v>
      </c>
      <c r="E712" s="92">
        <v>2926</v>
      </c>
      <c r="F712" s="92">
        <v>445294</v>
      </c>
      <c r="G712" s="61">
        <v>30.89</v>
      </c>
      <c r="H712" s="61">
        <v>30.95</v>
      </c>
      <c r="I712" s="61">
        <v>18.93</v>
      </c>
      <c r="J712" s="61">
        <v>19</v>
      </c>
      <c r="K712" s="61">
        <f t="shared" si="14"/>
        <v>37.93</v>
      </c>
      <c r="L712" s="62"/>
      <c r="M712" s="62"/>
    </row>
    <row r="713" spans="1:13">
      <c r="A713" s="34" t="s">
        <v>2574</v>
      </c>
      <c r="B713" s="34" t="s">
        <v>4987</v>
      </c>
      <c r="C713" s="92">
        <v>194880</v>
      </c>
      <c r="D713" s="92">
        <v>12102621</v>
      </c>
      <c r="E713" s="92">
        <v>3255</v>
      </c>
      <c r="F713" s="92">
        <v>553152</v>
      </c>
      <c r="G713" s="61">
        <v>30.9</v>
      </c>
      <c r="H713" s="61">
        <v>30.86</v>
      </c>
      <c r="I713" s="61">
        <v>19.010000000000002</v>
      </c>
      <c r="J713" s="61">
        <v>18.96</v>
      </c>
      <c r="K713" s="61">
        <f t="shared" si="14"/>
        <v>37.97</v>
      </c>
      <c r="L713" s="62"/>
      <c r="M713" s="62"/>
    </row>
    <row r="714" spans="1:13">
      <c r="A714" s="34" t="s">
        <v>1618</v>
      </c>
      <c r="B714" s="34" t="s">
        <v>4988</v>
      </c>
      <c r="C714" s="92">
        <v>153870</v>
      </c>
      <c r="D714" s="92">
        <v>11982850</v>
      </c>
      <c r="E714" s="92">
        <v>3624</v>
      </c>
      <c r="F714" s="92">
        <v>461199</v>
      </c>
      <c r="G714" s="61">
        <v>30.83</v>
      </c>
      <c r="H714" s="61">
        <v>30.97</v>
      </c>
      <c r="I714" s="61">
        <v>19.010000000000002</v>
      </c>
      <c r="J714" s="61">
        <v>18.920000000000002</v>
      </c>
      <c r="K714" s="61">
        <f t="shared" si="14"/>
        <v>37.930000000000007</v>
      </c>
      <c r="L714" s="62"/>
      <c r="M714" s="62"/>
    </row>
    <row r="715" spans="1:13">
      <c r="A715" s="34" t="s">
        <v>662</v>
      </c>
      <c r="B715" s="34" t="s">
        <v>4989</v>
      </c>
      <c r="C715" s="92">
        <v>217548</v>
      </c>
      <c r="D715" s="92">
        <v>11930288</v>
      </c>
      <c r="E715" s="92">
        <v>2680</v>
      </c>
      <c r="F715" s="92">
        <v>560197</v>
      </c>
      <c r="G715" s="61">
        <v>30.9</v>
      </c>
      <c r="H715" s="61">
        <v>30.8</v>
      </c>
      <c r="I715" s="61">
        <v>19.04</v>
      </c>
      <c r="J715" s="61">
        <v>19.02</v>
      </c>
      <c r="K715" s="61">
        <f t="shared" si="14"/>
        <v>38.06</v>
      </c>
      <c r="L715" s="62"/>
      <c r="M715" s="62"/>
    </row>
    <row r="716" spans="1:13">
      <c r="A716" s="34" t="s">
        <v>1096</v>
      </c>
      <c r="B716" s="34" t="s">
        <v>4990</v>
      </c>
      <c r="C716" s="92">
        <v>158075</v>
      </c>
      <c r="D716" s="92">
        <v>11903488</v>
      </c>
      <c r="E716" s="92">
        <v>1899</v>
      </c>
      <c r="F716" s="92">
        <v>470367</v>
      </c>
      <c r="G716" s="61">
        <v>30.8</v>
      </c>
      <c r="H716" s="61">
        <v>30.95</v>
      </c>
      <c r="I716" s="61">
        <v>19.05</v>
      </c>
      <c r="J716" s="61">
        <v>18.989999999999998</v>
      </c>
      <c r="K716" s="61">
        <f t="shared" si="14"/>
        <v>38.04</v>
      </c>
      <c r="L716" s="62"/>
      <c r="M716" s="62"/>
    </row>
    <row r="717" spans="1:13">
      <c r="A717" s="34" t="s">
        <v>907</v>
      </c>
      <c r="B717" s="34" t="s">
        <v>4991</v>
      </c>
      <c r="C717" s="92">
        <v>215412</v>
      </c>
      <c r="D717" s="92">
        <v>11846510</v>
      </c>
      <c r="E717" s="92">
        <v>2066</v>
      </c>
      <c r="F717" s="92">
        <v>562555</v>
      </c>
      <c r="G717" s="61">
        <v>30.94</v>
      </c>
      <c r="H717" s="61">
        <v>30.79</v>
      </c>
      <c r="I717" s="61">
        <v>19.04</v>
      </c>
      <c r="J717" s="61">
        <v>18.989999999999998</v>
      </c>
      <c r="K717" s="61">
        <f t="shared" si="14"/>
        <v>38.03</v>
      </c>
      <c r="L717" s="62"/>
      <c r="M717" s="62"/>
    </row>
    <row r="718" spans="1:13">
      <c r="A718" s="34" t="s">
        <v>872</v>
      </c>
      <c r="B718" s="34" t="s">
        <v>4992</v>
      </c>
      <c r="C718" s="92">
        <v>241823</v>
      </c>
      <c r="D718" s="92">
        <v>12009997</v>
      </c>
      <c r="E718" s="92">
        <v>3600</v>
      </c>
      <c r="F718" s="92">
        <v>552941</v>
      </c>
      <c r="G718" s="61">
        <v>30.84</v>
      </c>
      <c r="H718" s="61">
        <v>30.87</v>
      </c>
      <c r="I718" s="61">
        <v>19.03</v>
      </c>
      <c r="J718" s="61">
        <v>19.05</v>
      </c>
      <c r="K718" s="61">
        <f t="shared" si="14"/>
        <v>38.08</v>
      </c>
      <c r="L718" s="62"/>
      <c r="M718" s="62"/>
    </row>
    <row r="719" spans="1:13">
      <c r="A719" s="34" t="s">
        <v>874</v>
      </c>
      <c r="B719" s="34" t="s">
        <v>4993</v>
      </c>
      <c r="C719" s="92">
        <v>238665</v>
      </c>
      <c r="D719" s="92">
        <v>11904543</v>
      </c>
      <c r="E719" s="92">
        <v>2577</v>
      </c>
      <c r="F719" s="92">
        <v>553259</v>
      </c>
      <c r="G719" s="61">
        <v>30.88</v>
      </c>
      <c r="H719" s="61">
        <v>30.82</v>
      </c>
      <c r="I719" s="61">
        <v>19.04</v>
      </c>
      <c r="J719" s="61">
        <v>18.98</v>
      </c>
      <c r="K719" s="61">
        <f t="shared" si="14"/>
        <v>38.019999999999996</v>
      </c>
      <c r="L719" s="62"/>
      <c r="M719" s="62"/>
    </row>
    <row r="720" spans="1:13">
      <c r="A720" s="34" t="s">
        <v>884</v>
      </c>
      <c r="B720" s="34" t="s">
        <v>4994</v>
      </c>
      <c r="C720" s="92">
        <v>232583</v>
      </c>
      <c r="D720" s="92">
        <v>11858717</v>
      </c>
      <c r="E720" s="92">
        <v>2489</v>
      </c>
      <c r="F720" s="92">
        <v>569316</v>
      </c>
      <c r="G720" s="61">
        <v>30.99</v>
      </c>
      <c r="H720" s="61">
        <v>30.83</v>
      </c>
      <c r="I720" s="61">
        <v>19</v>
      </c>
      <c r="J720" s="61">
        <v>18.96</v>
      </c>
      <c r="K720" s="61">
        <f t="shared" si="14"/>
        <v>37.96</v>
      </c>
      <c r="L720" s="62"/>
      <c r="M720" s="62"/>
    </row>
    <row r="721" spans="1:13">
      <c r="A721" s="34" t="s">
        <v>897</v>
      </c>
      <c r="B721" s="34" t="s">
        <v>4995</v>
      </c>
      <c r="C721" s="92">
        <v>175344</v>
      </c>
      <c r="D721" s="92">
        <v>11960471</v>
      </c>
      <c r="E721" s="92">
        <v>2843</v>
      </c>
      <c r="F721" s="92">
        <v>479931</v>
      </c>
      <c r="G721" s="61">
        <v>30.89</v>
      </c>
      <c r="H721" s="61">
        <v>30.82</v>
      </c>
      <c r="I721" s="61">
        <v>19.07</v>
      </c>
      <c r="J721" s="61">
        <v>19.010000000000002</v>
      </c>
      <c r="K721" s="61">
        <f t="shared" si="14"/>
        <v>38.08</v>
      </c>
      <c r="L721" s="62"/>
      <c r="M721" s="62"/>
    </row>
    <row r="722" spans="1:13">
      <c r="A722" s="34" t="s">
        <v>892</v>
      </c>
      <c r="B722" s="34" t="s">
        <v>4996</v>
      </c>
      <c r="C722" s="92">
        <v>241817</v>
      </c>
      <c r="D722" s="92">
        <v>11916454</v>
      </c>
      <c r="E722" s="92">
        <v>2736</v>
      </c>
      <c r="F722" s="92">
        <v>569563</v>
      </c>
      <c r="G722" s="61">
        <v>30.89</v>
      </c>
      <c r="H722" s="61">
        <v>30.82</v>
      </c>
      <c r="I722" s="61">
        <v>19.05</v>
      </c>
      <c r="J722" s="61">
        <v>19.05</v>
      </c>
      <c r="K722" s="61">
        <f t="shared" si="14"/>
        <v>38.1</v>
      </c>
      <c r="L722" s="62"/>
      <c r="M722" s="62"/>
    </row>
    <row r="723" spans="1:13">
      <c r="A723" s="34" t="s">
        <v>909</v>
      </c>
      <c r="B723" s="34" t="s">
        <v>4997</v>
      </c>
      <c r="C723" s="92">
        <v>233469</v>
      </c>
      <c r="D723" s="92">
        <v>11925513</v>
      </c>
      <c r="E723" s="92">
        <v>2294</v>
      </c>
      <c r="F723" s="92">
        <v>553111</v>
      </c>
      <c r="G723" s="61">
        <v>30.78</v>
      </c>
      <c r="H723" s="61">
        <v>30.93</v>
      </c>
      <c r="I723" s="61">
        <v>19.03</v>
      </c>
      <c r="J723" s="61">
        <v>19.02</v>
      </c>
      <c r="K723" s="61">
        <f t="shared" si="14"/>
        <v>38.049999999999997</v>
      </c>
      <c r="L723" s="62"/>
      <c r="M723" s="62"/>
    </row>
    <row r="724" spans="1:13">
      <c r="A724" s="34" t="s">
        <v>2454</v>
      </c>
      <c r="B724" s="34" t="s">
        <v>4998</v>
      </c>
      <c r="C724" s="92">
        <v>87544</v>
      </c>
      <c r="D724" s="92">
        <v>11978366</v>
      </c>
      <c r="E724" s="92">
        <v>2859</v>
      </c>
      <c r="F724" s="92">
        <v>288680</v>
      </c>
      <c r="G724" s="61">
        <v>30.94</v>
      </c>
      <c r="H724" s="61">
        <v>30.93</v>
      </c>
      <c r="I724" s="61">
        <v>18.97</v>
      </c>
      <c r="J724" s="61">
        <v>18.89</v>
      </c>
      <c r="K724" s="61">
        <f t="shared" si="14"/>
        <v>37.86</v>
      </c>
      <c r="L724" s="62"/>
      <c r="M724" s="62"/>
    </row>
    <row r="725" spans="1:13">
      <c r="A725" s="34" t="s">
        <v>2603</v>
      </c>
      <c r="B725" s="34" t="s">
        <v>4999</v>
      </c>
      <c r="C725" s="92">
        <v>114608</v>
      </c>
      <c r="D725" s="92">
        <v>12084673</v>
      </c>
      <c r="E725" s="92">
        <v>2652</v>
      </c>
      <c r="F725" s="92">
        <v>415743</v>
      </c>
      <c r="G725" s="61">
        <v>30.95</v>
      </c>
      <c r="H725" s="61">
        <v>30.86</v>
      </c>
      <c r="I725" s="61">
        <v>18.98</v>
      </c>
      <c r="J725" s="61">
        <v>19.010000000000002</v>
      </c>
      <c r="K725" s="61">
        <f t="shared" si="14"/>
        <v>37.99</v>
      </c>
      <c r="L725" s="62"/>
      <c r="M725" s="62"/>
    </row>
    <row r="726" spans="1:13">
      <c r="A726" s="34" t="s">
        <v>2458</v>
      </c>
      <c r="B726" s="34" t="s">
        <v>5000</v>
      </c>
      <c r="C726" s="92">
        <v>93853</v>
      </c>
      <c r="D726" s="92">
        <v>12101834</v>
      </c>
      <c r="E726" s="92">
        <v>3765</v>
      </c>
      <c r="F726" s="92">
        <v>288671</v>
      </c>
      <c r="G726" s="61">
        <v>30.88</v>
      </c>
      <c r="H726" s="61">
        <v>30.92</v>
      </c>
      <c r="I726" s="61">
        <v>18.96</v>
      </c>
      <c r="J726" s="61">
        <v>18.91</v>
      </c>
      <c r="K726" s="61">
        <f t="shared" si="14"/>
        <v>37.870000000000005</v>
      </c>
      <c r="L726" s="62"/>
      <c r="M726" s="62"/>
    </row>
    <row r="727" spans="1:13">
      <c r="A727" s="34" t="s">
        <v>2927</v>
      </c>
      <c r="B727" s="34" t="s">
        <v>5001</v>
      </c>
      <c r="C727" s="92">
        <v>177147</v>
      </c>
      <c r="D727" s="92">
        <v>12276540</v>
      </c>
      <c r="E727" s="92">
        <v>5641</v>
      </c>
      <c r="F727" s="92">
        <v>468702</v>
      </c>
      <c r="G727" s="61">
        <v>30.81</v>
      </c>
      <c r="H727" s="61">
        <v>30.77</v>
      </c>
      <c r="I727" s="61">
        <v>19.07</v>
      </c>
      <c r="J727" s="61">
        <v>19.170000000000002</v>
      </c>
      <c r="K727" s="61">
        <f t="shared" si="14"/>
        <v>38.24</v>
      </c>
      <c r="L727" s="62"/>
      <c r="M727" s="62"/>
    </row>
    <row r="728" spans="1:13">
      <c r="A728" s="34" t="s">
        <v>2931</v>
      </c>
      <c r="B728" s="34" t="s">
        <v>5002</v>
      </c>
      <c r="C728" s="92">
        <v>149599</v>
      </c>
      <c r="D728" s="92">
        <v>11944797</v>
      </c>
      <c r="E728" s="92">
        <v>2763</v>
      </c>
      <c r="F728" s="92">
        <v>468636</v>
      </c>
      <c r="G728" s="61">
        <v>30.83</v>
      </c>
      <c r="H728" s="61">
        <v>30.92</v>
      </c>
      <c r="I728" s="61">
        <v>19</v>
      </c>
      <c r="J728" s="61">
        <v>19.04</v>
      </c>
      <c r="K728" s="61">
        <f t="shared" si="14"/>
        <v>38.04</v>
      </c>
      <c r="L728" s="62"/>
      <c r="M728" s="62"/>
    </row>
    <row r="729" spans="1:13">
      <c r="A729" s="34" t="s">
        <v>2317</v>
      </c>
      <c r="B729" s="34" t="s">
        <v>5003</v>
      </c>
      <c r="C729" s="92">
        <v>194954</v>
      </c>
      <c r="D729" s="92">
        <v>12018281</v>
      </c>
      <c r="E729" s="92">
        <v>3095</v>
      </c>
      <c r="F729" s="92">
        <v>642560</v>
      </c>
      <c r="G729" s="61">
        <v>30.86</v>
      </c>
      <c r="H729" s="61">
        <v>30.83</v>
      </c>
      <c r="I729" s="61">
        <v>19.059999999999999</v>
      </c>
      <c r="J729" s="61">
        <v>19.100000000000001</v>
      </c>
      <c r="K729" s="61">
        <f t="shared" si="14"/>
        <v>38.159999999999997</v>
      </c>
      <c r="L729" s="62"/>
      <c r="M729" s="62"/>
    </row>
    <row r="730" spans="1:13">
      <c r="A730" s="34" t="s">
        <v>2163</v>
      </c>
      <c r="B730" s="34" t="s">
        <v>5004</v>
      </c>
      <c r="C730" s="92">
        <v>148609</v>
      </c>
      <c r="D730" s="92">
        <v>12157321</v>
      </c>
      <c r="E730" s="92">
        <v>4146</v>
      </c>
      <c r="F730" s="92">
        <v>312387</v>
      </c>
      <c r="G730" s="61">
        <v>30.85</v>
      </c>
      <c r="H730" s="61">
        <v>30.93</v>
      </c>
      <c r="I730" s="61">
        <v>19.05</v>
      </c>
      <c r="J730" s="61">
        <v>18.95</v>
      </c>
      <c r="K730" s="61">
        <f t="shared" si="14"/>
        <v>38</v>
      </c>
      <c r="L730" s="62"/>
      <c r="M730" s="62"/>
    </row>
    <row r="731" spans="1:13">
      <c r="A731" s="34" t="s">
        <v>2713</v>
      </c>
      <c r="B731" s="34" t="s">
        <v>5005</v>
      </c>
      <c r="C731" s="92">
        <v>190040</v>
      </c>
      <c r="D731" s="92">
        <v>11898226</v>
      </c>
      <c r="E731" s="92">
        <v>2287</v>
      </c>
      <c r="F731" s="92">
        <v>395764</v>
      </c>
      <c r="G731" s="61">
        <v>30.9</v>
      </c>
      <c r="H731" s="61">
        <v>30.9</v>
      </c>
      <c r="I731" s="61">
        <v>18.98</v>
      </c>
      <c r="J731" s="61">
        <v>18.97</v>
      </c>
      <c r="K731" s="61">
        <f t="shared" si="14"/>
        <v>37.950000000000003</v>
      </c>
      <c r="L731" s="62"/>
      <c r="M731" s="62"/>
    </row>
    <row r="732" spans="1:13">
      <c r="A732" s="34" t="s">
        <v>2352</v>
      </c>
      <c r="B732" s="34" t="s">
        <v>5006</v>
      </c>
      <c r="C732" s="92">
        <v>179645</v>
      </c>
      <c r="D732" s="92">
        <v>11965502</v>
      </c>
      <c r="E732" s="92">
        <v>3124</v>
      </c>
      <c r="F732" s="92">
        <v>604036</v>
      </c>
      <c r="G732" s="61">
        <v>30.84</v>
      </c>
      <c r="H732" s="61">
        <v>30.9</v>
      </c>
      <c r="I732" s="61">
        <v>19.079999999999998</v>
      </c>
      <c r="J732" s="61">
        <v>19.010000000000002</v>
      </c>
      <c r="K732" s="61">
        <f t="shared" si="14"/>
        <v>38.090000000000003</v>
      </c>
      <c r="L732" s="62"/>
      <c r="M732" s="62"/>
    </row>
    <row r="733" spans="1:13">
      <c r="A733" s="34" t="s">
        <v>1463</v>
      </c>
      <c r="B733" s="34" t="s">
        <v>5007</v>
      </c>
      <c r="C733" s="92">
        <v>176693</v>
      </c>
      <c r="D733" s="92">
        <v>11767924</v>
      </c>
      <c r="E733" s="92">
        <v>2924</v>
      </c>
      <c r="F733" s="92">
        <v>535945</v>
      </c>
      <c r="G733" s="61">
        <v>30.9</v>
      </c>
      <c r="H733" s="61">
        <v>30.82</v>
      </c>
      <c r="I733" s="61">
        <v>18.96</v>
      </c>
      <c r="J733" s="61">
        <v>19.059999999999999</v>
      </c>
      <c r="K733" s="61">
        <f t="shared" si="14"/>
        <v>38.019999999999996</v>
      </c>
      <c r="L733" s="62"/>
      <c r="M733" s="62"/>
    </row>
    <row r="734" spans="1:13">
      <c r="A734" s="34" t="s">
        <v>1460</v>
      </c>
      <c r="B734" s="34" t="s">
        <v>5008</v>
      </c>
      <c r="C734" s="92">
        <v>140987</v>
      </c>
      <c r="D734" s="92">
        <v>12012433</v>
      </c>
      <c r="E734" s="92">
        <v>5597</v>
      </c>
      <c r="F734" s="92">
        <v>469044</v>
      </c>
      <c r="G734" s="61">
        <v>30.97</v>
      </c>
      <c r="H734" s="61">
        <v>30.99</v>
      </c>
      <c r="I734" s="61">
        <v>18.98</v>
      </c>
      <c r="J734" s="61">
        <v>18.91</v>
      </c>
      <c r="K734" s="61">
        <f t="shared" si="14"/>
        <v>37.89</v>
      </c>
      <c r="L734" s="62"/>
      <c r="M734" s="62"/>
    </row>
    <row r="735" spans="1:13">
      <c r="A735" s="34" t="s">
        <v>1465</v>
      </c>
      <c r="B735" s="34" t="s">
        <v>5009</v>
      </c>
      <c r="C735" s="92">
        <v>164874</v>
      </c>
      <c r="D735" s="92">
        <v>11756171</v>
      </c>
      <c r="E735" s="92">
        <v>2846</v>
      </c>
      <c r="F735" s="92">
        <v>820464</v>
      </c>
      <c r="G735" s="61">
        <v>30.79</v>
      </c>
      <c r="H735" s="61">
        <v>30.9</v>
      </c>
      <c r="I735" s="61">
        <v>19.07</v>
      </c>
      <c r="J735" s="61">
        <v>19.05</v>
      </c>
      <c r="K735" s="61">
        <f t="shared" si="14"/>
        <v>38.120000000000005</v>
      </c>
      <c r="L735" s="62"/>
      <c r="M735" s="62"/>
    </row>
    <row r="736" spans="1:13">
      <c r="A736" s="34" t="s">
        <v>2839</v>
      </c>
      <c r="B736" s="34" t="s">
        <v>5010</v>
      </c>
      <c r="C736" s="92">
        <v>117917</v>
      </c>
      <c r="D736" s="92">
        <v>13951872</v>
      </c>
      <c r="E736" s="92">
        <v>23212</v>
      </c>
      <c r="F736" s="92">
        <v>479290</v>
      </c>
      <c r="G736" s="61">
        <v>30.47</v>
      </c>
      <c r="H736" s="61">
        <v>30.52</v>
      </c>
      <c r="I736" s="61">
        <v>19.39</v>
      </c>
      <c r="J736" s="61">
        <v>19.309999999999999</v>
      </c>
      <c r="K736" s="61">
        <f t="shared" si="14"/>
        <v>38.700000000000003</v>
      </c>
      <c r="L736" s="62"/>
      <c r="M736" s="62"/>
    </row>
    <row r="737" spans="1:13">
      <c r="A737" s="34" t="s">
        <v>2372</v>
      </c>
      <c r="B737" s="34" t="s">
        <v>5011</v>
      </c>
      <c r="C737" s="92">
        <v>143127</v>
      </c>
      <c r="D737" s="92">
        <v>12041706</v>
      </c>
      <c r="E737" s="92">
        <v>3780</v>
      </c>
      <c r="F737" s="92">
        <v>499832</v>
      </c>
      <c r="G737" s="61">
        <v>30.89</v>
      </c>
      <c r="H737" s="61">
        <v>30.9</v>
      </c>
      <c r="I737" s="61">
        <v>18.989999999999998</v>
      </c>
      <c r="J737" s="61">
        <v>18.98</v>
      </c>
      <c r="K737" s="61">
        <f t="shared" si="14"/>
        <v>37.97</v>
      </c>
      <c r="L737" s="62"/>
      <c r="M737" s="62"/>
    </row>
    <row r="738" spans="1:13">
      <c r="A738" s="34" t="s">
        <v>977</v>
      </c>
      <c r="B738" s="34" t="s">
        <v>5012</v>
      </c>
      <c r="C738" s="92">
        <v>153131</v>
      </c>
      <c r="D738" s="92">
        <v>11934913</v>
      </c>
      <c r="E738" s="92">
        <v>2933</v>
      </c>
      <c r="F738" s="92">
        <v>547617</v>
      </c>
      <c r="G738" s="61">
        <v>30.83</v>
      </c>
      <c r="H738" s="61">
        <v>30.91</v>
      </c>
      <c r="I738" s="61">
        <v>19.04</v>
      </c>
      <c r="J738" s="61">
        <v>19.05</v>
      </c>
      <c r="K738" s="61">
        <f t="shared" si="14"/>
        <v>38.090000000000003</v>
      </c>
      <c r="L738" s="62"/>
      <c r="M738" s="62"/>
    </row>
    <row r="739" spans="1:13">
      <c r="A739" s="34" t="s">
        <v>1941</v>
      </c>
      <c r="B739" s="34" t="s">
        <v>5013</v>
      </c>
      <c r="C739" s="92">
        <v>28621</v>
      </c>
      <c r="D739" s="92">
        <v>15937130</v>
      </c>
      <c r="E739" s="92">
        <v>18495</v>
      </c>
      <c r="F739" s="92">
        <v>264335</v>
      </c>
      <c r="G739" s="61">
        <v>30.71</v>
      </c>
      <c r="H739" s="61">
        <v>30.71</v>
      </c>
      <c r="I739" s="61">
        <v>18.809999999999999</v>
      </c>
      <c r="J739" s="61">
        <v>18.84</v>
      </c>
      <c r="K739" s="61">
        <f t="shared" si="14"/>
        <v>37.65</v>
      </c>
      <c r="L739" s="62"/>
      <c r="M739" s="62"/>
    </row>
    <row r="740" spans="1:13">
      <c r="A740" s="34" t="s">
        <v>1969</v>
      </c>
      <c r="B740" s="34" t="s">
        <v>5014</v>
      </c>
      <c r="C740" s="92">
        <v>56495</v>
      </c>
      <c r="D740" s="92">
        <v>14309755</v>
      </c>
      <c r="E740" s="92">
        <v>9829</v>
      </c>
      <c r="F740" s="92">
        <v>214332</v>
      </c>
      <c r="G740" s="61">
        <v>30.79</v>
      </c>
      <c r="H740" s="61">
        <v>30.81</v>
      </c>
      <c r="I740" s="61">
        <v>18.96</v>
      </c>
      <c r="J740" s="61">
        <v>18.86</v>
      </c>
      <c r="K740" s="61">
        <f t="shared" si="14"/>
        <v>37.82</v>
      </c>
      <c r="L740" s="62"/>
      <c r="M740" s="62"/>
    </row>
    <row r="741" spans="1:13">
      <c r="A741" s="34" t="s">
        <v>585</v>
      </c>
      <c r="B741" s="34" t="s">
        <v>5015</v>
      </c>
      <c r="C741" s="92">
        <v>163311</v>
      </c>
      <c r="D741" s="92">
        <v>12159763</v>
      </c>
      <c r="E741" s="92">
        <v>3826</v>
      </c>
      <c r="F741" s="92">
        <v>568703</v>
      </c>
      <c r="G741" s="61">
        <v>30.83</v>
      </c>
      <c r="H741" s="61">
        <v>30.86</v>
      </c>
      <c r="I741" s="61">
        <v>19.010000000000002</v>
      </c>
      <c r="J741" s="61">
        <v>19.05</v>
      </c>
      <c r="K741" s="61">
        <f t="shared" si="14"/>
        <v>38.06</v>
      </c>
      <c r="L741" s="62"/>
      <c r="M741" s="62"/>
    </row>
    <row r="742" spans="1:13">
      <c r="A742" s="34" t="s">
        <v>1488</v>
      </c>
      <c r="B742" s="34" t="s">
        <v>5016</v>
      </c>
      <c r="C742" s="92">
        <v>77151</v>
      </c>
      <c r="D742" s="92">
        <v>14240890</v>
      </c>
      <c r="E742" s="92">
        <v>5939</v>
      </c>
      <c r="F742" s="92">
        <v>310735</v>
      </c>
      <c r="G742" s="61">
        <v>30.82</v>
      </c>
      <c r="H742" s="61">
        <v>30.82</v>
      </c>
      <c r="I742" s="61">
        <v>19.05</v>
      </c>
      <c r="J742" s="61">
        <v>19.059999999999999</v>
      </c>
      <c r="K742" s="61">
        <f t="shared" si="14"/>
        <v>38.11</v>
      </c>
      <c r="L742" s="62"/>
      <c r="M742" s="62"/>
    </row>
    <row r="743" spans="1:13">
      <c r="A743" s="34" t="s">
        <v>1959</v>
      </c>
      <c r="B743" s="34" t="s">
        <v>5017</v>
      </c>
      <c r="C743" s="92">
        <v>34680</v>
      </c>
      <c r="D743" s="92">
        <v>15097850</v>
      </c>
      <c r="E743" s="92">
        <v>19319</v>
      </c>
      <c r="F743" s="92">
        <v>240711</v>
      </c>
      <c r="G743" s="61">
        <v>30.75</v>
      </c>
      <c r="H743" s="61">
        <v>30.73</v>
      </c>
      <c r="I743" s="61">
        <v>18.79</v>
      </c>
      <c r="J743" s="61">
        <v>18.8</v>
      </c>
      <c r="K743" s="61">
        <f t="shared" si="14"/>
        <v>37.590000000000003</v>
      </c>
      <c r="L743" s="62"/>
      <c r="M743" s="62"/>
    </row>
    <row r="744" spans="1:13">
      <c r="A744" s="34" t="s">
        <v>1962</v>
      </c>
      <c r="B744" s="67" t="s">
        <v>5018</v>
      </c>
      <c r="C744" s="93">
        <v>39397</v>
      </c>
      <c r="D744" s="93">
        <v>18022688</v>
      </c>
      <c r="E744" s="92">
        <v>18982</v>
      </c>
      <c r="F744" s="92">
        <v>1269153</v>
      </c>
      <c r="G744" s="61">
        <v>31.12</v>
      </c>
      <c r="H744" s="61">
        <v>31.12</v>
      </c>
      <c r="I744" s="61">
        <v>18.45</v>
      </c>
      <c r="J744" s="61">
        <v>18.47</v>
      </c>
      <c r="K744" s="61">
        <f t="shared" si="14"/>
        <v>36.92</v>
      </c>
      <c r="L744" s="62"/>
      <c r="M744" s="62"/>
    </row>
    <row r="745" spans="1:13">
      <c r="A745" s="34" t="s">
        <v>1756</v>
      </c>
      <c r="B745" s="34" t="s">
        <v>5019</v>
      </c>
      <c r="C745" s="92">
        <v>18191</v>
      </c>
      <c r="D745" s="92">
        <v>16993195</v>
      </c>
      <c r="E745" s="92">
        <v>30479</v>
      </c>
      <c r="F745" s="92">
        <v>140627</v>
      </c>
      <c r="G745" s="61">
        <v>30.55</v>
      </c>
      <c r="H745" s="61">
        <v>30.56</v>
      </c>
      <c r="I745" s="61">
        <v>18.760000000000002</v>
      </c>
      <c r="J745" s="61">
        <v>18.670000000000002</v>
      </c>
      <c r="K745" s="61">
        <f t="shared" si="14"/>
        <v>37.430000000000007</v>
      </c>
      <c r="L745" s="62"/>
      <c r="M745" s="62"/>
    </row>
    <row r="746" spans="1:13">
      <c r="A746" s="34" t="s">
        <v>1973</v>
      </c>
      <c r="B746" s="34" t="s">
        <v>5020</v>
      </c>
      <c r="C746" s="92">
        <v>54129</v>
      </c>
      <c r="D746" s="92">
        <v>14394706</v>
      </c>
      <c r="E746" s="92">
        <v>10074</v>
      </c>
      <c r="F746" s="92">
        <v>278921</v>
      </c>
      <c r="G746" s="61">
        <v>30.84</v>
      </c>
      <c r="H746" s="61">
        <v>30.78</v>
      </c>
      <c r="I746" s="61">
        <v>18.88</v>
      </c>
      <c r="J746" s="61">
        <v>18.86</v>
      </c>
      <c r="K746" s="61">
        <f t="shared" si="14"/>
        <v>37.739999999999995</v>
      </c>
      <c r="L746" s="62"/>
      <c r="M746" s="62"/>
    </row>
    <row r="747" spans="1:13">
      <c r="A747" s="34" t="s">
        <v>1758</v>
      </c>
      <c r="B747" s="34" t="s">
        <v>5021</v>
      </c>
      <c r="C747" s="92">
        <v>20786</v>
      </c>
      <c r="D747" s="92">
        <v>16849788</v>
      </c>
      <c r="E747" s="92">
        <v>31199</v>
      </c>
      <c r="F747" s="92">
        <v>148771</v>
      </c>
      <c r="G747" s="61">
        <v>30.48</v>
      </c>
      <c r="H747" s="61">
        <v>30.56</v>
      </c>
      <c r="I747" s="61">
        <v>18.72</v>
      </c>
      <c r="J747" s="61">
        <v>18.649999999999999</v>
      </c>
      <c r="K747" s="61">
        <f t="shared" si="14"/>
        <v>37.369999999999997</v>
      </c>
      <c r="L747" s="62"/>
      <c r="M747" s="62"/>
    </row>
    <row r="748" spans="1:13">
      <c r="A748" s="34" t="s">
        <v>1722</v>
      </c>
      <c r="B748" s="34" t="s">
        <v>5022</v>
      </c>
      <c r="C748" s="92">
        <v>19393</v>
      </c>
      <c r="D748" s="92">
        <v>17283272</v>
      </c>
      <c r="E748" s="92">
        <v>29323</v>
      </c>
      <c r="F748" s="92">
        <v>142806</v>
      </c>
      <c r="G748" s="61">
        <v>30.59</v>
      </c>
      <c r="H748" s="61">
        <v>30.56</v>
      </c>
      <c r="I748" s="61">
        <v>18.8</v>
      </c>
      <c r="J748" s="61">
        <v>18.7</v>
      </c>
      <c r="K748" s="61">
        <f t="shared" si="14"/>
        <v>37.5</v>
      </c>
      <c r="L748" s="62"/>
      <c r="M748" s="62"/>
    </row>
    <row r="749" spans="1:13">
      <c r="A749" s="34" t="s">
        <v>466</v>
      </c>
      <c r="B749" s="34" t="s">
        <v>5023</v>
      </c>
      <c r="C749" s="92">
        <v>215924</v>
      </c>
      <c r="D749" s="92">
        <v>11986502</v>
      </c>
      <c r="E749" s="92">
        <v>2815</v>
      </c>
      <c r="F749" s="92">
        <v>552655</v>
      </c>
      <c r="G749" s="61">
        <v>30.86</v>
      </c>
      <c r="H749" s="61">
        <v>30.86</v>
      </c>
      <c r="I749" s="61">
        <v>18.940000000000001</v>
      </c>
      <c r="J749" s="61">
        <v>19.079999999999998</v>
      </c>
      <c r="K749" s="61">
        <f t="shared" si="14"/>
        <v>38.019999999999996</v>
      </c>
      <c r="L749" s="62"/>
      <c r="M749" s="62"/>
    </row>
    <row r="750" spans="1:13">
      <c r="A750" s="34" t="s">
        <v>470</v>
      </c>
      <c r="B750" s="34" t="s">
        <v>5024</v>
      </c>
      <c r="C750" s="92">
        <v>179305</v>
      </c>
      <c r="D750" s="92">
        <v>11821293</v>
      </c>
      <c r="E750" s="92">
        <v>1825</v>
      </c>
      <c r="F750" s="92">
        <v>569014</v>
      </c>
      <c r="G750" s="61">
        <v>30.86</v>
      </c>
      <c r="H750" s="61">
        <v>30.91</v>
      </c>
      <c r="I750" s="61">
        <v>19.059999999999999</v>
      </c>
      <c r="J750" s="61">
        <v>18.98</v>
      </c>
      <c r="K750" s="61">
        <f t="shared" si="14"/>
        <v>38.04</v>
      </c>
      <c r="L750" s="62"/>
      <c r="M750" s="62"/>
    </row>
    <row r="751" spans="1:13">
      <c r="A751" s="34" t="s">
        <v>434</v>
      </c>
      <c r="B751" s="34" t="s">
        <v>5025</v>
      </c>
      <c r="C751" s="92">
        <v>225881</v>
      </c>
      <c r="D751" s="92">
        <v>11869616</v>
      </c>
      <c r="E751" s="92">
        <v>2057</v>
      </c>
      <c r="F751" s="92">
        <v>569159</v>
      </c>
      <c r="G751" s="61">
        <v>30.87</v>
      </c>
      <c r="H751" s="61">
        <v>30.88</v>
      </c>
      <c r="I751" s="61">
        <v>19</v>
      </c>
      <c r="J751" s="61">
        <v>19.03</v>
      </c>
      <c r="K751" s="61">
        <f t="shared" si="14"/>
        <v>38.03</v>
      </c>
      <c r="L751" s="62"/>
      <c r="M751" s="62"/>
    </row>
    <row r="752" spans="1:13">
      <c r="A752" s="34" t="s">
        <v>1554</v>
      </c>
      <c r="B752" s="34" t="s">
        <v>5026</v>
      </c>
      <c r="C752" s="92">
        <v>68295</v>
      </c>
      <c r="D752" s="92">
        <v>13717908</v>
      </c>
      <c r="E752" s="92">
        <v>5818</v>
      </c>
      <c r="F752" s="92">
        <v>537057</v>
      </c>
      <c r="G752" s="61">
        <v>30.83</v>
      </c>
      <c r="H752" s="61">
        <v>30.95</v>
      </c>
      <c r="I752" s="61">
        <v>19</v>
      </c>
      <c r="J752" s="61">
        <v>18.989999999999998</v>
      </c>
      <c r="K752" s="61">
        <f t="shared" si="14"/>
        <v>37.989999999999995</v>
      </c>
      <c r="L752" s="62"/>
      <c r="M752" s="62"/>
    </row>
    <row r="753" spans="1:13">
      <c r="A753" s="34" t="s">
        <v>344</v>
      </c>
      <c r="B753" s="34" t="s">
        <v>5027</v>
      </c>
      <c r="C753" s="92">
        <v>280589</v>
      </c>
      <c r="D753" s="92">
        <v>11874100</v>
      </c>
      <c r="E753" s="92">
        <v>2756</v>
      </c>
      <c r="F753" s="92">
        <v>568603</v>
      </c>
      <c r="G753" s="61">
        <v>30.86</v>
      </c>
      <c r="H753" s="61">
        <v>30.9</v>
      </c>
      <c r="I753" s="61">
        <v>19.03</v>
      </c>
      <c r="J753" s="61">
        <v>18.940000000000001</v>
      </c>
      <c r="K753" s="61">
        <f t="shared" si="14"/>
        <v>37.97</v>
      </c>
      <c r="L753" s="62"/>
      <c r="M753" s="62"/>
    </row>
    <row r="754" spans="1:13">
      <c r="A754" s="34" t="s">
        <v>2116</v>
      </c>
      <c r="B754" s="34" t="s">
        <v>5028</v>
      </c>
      <c r="C754" s="92">
        <v>195553</v>
      </c>
      <c r="D754" s="92">
        <v>11959864</v>
      </c>
      <c r="E754" s="92">
        <v>2528</v>
      </c>
      <c r="F754" s="92">
        <v>552739</v>
      </c>
      <c r="G754" s="61">
        <v>30.9</v>
      </c>
      <c r="H754" s="61">
        <v>30.84</v>
      </c>
      <c r="I754" s="61">
        <v>18.989999999999998</v>
      </c>
      <c r="J754" s="61">
        <v>19</v>
      </c>
      <c r="K754" s="61">
        <f t="shared" si="14"/>
        <v>37.989999999999995</v>
      </c>
      <c r="L754" s="62"/>
      <c r="M754" s="62"/>
    </row>
    <row r="755" spans="1:13">
      <c r="A755" s="34" t="s">
        <v>2004</v>
      </c>
      <c r="B755" s="34" t="s">
        <v>5029</v>
      </c>
      <c r="C755" s="92">
        <v>35421</v>
      </c>
      <c r="D755" s="92">
        <v>14780226</v>
      </c>
      <c r="E755" s="92">
        <v>15063</v>
      </c>
      <c r="F755" s="92">
        <v>176659</v>
      </c>
      <c r="G755" s="61">
        <v>30.78</v>
      </c>
      <c r="H755" s="61">
        <v>30.75</v>
      </c>
      <c r="I755" s="61">
        <v>18.88</v>
      </c>
      <c r="J755" s="61">
        <v>18.829999999999998</v>
      </c>
      <c r="K755" s="61">
        <f t="shared" si="14"/>
        <v>37.709999999999994</v>
      </c>
      <c r="L755" s="62"/>
      <c r="M755" s="62"/>
    </row>
    <row r="756" spans="1:13">
      <c r="A756" s="34" t="s">
        <v>1115</v>
      </c>
      <c r="B756" s="34" t="s">
        <v>5030</v>
      </c>
      <c r="C756" s="92">
        <v>247891</v>
      </c>
      <c r="D756" s="92">
        <v>11891735</v>
      </c>
      <c r="E756" s="92">
        <v>1972</v>
      </c>
      <c r="F756" s="92">
        <v>956206</v>
      </c>
      <c r="G756" s="61">
        <v>30.91</v>
      </c>
      <c r="H756" s="61">
        <v>30.82</v>
      </c>
      <c r="I756" s="61">
        <v>19.05</v>
      </c>
      <c r="J756" s="61">
        <v>19.02</v>
      </c>
      <c r="K756" s="61">
        <f t="shared" si="14"/>
        <v>38.07</v>
      </c>
      <c r="L756" s="62"/>
      <c r="M756" s="62"/>
    </row>
    <row r="757" spans="1:13">
      <c r="A757" s="34" t="s">
        <v>1119</v>
      </c>
      <c r="B757" s="34" t="s">
        <v>5031</v>
      </c>
      <c r="C757" s="92">
        <v>180533</v>
      </c>
      <c r="D757" s="92">
        <v>11930433</v>
      </c>
      <c r="E757" s="92">
        <v>2221</v>
      </c>
      <c r="F757" s="92">
        <v>637568</v>
      </c>
      <c r="G757" s="61">
        <v>30.86</v>
      </c>
      <c r="H757" s="61">
        <v>30.87</v>
      </c>
      <c r="I757" s="61">
        <v>19.03</v>
      </c>
      <c r="J757" s="61">
        <v>19</v>
      </c>
      <c r="K757" s="61">
        <f t="shared" si="14"/>
        <v>38.03</v>
      </c>
      <c r="L757" s="62"/>
      <c r="M757" s="62"/>
    </row>
    <row r="758" spans="1:13">
      <c r="A758" s="34" t="s">
        <v>2851</v>
      </c>
      <c r="B758" s="34" t="s">
        <v>5032</v>
      </c>
      <c r="C758" s="92">
        <v>151117</v>
      </c>
      <c r="D758" s="92">
        <v>12764128</v>
      </c>
      <c r="E758" s="92">
        <v>5118</v>
      </c>
      <c r="F758" s="92">
        <v>553442</v>
      </c>
      <c r="G758" s="61">
        <v>30.83</v>
      </c>
      <c r="H758" s="61">
        <v>30.82</v>
      </c>
      <c r="I758" s="61">
        <v>19.010000000000002</v>
      </c>
      <c r="J758" s="61">
        <v>19.059999999999999</v>
      </c>
      <c r="K758" s="61">
        <f t="shared" si="14"/>
        <v>38.07</v>
      </c>
      <c r="L758" s="62"/>
      <c r="M758" s="62"/>
    </row>
    <row r="759" spans="1:13">
      <c r="A759" s="34" t="s">
        <v>2710</v>
      </c>
      <c r="B759" s="34" t="s">
        <v>5033</v>
      </c>
      <c r="C759" s="92">
        <v>99335</v>
      </c>
      <c r="D759" s="92">
        <v>13392463</v>
      </c>
      <c r="E759" s="92">
        <v>4970</v>
      </c>
      <c r="F759" s="92">
        <v>352748</v>
      </c>
      <c r="G759" s="61">
        <v>30.81</v>
      </c>
      <c r="H759" s="61">
        <v>30.83</v>
      </c>
      <c r="I759" s="61">
        <v>19.02</v>
      </c>
      <c r="J759" s="61">
        <v>18.95</v>
      </c>
      <c r="K759" s="61">
        <f t="shared" si="14"/>
        <v>37.97</v>
      </c>
      <c r="L759" s="62"/>
      <c r="M759" s="62"/>
    </row>
    <row r="760" spans="1:13">
      <c r="A760" s="34" t="s">
        <v>2842</v>
      </c>
      <c r="B760" s="34" t="s">
        <v>5034</v>
      </c>
      <c r="C760" s="92">
        <v>116933</v>
      </c>
      <c r="D760" s="92">
        <v>12925172</v>
      </c>
      <c r="E760" s="92">
        <v>4231</v>
      </c>
      <c r="F760" s="92">
        <v>304769</v>
      </c>
      <c r="G760" s="61">
        <v>30.83</v>
      </c>
      <c r="H760" s="61">
        <v>30.92</v>
      </c>
      <c r="I760" s="61">
        <v>18.989999999999998</v>
      </c>
      <c r="J760" s="61">
        <v>18.98</v>
      </c>
      <c r="K760" s="61">
        <f t="shared" si="14"/>
        <v>37.97</v>
      </c>
      <c r="L760" s="62"/>
      <c r="M760" s="62"/>
    </row>
    <row r="761" spans="1:13">
      <c r="A761" s="34" t="s">
        <v>2909</v>
      </c>
      <c r="B761" s="34" t="s">
        <v>5035</v>
      </c>
      <c r="C761" s="92">
        <v>161271</v>
      </c>
      <c r="D761" s="92">
        <v>12290295</v>
      </c>
      <c r="E761" s="92">
        <v>3040</v>
      </c>
      <c r="F761" s="92">
        <v>478837</v>
      </c>
      <c r="G761" s="61">
        <v>30.82</v>
      </c>
      <c r="H761" s="61">
        <v>30.86</v>
      </c>
      <c r="I761" s="61">
        <v>19.07</v>
      </c>
      <c r="J761" s="61">
        <v>19</v>
      </c>
      <c r="K761" s="61">
        <f t="shared" si="14"/>
        <v>38.07</v>
      </c>
      <c r="L761" s="62"/>
      <c r="M761" s="62"/>
    </row>
    <row r="762" spans="1:13">
      <c r="A762" s="34" t="s">
        <v>2829</v>
      </c>
      <c r="B762" s="34" t="s">
        <v>5036</v>
      </c>
      <c r="C762" s="92">
        <v>136758</v>
      </c>
      <c r="D762" s="92">
        <v>12894905</v>
      </c>
      <c r="E762" s="92">
        <v>3233</v>
      </c>
      <c r="F762" s="92">
        <v>481012</v>
      </c>
      <c r="G762" s="61">
        <v>30.81</v>
      </c>
      <c r="H762" s="61">
        <v>30.89</v>
      </c>
      <c r="I762" s="61">
        <v>19.010000000000002</v>
      </c>
      <c r="J762" s="61">
        <v>19.04</v>
      </c>
      <c r="K762" s="61">
        <f t="shared" si="14"/>
        <v>38.049999999999997</v>
      </c>
      <c r="L762" s="62"/>
      <c r="M762" s="62"/>
    </row>
    <row r="763" spans="1:13">
      <c r="A763" s="34" t="s">
        <v>2845</v>
      </c>
      <c r="B763" s="34" t="s">
        <v>5037</v>
      </c>
      <c r="C763" s="92">
        <v>161265</v>
      </c>
      <c r="D763" s="92">
        <v>12412244</v>
      </c>
      <c r="E763" s="92">
        <v>2861</v>
      </c>
      <c r="F763" s="92">
        <v>598413</v>
      </c>
      <c r="G763" s="61">
        <v>30.84</v>
      </c>
      <c r="H763" s="61">
        <v>30.89</v>
      </c>
      <c r="I763" s="61">
        <v>18.96</v>
      </c>
      <c r="J763" s="61">
        <v>19</v>
      </c>
      <c r="K763" s="61">
        <f t="shared" si="14"/>
        <v>37.96</v>
      </c>
      <c r="L763" s="62"/>
      <c r="M763" s="62"/>
    </row>
    <row r="764" spans="1:13">
      <c r="A764" s="34" t="s">
        <v>2849</v>
      </c>
      <c r="B764" s="34" t="s">
        <v>5038</v>
      </c>
      <c r="C764" s="92">
        <v>133616</v>
      </c>
      <c r="D764" s="92">
        <v>12886489</v>
      </c>
      <c r="E764" s="92">
        <v>3525</v>
      </c>
      <c r="F764" s="92">
        <v>559066</v>
      </c>
      <c r="G764" s="61">
        <v>30.82</v>
      </c>
      <c r="H764" s="61">
        <v>30.88</v>
      </c>
      <c r="I764" s="61">
        <v>19.05</v>
      </c>
      <c r="J764" s="61">
        <v>18.989999999999998</v>
      </c>
      <c r="K764" s="61">
        <f t="shared" si="14"/>
        <v>38.04</v>
      </c>
      <c r="L764" s="62"/>
      <c r="M764" s="62"/>
    </row>
    <row r="765" spans="1:13">
      <c r="A765" s="34" t="s">
        <v>2902</v>
      </c>
      <c r="B765" s="34" t="s">
        <v>5039</v>
      </c>
      <c r="C765" s="92">
        <v>162079</v>
      </c>
      <c r="D765" s="92">
        <v>12430905</v>
      </c>
      <c r="E765" s="92">
        <v>3877</v>
      </c>
      <c r="F765" s="92">
        <v>559303</v>
      </c>
      <c r="G765" s="61">
        <v>30.84</v>
      </c>
      <c r="H765" s="61">
        <v>30.84</v>
      </c>
      <c r="I765" s="61">
        <v>19.03</v>
      </c>
      <c r="J765" s="61">
        <v>19.04</v>
      </c>
      <c r="K765" s="61">
        <f t="shared" si="14"/>
        <v>38.07</v>
      </c>
      <c r="L765" s="62"/>
      <c r="M765" s="62"/>
    </row>
    <row r="766" spans="1:13">
      <c r="A766" s="34" t="s">
        <v>2854</v>
      </c>
      <c r="B766" s="34" t="s">
        <v>5040</v>
      </c>
      <c r="C766" s="92">
        <v>132603</v>
      </c>
      <c r="D766" s="92">
        <v>12603015</v>
      </c>
      <c r="E766" s="92">
        <v>3028</v>
      </c>
      <c r="F766" s="92">
        <v>553115</v>
      </c>
      <c r="G766" s="61">
        <v>30.86</v>
      </c>
      <c r="H766" s="61">
        <v>30.86</v>
      </c>
      <c r="I766" s="61">
        <v>19.04</v>
      </c>
      <c r="J766" s="61">
        <v>19.02</v>
      </c>
      <c r="K766" s="61">
        <f t="shared" si="14"/>
        <v>38.06</v>
      </c>
      <c r="L766" s="62"/>
      <c r="M766" s="62"/>
    </row>
    <row r="767" spans="1:13">
      <c r="A767" s="34" t="s">
        <v>728</v>
      </c>
      <c r="B767" s="34" t="s">
        <v>5041</v>
      </c>
      <c r="C767" s="92">
        <v>258497</v>
      </c>
      <c r="D767" s="92">
        <v>11879671</v>
      </c>
      <c r="E767" s="92">
        <v>1748</v>
      </c>
      <c r="F767" s="92">
        <v>808653</v>
      </c>
      <c r="G767" s="61">
        <v>30.86</v>
      </c>
      <c r="H767" s="61">
        <v>30.87</v>
      </c>
      <c r="I767" s="61">
        <v>18.989999999999998</v>
      </c>
      <c r="J767" s="61">
        <v>19.059999999999999</v>
      </c>
      <c r="K767" s="61">
        <f t="shared" si="14"/>
        <v>38.049999999999997</v>
      </c>
      <c r="L767" s="62"/>
      <c r="M767" s="62"/>
    </row>
    <row r="768" spans="1:13">
      <c r="A768" s="34" t="s">
        <v>259</v>
      </c>
      <c r="B768" s="34" t="s">
        <v>5042</v>
      </c>
      <c r="C768" s="92">
        <v>205030</v>
      </c>
      <c r="D768" s="92">
        <v>11982097</v>
      </c>
      <c r="E768" s="92">
        <v>3094</v>
      </c>
      <c r="F768" s="92">
        <v>551989</v>
      </c>
      <c r="G768" s="61">
        <v>30.9</v>
      </c>
      <c r="H768" s="61">
        <v>30.81</v>
      </c>
      <c r="I768" s="61">
        <v>19.07</v>
      </c>
      <c r="J768" s="61">
        <v>18.989999999999998</v>
      </c>
      <c r="K768" s="61">
        <f t="shared" si="14"/>
        <v>38.06</v>
      </c>
      <c r="L768" s="62"/>
      <c r="M768" s="62"/>
    </row>
    <row r="769" spans="1:13">
      <c r="A769" s="34" t="s">
        <v>735</v>
      </c>
      <c r="B769" s="34" t="s">
        <v>5043</v>
      </c>
      <c r="C769" s="92">
        <v>176774</v>
      </c>
      <c r="D769" s="92">
        <v>11920817</v>
      </c>
      <c r="E769" s="92">
        <v>2399</v>
      </c>
      <c r="F769" s="92">
        <v>573992</v>
      </c>
      <c r="G769" s="61">
        <v>30.92</v>
      </c>
      <c r="H769" s="61">
        <v>30.84</v>
      </c>
      <c r="I769" s="61">
        <v>19.05</v>
      </c>
      <c r="J769" s="61">
        <v>18.989999999999998</v>
      </c>
      <c r="K769" s="61">
        <f t="shared" si="14"/>
        <v>38.04</v>
      </c>
      <c r="L769" s="62"/>
      <c r="M769" s="62"/>
    </row>
    <row r="770" spans="1:13">
      <c r="A770" s="34" t="s">
        <v>737</v>
      </c>
      <c r="B770" s="34" t="s">
        <v>5044</v>
      </c>
      <c r="C770" s="92">
        <v>185935</v>
      </c>
      <c r="D770" s="92">
        <v>11952220</v>
      </c>
      <c r="E770" s="92">
        <v>2629</v>
      </c>
      <c r="F770" s="92">
        <v>590027</v>
      </c>
      <c r="G770" s="61">
        <v>30.89</v>
      </c>
      <c r="H770" s="61">
        <v>30.82</v>
      </c>
      <c r="I770" s="61">
        <v>19.010000000000002</v>
      </c>
      <c r="J770" s="61">
        <v>19.04</v>
      </c>
      <c r="K770" s="61">
        <f t="shared" si="14"/>
        <v>38.049999999999997</v>
      </c>
      <c r="L770" s="62"/>
      <c r="M770" s="62"/>
    </row>
    <row r="771" spans="1:13">
      <c r="A771" s="34" t="s">
        <v>731</v>
      </c>
      <c r="B771" s="34" t="s">
        <v>5045</v>
      </c>
      <c r="C771" s="92">
        <v>222734</v>
      </c>
      <c r="D771" s="92">
        <v>12145399</v>
      </c>
      <c r="E771" s="92">
        <v>3940</v>
      </c>
      <c r="F771" s="92">
        <v>598762</v>
      </c>
      <c r="G771" s="61">
        <v>30.82</v>
      </c>
      <c r="H771" s="61">
        <v>30.9</v>
      </c>
      <c r="I771" s="61">
        <v>19.04</v>
      </c>
      <c r="J771" s="61">
        <v>18.98</v>
      </c>
      <c r="K771" s="61">
        <f t="shared" si="14"/>
        <v>38.019999999999996</v>
      </c>
      <c r="L771" s="62"/>
      <c r="M771" s="62"/>
    </row>
    <row r="772" spans="1:13">
      <c r="A772" s="34" t="s">
        <v>725</v>
      </c>
      <c r="B772" s="34" t="s">
        <v>5046</v>
      </c>
      <c r="C772" s="92">
        <v>174984</v>
      </c>
      <c r="D772" s="92">
        <v>12002744</v>
      </c>
      <c r="E772" s="92">
        <v>3542</v>
      </c>
      <c r="F772" s="92">
        <v>476450</v>
      </c>
      <c r="G772" s="61">
        <v>30.86</v>
      </c>
      <c r="H772" s="61">
        <v>30.85</v>
      </c>
      <c r="I772" s="61">
        <v>19.05</v>
      </c>
      <c r="J772" s="61">
        <v>19.03</v>
      </c>
      <c r="K772" s="61">
        <f t="shared" ref="K772:K835" si="15">SUM(I772:J772)</f>
        <v>38.08</v>
      </c>
      <c r="L772" s="62"/>
      <c r="M772" s="62"/>
    </row>
    <row r="773" spans="1:13">
      <c r="A773" s="34" t="s">
        <v>733</v>
      </c>
      <c r="B773" s="34" t="s">
        <v>5047</v>
      </c>
      <c r="C773" s="92">
        <v>155996</v>
      </c>
      <c r="D773" s="92">
        <v>12524081</v>
      </c>
      <c r="E773" s="92">
        <v>4066</v>
      </c>
      <c r="F773" s="92">
        <v>889786</v>
      </c>
      <c r="G773" s="61">
        <v>30.9</v>
      </c>
      <c r="H773" s="61">
        <v>30.81</v>
      </c>
      <c r="I773" s="61">
        <v>19</v>
      </c>
      <c r="J773" s="61">
        <v>19.02</v>
      </c>
      <c r="K773" s="61">
        <f t="shared" si="15"/>
        <v>38.019999999999996</v>
      </c>
      <c r="L773" s="62"/>
      <c r="M773" s="62"/>
    </row>
    <row r="774" spans="1:13">
      <c r="A774" s="34" t="s">
        <v>739</v>
      </c>
      <c r="B774" s="34" t="s">
        <v>5048</v>
      </c>
      <c r="C774" s="92">
        <v>176657</v>
      </c>
      <c r="D774" s="92">
        <v>12362064</v>
      </c>
      <c r="E774" s="92">
        <v>3363</v>
      </c>
      <c r="F774" s="92">
        <v>437488</v>
      </c>
      <c r="G774" s="61">
        <v>30.87</v>
      </c>
      <c r="H774" s="61">
        <v>30.83</v>
      </c>
      <c r="I774" s="61">
        <v>19.059999999999999</v>
      </c>
      <c r="J774" s="61">
        <v>19.02</v>
      </c>
      <c r="K774" s="61">
        <f t="shared" si="15"/>
        <v>38.08</v>
      </c>
      <c r="L774" s="62"/>
      <c r="M774" s="62"/>
    </row>
    <row r="775" spans="1:13">
      <c r="A775" s="34" t="s">
        <v>980</v>
      </c>
      <c r="B775" s="34" t="s">
        <v>5049</v>
      </c>
      <c r="C775" s="92">
        <v>106735</v>
      </c>
      <c r="D775" s="92">
        <v>12886786</v>
      </c>
      <c r="E775" s="92">
        <v>5964</v>
      </c>
      <c r="F775" s="92">
        <v>365688</v>
      </c>
      <c r="G775" s="61">
        <v>30.85</v>
      </c>
      <c r="H775" s="61">
        <v>30.81</v>
      </c>
      <c r="I775" s="61">
        <v>18.96</v>
      </c>
      <c r="J775" s="61">
        <v>19.11</v>
      </c>
      <c r="K775" s="61">
        <f t="shared" si="15"/>
        <v>38.07</v>
      </c>
      <c r="L775" s="62"/>
      <c r="M775" s="62"/>
    </row>
    <row r="776" spans="1:13">
      <c r="A776" s="34" t="s">
        <v>1790</v>
      </c>
      <c r="B776" s="34" t="s">
        <v>5050</v>
      </c>
      <c r="C776" s="92">
        <v>62530</v>
      </c>
      <c r="D776" s="92">
        <v>14625284</v>
      </c>
      <c r="E776" s="92">
        <v>9296</v>
      </c>
      <c r="F776" s="92">
        <v>353015</v>
      </c>
      <c r="G776" s="61">
        <v>30.78</v>
      </c>
      <c r="H776" s="61">
        <v>30.85</v>
      </c>
      <c r="I776" s="61">
        <v>19.04</v>
      </c>
      <c r="J776" s="61">
        <v>19</v>
      </c>
      <c r="K776" s="61">
        <f t="shared" si="15"/>
        <v>38.04</v>
      </c>
      <c r="L776" s="62"/>
      <c r="M776" s="62"/>
    </row>
    <row r="777" spans="1:13">
      <c r="A777" s="34" t="s">
        <v>1763</v>
      </c>
      <c r="B777" s="34" t="s">
        <v>5051</v>
      </c>
      <c r="C777" s="92">
        <v>65508</v>
      </c>
      <c r="D777" s="92">
        <v>15498743</v>
      </c>
      <c r="E777" s="92">
        <v>6734</v>
      </c>
      <c r="F777" s="92">
        <v>358314</v>
      </c>
      <c r="G777" s="61">
        <v>30.83</v>
      </c>
      <c r="H777" s="61">
        <v>30.78</v>
      </c>
      <c r="I777" s="61">
        <v>19.059999999999999</v>
      </c>
      <c r="J777" s="61">
        <v>19.05</v>
      </c>
      <c r="K777" s="61">
        <f t="shared" si="15"/>
        <v>38.11</v>
      </c>
      <c r="L777" s="62"/>
      <c r="M777" s="62"/>
    </row>
    <row r="778" spans="1:13">
      <c r="A778" s="34" t="s">
        <v>1745</v>
      </c>
      <c r="B778" s="34" t="s">
        <v>5052</v>
      </c>
      <c r="C778" s="92">
        <v>71387</v>
      </c>
      <c r="D778" s="92">
        <v>14834780</v>
      </c>
      <c r="E778" s="92">
        <v>6953</v>
      </c>
      <c r="F778" s="92">
        <v>301799</v>
      </c>
      <c r="G778" s="61">
        <v>30.86</v>
      </c>
      <c r="H778" s="61">
        <v>30.8</v>
      </c>
      <c r="I778" s="61">
        <v>19</v>
      </c>
      <c r="J778" s="61">
        <v>19.03</v>
      </c>
      <c r="K778" s="61">
        <f t="shared" si="15"/>
        <v>38.03</v>
      </c>
      <c r="L778" s="62"/>
      <c r="M778" s="62"/>
    </row>
    <row r="779" spans="1:13">
      <c r="A779" s="34" t="s">
        <v>1760</v>
      </c>
      <c r="B779" s="34" t="s">
        <v>5053</v>
      </c>
      <c r="C779" s="92">
        <v>60665</v>
      </c>
      <c r="D779" s="92">
        <v>14777179</v>
      </c>
      <c r="E779" s="92">
        <v>7999</v>
      </c>
      <c r="F779" s="92">
        <v>291881</v>
      </c>
      <c r="G779" s="61">
        <v>30.81</v>
      </c>
      <c r="H779" s="61">
        <v>30.86</v>
      </c>
      <c r="I779" s="61">
        <v>19</v>
      </c>
      <c r="J779" s="61">
        <v>18.96</v>
      </c>
      <c r="K779" s="61">
        <f t="shared" si="15"/>
        <v>37.96</v>
      </c>
      <c r="L779" s="62"/>
      <c r="M779" s="62"/>
    </row>
    <row r="780" spans="1:13">
      <c r="A780" s="34" t="s">
        <v>1625</v>
      </c>
      <c r="B780" s="34" t="s">
        <v>5054</v>
      </c>
      <c r="C780" s="92">
        <v>56548</v>
      </c>
      <c r="D780" s="92">
        <v>15630148</v>
      </c>
      <c r="E780" s="92">
        <v>8727</v>
      </c>
      <c r="F780" s="92">
        <v>318557</v>
      </c>
      <c r="G780" s="61">
        <v>30.8</v>
      </c>
      <c r="H780" s="61">
        <v>30.81</v>
      </c>
      <c r="I780" s="61">
        <v>19.010000000000002</v>
      </c>
      <c r="J780" s="61">
        <v>19.079999999999998</v>
      </c>
      <c r="K780" s="61">
        <f t="shared" si="15"/>
        <v>38.090000000000003</v>
      </c>
      <c r="L780" s="62"/>
      <c r="M780" s="62"/>
    </row>
    <row r="781" spans="1:13">
      <c r="A781" s="34" t="s">
        <v>2912</v>
      </c>
      <c r="B781" s="34" t="s">
        <v>5055</v>
      </c>
      <c r="C781" s="92">
        <v>151283</v>
      </c>
      <c r="D781" s="92">
        <v>12504457</v>
      </c>
      <c r="E781" s="92">
        <v>4105</v>
      </c>
      <c r="F781" s="92">
        <v>559189</v>
      </c>
      <c r="G781" s="61">
        <v>30.83</v>
      </c>
      <c r="H781" s="61">
        <v>30.83</v>
      </c>
      <c r="I781" s="61">
        <v>19.04</v>
      </c>
      <c r="J781" s="61">
        <v>19.04</v>
      </c>
      <c r="K781" s="61">
        <f t="shared" si="15"/>
        <v>38.08</v>
      </c>
      <c r="L781" s="62"/>
      <c r="M781" s="62"/>
    </row>
    <row r="782" spans="1:13">
      <c r="A782" s="34" t="s">
        <v>2327</v>
      </c>
      <c r="B782" s="34" t="s">
        <v>5056</v>
      </c>
      <c r="C782" s="92">
        <v>66904</v>
      </c>
      <c r="D782" s="92">
        <v>15289256</v>
      </c>
      <c r="E782" s="92">
        <v>8085</v>
      </c>
      <c r="F782" s="92">
        <v>306383</v>
      </c>
      <c r="G782" s="61">
        <v>30.82</v>
      </c>
      <c r="H782" s="61">
        <v>30.75</v>
      </c>
      <c r="I782" s="61">
        <v>19.079999999999998</v>
      </c>
      <c r="J782" s="61">
        <v>19.05</v>
      </c>
      <c r="K782" s="61">
        <f t="shared" si="15"/>
        <v>38.129999999999995</v>
      </c>
      <c r="L782" s="62"/>
      <c r="M782" s="62"/>
    </row>
    <row r="783" spans="1:13">
      <c r="A783" s="34" t="s">
        <v>2331</v>
      </c>
      <c r="B783" s="34" t="s">
        <v>5057</v>
      </c>
      <c r="C783" s="92">
        <v>68868</v>
      </c>
      <c r="D783" s="92">
        <v>15072347</v>
      </c>
      <c r="E783" s="92">
        <v>9529</v>
      </c>
      <c r="F783" s="92">
        <v>279008</v>
      </c>
      <c r="G783" s="61">
        <v>30.76</v>
      </c>
      <c r="H783" s="61">
        <v>30.78</v>
      </c>
      <c r="I783" s="61">
        <v>19.11</v>
      </c>
      <c r="J783" s="61">
        <v>19.07</v>
      </c>
      <c r="K783" s="61">
        <f t="shared" si="15"/>
        <v>38.18</v>
      </c>
      <c r="L783" s="62"/>
      <c r="M783" s="62"/>
    </row>
    <row r="784" spans="1:13">
      <c r="A784" s="34" t="s">
        <v>2255</v>
      </c>
      <c r="B784" s="34" t="s">
        <v>5058</v>
      </c>
      <c r="C784" s="92">
        <v>51564</v>
      </c>
      <c r="D784" s="92">
        <v>15632589</v>
      </c>
      <c r="E784" s="92">
        <v>11292</v>
      </c>
      <c r="F784" s="92">
        <v>538924</v>
      </c>
      <c r="G784" s="61">
        <v>30.86</v>
      </c>
      <c r="H784" s="61">
        <v>30.75</v>
      </c>
      <c r="I784" s="61">
        <v>19.07</v>
      </c>
      <c r="J784" s="61">
        <v>19.09</v>
      </c>
      <c r="K784" s="61">
        <f t="shared" si="15"/>
        <v>38.159999999999997</v>
      </c>
      <c r="L784" s="62"/>
      <c r="M784" s="62"/>
    </row>
    <row r="785" spans="1:13">
      <c r="A785" s="34" t="s">
        <v>1792</v>
      </c>
      <c r="B785" s="34" t="s">
        <v>5059</v>
      </c>
      <c r="C785" s="92">
        <v>56299</v>
      </c>
      <c r="D785" s="92">
        <v>15198873</v>
      </c>
      <c r="E785" s="92">
        <v>7596</v>
      </c>
      <c r="F785" s="92">
        <v>270690</v>
      </c>
      <c r="G785" s="61">
        <v>30.83</v>
      </c>
      <c r="H785" s="61">
        <v>30.81</v>
      </c>
      <c r="I785" s="61">
        <v>19.010000000000002</v>
      </c>
      <c r="J785" s="61">
        <v>19.04</v>
      </c>
      <c r="K785" s="61">
        <f t="shared" si="15"/>
        <v>38.049999999999997</v>
      </c>
      <c r="L785" s="62"/>
      <c r="M785" s="62"/>
    </row>
    <row r="786" spans="1:13">
      <c r="A786" s="34" t="s">
        <v>2195</v>
      </c>
      <c r="B786" s="34" t="s">
        <v>5060</v>
      </c>
      <c r="C786" s="92">
        <v>66930</v>
      </c>
      <c r="D786" s="92">
        <v>14155184</v>
      </c>
      <c r="E786" s="92">
        <v>6530</v>
      </c>
      <c r="F786" s="92">
        <v>479767</v>
      </c>
      <c r="G786" s="61">
        <v>30.98</v>
      </c>
      <c r="H786" s="61">
        <v>30.94</v>
      </c>
      <c r="I786" s="61">
        <v>18.91</v>
      </c>
      <c r="J786" s="61">
        <v>18.88</v>
      </c>
      <c r="K786" s="61">
        <f t="shared" si="15"/>
        <v>37.79</v>
      </c>
      <c r="L786" s="62"/>
      <c r="M786" s="62"/>
    </row>
    <row r="787" spans="1:13">
      <c r="A787" s="34" t="s">
        <v>2197</v>
      </c>
      <c r="B787" s="34" t="s">
        <v>5061</v>
      </c>
      <c r="C787" s="92">
        <v>71150</v>
      </c>
      <c r="D787" s="92">
        <v>14328589</v>
      </c>
      <c r="E787" s="92">
        <v>5098</v>
      </c>
      <c r="F787" s="92">
        <v>480538</v>
      </c>
      <c r="G787" s="61">
        <v>30.87</v>
      </c>
      <c r="H787" s="61">
        <v>30.85</v>
      </c>
      <c r="I787" s="61">
        <v>19.05</v>
      </c>
      <c r="J787" s="61">
        <v>18.97</v>
      </c>
      <c r="K787" s="61">
        <f t="shared" si="15"/>
        <v>38.019999999999996</v>
      </c>
      <c r="L787" s="62"/>
      <c r="M787" s="62"/>
    </row>
    <row r="788" spans="1:13">
      <c r="A788" s="34" t="s">
        <v>1187</v>
      </c>
      <c r="B788" s="34" t="s">
        <v>5062</v>
      </c>
      <c r="C788" s="92">
        <v>157465</v>
      </c>
      <c r="D788" s="92">
        <v>12032025</v>
      </c>
      <c r="E788" s="92">
        <v>3272</v>
      </c>
      <c r="F788" s="92">
        <v>456388</v>
      </c>
      <c r="G788" s="61">
        <v>30.85</v>
      </c>
      <c r="H788" s="61">
        <v>30.84</v>
      </c>
      <c r="I788" s="61">
        <v>18.96</v>
      </c>
      <c r="J788" s="61">
        <v>18.96</v>
      </c>
      <c r="K788" s="61">
        <f t="shared" si="15"/>
        <v>37.92</v>
      </c>
      <c r="L788" s="62"/>
      <c r="M788" s="62"/>
    </row>
    <row r="789" spans="1:13">
      <c r="A789" s="34" t="s">
        <v>298</v>
      </c>
      <c r="B789" s="34" t="s">
        <v>5063</v>
      </c>
      <c r="C789" s="92">
        <v>244386</v>
      </c>
      <c r="D789" s="92">
        <v>11885401</v>
      </c>
      <c r="E789" s="92">
        <v>2691</v>
      </c>
      <c r="F789" s="92">
        <v>569542</v>
      </c>
      <c r="G789" s="61">
        <v>30.77</v>
      </c>
      <c r="H789" s="61">
        <v>30.94</v>
      </c>
      <c r="I789" s="61">
        <v>19.02</v>
      </c>
      <c r="J789" s="61">
        <v>19.010000000000002</v>
      </c>
      <c r="K789" s="61">
        <f t="shared" si="15"/>
        <v>38.03</v>
      </c>
      <c r="L789" s="62"/>
      <c r="M789" s="62"/>
    </row>
    <row r="790" spans="1:13">
      <c r="A790" s="34" t="s">
        <v>305</v>
      </c>
      <c r="B790" s="34" t="s">
        <v>5064</v>
      </c>
      <c r="C790" s="92">
        <v>266761</v>
      </c>
      <c r="D790" s="92">
        <v>11873254</v>
      </c>
      <c r="E790" s="92">
        <v>2765</v>
      </c>
      <c r="F790" s="92">
        <v>568978</v>
      </c>
      <c r="G790" s="61">
        <v>30.92</v>
      </c>
      <c r="H790" s="61">
        <v>30.89</v>
      </c>
      <c r="I790" s="61">
        <v>18.940000000000001</v>
      </c>
      <c r="J790" s="61">
        <v>19.03</v>
      </c>
      <c r="K790" s="61">
        <f t="shared" si="15"/>
        <v>37.97</v>
      </c>
      <c r="L790" s="62"/>
      <c r="M790" s="62"/>
    </row>
    <row r="791" spans="1:13">
      <c r="A791" s="34" t="s">
        <v>2311</v>
      </c>
      <c r="B791" s="34" t="s">
        <v>5065</v>
      </c>
      <c r="C791" s="92">
        <v>85085</v>
      </c>
      <c r="D791" s="92">
        <v>14767092</v>
      </c>
      <c r="E791" s="92">
        <v>5277</v>
      </c>
      <c r="F791" s="92">
        <v>346433</v>
      </c>
      <c r="G791" s="61">
        <v>30.81</v>
      </c>
      <c r="H791" s="61">
        <v>30.86</v>
      </c>
      <c r="I791" s="61">
        <v>19.04</v>
      </c>
      <c r="J791" s="61">
        <v>19.02</v>
      </c>
      <c r="K791" s="61">
        <f t="shared" si="15"/>
        <v>38.06</v>
      </c>
      <c r="L791" s="62"/>
      <c r="M791" s="62"/>
    </row>
    <row r="792" spans="1:13">
      <c r="A792" s="34" t="s">
        <v>2322</v>
      </c>
      <c r="B792" s="34" t="s">
        <v>5066</v>
      </c>
      <c r="C792" s="92">
        <v>61271</v>
      </c>
      <c r="D792" s="92">
        <v>14594780</v>
      </c>
      <c r="E792" s="92">
        <v>5789</v>
      </c>
      <c r="F792" s="92">
        <v>278866</v>
      </c>
      <c r="G792" s="61">
        <v>30.91</v>
      </c>
      <c r="H792" s="61">
        <v>30.82</v>
      </c>
      <c r="I792" s="61">
        <v>19.010000000000002</v>
      </c>
      <c r="J792" s="61">
        <v>18.97</v>
      </c>
      <c r="K792" s="61">
        <f t="shared" si="15"/>
        <v>37.980000000000004</v>
      </c>
      <c r="L792" s="62"/>
      <c r="M792" s="62"/>
    </row>
    <row r="793" spans="1:13">
      <c r="A793" s="34" t="s">
        <v>1655</v>
      </c>
      <c r="B793" s="34" t="s">
        <v>5067</v>
      </c>
      <c r="C793" s="92">
        <v>51508</v>
      </c>
      <c r="D793" s="92">
        <v>15012014</v>
      </c>
      <c r="E793" s="92">
        <v>8200</v>
      </c>
      <c r="F793" s="92">
        <v>457045</v>
      </c>
      <c r="G793" s="61">
        <v>30.85</v>
      </c>
      <c r="H793" s="61">
        <v>30.76</v>
      </c>
      <c r="I793" s="61">
        <v>19</v>
      </c>
      <c r="J793" s="61">
        <v>18.920000000000002</v>
      </c>
      <c r="K793" s="61">
        <f t="shared" si="15"/>
        <v>37.92</v>
      </c>
      <c r="L793" s="62"/>
      <c r="M793" s="62"/>
    </row>
    <row r="794" spans="1:13">
      <c r="A794" s="34" t="s">
        <v>2320</v>
      </c>
      <c r="B794" s="34" t="s">
        <v>5068</v>
      </c>
      <c r="C794" s="92">
        <v>62879</v>
      </c>
      <c r="D794" s="92">
        <v>15078443</v>
      </c>
      <c r="E794" s="92">
        <v>5433</v>
      </c>
      <c r="F794" s="92">
        <v>347585</v>
      </c>
      <c r="G794" s="61">
        <v>30.83</v>
      </c>
      <c r="H794" s="61">
        <v>30.87</v>
      </c>
      <c r="I794" s="61">
        <v>19.059999999999999</v>
      </c>
      <c r="J794" s="61">
        <v>19</v>
      </c>
      <c r="K794" s="61">
        <f t="shared" si="15"/>
        <v>38.06</v>
      </c>
      <c r="L794" s="62"/>
      <c r="M794" s="62"/>
    </row>
    <row r="795" spans="1:13">
      <c r="A795" s="34" t="s">
        <v>2231</v>
      </c>
      <c r="B795" s="34" t="s">
        <v>5069</v>
      </c>
      <c r="C795" s="92">
        <v>64500</v>
      </c>
      <c r="D795" s="92">
        <v>14567455</v>
      </c>
      <c r="E795" s="92">
        <v>5669</v>
      </c>
      <c r="F795" s="92">
        <v>380073</v>
      </c>
      <c r="G795" s="61">
        <v>30.88</v>
      </c>
      <c r="H795" s="61">
        <v>30.78</v>
      </c>
      <c r="I795" s="61">
        <v>19.07</v>
      </c>
      <c r="J795" s="61">
        <v>18.989999999999998</v>
      </c>
      <c r="K795" s="61">
        <f t="shared" si="15"/>
        <v>38.06</v>
      </c>
      <c r="L795" s="62"/>
      <c r="M795" s="62"/>
    </row>
    <row r="796" spans="1:13">
      <c r="A796" s="34" t="s">
        <v>2288</v>
      </c>
      <c r="B796" s="34" t="s">
        <v>5070</v>
      </c>
      <c r="C796" s="92">
        <v>70566</v>
      </c>
      <c r="D796" s="92">
        <v>14811376</v>
      </c>
      <c r="E796" s="92">
        <v>5284</v>
      </c>
      <c r="F796" s="92">
        <v>395710</v>
      </c>
      <c r="G796" s="61">
        <v>30.86</v>
      </c>
      <c r="H796" s="61">
        <v>30.79</v>
      </c>
      <c r="I796" s="61">
        <v>19.02</v>
      </c>
      <c r="J796" s="61">
        <v>19.04</v>
      </c>
      <c r="K796" s="61">
        <f t="shared" si="15"/>
        <v>38.06</v>
      </c>
      <c r="L796" s="62"/>
      <c r="M796" s="62"/>
    </row>
    <row r="797" spans="1:13">
      <c r="A797" s="34" t="s">
        <v>2242</v>
      </c>
      <c r="B797" s="34" t="s">
        <v>5071</v>
      </c>
      <c r="C797" s="92">
        <v>64830</v>
      </c>
      <c r="D797" s="92">
        <v>15288476</v>
      </c>
      <c r="E797" s="92">
        <v>7246</v>
      </c>
      <c r="F797" s="92">
        <v>312085</v>
      </c>
      <c r="G797" s="61">
        <v>30.84</v>
      </c>
      <c r="H797" s="61">
        <v>30.8</v>
      </c>
      <c r="I797" s="61">
        <v>19.05</v>
      </c>
      <c r="J797" s="61">
        <v>19.02</v>
      </c>
      <c r="K797" s="61">
        <f t="shared" si="15"/>
        <v>38.07</v>
      </c>
      <c r="L797" s="62"/>
      <c r="M797" s="62"/>
    </row>
    <row r="798" spans="1:13">
      <c r="A798" s="34" t="s">
        <v>2244</v>
      </c>
      <c r="B798" s="34" t="s">
        <v>5072</v>
      </c>
      <c r="C798" s="92">
        <v>68143</v>
      </c>
      <c r="D798" s="92">
        <v>14612456</v>
      </c>
      <c r="E798" s="92">
        <v>7598</v>
      </c>
      <c r="F798" s="92">
        <v>351174</v>
      </c>
      <c r="G798" s="61">
        <v>30.85</v>
      </c>
      <c r="H798" s="61">
        <v>30.78</v>
      </c>
      <c r="I798" s="61">
        <v>19.010000000000002</v>
      </c>
      <c r="J798" s="61">
        <v>19.02</v>
      </c>
      <c r="K798" s="61">
        <f t="shared" si="15"/>
        <v>38.03</v>
      </c>
      <c r="L798" s="62"/>
      <c r="M798" s="62"/>
    </row>
    <row r="799" spans="1:13">
      <c r="A799" s="34" t="s">
        <v>2233</v>
      </c>
      <c r="B799" s="34" t="s">
        <v>5073</v>
      </c>
      <c r="C799" s="92">
        <v>62842</v>
      </c>
      <c r="D799" s="92">
        <v>15259795</v>
      </c>
      <c r="E799" s="92">
        <v>5936</v>
      </c>
      <c r="F799" s="92">
        <v>380031</v>
      </c>
      <c r="G799" s="61">
        <v>30.83</v>
      </c>
      <c r="H799" s="61">
        <v>30.82</v>
      </c>
      <c r="I799" s="61">
        <v>19.05</v>
      </c>
      <c r="J799" s="61">
        <v>18.989999999999998</v>
      </c>
      <c r="K799" s="61">
        <f t="shared" si="15"/>
        <v>38.04</v>
      </c>
      <c r="L799" s="62"/>
      <c r="M799" s="62"/>
    </row>
    <row r="800" spans="1:13">
      <c r="A800" s="34" t="s">
        <v>808</v>
      </c>
      <c r="B800" s="34" t="s">
        <v>5074</v>
      </c>
      <c r="C800" s="92">
        <v>206917</v>
      </c>
      <c r="D800" s="92">
        <v>11984893</v>
      </c>
      <c r="E800" s="92">
        <v>1872</v>
      </c>
      <c r="F800" s="92">
        <v>569087</v>
      </c>
      <c r="G800" s="61">
        <v>30.88</v>
      </c>
      <c r="H800" s="61">
        <v>30.9</v>
      </c>
      <c r="I800" s="61">
        <v>19.079999999999998</v>
      </c>
      <c r="J800" s="61">
        <v>18.989999999999998</v>
      </c>
      <c r="K800" s="61">
        <f t="shared" si="15"/>
        <v>38.069999999999993</v>
      </c>
      <c r="L800" s="62"/>
      <c r="M800" s="62"/>
    </row>
    <row r="801" spans="1:13">
      <c r="A801" s="34" t="s">
        <v>812</v>
      </c>
      <c r="B801" s="34" t="s">
        <v>5075</v>
      </c>
      <c r="C801" s="92">
        <v>213638</v>
      </c>
      <c r="D801" s="92">
        <v>11947283</v>
      </c>
      <c r="E801" s="92">
        <v>1802</v>
      </c>
      <c r="F801" s="92">
        <v>569130</v>
      </c>
      <c r="G801" s="61">
        <v>30.87</v>
      </c>
      <c r="H801" s="61">
        <v>30.89</v>
      </c>
      <c r="I801" s="61">
        <v>18.98</v>
      </c>
      <c r="J801" s="61">
        <v>19.100000000000001</v>
      </c>
      <c r="K801" s="61">
        <f t="shared" si="15"/>
        <v>38.08</v>
      </c>
      <c r="L801" s="62"/>
      <c r="M801" s="62"/>
    </row>
    <row r="802" spans="1:13">
      <c r="A802" s="34" t="s">
        <v>824</v>
      </c>
      <c r="B802" s="34" t="s">
        <v>5076</v>
      </c>
      <c r="C802" s="92">
        <v>179049</v>
      </c>
      <c r="D802" s="92">
        <v>11954260</v>
      </c>
      <c r="E802" s="92">
        <v>2532</v>
      </c>
      <c r="F802" s="92">
        <v>569226</v>
      </c>
      <c r="G802" s="61">
        <v>30.95</v>
      </c>
      <c r="H802" s="61">
        <v>30.85</v>
      </c>
      <c r="I802" s="61">
        <v>18.96</v>
      </c>
      <c r="J802" s="61">
        <v>18.95</v>
      </c>
      <c r="K802" s="61">
        <f t="shared" si="15"/>
        <v>37.909999999999997</v>
      </c>
      <c r="L802" s="62"/>
      <c r="M802" s="62"/>
    </row>
    <row r="803" spans="1:13">
      <c r="A803" s="34" t="s">
        <v>805</v>
      </c>
      <c r="B803" s="34" t="s">
        <v>5077</v>
      </c>
      <c r="C803" s="92">
        <v>213663</v>
      </c>
      <c r="D803" s="92">
        <v>11882938</v>
      </c>
      <c r="E803" s="92">
        <v>1896</v>
      </c>
      <c r="F803" s="92">
        <v>545595</v>
      </c>
      <c r="G803" s="61">
        <v>30.87</v>
      </c>
      <c r="H803" s="61">
        <v>30.83</v>
      </c>
      <c r="I803" s="61">
        <v>19.079999999999998</v>
      </c>
      <c r="J803" s="61">
        <v>19.07</v>
      </c>
      <c r="K803" s="61">
        <f t="shared" si="15"/>
        <v>38.15</v>
      </c>
      <c r="L803" s="62"/>
      <c r="M803" s="62"/>
    </row>
    <row r="804" spans="1:13">
      <c r="A804" s="34" t="s">
        <v>814</v>
      </c>
      <c r="B804" s="34" t="s">
        <v>5078</v>
      </c>
      <c r="C804" s="92">
        <v>197794</v>
      </c>
      <c r="D804" s="92">
        <v>12010191</v>
      </c>
      <c r="E804" s="92">
        <v>1799</v>
      </c>
      <c r="F804" s="92">
        <v>569950</v>
      </c>
      <c r="G804" s="61">
        <v>30.9</v>
      </c>
      <c r="H804" s="61">
        <v>30.84</v>
      </c>
      <c r="I804" s="61">
        <v>19.100000000000001</v>
      </c>
      <c r="J804" s="61">
        <v>19.010000000000002</v>
      </c>
      <c r="K804" s="61">
        <f t="shared" si="15"/>
        <v>38.11</v>
      </c>
      <c r="L804" s="62"/>
      <c r="M804" s="62"/>
    </row>
    <row r="805" spans="1:13">
      <c r="A805" s="34" t="s">
        <v>783</v>
      </c>
      <c r="B805" s="34" t="s">
        <v>5079</v>
      </c>
      <c r="C805" s="92">
        <v>209435</v>
      </c>
      <c r="D805" s="92">
        <v>12063116</v>
      </c>
      <c r="E805" s="92">
        <v>2004</v>
      </c>
      <c r="F805" s="92">
        <v>568909</v>
      </c>
      <c r="G805" s="61">
        <v>30.77</v>
      </c>
      <c r="H805" s="61">
        <v>30.97</v>
      </c>
      <c r="I805" s="61">
        <v>19.100000000000001</v>
      </c>
      <c r="J805" s="61">
        <v>19.05</v>
      </c>
      <c r="K805" s="61">
        <f t="shared" si="15"/>
        <v>38.150000000000006</v>
      </c>
      <c r="L805" s="62"/>
      <c r="M805" s="62"/>
    </row>
    <row r="806" spans="1:13">
      <c r="A806" s="34" t="s">
        <v>790</v>
      </c>
      <c r="B806" s="34" t="s">
        <v>5080</v>
      </c>
      <c r="C806" s="92">
        <v>225901</v>
      </c>
      <c r="D806" s="92">
        <v>12016243</v>
      </c>
      <c r="E806" s="92">
        <v>1519</v>
      </c>
      <c r="F806" s="92">
        <v>545635</v>
      </c>
      <c r="G806" s="61">
        <v>30.77</v>
      </c>
      <c r="H806" s="61">
        <v>30.98</v>
      </c>
      <c r="I806" s="61">
        <v>19.03</v>
      </c>
      <c r="J806" s="61">
        <v>19.07</v>
      </c>
      <c r="K806" s="61">
        <f t="shared" si="15"/>
        <v>38.1</v>
      </c>
      <c r="L806" s="62"/>
      <c r="M806" s="62"/>
    </row>
    <row r="807" spans="1:13">
      <c r="A807" s="34" t="s">
        <v>833</v>
      </c>
      <c r="B807" s="34" t="s">
        <v>5081</v>
      </c>
      <c r="C807" s="92">
        <v>156958</v>
      </c>
      <c r="D807" s="92">
        <v>11850713</v>
      </c>
      <c r="E807" s="92">
        <v>2067</v>
      </c>
      <c r="F807" s="92">
        <v>568623</v>
      </c>
      <c r="G807" s="61">
        <v>30.8</v>
      </c>
      <c r="H807" s="61">
        <v>30.94</v>
      </c>
      <c r="I807" s="61">
        <v>19</v>
      </c>
      <c r="J807" s="61">
        <v>19.03</v>
      </c>
      <c r="K807" s="61">
        <f t="shared" si="15"/>
        <v>38.03</v>
      </c>
      <c r="L807" s="62"/>
      <c r="M807" s="62"/>
    </row>
    <row r="808" spans="1:13">
      <c r="A808" s="34" t="s">
        <v>2184</v>
      </c>
      <c r="B808" s="34" t="s">
        <v>5082</v>
      </c>
      <c r="C808" s="92">
        <v>66624</v>
      </c>
      <c r="D808" s="92">
        <v>14648840</v>
      </c>
      <c r="E808" s="92">
        <v>4344</v>
      </c>
      <c r="F808" s="92">
        <v>332133</v>
      </c>
      <c r="G808" s="61">
        <v>30.73</v>
      </c>
      <c r="H808" s="61">
        <v>30.82</v>
      </c>
      <c r="I808" s="61">
        <v>19.010000000000002</v>
      </c>
      <c r="J808" s="61">
        <v>18.98</v>
      </c>
      <c r="K808" s="61">
        <f t="shared" si="15"/>
        <v>37.99</v>
      </c>
      <c r="L808" s="62"/>
      <c r="M808" s="62"/>
    </row>
    <row r="809" spans="1:13">
      <c r="A809" s="34" t="s">
        <v>800</v>
      </c>
      <c r="B809" s="34" t="s">
        <v>5083</v>
      </c>
      <c r="C809" s="92">
        <v>213553</v>
      </c>
      <c r="D809" s="92">
        <v>11972518</v>
      </c>
      <c r="E809" s="92">
        <v>1951</v>
      </c>
      <c r="F809" s="92">
        <v>569042</v>
      </c>
      <c r="G809" s="61">
        <v>30.93</v>
      </c>
      <c r="H809" s="61">
        <v>30.82</v>
      </c>
      <c r="I809" s="61">
        <v>19.02</v>
      </c>
      <c r="J809" s="61">
        <v>19.07</v>
      </c>
      <c r="K809" s="61">
        <f t="shared" si="15"/>
        <v>38.090000000000003</v>
      </c>
      <c r="L809" s="62"/>
      <c r="M809" s="62"/>
    </row>
    <row r="810" spans="1:13">
      <c r="A810" s="34" t="s">
        <v>803</v>
      </c>
      <c r="B810" s="34" t="s">
        <v>5084</v>
      </c>
      <c r="C810" s="92">
        <v>222709</v>
      </c>
      <c r="D810" s="92">
        <v>12016477</v>
      </c>
      <c r="E810" s="92">
        <v>2504</v>
      </c>
      <c r="F810" s="92">
        <v>570482</v>
      </c>
      <c r="G810" s="61">
        <v>30.88</v>
      </c>
      <c r="H810" s="61">
        <v>30.88</v>
      </c>
      <c r="I810" s="61">
        <v>19.079999999999998</v>
      </c>
      <c r="J810" s="61">
        <v>19.03</v>
      </c>
      <c r="K810" s="61">
        <f t="shared" si="15"/>
        <v>38.11</v>
      </c>
      <c r="L810" s="62"/>
      <c r="M810" s="62"/>
    </row>
    <row r="811" spans="1:13">
      <c r="A811" s="34" t="s">
        <v>776</v>
      </c>
      <c r="B811" s="34" t="s">
        <v>5085</v>
      </c>
      <c r="C811" s="92">
        <v>154593</v>
      </c>
      <c r="D811" s="92">
        <v>11993802</v>
      </c>
      <c r="E811" s="92">
        <v>2774</v>
      </c>
      <c r="F811" s="92">
        <v>552519</v>
      </c>
      <c r="G811" s="61">
        <v>30.83</v>
      </c>
      <c r="H811" s="61">
        <v>30.89</v>
      </c>
      <c r="I811" s="61">
        <v>18.989999999999998</v>
      </c>
      <c r="J811" s="61">
        <v>19.02</v>
      </c>
      <c r="K811" s="61">
        <f t="shared" si="15"/>
        <v>38.01</v>
      </c>
      <c r="L811" s="62"/>
      <c r="M811" s="62"/>
    </row>
    <row r="812" spans="1:13">
      <c r="A812" s="34" t="s">
        <v>780</v>
      </c>
      <c r="B812" s="34" t="s">
        <v>5086</v>
      </c>
      <c r="C812" s="92">
        <v>197666</v>
      </c>
      <c r="D812" s="92">
        <v>11975992</v>
      </c>
      <c r="E812" s="92">
        <v>2075</v>
      </c>
      <c r="F812" s="92">
        <v>569909</v>
      </c>
      <c r="G812" s="61">
        <v>30.89</v>
      </c>
      <c r="H812" s="61">
        <v>30.86</v>
      </c>
      <c r="I812" s="61">
        <v>19.079999999999998</v>
      </c>
      <c r="J812" s="61">
        <v>19.02</v>
      </c>
      <c r="K812" s="61">
        <f t="shared" si="15"/>
        <v>38.099999999999994</v>
      </c>
      <c r="L812" s="62"/>
      <c r="M812" s="62"/>
    </row>
    <row r="813" spans="1:13">
      <c r="A813" s="34" t="s">
        <v>816</v>
      </c>
      <c r="B813" s="34" t="s">
        <v>5087</v>
      </c>
      <c r="C813" s="92">
        <v>197896</v>
      </c>
      <c r="D813" s="92">
        <v>11983515</v>
      </c>
      <c r="E813" s="92">
        <v>2505</v>
      </c>
      <c r="F813" s="92">
        <v>569215</v>
      </c>
      <c r="G813" s="61">
        <v>30.86</v>
      </c>
      <c r="H813" s="61">
        <v>30.9</v>
      </c>
      <c r="I813" s="61">
        <v>19.05</v>
      </c>
      <c r="J813" s="61">
        <v>18.98</v>
      </c>
      <c r="K813" s="61">
        <f t="shared" si="15"/>
        <v>38.03</v>
      </c>
      <c r="L813" s="62"/>
      <c r="M813" s="62"/>
    </row>
    <row r="814" spans="1:13">
      <c r="A814" s="34" t="s">
        <v>818</v>
      </c>
      <c r="B814" s="34" t="s">
        <v>5088</v>
      </c>
      <c r="C814" s="92">
        <v>125635</v>
      </c>
      <c r="D814" s="92">
        <v>11884920</v>
      </c>
      <c r="E814" s="92">
        <v>2163</v>
      </c>
      <c r="F814" s="92">
        <v>450837</v>
      </c>
      <c r="G814" s="61">
        <v>30.86</v>
      </c>
      <c r="H814" s="61">
        <v>30.88</v>
      </c>
      <c r="I814" s="61">
        <v>19.03</v>
      </c>
      <c r="J814" s="61">
        <v>19.02</v>
      </c>
      <c r="K814" s="61">
        <f t="shared" si="15"/>
        <v>38.049999999999997</v>
      </c>
      <c r="L814" s="62"/>
      <c r="M814" s="62"/>
    </row>
    <row r="815" spans="1:13">
      <c r="A815" s="34" t="s">
        <v>772</v>
      </c>
      <c r="B815" s="34" t="s">
        <v>5089</v>
      </c>
      <c r="C815" s="92">
        <v>171695</v>
      </c>
      <c r="D815" s="92">
        <v>11905980</v>
      </c>
      <c r="E815" s="92">
        <v>2562</v>
      </c>
      <c r="F815" s="92">
        <v>552520</v>
      </c>
      <c r="G815" s="61">
        <v>30.86</v>
      </c>
      <c r="H815" s="61">
        <v>30.87</v>
      </c>
      <c r="I815" s="61">
        <v>19.010000000000002</v>
      </c>
      <c r="J815" s="61">
        <v>18.989999999999998</v>
      </c>
      <c r="K815" s="61">
        <f t="shared" si="15"/>
        <v>38</v>
      </c>
      <c r="L815" s="62"/>
      <c r="M815" s="62"/>
    </row>
    <row r="816" spans="1:13">
      <c r="A816" s="34" t="s">
        <v>764</v>
      </c>
      <c r="B816" s="34" t="s">
        <v>5090</v>
      </c>
      <c r="C816" s="92">
        <v>155526</v>
      </c>
      <c r="D816" s="92">
        <v>12038004</v>
      </c>
      <c r="E816" s="92">
        <v>3667</v>
      </c>
      <c r="F816" s="92">
        <v>552487</v>
      </c>
      <c r="G816" s="61">
        <v>30.88</v>
      </c>
      <c r="H816" s="61">
        <v>30.84</v>
      </c>
      <c r="I816" s="61">
        <v>19.010000000000002</v>
      </c>
      <c r="J816" s="61">
        <v>19</v>
      </c>
      <c r="K816" s="61">
        <f t="shared" si="15"/>
        <v>38.010000000000005</v>
      </c>
      <c r="L816" s="62"/>
      <c r="M816" s="62"/>
    </row>
    <row r="817" spans="1:13">
      <c r="A817" s="34" t="s">
        <v>1805</v>
      </c>
      <c r="B817" s="34" t="s">
        <v>5091</v>
      </c>
      <c r="C817" s="92">
        <v>13827</v>
      </c>
      <c r="D817" s="92">
        <v>17315523</v>
      </c>
      <c r="E817" s="92">
        <v>31176</v>
      </c>
      <c r="F817" s="92">
        <v>102744</v>
      </c>
      <c r="G817" s="61">
        <v>30.62</v>
      </c>
      <c r="H817" s="61">
        <v>30.65</v>
      </c>
      <c r="I817" s="61">
        <v>18.82</v>
      </c>
      <c r="J817" s="61">
        <v>18.73</v>
      </c>
      <c r="K817" s="61">
        <f t="shared" si="15"/>
        <v>37.549999999999997</v>
      </c>
      <c r="L817" s="62"/>
      <c r="M817" s="62"/>
    </row>
    <row r="818" spans="1:13">
      <c r="A818" s="34" t="s">
        <v>768</v>
      </c>
      <c r="B818" s="34" t="s">
        <v>5092</v>
      </c>
      <c r="C818" s="92">
        <v>186685</v>
      </c>
      <c r="D818" s="92">
        <v>12029473</v>
      </c>
      <c r="E818" s="92">
        <v>3111</v>
      </c>
      <c r="F818" s="92">
        <v>568697</v>
      </c>
      <c r="G818" s="61">
        <v>30.81</v>
      </c>
      <c r="H818" s="61">
        <v>30.89</v>
      </c>
      <c r="I818" s="61">
        <v>19.03</v>
      </c>
      <c r="J818" s="61">
        <v>19.03</v>
      </c>
      <c r="K818" s="61">
        <f t="shared" si="15"/>
        <v>38.06</v>
      </c>
      <c r="L818" s="62"/>
      <c r="M818" s="62"/>
    </row>
    <row r="819" spans="1:13">
      <c r="A819" s="34" t="s">
        <v>822</v>
      </c>
      <c r="B819" s="34" t="s">
        <v>5093</v>
      </c>
      <c r="C819" s="92">
        <v>196012</v>
      </c>
      <c r="D819" s="92">
        <v>12111462</v>
      </c>
      <c r="E819" s="92">
        <v>3409</v>
      </c>
      <c r="F819" s="92">
        <v>569093</v>
      </c>
      <c r="G819" s="61">
        <v>30.79</v>
      </c>
      <c r="H819" s="61">
        <v>30.96</v>
      </c>
      <c r="I819" s="61">
        <v>19.02</v>
      </c>
      <c r="J819" s="61">
        <v>19.07</v>
      </c>
      <c r="K819" s="61">
        <f t="shared" si="15"/>
        <v>38.090000000000003</v>
      </c>
      <c r="L819" s="62"/>
      <c r="M819" s="62"/>
    </row>
    <row r="820" spans="1:13">
      <c r="A820" s="34" t="s">
        <v>2229</v>
      </c>
      <c r="B820" s="34" t="s">
        <v>5094</v>
      </c>
      <c r="C820" s="92">
        <v>45718</v>
      </c>
      <c r="D820" s="92">
        <v>16556725</v>
      </c>
      <c r="E820" s="92">
        <v>9853</v>
      </c>
      <c r="F820" s="92">
        <v>206650</v>
      </c>
      <c r="G820" s="61">
        <v>30.8</v>
      </c>
      <c r="H820" s="61">
        <v>30.8</v>
      </c>
      <c r="I820" s="61">
        <v>19.05</v>
      </c>
      <c r="J820" s="61">
        <v>18.97</v>
      </c>
      <c r="K820" s="61">
        <f t="shared" si="15"/>
        <v>38.019999999999996</v>
      </c>
      <c r="L820" s="62"/>
      <c r="M820" s="62"/>
    </row>
    <row r="821" spans="1:13">
      <c r="A821" s="34" t="s">
        <v>794</v>
      </c>
      <c r="B821" s="34" t="s">
        <v>5095</v>
      </c>
      <c r="C821" s="92">
        <v>178880</v>
      </c>
      <c r="D821" s="92">
        <v>11972264</v>
      </c>
      <c r="E821" s="92">
        <v>2761</v>
      </c>
      <c r="F821" s="92">
        <v>552752</v>
      </c>
      <c r="G821" s="61">
        <v>30.85</v>
      </c>
      <c r="H821" s="61">
        <v>30.84</v>
      </c>
      <c r="I821" s="61">
        <v>19.03</v>
      </c>
      <c r="J821" s="61">
        <v>18.98</v>
      </c>
      <c r="K821" s="61">
        <f t="shared" si="15"/>
        <v>38.010000000000005</v>
      </c>
      <c r="L821" s="62"/>
      <c r="M821" s="62"/>
    </row>
    <row r="822" spans="1:13">
      <c r="A822" s="34" t="s">
        <v>797</v>
      </c>
      <c r="B822" s="34" t="s">
        <v>5096</v>
      </c>
      <c r="C822" s="92">
        <v>186661</v>
      </c>
      <c r="D822" s="92">
        <v>11964684</v>
      </c>
      <c r="E822" s="92">
        <v>2321</v>
      </c>
      <c r="F822" s="92">
        <v>569097</v>
      </c>
      <c r="G822" s="61">
        <v>30.91</v>
      </c>
      <c r="H822" s="61">
        <v>30.84</v>
      </c>
      <c r="I822" s="61">
        <v>19.059999999999999</v>
      </c>
      <c r="J822" s="61">
        <v>19.04</v>
      </c>
      <c r="K822" s="61">
        <f t="shared" si="15"/>
        <v>38.099999999999994</v>
      </c>
      <c r="L822" s="62"/>
      <c r="M822" s="62"/>
    </row>
    <row r="823" spans="1:13">
      <c r="A823" s="34" t="s">
        <v>2716</v>
      </c>
      <c r="B823" s="34" t="s">
        <v>5097</v>
      </c>
      <c r="C823" s="92">
        <v>175134</v>
      </c>
      <c r="D823" s="92">
        <v>12472567</v>
      </c>
      <c r="E823" s="92">
        <v>3370</v>
      </c>
      <c r="F823" s="92">
        <v>598608</v>
      </c>
      <c r="G823" s="61">
        <v>30.94</v>
      </c>
      <c r="H823" s="61">
        <v>30.76</v>
      </c>
      <c r="I823" s="61">
        <v>19.02</v>
      </c>
      <c r="J823" s="61">
        <v>18.989999999999998</v>
      </c>
      <c r="K823" s="61">
        <f t="shared" si="15"/>
        <v>38.01</v>
      </c>
      <c r="L823" s="62"/>
      <c r="M823" s="62"/>
    </row>
    <row r="824" spans="1:13">
      <c r="A824" s="34" t="s">
        <v>1808</v>
      </c>
      <c r="B824" s="34" t="s">
        <v>5098</v>
      </c>
      <c r="C824" s="92">
        <v>17520</v>
      </c>
      <c r="D824" s="92">
        <v>17363664</v>
      </c>
      <c r="E824" s="92">
        <v>29036</v>
      </c>
      <c r="F824" s="92">
        <v>253773</v>
      </c>
      <c r="G824" s="61">
        <v>30.52</v>
      </c>
      <c r="H824" s="61">
        <v>30.65</v>
      </c>
      <c r="I824" s="61">
        <v>18.75</v>
      </c>
      <c r="J824" s="61">
        <v>18.690000000000001</v>
      </c>
      <c r="K824" s="61">
        <f t="shared" si="15"/>
        <v>37.44</v>
      </c>
      <c r="L824" s="62"/>
      <c r="M824" s="62"/>
    </row>
    <row r="825" spans="1:13">
      <c r="A825" s="34" t="s">
        <v>835</v>
      </c>
      <c r="B825" s="34" t="s">
        <v>5099</v>
      </c>
      <c r="C825" s="92">
        <v>233544</v>
      </c>
      <c r="D825" s="92">
        <v>11931959</v>
      </c>
      <c r="E825" s="92">
        <v>2090</v>
      </c>
      <c r="F825" s="92">
        <v>570248</v>
      </c>
      <c r="G825" s="61">
        <v>30.86</v>
      </c>
      <c r="H825" s="61">
        <v>30.88</v>
      </c>
      <c r="I825" s="61">
        <v>19.07</v>
      </c>
      <c r="J825" s="61">
        <v>19.05</v>
      </c>
      <c r="K825" s="61">
        <f t="shared" si="15"/>
        <v>38.120000000000005</v>
      </c>
      <c r="L825" s="62"/>
      <c r="M825" s="62"/>
    </row>
    <row r="826" spans="1:13">
      <c r="A826" s="34" t="s">
        <v>1400</v>
      </c>
      <c r="B826" s="34" t="s">
        <v>5100</v>
      </c>
      <c r="C826" s="92">
        <v>76984</v>
      </c>
      <c r="D826" s="92">
        <v>13560555</v>
      </c>
      <c r="E826" s="92">
        <v>4540</v>
      </c>
      <c r="F826" s="92">
        <v>278521</v>
      </c>
      <c r="G826" s="61">
        <v>30.85</v>
      </c>
      <c r="H826" s="61">
        <v>30.86</v>
      </c>
      <c r="I826" s="61">
        <v>18.95</v>
      </c>
      <c r="J826" s="61">
        <v>18.989999999999998</v>
      </c>
      <c r="K826" s="61">
        <f t="shared" si="15"/>
        <v>37.94</v>
      </c>
      <c r="L826" s="62"/>
      <c r="M826" s="62"/>
    </row>
    <row r="827" spans="1:13">
      <c r="A827" s="34" t="s">
        <v>1811</v>
      </c>
      <c r="B827" s="34" t="s">
        <v>5101</v>
      </c>
      <c r="C827" s="92">
        <v>15215</v>
      </c>
      <c r="D827" s="92">
        <v>17611589</v>
      </c>
      <c r="E827" s="92">
        <v>30691</v>
      </c>
      <c r="F827" s="92">
        <v>173999</v>
      </c>
      <c r="G827" s="61">
        <v>30.55</v>
      </c>
      <c r="H827" s="61">
        <v>30.56</v>
      </c>
      <c r="I827" s="61">
        <v>18.71</v>
      </c>
      <c r="J827" s="61">
        <v>18.64</v>
      </c>
      <c r="K827" s="61">
        <f t="shared" si="15"/>
        <v>37.35</v>
      </c>
      <c r="L827" s="62"/>
      <c r="M827" s="62"/>
    </row>
    <row r="828" spans="1:13">
      <c r="A828" s="34" t="s">
        <v>1308</v>
      </c>
      <c r="B828" s="34" t="s">
        <v>5102</v>
      </c>
      <c r="C828" s="92">
        <v>206209</v>
      </c>
      <c r="D828" s="92">
        <v>12047521</v>
      </c>
      <c r="E828" s="92">
        <v>2753</v>
      </c>
      <c r="F828" s="92">
        <v>568704</v>
      </c>
      <c r="G828" s="61">
        <v>30.89</v>
      </c>
      <c r="H828" s="61">
        <v>30.87</v>
      </c>
      <c r="I828" s="61">
        <v>18.989999999999998</v>
      </c>
      <c r="J828" s="61">
        <v>18.989999999999998</v>
      </c>
      <c r="K828" s="61">
        <f t="shared" si="15"/>
        <v>37.979999999999997</v>
      </c>
      <c r="L828" s="62"/>
      <c r="M828" s="62"/>
    </row>
    <row r="829" spans="1:13">
      <c r="A829" s="34" t="s">
        <v>1303</v>
      </c>
      <c r="B829" s="34" t="s">
        <v>5103</v>
      </c>
      <c r="C829" s="92">
        <v>185666</v>
      </c>
      <c r="D829" s="92">
        <v>11997288</v>
      </c>
      <c r="E829" s="92">
        <v>1896</v>
      </c>
      <c r="F829" s="92">
        <v>667758</v>
      </c>
      <c r="G829" s="61">
        <v>30.9</v>
      </c>
      <c r="H829" s="61">
        <v>30.89</v>
      </c>
      <c r="I829" s="61">
        <v>18.98</v>
      </c>
      <c r="J829" s="61">
        <v>19.09</v>
      </c>
      <c r="K829" s="61">
        <f t="shared" si="15"/>
        <v>38.07</v>
      </c>
      <c r="L829" s="62"/>
      <c r="M829" s="62"/>
    </row>
    <row r="830" spans="1:13">
      <c r="A830" s="34" t="s">
        <v>1311</v>
      </c>
      <c r="B830" s="34" t="s">
        <v>5104</v>
      </c>
      <c r="C830" s="92">
        <v>161260</v>
      </c>
      <c r="D830" s="92">
        <v>12148308</v>
      </c>
      <c r="E830" s="92">
        <v>3791</v>
      </c>
      <c r="F830" s="92">
        <v>367055</v>
      </c>
      <c r="G830" s="61">
        <v>30.92</v>
      </c>
      <c r="H830" s="61">
        <v>30.9</v>
      </c>
      <c r="I830" s="61">
        <v>18.93</v>
      </c>
      <c r="J830" s="61">
        <v>18.87</v>
      </c>
      <c r="K830" s="61">
        <f t="shared" si="15"/>
        <v>37.799999999999997</v>
      </c>
      <c r="L830" s="62"/>
      <c r="M830" s="62"/>
    </row>
    <row r="831" spans="1:13">
      <c r="A831" s="34" t="s">
        <v>2059</v>
      </c>
      <c r="B831" s="34" t="s">
        <v>5105</v>
      </c>
      <c r="C831" s="92">
        <v>44312</v>
      </c>
      <c r="D831" s="92">
        <v>15235237</v>
      </c>
      <c r="E831" s="92">
        <v>7250</v>
      </c>
      <c r="F831" s="92">
        <v>357665</v>
      </c>
      <c r="G831" s="61">
        <v>30.84</v>
      </c>
      <c r="H831" s="61">
        <v>30.86</v>
      </c>
      <c r="I831" s="61">
        <v>18.989999999999998</v>
      </c>
      <c r="J831" s="61">
        <v>19.03</v>
      </c>
      <c r="K831" s="61">
        <f t="shared" si="15"/>
        <v>38.019999999999996</v>
      </c>
      <c r="L831" s="62"/>
      <c r="M831" s="62"/>
    </row>
    <row r="832" spans="1:13">
      <c r="A832" s="34" t="s">
        <v>919</v>
      </c>
      <c r="B832" s="34" t="s">
        <v>5106</v>
      </c>
      <c r="C832" s="92">
        <v>156111</v>
      </c>
      <c r="D832" s="92">
        <v>11750021</v>
      </c>
      <c r="E832" s="92">
        <v>1765</v>
      </c>
      <c r="F832" s="92">
        <v>553249</v>
      </c>
      <c r="G832" s="61">
        <v>30.76</v>
      </c>
      <c r="H832" s="61">
        <v>30.84</v>
      </c>
      <c r="I832" s="61">
        <v>19.11</v>
      </c>
      <c r="J832" s="61">
        <v>19.170000000000002</v>
      </c>
      <c r="K832" s="61">
        <f t="shared" si="15"/>
        <v>38.28</v>
      </c>
      <c r="L832" s="62"/>
      <c r="M832" s="62"/>
    </row>
    <row r="833" spans="1:13">
      <c r="A833" s="34" t="s">
        <v>2732</v>
      </c>
      <c r="B833" s="34" t="s">
        <v>5107</v>
      </c>
      <c r="C833" s="92">
        <v>178978</v>
      </c>
      <c r="D833" s="92">
        <v>12164689</v>
      </c>
      <c r="E833" s="92">
        <v>3893</v>
      </c>
      <c r="F833" s="92">
        <v>642749</v>
      </c>
      <c r="G833" s="61">
        <v>30.76</v>
      </c>
      <c r="H833" s="61">
        <v>30.89</v>
      </c>
      <c r="I833" s="61">
        <v>19</v>
      </c>
      <c r="J833" s="61">
        <v>19.09</v>
      </c>
      <c r="K833" s="61">
        <f t="shared" si="15"/>
        <v>38.090000000000003</v>
      </c>
      <c r="L833" s="62"/>
      <c r="M833" s="62"/>
    </row>
    <row r="834" spans="1:13">
      <c r="A834" s="34" t="s">
        <v>2819</v>
      </c>
      <c r="B834" s="34" t="s">
        <v>5108</v>
      </c>
      <c r="C834" s="92">
        <v>139790</v>
      </c>
      <c r="D834" s="92">
        <v>11964891</v>
      </c>
      <c r="E834" s="92">
        <v>3171</v>
      </c>
      <c r="F834" s="92">
        <v>552516</v>
      </c>
      <c r="G834" s="61">
        <v>30.79</v>
      </c>
      <c r="H834" s="61">
        <v>30.94</v>
      </c>
      <c r="I834" s="61">
        <v>19.03</v>
      </c>
      <c r="J834" s="61">
        <v>19.059999999999999</v>
      </c>
      <c r="K834" s="61">
        <f t="shared" si="15"/>
        <v>38.090000000000003</v>
      </c>
      <c r="L834" s="62"/>
      <c r="M834" s="62"/>
    </row>
    <row r="835" spans="1:13">
      <c r="A835" s="34" t="s">
        <v>2805</v>
      </c>
      <c r="B835" s="34" t="s">
        <v>5109</v>
      </c>
      <c r="C835" s="92">
        <v>160513</v>
      </c>
      <c r="D835" s="92">
        <v>11991978</v>
      </c>
      <c r="E835" s="92">
        <v>2246</v>
      </c>
      <c r="F835" s="92">
        <v>508348</v>
      </c>
      <c r="G835" s="61">
        <v>30.86</v>
      </c>
      <c r="H835" s="61">
        <v>30.88</v>
      </c>
      <c r="I835" s="61">
        <v>19.05</v>
      </c>
      <c r="J835" s="61">
        <v>19.059999999999999</v>
      </c>
      <c r="K835" s="61">
        <f t="shared" si="15"/>
        <v>38.11</v>
      </c>
      <c r="L835" s="62"/>
      <c r="M835" s="62"/>
    </row>
    <row r="836" spans="1:13">
      <c r="A836" s="34" t="s">
        <v>2772</v>
      </c>
      <c r="B836" s="34" t="s">
        <v>5110</v>
      </c>
      <c r="C836" s="92">
        <v>177767</v>
      </c>
      <c r="D836" s="92">
        <v>12194988</v>
      </c>
      <c r="E836" s="92">
        <v>3312</v>
      </c>
      <c r="F836" s="92">
        <v>558587</v>
      </c>
      <c r="G836" s="61">
        <v>30.89</v>
      </c>
      <c r="H836" s="61">
        <v>30.78</v>
      </c>
      <c r="I836" s="61">
        <v>19.059999999999999</v>
      </c>
      <c r="J836" s="61">
        <v>19.07</v>
      </c>
      <c r="K836" s="61">
        <f t="shared" ref="K836:K899" si="16">SUM(I836:J836)</f>
        <v>38.129999999999995</v>
      </c>
      <c r="L836" s="62"/>
      <c r="M836" s="62"/>
    </row>
    <row r="837" spans="1:13">
      <c r="A837" s="34" t="s">
        <v>2738</v>
      </c>
      <c r="B837" s="34" t="s">
        <v>5111</v>
      </c>
      <c r="C837" s="92">
        <v>177889</v>
      </c>
      <c r="D837" s="92">
        <v>11986746</v>
      </c>
      <c r="E837" s="92">
        <v>2772</v>
      </c>
      <c r="F837" s="92">
        <v>478659</v>
      </c>
      <c r="G837" s="61">
        <v>30.82</v>
      </c>
      <c r="H837" s="61">
        <v>30.86</v>
      </c>
      <c r="I837" s="61">
        <v>19.03</v>
      </c>
      <c r="J837" s="61">
        <v>19.059999999999999</v>
      </c>
      <c r="K837" s="61">
        <f t="shared" si="16"/>
        <v>38.090000000000003</v>
      </c>
      <c r="L837" s="62"/>
      <c r="M837" s="62"/>
    </row>
    <row r="838" spans="1:13">
      <c r="A838" s="34" t="s">
        <v>2786</v>
      </c>
      <c r="B838" s="34" t="s">
        <v>5112</v>
      </c>
      <c r="C838" s="92">
        <v>171139</v>
      </c>
      <c r="D838" s="92">
        <v>12042586</v>
      </c>
      <c r="E838" s="92">
        <v>3539</v>
      </c>
      <c r="F838" s="92">
        <v>553084</v>
      </c>
      <c r="G838" s="61">
        <v>30.81</v>
      </c>
      <c r="H838" s="61">
        <v>30.85</v>
      </c>
      <c r="I838" s="61">
        <v>19.02</v>
      </c>
      <c r="J838" s="61">
        <v>19.100000000000001</v>
      </c>
      <c r="K838" s="61">
        <f t="shared" si="16"/>
        <v>38.120000000000005</v>
      </c>
      <c r="L838" s="62"/>
      <c r="M838" s="62"/>
    </row>
    <row r="839" spans="1:13">
      <c r="A839" s="34" t="s">
        <v>2736</v>
      </c>
      <c r="B839" s="34" t="s">
        <v>5113</v>
      </c>
      <c r="C839" s="92">
        <v>154052</v>
      </c>
      <c r="D839" s="92">
        <v>11885629</v>
      </c>
      <c r="E839" s="92">
        <v>2656</v>
      </c>
      <c r="F839" s="92">
        <v>487565</v>
      </c>
      <c r="G839" s="61">
        <v>30.88</v>
      </c>
      <c r="H839" s="61">
        <v>30.83</v>
      </c>
      <c r="I839" s="61">
        <v>19.05</v>
      </c>
      <c r="J839" s="61">
        <v>19.100000000000001</v>
      </c>
      <c r="K839" s="61">
        <f t="shared" si="16"/>
        <v>38.150000000000006</v>
      </c>
      <c r="L839" s="62"/>
      <c r="M839" s="62"/>
    </row>
    <row r="840" spans="1:13">
      <c r="A840" s="34" t="s">
        <v>2807</v>
      </c>
      <c r="B840" s="34" t="s">
        <v>5114</v>
      </c>
      <c r="C840" s="92">
        <v>126520</v>
      </c>
      <c r="D840" s="92">
        <v>12027621</v>
      </c>
      <c r="E840" s="92">
        <v>2821</v>
      </c>
      <c r="F840" s="92">
        <v>383876</v>
      </c>
      <c r="G840" s="61">
        <v>30.86</v>
      </c>
      <c r="H840" s="61">
        <v>30.88</v>
      </c>
      <c r="I840" s="61">
        <v>19.04</v>
      </c>
      <c r="J840" s="61">
        <v>19.09</v>
      </c>
      <c r="K840" s="61">
        <f t="shared" si="16"/>
        <v>38.129999999999995</v>
      </c>
      <c r="L840" s="62"/>
      <c r="M840" s="62"/>
    </row>
    <row r="841" spans="1:13">
      <c r="A841" s="34" t="s">
        <v>2801</v>
      </c>
      <c r="B841" s="34" t="s">
        <v>5115</v>
      </c>
      <c r="C841" s="92">
        <v>153416</v>
      </c>
      <c r="D841" s="92">
        <v>12037033</v>
      </c>
      <c r="E841" s="92">
        <v>2220</v>
      </c>
      <c r="F841" s="92">
        <v>552968</v>
      </c>
      <c r="G841" s="61">
        <v>30.93</v>
      </c>
      <c r="H841" s="61">
        <v>30.81</v>
      </c>
      <c r="I841" s="61">
        <v>19.05</v>
      </c>
      <c r="J841" s="61">
        <v>19.059999999999999</v>
      </c>
      <c r="K841" s="61">
        <f t="shared" si="16"/>
        <v>38.11</v>
      </c>
      <c r="L841" s="62"/>
      <c r="M841" s="62"/>
    </row>
    <row r="842" spans="1:13">
      <c r="A842" s="34" t="s">
        <v>2799</v>
      </c>
      <c r="B842" s="34" t="s">
        <v>5116</v>
      </c>
      <c r="C842" s="92">
        <v>168557</v>
      </c>
      <c r="D842" s="92">
        <v>12199223</v>
      </c>
      <c r="E842" s="92">
        <v>2520</v>
      </c>
      <c r="F842" s="92">
        <v>553086</v>
      </c>
      <c r="G842" s="61">
        <v>30.89</v>
      </c>
      <c r="H842" s="61">
        <v>30.84</v>
      </c>
      <c r="I842" s="61">
        <v>19.05</v>
      </c>
      <c r="J842" s="61">
        <v>19.059999999999999</v>
      </c>
      <c r="K842" s="61">
        <f t="shared" si="16"/>
        <v>38.11</v>
      </c>
      <c r="L842" s="62"/>
      <c r="M842" s="62"/>
    </row>
    <row r="843" spans="1:13">
      <c r="A843" s="34" t="s">
        <v>2817</v>
      </c>
      <c r="B843" s="34" t="s">
        <v>5117</v>
      </c>
      <c r="C843" s="92">
        <v>161311</v>
      </c>
      <c r="D843" s="92">
        <v>12056510</v>
      </c>
      <c r="E843" s="92">
        <v>3323</v>
      </c>
      <c r="F843" s="92">
        <v>597993</v>
      </c>
      <c r="G843" s="61">
        <v>30.83</v>
      </c>
      <c r="H843" s="61">
        <v>30.86</v>
      </c>
      <c r="I843" s="61">
        <v>19.05</v>
      </c>
      <c r="J843" s="61">
        <v>19.059999999999999</v>
      </c>
      <c r="K843" s="61">
        <f t="shared" si="16"/>
        <v>38.11</v>
      </c>
      <c r="L843" s="62"/>
      <c r="M843" s="62"/>
    </row>
    <row r="844" spans="1:13">
      <c r="A844" s="34" t="s">
        <v>2813</v>
      </c>
      <c r="B844" s="34" t="s">
        <v>5118</v>
      </c>
      <c r="C844" s="92">
        <v>143953</v>
      </c>
      <c r="D844" s="92">
        <v>12107486</v>
      </c>
      <c r="E844" s="92">
        <v>3345</v>
      </c>
      <c r="F844" s="92">
        <v>491020</v>
      </c>
      <c r="G844" s="61">
        <v>30.8</v>
      </c>
      <c r="H844" s="61">
        <v>30.84</v>
      </c>
      <c r="I844" s="61">
        <v>18.97</v>
      </c>
      <c r="J844" s="61">
        <v>19.05</v>
      </c>
      <c r="K844" s="61">
        <f t="shared" si="16"/>
        <v>38.019999999999996</v>
      </c>
      <c r="L844" s="62"/>
      <c r="M844" s="62"/>
    </row>
    <row r="845" spans="1:13">
      <c r="A845" s="34" t="s">
        <v>2788</v>
      </c>
      <c r="B845" s="34" t="s">
        <v>5119</v>
      </c>
      <c r="C845" s="92">
        <v>163199</v>
      </c>
      <c r="D845" s="92">
        <v>12245515</v>
      </c>
      <c r="E845" s="92">
        <v>3245</v>
      </c>
      <c r="F845" s="92">
        <v>398795</v>
      </c>
      <c r="G845" s="61">
        <v>30.9</v>
      </c>
      <c r="H845" s="61">
        <v>30.79</v>
      </c>
      <c r="I845" s="61">
        <v>19</v>
      </c>
      <c r="J845" s="61">
        <v>19.09</v>
      </c>
      <c r="K845" s="61">
        <f t="shared" si="16"/>
        <v>38.090000000000003</v>
      </c>
      <c r="L845" s="62"/>
      <c r="M845" s="62"/>
    </row>
    <row r="846" spans="1:13">
      <c r="A846" s="34" t="s">
        <v>2783</v>
      </c>
      <c r="B846" s="34" t="s">
        <v>5120</v>
      </c>
      <c r="C846" s="92">
        <v>161600</v>
      </c>
      <c r="D846" s="92">
        <v>12344709</v>
      </c>
      <c r="E846" s="92">
        <v>3074</v>
      </c>
      <c r="F846" s="92">
        <v>598464</v>
      </c>
      <c r="G846" s="61">
        <v>30.77</v>
      </c>
      <c r="H846" s="61">
        <v>30.92</v>
      </c>
      <c r="I846" s="61">
        <v>19.03</v>
      </c>
      <c r="J846" s="61">
        <v>19.059999999999999</v>
      </c>
      <c r="K846" s="61">
        <f t="shared" si="16"/>
        <v>38.090000000000003</v>
      </c>
      <c r="L846" s="62"/>
      <c r="M846" s="62"/>
    </row>
    <row r="847" spans="1:13">
      <c r="A847" s="34" t="s">
        <v>2803</v>
      </c>
      <c r="B847" s="34" t="s">
        <v>5121</v>
      </c>
      <c r="C847" s="92">
        <v>177610</v>
      </c>
      <c r="D847" s="92">
        <v>12022882</v>
      </c>
      <c r="E847" s="92">
        <v>1891</v>
      </c>
      <c r="F847" s="92">
        <v>597920</v>
      </c>
      <c r="G847" s="61">
        <v>30.83</v>
      </c>
      <c r="H847" s="61">
        <v>30.89</v>
      </c>
      <c r="I847" s="61">
        <v>19.02</v>
      </c>
      <c r="J847" s="61">
        <v>19.03</v>
      </c>
      <c r="K847" s="61">
        <f t="shared" si="16"/>
        <v>38.049999999999997</v>
      </c>
      <c r="L847" s="62"/>
      <c r="M847" s="62"/>
    </row>
    <row r="848" spans="1:13">
      <c r="A848" s="34" t="s">
        <v>2760</v>
      </c>
      <c r="B848" s="34" t="s">
        <v>5122</v>
      </c>
      <c r="C848" s="92">
        <v>172437</v>
      </c>
      <c r="D848" s="92">
        <v>12824369</v>
      </c>
      <c r="E848" s="92">
        <v>6460</v>
      </c>
      <c r="F848" s="92">
        <v>544319</v>
      </c>
      <c r="G848" s="61">
        <v>30.84</v>
      </c>
      <c r="H848" s="61">
        <v>30.75</v>
      </c>
      <c r="I848" s="61">
        <v>19.04</v>
      </c>
      <c r="J848" s="61">
        <v>19.12</v>
      </c>
      <c r="K848" s="61">
        <f t="shared" si="16"/>
        <v>38.159999999999997</v>
      </c>
      <c r="L848" s="62"/>
      <c r="M848" s="62"/>
    </row>
    <row r="849" spans="1:13">
      <c r="A849" s="34" t="s">
        <v>2333</v>
      </c>
      <c r="B849" s="34" t="s">
        <v>5123</v>
      </c>
      <c r="C849" s="92">
        <v>35839</v>
      </c>
      <c r="D849" s="92">
        <v>15988775</v>
      </c>
      <c r="E849" s="92">
        <v>13853</v>
      </c>
      <c r="F849" s="92">
        <v>252915</v>
      </c>
      <c r="G849" s="61">
        <v>30.71</v>
      </c>
      <c r="H849" s="61">
        <v>30.75</v>
      </c>
      <c r="I849" s="61">
        <v>18.850000000000001</v>
      </c>
      <c r="J849" s="61">
        <v>18.899999999999999</v>
      </c>
      <c r="K849" s="61">
        <f t="shared" si="16"/>
        <v>37.75</v>
      </c>
      <c r="L849" s="62"/>
      <c r="M849" s="62"/>
    </row>
    <row r="850" spans="1:13">
      <c r="A850" s="34" t="s">
        <v>2726</v>
      </c>
      <c r="B850" s="34" t="s">
        <v>5124</v>
      </c>
      <c r="C850" s="92">
        <v>216736</v>
      </c>
      <c r="D850" s="92">
        <v>12135084</v>
      </c>
      <c r="E850" s="92">
        <v>3258</v>
      </c>
      <c r="F850" s="92">
        <v>598335</v>
      </c>
      <c r="G850" s="61">
        <v>30.8</v>
      </c>
      <c r="H850" s="61">
        <v>30.83</v>
      </c>
      <c r="I850" s="61">
        <v>19</v>
      </c>
      <c r="J850" s="61">
        <v>19.010000000000002</v>
      </c>
      <c r="K850" s="61">
        <f t="shared" si="16"/>
        <v>38.010000000000005</v>
      </c>
      <c r="L850" s="62"/>
      <c r="M850" s="62"/>
    </row>
    <row r="851" spans="1:13">
      <c r="A851" s="34" t="s">
        <v>2762</v>
      </c>
      <c r="B851" s="34" t="s">
        <v>5125</v>
      </c>
      <c r="C851" s="92">
        <v>167192</v>
      </c>
      <c r="D851" s="92">
        <v>12034317</v>
      </c>
      <c r="E851" s="92">
        <v>2106</v>
      </c>
      <c r="F851" s="92">
        <v>535131</v>
      </c>
      <c r="G851" s="61">
        <v>30.87</v>
      </c>
      <c r="H851" s="61">
        <v>30.79</v>
      </c>
      <c r="I851" s="61">
        <v>18.920000000000002</v>
      </c>
      <c r="J851" s="61">
        <v>19.059999999999999</v>
      </c>
      <c r="K851" s="61">
        <f t="shared" si="16"/>
        <v>37.980000000000004</v>
      </c>
      <c r="L851" s="62"/>
      <c r="M851" s="62"/>
    </row>
    <row r="852" spans="1:13">
      <c r="A852" s="34" t="s">
        <v>2734</v>
      </c>
      <c r="B852" s="34" t="s">
        <v>5126</v>
      </c>
      <c r="C852" s="92">
        <v>206139</v>
      </c>
      <c r="D852" s="92">
        <v>12335756</v>
      </c>
      <c r="E852" s="92">
        <v>6204</v>
      </c>
      <c r="F852" s="92">
        <v>598251</v>
      </c>
      <c r="G852" s="61">
        <v>30.8</v>
      </c>
      <c r="H852" s="61">
        <v>30.8</v>
      </c>
      <c r="I852" s="61">
        <v>19.100000000000001</v>
      </c>
      <c r="J852" s="61">
        <v>19.07</v>
      </c>
      <c r="K852" s="61">
        <f t="shared" si="16"/>
        <v>38.17</v>
      </c>
      <c r="L852" s="62"/>
      <c r="M852" s="62"/>
    </row>
    <row r="853" spans="1:13">
      <c r="A853" s="34" t="s">
        <v>2809</v>
      </c>
      <c r="B853" s="34" t="s">
        <v>5127</v>
      </c>
      <c r="C853" s="92">
        <v>142930</v>
      </c>
      <c r="D853" s="92">
        <v>11958796</v>
      </c>
      <c r="E853" s="92">
        <v>3080</v>
      </c>
      <c r="F853" s="92">
        <v>478687</v>
      </c>
      <c r="G853" s="61">
        <v>30.83</v>
      </c>
      <c r="H853" s="61">
        <v>30.9</v>
      </c>
      <c r="I853" s="61">
        <v>18.920000000000002</v>
      </c>
      <c r="J853" s="61">
        <v>19.03</v>
      </c>
      <c r="K853" s="61">
        <f t="shared" si="16"/>
        <v>37.950000000000003</v>
      </c>
      <c r="L853" s="62"/>
      <c r="M853" s="62"/>
    </row>
    <row r="854" spans="1:13">
      <c r="A854" s="34" t="s">
        <v>2811</v>
      </c>
      <c r="B854" s="34" t="s">
        <v>5128</v>
      </c>
      <c r="C854" s="92">
        <v>122313</v>
      </c>
      <c r="D854" s="92">
        <v>11921923</v>
      </c>
      <c r="E854" s="92">
        <v>2203</v>
      </c>
      <c r="F854" s="92">
        <v>383902</v>
      </c>
      <c r="G854" s="61">
        <v>30.85</v>
      </c>
      <c r="H854" s="61">
        <v>30.93</v>
      </c>
      <c r="I854" s="61">
        <v>18.95</v>
      </c>
      <c r="J854" s="61">
        <v>18.97</v>
      </c>
      <c r="K854" s="61">
        <f t="shared" si="16"/>
        <v>37.92</v>
      </c>
      <c r="L854" s="62"/>
      <c r="M854" s="62"/>
    </row>
    <row r="855" spans="1:13">
      <c r="A855" s="34" t="s">
        <v>2774</v>
      </c>
      <c r="B855" s="34" t="s">
        <v>5129</v>
      </c>
      <c r="C855" s="92">
        <v>191165</v>
      </c>
      <c r="D855" s="92">
        <v>12081122</v>
      </c>
      <c r="E855" s="92">
        <v>2521</v>
      </c>
      <c r="F855" s="92">
        <v>542303</v>
      </c>
      <c r="G855" s="61">
        <v>30.85</v>
      </c>
      <c r="H855" s="61">
        <v>30.81</v>
      </c>
      <c r="I855" s="61">
        <v>18.989999999999998</v>
      </c>
      <c r="J855" s="61">
        <v>19.02</v>
      </c>
      <c r="K855" s="61">
        <f t="shared" si="16"/>
        <v>38.01</v>
      </c>
      <c r="L855" s="62"/>
      <c r="M855" s="62"/>
    </row>
    <row r="856" spans="1:13">
      <c r="A856" s="34" t="s">
        <v>2522</v>
      </c>
      <c r="B856" s="34" t="s">
        <v>5130</v>
      </c>
      <c r="C856" s="92">
        <v>242202</v>
      </c>
      <c r="D856" s="92">
        <v>11929021</v>
      </c>
      <c r="E856" s="92">
        <v>1610</v>
      </c>
      <c r="F856" s="92">
        <v>897940</v>
      </c>
      <c r="G856" s="61">
        <v>30.92</v>
      </c>
      <c r="H856" s="61">
        <v>30.87</v>
      </c>
      <c r="I856" s="61">
        <v>18.95</v>
      </c>
      <c r="J856" s="61">
        <v>19.02</v>
      </c>
      <c r="K856" s="61">
        <f t="shared" si="16"/>
        <v>37.97</v>
      </c>
      <c r="L856" s="62"/>
      <c r="M856" s="62"/>
    </row>
    <row r="857" spans="1:13">
      <c r="A857" s="34" t="s">
        <v>2547</v>
      </c>
      <c r="B857" s="34" t="s">
        <v>5131</v>
      </c>
      <c r="C857" s="92">
        <v>264467</v>
      </c>
      <c r="D857" s="92">
        <v>11958529</v>
      </c>
      <c r="E857" s="92">
        <v>2050</v>
      </c>
      <c r="F857" s="92">
        <v>898454</v>
      </c>
      <c r="G857" s="61">
        <v>30.84</v>
      </c>
      <c r="H857" s="61">
        <v>30.9</v>
      </c>
      <c r="I857" s="61">
        <v>19.010000000000002</v>
      </c>
      <c r="J857" s="61">
        <v>19.02</v>
      </c>
      <c r="K857" s="61">
        <f t="shared" si="16"/>
        <v>38.03</v>
      </c>
      <c r="L857" s="62"/>
      <c r="M857" s="62"/>
    </row>
    <row r="858" spans="1:13">
      <c r="A858" s="34" t="s">
        <v>2655</v>
      </c>
      <c r="B858" s="34" t="s">
        <v>5132</v>
      </c>
      <c r="C858" s="92">
        <v>169954</v>
      </c>
      <c r="D858" s="92">
        <v>12115831</v>
      </c>
      <c r="E858" s="92">
        <v>3169</v>
      </c>
      <c r="F858" s="92">
        <v>559222</v>
      </c>
      <c r="G858" s="61">
        <v>30.93</v>
      </c>
      <c r="H858" s="61">
        <v>30.86</v>
      </c>
      <c r="I858" s="61">
        <v>18.95</v>
      </c>
      <c r="J858" s="61">
        <v>18.96</v>
      </c>
      <c r="K858" s="61">
        <f t="shared" si="16"/>
        <v>37.909999999999997</v>
      </c>
      <c r="L858" s="62"/>
      <c r="M858" s="62"/>
    </row>
    <row r="859" spans="1:13">
      <c r="A859" s="34" t="s">
        <v>1227</v>
      </c>
      <c r="B859" s="34" t="s">
        <v>5133</v>
      </c>
      <c r="C859" s="92">
        <v>84030</v>
      </c>
      <c r="D859" s="92">
        <v>13772351</v>
      </c>
      <c r="E859" s="92">
        <v>4590</v>
      </c>
      <c r="F859" s="92">
        <v>317353</v>
      </c>
      <c r="G859" s="61">
        <v>30.84</v>
      </c>
      <c r="H859" s="61">
        <v>30.84</v>
      </c>
      <c r="I859" s="61">
        <v>18.96</v>
      </c>
      <c r="J859" s="61">
        <v>18.989999999999998</v>
      </c>
      <c r="K859" s="61">
        <f t="shared" si="16"/>
        <v>37.950000000000003</v>
      </c>
      <c r="L859" s="62"/>
      <c r="M859" s="62"/>
    </row>
    <row r="860" spans="1:13">
      <c r="A860" s="34" t="s">
        <v>1259</v>
      </c>
      <c r="B860" s="34" t="s">
        <v>5134</v>
      </c>
      <c r="C860" s="92">
        <v>57755</v>
      </c>
      <c r="D860" s="92">
        <v>15106968</v>
      </c>
      <c r="E860" s="92">
        <v>8438</v>
      </c>
      <c r="F860" s="92">
        <v>289372</v>
      </c>
      <c r="G860" s="61">
        <v>30.87</v>
      </c>
      <c r="H860" s="61">
        <v>30.8</v>
      </c>
      <c r="I860" s="61">
        <v>18.93</v>
      </c>
      <c r="J860" s="61">
        <v>18.96</v>
      </c>
      <c r="K860" s="61">
        <f t="shared" si="16"/>
        <v>37.89</v>
      </c>
      <c r="L860" s="62"/>
      <c r="M860" s="62"/>
    </row>
    <row r="861" spans="1:13">
      <c r="A861" s="34" t="s">
        <v>2007</v>
      </c>
      <c r="B861" s="34" t="s">
        <v>5135</v>
      </c>
      <c r="C861" s="92">
        <v>47909</v>
      </c>
      <c r="D861" s="92">
        <v>15720505</v>
      </c>
      <c r="E861" s="92">
        <v>8654</v>
      </c>
      <c r="F861" s="92">
        <v>252567</v>
      </c>
      <c r="G861" s="61">
        <v>30.84</v>
      </c>
      <c r="H861" s="61">
        <v>30.9</v>
      </c>
      <c r="I861" s="61">
        <v>18.940000000000001</v>
      </c>
      <c r="J861" s="61">
        <v>18.940000000000001</v>
      </c>
      <c r="K861" s="61">
        <f t="shared" si="16"/>
        <v>37.880000000000003</v>
      </c>
      <c r="L861" s="62"/>
      <c r="M861" s="62"/>
    </row>
    <row r="862" spans="1:13">
      <c r="A862" s="34" t="s">
        <v>1263</v>
      </c>
      <c r="B862" s="34" t="s">
        <v>5136</v>
      </c>
      <c r="C862" s="92">
        <v>63081</v>
      </c>
      <c r="D862" s="92">
        <v>14998823</v>
      </c>
      <c r="E862" s="92">
        <v>9953</v>
      </c>
      <c r="F862" s="92">
        <v>313495</v>
      </c>
      <c r="G862" s="61">
        <v>30.78</v>
      </c>
      <c r="H862" s="61">
        <v>30.69</v>
      </c>
      <c r="I862" s="61">
        <v>19.03</v>
      </c>
      <c r="J862" s="61">
        <v>18.97</v>
      </c>
      <c r="K862" s="61">
        <f t="shared" si="16"/>
        <v>38</v>
      </c>
      <c r="L862" s="62"/>
      <c r="M862" s="62"/>
    </row>
    <row r="863" spans="1:13">
      <c r="A863" s="34" t="s">
        <v>1257</v>
      </c>
      <c r="B863" s="34" t="s">
        <v>5137</v>
      </c>
      <c r="C863" s="92">
        <v>58124</v>
      </c>
      <c r="D863" s="92">
        <v>15229583</v>
      </c>
      <c r="E863" s="92">
        <v>7366</v>
      </c>
      <c r="F863" s="92">
        <v>290041</v>
      </c>
      <c r="G863" s="61">
        <v>30.86</v>
      </c>
      <c r="H863" s="61">
        <v>30.75</v>
      </c>
      <c r="I863" s="61">
        <v>19.010000000000002</v>
      </c>
      <c r="J863" s="61">
        <v>19.03</v>
      </c>
      <c r="K863" s="61">
        <f t="shared" si="16"/>
        <v>38.040000000000006</v>
      </c>
      <c r="L863" s="62"/>
      <c r="M863" s="62"/>
    </row>
    <row r="864" spans="1:13">
      <c r="A864" s="34" t="s">
        <v>1229</v>
      </c>
      <c r="B864" s="34" t="s">
        <v>5138</v>
      </c>
      <c r="C864" s="92">
        <v>81343</v>
      </c>
      <c r="D864" s="92">
        <v>14608331</v>
      </c>
      <c r="E864" s="92">
        <v>5977</v>
      </c>
      <c r="F864" s="92">
        <v>357548</v>
      </c>
      <c r="G864" s="61">
        <v>30.86</v>
      </c>
      <c r="H864" s="61">
        <v>30.83</v>
      </c>
      <c r="I864" s="61">
        <v>18.98</v>
      </c>
      <c r="J864" s="61">
        <v>18.96</v>
      </c>
      <c r="K864" s="61">
        <f t="shared" si="16"/>
        <v>37.94</v>
      </c>
      <c r="L864" s="62"/>
      <c r="M864" s="62"/>
    </row>
    <row r="865" spans="1:13">
      <c r="A865" s="34" t="s">
        <v>1251</v>
      </c>
      <c r="B865" s="34" t="s">
        <v>5139</v>
      </c>
      <c r="C865" s="92">
        <v>77145</v>
      </c>
      <c r="D865" s="92">
        <v>14928904</v>
      </c>
      <c r="E865" s="92">
        <v>5707</v>
      </c>
      <c r="F865" s="92">
        <v>512943</v>
      </c>
      <c r="G865" s="61">
        <v>30.85</v>
      </c>
      <c r="H865" s="61">
        <v>30.84</v>
      </c>
      <c r="I865" s="61">
        <v>19.03</v>
      </c>
      <c r="J865" s="61">
        <v>18.97</v>
      </c>
      <c r="K865" s="61">
        <f t="shared" si="16"/>
        <v>38</v>
      </c>
      <c r="L865" s="62"/>
      <c r="M865" s="62"/>
    </row>
    <row r="866" spans="1:13">
      <c r="A866" s="34" t="s">
        <v>1248</v>
      </c>
      <c r="B866" s="34" t="s">
        <v>5140</v>
      </c>
      <c r="C866" s="92">
        <v>72246</v>
      </c>
      <c r="D866" s="92">
        <v>13841505</v>
      </c>
      <c r="E866" s="92">
        <v>5879</v>
      </c>
      <c r="F866" s="92">
        <v>289795</v>
      </c>
      <c r="G866" s="61">
        <v>30.85</v>
      </c>
      <c r="H866" s="61">
        <v>30.83</v>
      </c>
      <c r="I866" s="61">
        <v>18.93</v>
      </c>
      <c r="J866" s="61">
        <v>18.97</v>
      </c>
      <c r="K866" s="61">
        <f t="shared" si="16"/>
        <v>37.9</v>
      </c>
      <c r="L866" s="62"/>
      <c r="M866" s="62"/>
    </row>
    <row r="867" spans="1:13">
      <c r="A867" s="34" t="s">
        <v>1231</v>
      </c>
      <c r="B867" s="34" t="s">
        <v>5141</v>
      </c>
      <c r="C867" s="92">
        <v>97209</v>
      </c>
      <c r="D867" s="92">
        <v>13724726</v>
      </c>
      <c r="E867" s="92">
        <v>5352</v>
      </c>
      <c r="F867" s="92">
        <v>359333</v>
      </c>
      <c r="G867" s="61">
        <v>30.86</v>
      </c>
      <c r="H867" s="61">
        <v>30.83</v>
      </c>
      <c r="I867" s="61">
        <v>18.98</v>
      </c>
      <c r="J867" s="61">
        <v>18.940000000000001</v>
      </c>
      <c r="K867" s="61">
        <f t="shared" si="16"/>
        <v>37.92</v>
      </c>
      <c r="L867" s="62"/>
      <c r="M867" s="62"/>
    </row>
    <row r="868" spans="1:13">
      <c r="A868" s="34" t="s">
        <v>1265</v>
      </c>
      <c r="B868" s="34" t="s">
        <v>5142</v>
      </c>
      <c r="C868" s="92">
        <v>58121</v>
      </c>
      <c r="D868" s="92">
        <v>15192572</v>
      </c>
      <c r="E868" s="92">
        <v>8473</v>
      </c>
      <c r="F868" s="92">
        <v>289930</v>
      </c>
      <c r="G868" s="61">
        <v>30.85</v>
      </c>
      <c r="H868" s="61">
        <v>30.79</v>
      </c>
      <c r="I868" s="61">
        <v>19.010000000000002</v>
      </c>
      <c r="J868" s="61">
        <v>18.95</v>
      </c>
      <c r="K868" s="61">
        <f t="shared" si="16"/>
        <v>37.96</v>
      </c>
      <c r="L868" s="62"/>
      <c r="M868" s="62"/>
    </row>
    <row r="869" spans="1:13">
      <c r="A869" s="34" t="s">
        <v>1238</v>
      </c>
      <c r="B869" s="34" t="s">
        <v>5143</v>
      </c>
      <c r="C869" s="92">
        <v>65940</v>
      </c>
      <c r="D869" s="92">
        <v>14731125</v>
      </c>
      <c r="E869" s="92">
        <v>6415</v>
      </c>
      <c r="F869" s="92">
        <v>223445</v>
      </c>
      <c r="G869" s="61">
        <v>30.85</v>
      </c>
      <c r="H869" s="61">
        <v>30.84</v>
      </c>
      <c r="I869" s="61">
        <v>18.96</v>
      </c>
      <c r="J869" s="61">
        <v>19.010000000000002</v>
      </c>
      <c r="K869" s="61">
        <f t="shared" si="16"/>
        <v>37.97</v>
      </c>
      <c r="L869" s="62"/>
      <c r="M869" s="62"/>
    </row>
    <row r="870" spans="1:13">
      <c r="A870" s="34" t="s">
        <v>1255</v>
      </c>
      <c r="B870" s="34" t="s">
        <v>5144</v>
      </c>
      <c r="C870" s="92">
        <v>62265</v>
      </c>
      <c r="D870" s="92">
        <v>14782861</v>
      </c>
      <c r="E870" s="92">
        <v>7668</v>
      </c>
      <c r="F870" s="92">
        <v>289146</v>
      </c>
      <c r="G870" s="61">
        <v>30.83</v>
      </c>
      <c r="H870" s="61">
        <v>30.84</v>
      </c>
      <c r="I870" s="61">
        <v>19.05</v>
      </c>
      <c r="J870" s="61">
        <v>18.98</v>
      </c>
      <c r="K870" s="61">
        <f t="shared" si="16"/>
        <v>38.03</v>
      </c>
      <c r="L870" s="62"/>
      <c r="M870" s="62"/>
    </row>
    <row r="871" spans="1:13">
      <c r="A871" s="34" t="s">
        <v>1240</v>
      </c>
      <c r="B871" s="34" t="s">
        <v>5145</v>
      </c>
      <c r="C871" s="92">
        <v>72882</v>
      </c>
      <c r="D871" s="92">
        <v>15008900</v>
      </c>
      <c r="E871" s="92">
        <v>6535</v>
      </c>
      <c r="F871" s="92">
        <v>315774</v>
      </c>
      <c r="G871" s="61">
        <v>30.9</v>
      </c>
      <c r="H871" s="61">
        <v>30.81</v>
      </c>
      <c r="I871" s="61">
        <v>19.03</v>
      </c>
      <c r="J871" s="61">
        <v>19</v>
      </c>
      <c r="K871" s="61">
        <f t="shared" si="16"/>
        <v>38.03</v>
      </c>
      <c r="L871" s="62"/>
      <c r="M871" s="62"/>
    </row>
    <row r="872" spans="1:13">
      <c r="A872" s="34" t="s">
        <v>1207</v>
      </c>
      <c r="B872" s="34" t="s">
        <v>5146</v>
      </c>
      <c r="C872" s="92">
        <v>58203</v>
      </c>
      <c r="D872" s="92">
        <v>14951021</v>
      </c>
      <c r="E872" s="92">
        <v>7510</v>
      </c>
      <c r="F872" s="92">
        <v>241251</v>
      </c>
      <c r="G872" s="61">
        <v>30.86</v>
      </c>
      <c r="H872" s="61">
        <v>30.8</v>
      </c>
      <c r="I872" s="61">
        <v>19.05</v>
      </c>
      <c r="J872" s="61">
        <v>18.95</v>
      </c>
      <c r="K872" s="61">
        <f t="shared" si="16"/>
        <v>38</v>
      </c>
      <c r="L872" s="62"/>
      <c r="M872" s="62"/>
    </row>
    <row r="873" spans="1:13">
      <c r="A873" s="34" t="s">
        <v>1243</v>
      </c>
      <c r="B873" s="34" t="s">
        <v>5147</v>
      </c>
      <c r="C873" s="92">
        <v>65069</v>
      </c>
      <c r="D873" s="92">
        <v>14550305</v>
      </c>
      <c r="E873" s="92">
        <v>6604</v>
      </c>
      <c r="F873" s="92">
        <v>268938</v>
      </c>
      <c r="G873" s="61">
        <v>30.83</v>
      </c>
      <c r="H873" s="61">
        <v>30.87</v>
      </c>
      <c r="I873" s="61">
        <v>19.03</v>
      </c>
      <c r="J873" s="61">
        <v>19.010000000000002</v>
      </c>
      <c r="K873" s="61">
        <f t="shared" si="16"/>
        <v>38.040000000000006</v>
      </c>
      <c r="L873" s="62"/>
      <c r="M873" s="62"/>
    </row>
    <row r="874" spans="1:13">
      <c r="A874" s="34" t="s">
        <v>1272</v>
      </c>
      <c r="B874" s="34" t="s">
        <v>5148</v>
      </c>
      <c r="C874" s="92">
        <v>64894</v>
      </c>
      <c r="D874" s="92">
        <v>14258070</v>
      </c>
      <c r="E874" s="92">
        <v>6655</v>
      </c>
      <c r="F874" s="92">
        <v>463890</v>
      </c>
      <c r="G874" s="61">
        <v>30.84</v>
      </c>
      <c r="H874" s="61">
        <v>30.83</v>
      </c>
      <c r="I874" s="61">
        <v>19.05</v>
      </c>
      <c r="J874" s="61">
        <v>18.98</v>
      </c>
      <c r="K874" s="61">
        <f t="shared" si="16"/>
        <v>38.03</v>
      </c>
      <c r="L874" s="62"/>
      <c r="M874" s="62"/>
    </row>
    <row r="875" spans="1:13">
      <c r="A875" s="34" t="s">
        <v>1274</v>
      </c>
      <c r="B875" s="34" t="s">
        <v>5149</v>
      </c>
      <c r="C875" s="92">
        <v>79751</v>
      </c>
      <c r="D875" s="92">
        <v>14314892</v>
      </c>
      <c r="E875" s="92">
        <v>7236</v>
      </c>
      <c r="F875" s="92">
        <v>463890</v>
      </c>
      <c r="G875" s="61">
        <v>30.9</v>
      </c>
      <c r="H875" s="61">
        <v>30.74</v>
      </c>
      <c r="I875" s="61">
        <v>19.02</v>
      </c>
      <c r="J875" s="61">
        <v>18.989999999999998</v>
      </c>
      <c r="K875" s="61">
        <f t="shared" si="16"/>
        <v>38.01</v>
      </c>
      <c r="L875" s="62"/>
      <c r="M875" s="62"/>
    </row>
    <row r="876" spans="1:13">
      <c r="A876" s="34" t="s">
        <v>1278</v>
      </c>
      <c r="B876" s="34" t="s">
        <v>5150</v>
      </c>
      <c r="C876" s="92">
        <v>77143</v>
      </c>
      <c r="D876" s="92">
        <v>14242494</v>
      </c>
      <c r="E876" s="92">
        <v>7846</v>
      </c>
      <c r="F876" s="92">
        <v>273467</v>
      </c>
      <c r="G876" s="61">
        <v>30.77</v>
      </c>
      <c r="H876" s="61">
        <v>30.95</v>
      </c>
      <c r="I876" s="61">
        <v>18.97</v>
      </c>
      <c r="J876" s="61">
        <v>18.940000000000001</v>
      </c>
      <c r="K876" s="61">
        <f t="shared" si="16"/>
        <v>37.909999999999997</v>
      </c>
      <c r="L876" s="62"/>
      <c r="M876" s="62"/>
    </row>
    <row r="877" spans="1:13">
      <c r="A877" s="34" t="s">
        <v>1910</v>
      </c>
      <c r="B877" s="34" t="s">
        <v>5151</v>
      </c>
      <c r="C877" s="92">
        <v>68878</v>
      </c>
      <c r="D877" s="92">
        <v>13670966</v>
      </c>
      <c r="E877" s="92">
        <v>5737</v>
      </c>
      <c r="F877" s="92">
        <v>258659</v>
      </c>
      <c r="G877" s="61">
        <v>30.86</v>
      </c>
      <c r="H877" s="61">
        <v>30.93</v>
      </c>
      <c r="I877" s="61">
        <v>18.93</v>
      </c>
      <c r="J877" s="61">
        <v>19.010000000000002</v>
      </c>
      <c r="K877" s="61">
        <f t="shared" si="16"/>
        <v>37.94</v>
      </c>
      <c r="L877" s="62"/>
      <c r="M877" s="62"/>
    </row>
    <row r="878" spans="1:13">
      <c r="A878" s="34" t="s">
        <v>1167</v>
      </c>
      <c r="B878" s="34" t="s">
        <v>5152</v>
      </c>
      <c r="C878" s="92">
        <v>85329</v>
      </c>
      <c r="D878" s="92">
        <v>13226188</v>
      </c>
      <c r="E878" s="92">
        <v>5364</v>
      </c>
      <c r="F878" s="92">
        <v>474280</v>
      </c>
      <c r="G878" s="61">
        <v>30.9</v>
      </c>
      <c r="H878" s="61">
        <v>30.93</v>
      </c>
      <c r="I878" s="61">
        <v>18.95</v>
      </c>
      <c r="J878" s="61">
        <v>18.940000000000001</v>
      </c>
      <c r="K878" s="61">
        <f t="shared" si="16"/>
        <v>37.89</v>
      </c>
      <c r="L878" s="62"/>
      <c r="M878" s="62"/>
    </row>
    <row r="879" spans="1:13">
      <c r="A879" s="34" t="s">
        <v>2224</v>
      </c>
      <c r="B879" s="34" t="s">
        <v>5153</v>
      </c>
      <c r="C879" s="92">
        <v>60040</v>
      </c>
      <c r="D879" s="92">
        <v>15931706</v>
      </c>
      <c r="E879" s="92">
        <v>7817</v>
      </c>
      <c r="F879" s="92">
        <v>280981</v>
      </c>
      <c r="G879" s="61">
        <v>30.84</v>
      </c>
      <c r="H879" s="61">
        <v>30.77</v>
      </c>
      <c r="I879" s="61">
        <v>19.04</v>
      </c>
      <c r="J879" s="61">
        <v>18.95</v>
      </c>
      <c r="K879" s="61">
        <f t="shared" si="16"/>
        <v>37.989999999999995</v>
      </c>
      <c r="L879" s="62"/>
      <c r="M879" s="62"/>
    </row>
    <row r="880" spans="1:13">
      <c r="A880" s="34" t="s">
        <v>1528</v>
      </c>
      <c r="B880" s="34" t="s">
        <v>5154</v>
      </c>
      <c r="C880" s="92">
        <v>134004</v>
      </c>
      <c r="D880" s="92">
        <v>12799246</v>
      </c>
      <c r="E880" s="92">
        <v>5649</v>
      </c>
      <c r="F880" s="92">
        <v>393640</v>
      </c>
      <c r="G880" s="61">
        <v>30.95</v>
      </c>
      <c r="H880" s="61">
        <v>30.93</v>
      </c>
      <c r="I880" s="61">
        <v>18.88</v>
      </c>
      <c r="J880" s="61">
        <v>18.920000000000002</v>
      </c>
      <c r="K880" s="61">
        <f t="shared" si="16"/>
        <v>37.799999999999997</v>
      </c>
      <c r="L880" s="62"/>
      <c r="M880" s="62"/>
    </row>
    <row r="881" spans="1:13">
      <c r="A881" s="34" t="s">
        <v>596</v>
      </c>
      <c r="B881" s="34" t="s">
        <v>5155</v>
      </c>
      <c r="C881" s="92">
        <v>215384</v>
      </c>
      <c r="D881" s="92">
        <v>12041356</v>
      </c>
      <c r="E881" s="92">
        <v>3873</v>
      </c>
      <c r="F881" s="92">
        <v>570750</v>
      </c>
      <c r="G881" s="61">
        <v>30.88</v>
      </c>
      <c r="H881" s="61">
        <v>30.89</v>
      </c>
      <c r="I881" s="61">
        <v>18.97</v>
      </c>
      <c r="J881" s="61">
        <v>18.940000000000001</v>
      </c>
      <c r="K881" s="61">
        <f t="shared" si="16"/>
        <v>37.909999999999997</v>
      </c>
      <c r="L881" s="62"/>
      <c r="M881" s="62"/>
    </row>
    <row r="882" spans="1:13">
      <c r="A882" s="34" t="s">
        <v>968</v>
      </c>
      <c r="B882" s="34" t="s">
        <v>5156</v>
      </c>
      <c r="C882" s="92">
        <v>132046</v>
      </c>
      <c r="D882" s="92">
        <v>12139864</v>
      </c>
      <c r="E882" s="92">
        <v>4068</v>
      </c>
      <c r="F882" s="92">
        <v>402199</v>
      </c>
      <c r="G882" s="61">
        <v>30.91</v>
      </c>
      <c r="H882" s="61">
        <v>30.91</v>
      </c>
      <c r="I882" s="61">
        <v>18.940000000000001</v>
      </c>
      <c r="J882" s="61">
        <v>18.920000000000002</v>
      </c>
      <c r="K882" s="61">
        <f t="shared" si="16"/>
        <v>37.86</v>
      </c>
      <c r="L882" s="62"/>
      <c r="M882" s="62"/>
    </row>
    <row r="883" spans="1:13">
      <c r="A883" s="34" t="s">
        <v>1098</v>
      </c>
      <c r="B883" s="34" t="s">
        <v>5157</v>
      </c>
      <c r="C883" s="92">
        <v>144725</v>
      </c>
      <c r="D883" s="92">
        <v>11998056</v>
      </c>
      <c r="E883" s="92">
        <v>2856</v>
      </c>
      <c r="F883" s="92">
        <v>354484</v>
      </c>
      <c r="G883" s="61">
        <v>30.89</v>
      </c>
      <c r="H883" s="61">
        <v>30.92</v>
      </c>
      <c r="I883" s="61">
        <v>18.940000000000001</v>
      </c>
      <c r="J883" s="61">
        <v>18.98</v>
      </c>
      <c r="K883" s="61">
        <f t="shared" si="16"/>
        <v>37.92</v>
      </c>
      <c r="L883" s="62"/>
      <c r="M883" s="62"/>
    </row>
    <row r="884" spans="1:13">
      <c r="A884" s="34" t="s">
        <v>1816</v>
      </c>
      <c r="B884" s="34" t="s">
        <v>5158</v>
      </c>
      <c r="C884" s="92">
        <v>74139</v>
      </c>
      <c r="D884" s="92">
        <v>14353496</v>
      </c>
      <c r="E884" s="92">
        <v>4923</v>
      </c>
      <c r="F884" s="92">
        <v>388364</v>
      </c>
      <c r="G884" s="61">
        <v>30.86</v>
      </c>
      <c r="H884" s="61">
        <v>30.81</v>
      </c>
      <c r="I884" s="61">
        <v>19.05</v>
      </c>
      <c r="J884" s="61">
        <v>19.02</v>
      </c>
      <c r="K884" s="61">
        <f t="shared" si="16"/>
        <v>38.07</v>
      </c>
      <c r="L884" s="62"/>
      <c r="M884" s="62"/>
    </row>
    <row r="885" spans="1:13">
      <c r="A885" s="34" t="s">
        <v>1822</v>
      </c>
      <c r="B885" s="34" t="s">
        <v>5159</v>
      </c>
      <c r="C885" s="92">
        <v>78150</v>
      </c>
      <c r="D885" s="92">
        <v>13257904</v>
      </c>
      <c r="E885" s="92">
        <v>5817</v>
      </c>
      <c r="F885" s="92">
        <v>266676</v>
      </c>
      <c r="G885" s="61">
        <v>30.87</v>
      </c>
      <c r="H885" s="61">
        <v>30.87</v>
      </c>
      <c r="I885" s="61">
        <v>18.96</v>
      </c>
      <c r="J885" s="61">
        <v>18.96</v>
      </c>
      <c r="K885" s="61">
        <f t="shared" si="16"/>
        <v>37.92</v>
      </c>
      <c r="L885" s="62"/>
      <c r="M885" s="62"/>
    </row>
    <row r="886" spans="1:13">
      <c r="A886" s="34" t="s">
        <v>1824</v>
      </c>
      <c r="B886" s="34" t="s">
        <v>5160</v>
      </c>
      <c r="C886" s="92">
        <v>78542</v>
      </c>
      <c r="D886" s="92">
        <v>13450610</v>
      </c>
      <c r="E886" s="92">
        <v>4911</v>
      </c>
      <c r="F886" s="92">
        <v>299447</v>
      </c>
      <c r="G886" s="61">
        <v>30.84</v>
      </c>
      <c r="H886" s="61">
        <v>30.88</v>
      </c>
      <c r="I886" s="61">
        <v>18.989999999999998</v>
      </c>
      <c r="J886" s="61">
        <v>18.95</v>
      </c>
      <c r="K886" s="61">
        <f t="shared" si="16"/>
        <v>37.94</v>
      </c>
      <c r="L886" s="62"/>
      <c r="M886" s="62"/>
    </row>
    <row r="887" spans="1:13">
      <c r="A887" s="34" t="s">
        <v>1820</v>
      </c>
      <c r="B887" s="34" t="s">
        <v>5161</v>
      </c>
      <c r="C887" s="92">
        <v>80928</v>
      </c>
      <c r="D887" s="92">
        <v>14590802</v>
      </c>
      <c r="E887" s="92">
        <v>4360</v>
      </c>
      <c r="F887" s="92">
        <v>456708</v>
      </c>
      <c r="G887" s="61">
        <v>30.88</v>
      </c>
      <c r="H887" s="61">
        <v>30.79</v>
      </c>
      <c r="I887" s="61">
        <v>19.03</v>
      </c>
      <c r="J887" s="61">
        <v>19.010000000000002</v>
      </c>
      <c r="K887" s="61">
        <f t="shared" si="16"/>
        <v>38.040000000000006</v>
      </c>
      <c r="L887" s="62"/>
      <c r="M887" s="62"/>
    </row>
    <row r="888" spans="1:13">
      <c r="A888" s="34" t="s">
        <v>1828</v>
      </c>
      <c r="B888" s="34" t="s">
        <v>5162</v>
      </c>
      <c r="C888" s="92">
        <v>62613</v>
      </c>
      <c r="D888" s="92">
        <v>15507834</v>
      </c>
      <c r="E888" s="92">
        <v>4053</v>
      </c>
      <c r="F888" s="92">
        <v>284404</v>
      </c>
      <c r="G888" s="61">
        <v>30.86</v>
      </c>
      <c r="H888" s="61">
        <v>30.84</v>
      </c>
      <c r="I888" s="61">
        <v>19.010000000000002</v>
      </c>
      <c r="J888" s="61">
        <v>18.97</v>
      </c>
      <c r="K888" s="61">
        <f t="shared" si="16"/>
        <v>37.980000000000004</v>
      </c>
      <c r="L888" s="62"/>
      <c r="M888" s="62"/>
    </row>
    <row r="889" spans="1:13">
      <c r="A889" s="34" t="s">
        <v>1826</v>
      </c>
      <c r="B889" s="34" t="s">
        <v>5163</v>
      </c>
      <c r="C889" s="92">
        <v>73608</v>
      </c>
      <c r="D889" s="92">
        <v>14655955</v>
      </c>
      <c r="E889" s="92">
        <v>4144</v>
      </c>
      <c r="F889" s="92">
        <v>284538</v>
      </c>
      <c r="G889" s="61">
        <v>30.84</v>
      </c>
      <c r="H889" s="61">
        <v>30.86</v>
      </c>
      <c r="I889" s="61">
        <v>19.02</v>
      </c>
      <c r="J889" s="61">
        <v>18.940000000000001</v>
      </c>
      <c r="K889" s="61">
        <f t="shared" si="16"/>
        <v>37.96</v>
      </c>
      <c r="L889" s="62"/>
      <c r="M889" s="62"/>
    </row>
    <row r="890" spans="1:13">
      <c r="A890" s="34" t="s">
        <v>1830</v>
      </c>
      <c r="B890" s="34" t="s">
        <v>5164</v>
      </c>
      <c r="C890" s="92">
        <v>58427</v>
      </c>
      <c r="D890" s="92">
        <v>15651208</v>
      </c>
      <c r="E890" s="92">
        <v>5203</v>
      </c>
      <c r="F890" s="92">
        <v>352587</v>
      </c>
      <c r="G890" s="61">
        <v>30.79</v>
      </c>
      <c r="H890" s="61">
        <v>30.88</v>
      </c>
      <c r="I890" s="61">
        <v>19.05</v>
      </c>
      <c r="J890" s="61">
        <v>18.97</v>
      </c>
      <c r="K890" s="61">
        <f t="shared" si="16"/>
        <v>38.019999999999996</v>
      </c>
      <c r="L890" s="62"/>
      <c r="M890" s="62"/>
    </row>
    <row r="891" spans="1:13">
      <c r="A891" s="34" t="s">
        <v>2379</v>
      </c>
      <c r="B891" s="34" t="s">
        <v>5165</v>
      </c>
      <c r="C891" s="92">
        <v>78896</v>
      </c>
      <c r="D891" s="92">
        <v>14024030</v>
      </c>
      <c r="E891" s="92">
        <v>6657</v>
      </c>
      <c r="F891" s="92">
        <v>280180</v>
      </c>
      <c r="G891" s="61">
        <v>30.78</v>
      </c>
      <c r="H891" s="61">
        <v>30.88</v>
      </c>
      <c r="I891" s="61">
        <v>19.04</v>
      </c>
      <c r="J891" s="61">
        <v>18.940000000000001</v>
      </c>
      <c r="K891" s="61">
        <f t="shared" si="16"/>
        <v>37.980000000000004</v>
      </c>
      <c r="L891" s="62"/>
      <c r="M891" s="62"/>
    </row>
    <row r="892" spans="1:13">
      <c r="A892" s="34" t="s">
        <v>2382</v>
      </c>
      <c r="B892" s="34" t="s">
        <v>5166</v>
      </c>
      <c r="C892" s="92">
        <v>114076</v>
      </c>
      <c r="D892" s="92">
        <v>12313208</v>
      </c>
      <c r="E892" s="92">
        <v>4026</v>
      </c>
      <c r="F892" s="92">
        <v>349153</v>
      </c>
      <c r="G892" s="61">
        <v>30.82</v>
      </c>
      <c r="H892" s="61">
        <v>30.88</v>
      </c>
      <c r="I892" s="61">
        <v>19</v>
      </c>
      <c r="J892" s="61">
        <v>19.05</v>
      </c>
      <c r="K892" s="61">
        <f t="shared" si="16"/>
        <v>38.049999999999997</v>
      </c>
      <c r="L892" s="62"/>
      <c r="M892" s="62"/>
    </row>
    <row r="893" spans="1:13">
      <c r="A893" s="34" t="s">
        <v>2386</v>
      </c>
      <c r="B893" s="34" t="s">
        <v>5167</v>
      </c>
      <c r="C893" s="92">
        <v>135730</v>
      </c>
      <c r="D893" s="92">
        <v>11966592</v>
      </c>
      <c r="E893" s="92">
        <v>2989</v>
      </c>
      <c r="F893" s="92">
        <v>559882</v>
      </c>
      <c r="G893" s="61">
        <v>30.8</v>
      </c>
      <c r="H893" s="61">
        <v>30.85</v>
      </c>
      <c r="I893" s="61">
        <v>19.03</v>
      </c>
      <c r="J893" s="61">
        <v>19.09</v>
      </c>
      <c r="K893" s="61">
        <f t="shared" si="16"/>
        <v>38.120000000000005</v>
      </c>
      <c r="L893" s="62"/>
      <c r="M893" s="62"/>
    </row>
    <row r="894" spans="1:13">
      <c r="A894" s="34" t="s">
        <v>2388</v>
      </c>
      <c r="B894" s="34" t="s">
        <v>5168</v>
      </c>
      <c r="C894" s="92">
        <v>131181</v>
      </c>
      <c r="D894" s="92">
        <v>12185922</v>
      </c>
      <c r="E894" s="92">
        <v>4478</v>
      </c>
      <c r="F894" s="92">
        <v>555886</v>
      </c>
      <c r="G894" s="61">
        <v>30.87</v>
      </c>
      <c r="H894" s="61">
        <v>30.78</v>
      </c>
      <c r="I894" s="61">
        <v>19.05</v>
      </c>
      <c r="J894" s="61">
        <v>19.07</v>
      </c>
      <c r="K894" s="61">
        <f t="shared" si="16"/>
        <v>38.120000000000005</v>
      </c>
      <c r="L894" s="62"/>
      <c r="M894" s="62"/>
    </row>
    <row r="895" spans="1:13">
      <c r="A895" s="34" t="s">
        <v>2063</v>
      </c>
      <c r="B895" s="34" t="s">
        <v>5169</v>
      </c>
      <c r="C895" s="92">
        <v>105241</v>
      </c>
      <c r="D895" s="92">
        <v>13209751</v>
      </c>
      <c r="E895" s="92">
        <v>3366</v>
      </c>
      <c r="F895" s="92">
        <v>352734</v>
      </c>
      <c r="G895" s="61">
        <v>30.9</v>
      </c>
      <c r="H895" s="61">
        <v>30.81</v>
      </c>
      <c r="I895" s="61">
        <v>19.03</v>
      </c>
      <c r="J895" s="61">
        <v>19</v>
      </c>
      <c r="K895" s="61">
        <f t="shared" si="16"/>
        <v>38.03</v>
      </c>
      <c r="L895" s="62"/>
      <c r="M895" s="62"/>
    </row>
    <row r="896" spans="1:13">
      <c r="A896" s="34" t="s">
        <v>2068</v>
      </c>
      <c r="B896" s="34" t="s">
        <v>5170</v>
      </c>
      <c r="C896" s="92">
        <v>124677</v>
      </c>
      <c r="D896" s="92">
        <v>13422098</v>
      </c>
      <c r="E896" s="92">
        <v>3326</v>
      </c>
      <c r="F896" s="92">
        <v>538892</v>
      </c>
      <c r="G896" s="61">
        <v>30.85</v>
      </c>
      <c r="H896" s="61">
        <v>30.86</v>
      </c>
      <c r="I896" s="61">
        <v>19.010000000000002</v>
      </c>
      <c r="J896" s="61">
        <v>19.03</v>
      </c>
      <c r="K896" s="61">
        <f t="shared" si="16"/>
        <v>38.040000000000006</v>
      </c>
      <c r="L896" s="62"/>
      <c r="M896" s="62"/>
    </row>
    <row r="897" spans="1:13">
      <c r="A897" s="34" t="s">
        <v>2083</v>
      </c>
      <c r="B897" s="34" t="s">
        <v>5171</v>
      </c>
      <c r="C897" s="92">
        <v>110672</v>
      </c>
      <c r="D897" s="92">
        <v>14180805</v>
      </c>
      <c r="E897" s="92">
        <v>3971</v>
      </c>
      <c r="F897" s="92">
        <v>539776</v>
      </c>
      <c r="G897" s="61">
        <v>30.86</v>
      </c>
      <c r="H897" s="61">
        <v>30.84</v>
      </c>
      <c r="I897" s="61">
        <v>19.010000000000002</v>
      </c>
      <c r="J897" s="61">
        <v>19.04</v>
      </c>
      <c r="K897" s="61">
        <f t="shared" si="16"/>
        <v>38.049999999999997</v>
      </c>
      <c r="L897" s="62"/>
      <c r="M897" s="62"/>
    </row>
    <row r="898" spans="1:13">
      <c r="A898" s="34" t="s">
        <v>2087</v>
      </c>
      <c r="B898" s="34" t="s">
        <v>5172</v>
      </c>
      <c r="C898" s="92">
        <v>130584</v>
      </c>
      <c r="D898" s="92">
        <v>13595738</v>
      </c>
      <c r="E898" s="92">
        <v>3681</v>
      </c>
      <c r="F898" s="92">
        <v>570825</v>
      </c>
      <c r="G898" s="61">
        <v>30.84</v>
      </c>
      <c r="H898" s="61">
        <v>30.85</v>
      </c>
      <c r="I898" s="61">
        <v>19.059999999999999</v>
      </c>
      <c r="J898" s="61">
        <v>18.98</v>
      </c>
      <c r="K898" s="61">
        <f t="shared" si="16"/>
        <v>38.04</v>
      </c>
      <c r="L898" s="62"/>
      <c r="M898" s="62"/>
    </row>
    <row r="899" spans="1:13">
      <c r="A899" s="34" t="s">
        <v>2070</v>
      </c>
      <c r="B899" s="34" t="s">
        <v>5173</v>
      </c>
      <c r="C899" s="92">
        <v>114747</v>
      </c>
      <c r="D899" s="92">
        <v>13282748</v>
      </c>
      <c r="E899" s="92">
        <v>3499</v>
      </c>
      <c r="F899" s="92">
        <v>513948</v>
      </c>
      <c r="G899" s="61">
        <v>30.85</v>
      </c>
      <c r="H899" s="61">
        <v>30.84</v>
      </c>
      <c r="I899" s="61">
        <v>19.02</v>
      </c>
      <c r="J899" s="61">
        <v>19.059999999999999</v>
      </c>
      <c r="K899" s="61">
        <f t="shared" si="16"/>
        <v>38.08</v>
      </c>
      <c r="L899" s="62"/>
      <c r="M899" s="62"/>
    </row>
    <row r="900" spans="1:13">
      <c r="A900" s="34" t="s">
        <v>2074</v>
      </c>
      <c r="B900" s="34" t="s">
        <v>5174</v>
      </c>
      <c r="C900" s="92">
        <v>89848</v>
      </c>
      <c r="D900" s="92">
        <v>14065615</v>
      </c>
      <c r="E900" s="92">
        <v>4238</v>
      </c>
      <c r="F900" s="92">
        <v>419958</v>
      </c>
      <c r="G900" s="61">
        <v>30.87</v>
      </c>
      <c r="H900" s="61">
        <v>30.87</v>
      </c>
      <c r="I900" s="61">
        <v>19</v>
      </c>
      <c r="J900" s="61">
        <v>19.02</v>
      </c>
      <c r="K900" s="61">
        <f t="shared" ref="K900:K963" si="17">SUM(I900:J900)</f>
        <v>38.019999999999996</v>
      </c>
      <c r="L900" s="62"/>
      <c r="M900" s="62"/>
    </row>
    <row r="901" spans="1:13">
      <c r="A901" s="34" t="s">
        <v>2072</v>
      </c>
      <c r="B901" s="34" t="s">
        <v>5175</v>
      </c>
      <c r="C901" s="92">
        <v>93732</v>
      </c>
      <c r="D901" s="92">
        <v>13452392</v>
      </c>
      <c r="E901" s="92">
        <v>4666</v>
      </c>
      <c r="F901" s="92">
        <v>356894</v>
      </c>
      <c r="G901" s="61">
        <v>30.85</v>
      </c>
      <c r="H901" s="61">
        <v>30.85</v>
      </c>
      <c r="I901" s="61">
        <v>19</v>
      </c>
      <c r="J901" s="61">
        <v>18.98</v>
      </c>
      <c r="K901" s="61">
        <f t="shared" si="17"/>
        <v>37.980000000000004</v>
      </c>
      <c r="L901" s="62"/>
      <c r="M901" s="62"/>
    </row>
    <row r="902" spans="1:13">
      <c r="A902" s="34" t="s">
        <v>2085</v>
      </c>
      <c r="B902" s="34" t="s">
        <v>5176</v>
      </c>
      <c r="C902" s="92">
        <v>127657</v>
      </c>
      <c r="D902" s="92">
        <v>13403583</v>
      </c>
      <c r="E902" s="92">
        <v>3419</v>
      </c>
      <c r="F902" s="92">
        <v>598841</v>
      </c>
      <c r="G902" s="61">
        <v>30.83</v>
      </c>
      <c r="H902" s="61">
        <v>30.88</v>
      </c>
      <c r="I902" s="61">
        <v>18.98</v>
      </c>
      <c r="J902" s="61">
        <v>19</v>
      </c>
      <c r="K902" s="61">
        <f t="shared" si="17"/>
        <v>37.980000000000004</v>
      </c>
      <c r="L902" s="62"/>
      <c r="M902" s="62"/>
    </row>
    <row r="903" spans="1:13">
      <c r="A903" s="34" t="s">
        <v>2077</v>
      </c>
      <c r="B903" s="34" t="s">
        <v>5177</v>
      </c>
      <c r="C903" s="92">
        <v>101579</v>
      </c>
      <c r="D903" s="92">
        <v>14639600</v>
      </c>
      <c r="E903" s="92">
        <v>3960</v>
      </c>
      <c r="F903" s="92">
        <v>318489</v>
      </c>
      <c r="G903" s="61">
        <v>30.78</v>
      </c>
      <c r="H903" s="61">
        <v>30.95</v>
      </c>
      <c r="I903" s="61">
        <v>18.93</v>
      </c>
      <c r="J903" s="61">
        <v>19.04</v>
      </c>
      <c r="K903" s="61">
        <f t="shared" si="17"/>
        <v>37.97</v>
      </c>
      <c r="L903" s="62"/>
      <c r="M903" s="62"/>
    </row>
    <row r="904" spans="1:13">
      <c r="A904" s="34" t="s">
        <v>2081</v>
      </c>
      <c r="B904" s="34" t="s">
        <v>5178</v>
      </c>
      <c r="C904" s="92">
        <v>89440</v>
      </c>
      <c r="D904" s="92">
        <v>13913161</v>
      </c>
      <c r="E904" s="92">
        <v>4762</v>
      </c>
      <c r="F904" s="92">
        <v>421805</v>
      </c>
      <c r="G904" s="61">
        <v>30.86</v>
      </c>
      <c r="H904" s="61">
        <v>30.85</v>
      </c>
      <c r="I904" s="61">
        <v>18.96</v>
      </c>
      <c r="J904" s="61">
        <v>18.96</v>
      </c>
      <c r="K904" s="61">
        <f t="shared" si="17"/>
        <v>37.92</v>
      </c>
      <c r="L904" s="62"/>
      <c r="M904" s="62"/>
    </row>
    <row r="905" spans="1:13">
      <c r="A905" s="34" t="s">
        <v>2089</v>
      </c>
      <c r="B905" s="34" t="s">
        <v>5179</v>
      </c>
      <c r="C905" s="92">
        <v>114707</v>
      </c>
      <c r="D905" s="92">
        <v>13635166</v>
      </c>
      <c r="E905" s="92">
        <v>3480</v>
      </c>
      <c r="F905" s="92">
        <v>548483</v>
      </c>
      <c r="G905" s="61">
        <v>30.87</v>
      </c>
      <c r="H905" s="61">
        <v>30.85</v>
      </c>
      <c r="I905" s="61">
        <v>19.02</v>
      </c>
      <c r="J905" s="61">
        <v>18.97</v>
      </c>
      <c r="K905" s="61">
        <f t="shared" si="17"/>
        <v>37.989999999999995</v>
      </c>
      <c r="L905" s="62"/>
      <c r="M905" s="62"/>
    </row>
    <row r="906" spans="1:13">
      <c r="A906" s="34" t="s">
        <v>2091</v>
      </c>
      <c r="B906" s="34" t="s">
        <v>5180</v>
      </c>
      <c r="C906" s="92">
        <v>139229</v>
      </c>
      <c r="D906" s="92">
        <v>13142713</v>
      </c>
      <c r="E906" s="92">
        <v>3038</v>
      </c>
      <c r="F906" s="92">
        <v>399274</v>
      </c>
      <c r="G906" s="61">
        <v>30.87</v>
      </c>
      <c r="H906" s="61">
        <v>30.84</v>
      </c>
      <c r="I906" s="61">
        <v>19.03</v>
      </c>
      <c r="J906" s="61">
        <v>19.010000000000002</v>
      </c>
      <c r="K906" s="61">
        <f t="shared" si="17"/>
        <v>38.040000000000006</v>
      </c>
      <c r="L906" s="62"/>
      <c r="M906" s="62"/>
    </row>
    <row r="907" spans="1:13">
      <c r="A907" s="34" t="s">
        <v>2821</v>
      </c>
      <c r="B907" s="34" t="s">
        <v>5181</v>
      </c>
      <c r="C907" s="92">
        <v>161649</v>
      </c>
      <c r="D907" s="92">
        <v>12022876</v>
      </c>
      <c r="E907" s="92">
        <v>2427</v>
      </c>
      <c r="F907" s="92">
        <v>479233</v>
      </c>
      <c r="G907" s="61">
        <v>30.82</v>
      </c>
      <c r="H907" s="61">
        <v>30.93</v>
      </c>
      <c r="I907" s="61">
        <v>18.989999999999998</v>
      </c>
      <c r="J907" s="61">
        <v>18.98</v>
      </c>
      <c r="K907" s="61">
        <f t="shared" si="17"/>
        <v>37.97</v>
      </c>
      <c r="L907" s="62"/>
      <c r="M907" s="62"/>
    </row>
    <row r="908" spans="1:13">
      <c r="A908" s="34" t="s">
        <v>2823</v>
      </c>
      <c r="B908" s="34" t="s">
        <v>5182</v>
      </c>
      <c r="C908" s="92">
        <v>160233</v>
      </c>
      <c r="D908" s="92">
        <v>12115992</v>
      </c>
      <c r="E908" s="92">
        <v>3035</v>
      </c>
      <c r="F908" s="92">
        <v>490581</v>
      </c>
      <c r="G908" s="61">
        <v>30.87</v>
      </c>
      <c r="H908" s="61">
        <v>30.86</v>
      </c>
      <c r="I908" s="61">
        <v>19</v>
      </c>
      <c r="J908" s="61">
        <v>18.96</v>
      </c>
      <c r="K908" s="61">
        <f t="shared" si="17"/>
        <v>37.96</v>
      </c>
      <c r="L908" s="62"/>
      <c r="M908" s="62"/>
    </row>
    <row r="909" spans="1:13">
      <c r="A909" s="34" t="s">
        <v>1905</v>
      </c>
      <c r="B909" s="34" t="s">
        <v>5183</v>
      </c>
      <c r="C909" s="92">
        <v>110855</v>
      </c>
      <c r="D909" s="92">
        <v>11969454</v>
      </c>
      <c r="E909" s="92">
        <v>2031</v>
      </c>
      <c r="F909" s="92">
        <v>325114</v>
      </c>
      <c r="G909" s="61">
        <v>30.87</v>
      </c>
      <c r="H909" s="61">
        <v>30.94</v>
      </c>
      <c r="I909" s="61">
        <v>18.97</v>
      </c>
      <c r="J909" s="61">
        <v>18.989999999999998</v>
      </c>
      <c r="K909" s="61">
        <f t="shared" si="17"/>
        <v>37.959999999999994</v>
      </c>
      <c r="L909" s="62"/>
      <c r="M909" s="62"/>
    </row>
    <row r="910" spans="1:13">
      <c r="A910" s="34" t="s">
        <v>455</v>
      </c>
      <c r="B910" s="34" t="s">
        <v>5184</v>
      </c>
      <c r="C910" s="92">
        <v>225783</v>
      </c>
      <c r="D910" s="92">
        <v>12170111</v>
      </c>
      <c r="E910" s="92">
        <v>5283</v>
      </c>
      <c r="F910" s="92">
        <v>427248</v>
      </c>
      <c r="G910" s="61">
        <v>31.04</v>
      </c>
      <c r="H910" s="61">
        <v>31.17</v>
      </c>
      <c r="I910" s="61">
        <v>18.760000000000002</v>
      </c>
      <c r="J910" s="61">
        <v>18.77</v>
      </c>
      <c r="K910" s="61">
        <f t="shared" si="17"/>
        <v>37.53</v>
      </c>
      <c r="L910" s="62"/>
      <c r="M910" s="62"/>
    </row>
    <row r="911" spans="1:13">
      <c r="A911" s="34" t="s">
        <v>865</v>
      </c>
      <c r="B911" s="34" t="s">
        <v>5185</v>
      </c>
      <c r="C911" s="92">
        <v>288013</v>
      </c>
      <c r="D911" s="92">
        <v>11871831</v>
      </c>
      <c r="E911" s="92">
        <v>1883</v>
      </c>
      <c r="F911" s="92">
        <v>664980</v>
      </c>
      <c r="G911" s="61">
        <v>30.99</v>
      </c>
      <c r="H911" s="61">
        <v>30.79</v>
      </c>
      <c r="I911" s="61">
        <v>18.97</v>
      </c>
      <c r="J911" s="61">
        <v>18.96</v>
      </c>
      <c r="K911" s="61">
        <f t="shared" si="17"/>
        <v>37.93</v>
      </c>
      <c r="L911" s="62"/>
      <c r="M911" s="62"/>
    </row>
    <row r="912" spans="1:13">
      <c r="A912" s="34" t="s">
        <v>721</v>
      </c>
      <c r="B912" s="34" t="s">
        <v>5186</v>
      </c>
      <c r="C912" s="92">
        <v>235339</v>
      </c>
      <c r="D912" s="92">
        <v>12333774</v>
      </c>
      <c r="E912" s="92">
        <v>4021</v>
      </c>
      <c r="F912" s="92">
        <v>633299</v>
      </c>
      <c r="G912" s="61">
        <v>30.85</v>
      </c>
      <c r="H912" s="61">
        <v>30.89</v>
      </c>
      <c r="I912" s="61">
        <v>19.010000000000002</v>
      </c>
      <c r="J912" s="61">
        <v>18.920000000000002</v>
      </c>
      <c r="K912" s="61">
        <f t="shared" si="17"/>
        <v>37.930000000000007</v>
      </c>
      <c r="L912" s="62"/>
      <c r="M912" s="62"/>
    </row>
    <row r="913" spans="1:13">
      <c r="A913" s="34" t="s">
        <v>723</v>
      </c>
      <c r="B913" s="34" t="s">
        <v>5187</v>
      </c>
      <c r="C913" s="92">
        <v>244791</v>
      </c>
      <c r="D913" s="92">
        <v>12055865</v>
      </c>
      <c r="E913" s="92">
        <v>3891</v>
      </c>
      <c r="F913" s="92">
        <v>569307</v>
      </c>
      <c r="G913" s="61">
        <v>30.9</v>
      </c>
      <c r="H913" s="61">
        <v>30.91</v>
      </c>
      <c r="I913" s="61">
        <v>18.93</v>
      </c>
      <c r="J913" s="61">
        <v>18.989999999999998</v>
      </c>
      <c r="K913" s="61">
        <f t="shared" si="17"/>
        <v>37.92</v>
      </c>
      <c r="L913" s="62"/>
      <c r="M913" s="62"/>
    </row>
    <row r="914" spans="1:13">
      <c r="A914" s="34" t="s">
        <v>612</v>
      </c>
      <c r="B914" s="34" t="s">
        <v>5188</v>
      </c>
      <c r="C914" s="92">
        <v>214642</v>
      </c>
      <c r="D914" s="92">
        <v>12031490</v>
      </c>
      <c r="E914" s="92">
        <v>3503</v>
      </c>
      <c r="F914" s="92">
        <v>568909</v>
      </c>
      <c r="G914" s="61">
        <v>30.86</v>
      </c>
      <c r="H914" s="61">
        <v>30.98</v>
      </c>
      <c r="I914" s="61">
        <v>18.95</v>
      </c>
      <c r="J914" s="61">
        <v>18.93</v>
      </c>
      <c r="K914" s="61">
        <f t="shared" si="17"/>
        <v>37.879999999999995</v>
      </c>
      <c r="L914" s="62"/>
      <c r="M914" s="62"/>
    </row>
    <row r="915" spans="1:13">
      <c r="A915" s="34" t="s">
        <v>857</v>
      </c>
      <c r="B915" s="34" t="s">
        <v>5189</v>
      </c>
      <c r="C915" s="92">
        <v>179012</v>
      </c>
      <c r="D915" s="92">
        <v>11885637</v>
      </c>
      <c r="E915" s="92">
        <v>2357</v>
      </c>
      <c r="F915" s="92">
        <v>536779</v>
      </c>
      <c r="G915" s="61">
        <v>30.89</v>
      </c>
      <c r="H915" s="61">
        <v>30.9</v>
      </c>
      <c r="I915" s="61">
        <v>19.010000000000002</v>
      </c>
      <c r="J915" s="61">
        <v>18.989999999999998</v>
      </c>
      <c r="K915" s="61">
        <f t="shared" si="17"/>
        <v>38</v>
      </c>
      <c r="L915" s="62"/>
      <c r="M915" s="62"/>
    </row>
    <row r="916" spans="1:13">
      <c r="A916" s="34" t="s">
        <v>2338</v>
      </c>
      <c r="B916" s="34" t="s">
        <v>5190</v>
      </c>
      <c r="C916" s="92">
        <v>33236</v>
      </c>
      <c r="D916" s="92">
        <v>16175377</v>
      </c>
      <c r="E916" s="92">
        <v>14510</v>
      </c>
      <c r="F916" s="92">
        <v>357426</v>
      </c>
      <c r="G916" s="61">
        <v>30.75</v>
      </c>
      <c r="H916" s="61">
        <v>30.81</v>
      </c>
      <c r="I916" s="61">
        <v>18.91</v>
      </c>
      <c r="J916" s="61">
        <v>18.89</v>
      </c>
      <c r="K916" s="61">
        <f t="shared" si="17"/>
        <v>37.799999999999997</v>
      </c>
      <c r="L916" s="62"/>
      <c r="M916" s="62"/>
    </row>
    <row r="917" spans="1:13">
      <c r="A917" s="34" t="s">
        <v>537</v>
      </c>
      <c r="B917" s="34" t="s">
        <v>5191</v>
      </c>
      <c r="C917" s="92">
        <v>176346</v>
      </c>
      <c r="D917" s="92">
        <v>12345286</v>
      </c>
      <c r="E917" s="92">
        <v>3636</v>
      </c>
      <c r="F917" s="92">
        <v>549834</v>
      </c>
      <c r="G917" s="61">
        <v>30.84</v>
      </c>
      <c r="H917" s="61">
        <v>30.89</v>
      </c>
      <c r="I917" s="61">
        <v>19.059999999999999</v>
      </c>
      <c r="J917" s="61">
        <v>18.97</v>
      </c>
      <c r="K917" s="61">
        <f t="shared" si="17"/>
        <v>38.03</v>
      </c>
      <c r="L917" s="62"/>
      <c r="M917" s="62"/>
    </row>
    <row r="918" spans="1:13">
      <c r="A918" s="34" t="s">
        <v>376</v>
      </c>
      <c r="B918" s="34" t="s">
        <v>5192</v>
      </c>
      <c r="C918" s="92">
        <v>186527</v>
      </c>
      <c r="D918" s="92">
        <v>12309534</v>
      </c>
      <c r="E918" s="92">
        <v>3614</v>
      </c>
      <c r="F918" s="92">
        <v>535552</v>
      </c>
      <c r="G918" s="61">
        <v>30.9</v>
      </c>
      <c r="H918" s="61">
        <v>30.84</v>
      </c>
      <c r="I918" s="61">
        <v>19.05</v>
      </c>
      <c r="J918" s="61">
        <v>18.899999999999999</v>
      </c>
      <c r="K918" s="61">
        <f t="shared" si="17"/>
        <v>37.950000000000003</v>
      </c>
      <c r="L918" s="62"/>
      <c r="M918" s="62"/>
    </row>
    <row r="919" spans="1:13">
      <c r="A919" s="34" t="s">
        <v>858</v>
      </c>
      <c r="B919" s="34" t="s">
        <v>5193</v>
      </c>
      <c r="C919" s="92">
        <v>274730</v>
      </c>
      <c r="D919" s="92">
        <v>11977415</v>
      </c>
      <c r="E919" s="92">
        <v>3673</v>
      </c>
      <c r="F919" s="92">
        <v>477611</v>
      </c>
      <c r="G919" s="61">
        <v>31.01</v>
      </c>
      <c r="H919" s="61">
        <v>30.98</v>
      </c>
      <c r="I919" s="61">
        <v>18.86</v>
      </c>
      <c r="J919" s="61">
        <v>18.84</v>
      </c>
      <c r="K919" s="61">
        <f t="shared" si="17"/>
        <v>37.700000000000003</v>
      </c>
      <c r="L919" s="62"/>
      <c r="M919" s="62"/>
    </row>
    <row r="920" spans="1:13">
      <c r="A920" s="34" t="s">
        <v>867</v>
      </c>
      <c r="B920" s="34" t="s">
        <v>5194</v>
      </c>
      <c r="C920" s="92">
        <v>154838</v>
      </c>
      <c r="D920" s="92">
        <v>12092156</v>
      </c>
      <c r="E920" s="92">
        <v>4415</v>
      </c>
      <c r="F920" s="92">
        <v>463467</v>
      </c>
      <c r="G920" s="61">
        <v>30.86</v>
      </c>
      <c r="H920" s="61">
        <v>30.99</v>
      </c>
      <c r="I920" s="61">
        <v>18.96</v>
      </c>
      <c r="J920" s="61">
        <v>18.91</v>
      </c>
      <c r="K920" s="61">
        <f t="shared" si="17"/>
        <v>37.870000000000005</v>
      </c>
      <c r="L920" s="62"/>
      <c r="M920" s="62"/>
    </row>
    <row r="921" spans="1:13">
      <c r="A921" s="34" t="s">
        <v>2946</v>
      </c>
      <c r="B921" s="34" t="s">
        <v>5195</v>
      </c>
      <c r="C921" s="92">
        <v>217426</v>
      </c>
      <c r="D921" s="92">
        <v>12015581</v>
      </c>
      <c r="E921" s="92">
        <v>3778</v>
      </c>
      <c r="F921" s="92">
        <v>570254</v>
      </c>
      <c r="G921" s="61">
        <v>30.87</v>
      </c>
      <c r="H921" s="61">
        <v>31</v>
      </c>
      <c r="I921" s="61">
        <v>18.98</v>
      </c>
      <c r="J921" s="61">
        <v>19.010000000000002</v>
      </c>
      <c r="K921" s="61">
        <f t="shared" si="17"/>
        <v>37.99</v>
      </c>
      <c r="L921" s="62"/>
      <c r="M921" s="62"/>
    </row>
    <row r="922" spans="1:13">
      <c r="A922" s="34" t="s">
        <v>2376</v>
      </c>
      <c r="B922" s="34" t="s">
        <v>2376</v>
      </c>
      <c r="C922" s="92">
        <v>67184</v>
      </c>
      <c r="D922" s="92">
        <v>11906489</v>
      </c>
      <c r="E922" s="92">
        <v>2099</v>
      </c>
      <c r="F922" s="92">
        <v>322217</v>
      </c>
      <c r="G922" s="61">
        <v>30.91</v>
      </c>
      <c r="H922" s="61">
        <v>30.89</v>
      </c>
      <c r="I922" s="61">
        <v>19.100000000000001</v>
      </c>
      <c r="J922" s="61">
        <v>19.059999999999999</v>
      </c>
      <c r="K922" s="61">
        <f t="shared" si="17"/>
        <v>38.159999999999997</v>
      </c>
      <c r="L922" s="62"/>
      <c r="M922" s="62"/>
    </row>
    <row r="923" spans="1:13">
      <c r="A923" s="34" t="s">
        <v>351</v>
      </c>
      <c r="B923" s="34" t="s">
        <v>351</v>
      </c>
      <c r="C923" s="92">
        <v>42262</v>
      </c>
      <c r="D923" s="92">
        <v>11742257</v>
      </c>
      <c r="E923" s="92">
        <v>1415</v>
      </c>
      <c r="F923" s="92">
        <v>160094</v>
      </c>
      <c r="G923" s="61">
        <v>30.94</v>
      </c>
      <c r="H923" s="61">
        <v>30.92</v>
      </c>
      <c r="I923" s="61">
        <v>19.079999999999998</v>
      </c>
      <c r="J923" s="61">
        <v>19.04</v>
      </c>
      <c r="K923" s="61">
        <f t="shared" si="17"/>
        <v>38.119999999999997</v>
      </c>
      <c r="L923" s="62"/>
      <c r="M923" s="62"/>
    </row>
    <row r="924" spans="1:13">
      <c r="A924" s="34" t="s">
        <v>2577</v>
      </c>
      <c r="B924" s="34" t="s">
        <v>2577</v>
      </c>
      <c r="C924" s="92">
        <v>137650</v>
      </c>
      <c r="D924" s="92">
        <v>12314114</v>
      </c>
      <c r="E924" s="92">
        <v>5481</v>
      </c>
      <c r="F924" s="92">
        <v>510288</v>
      </c>
      <c r="G924" s="61">
        <v>30.95</v>
      </c>
      <c r="H924" s="61">
        <v>30.79</v>
      </c>
      <c r="I924" s="61">
        <v>19.02</v>
      </c>
      <c r="J924" s="61">
        <v>19.09</v>
      </c>
      <c r="K924" s="61">
        <f t="shared" si="17"/>
        <v>38.11</v>
      </c>
      <c r="L924" s="62"/>
      <c r="M924" s="62"/>
    </row>
    <row r="925" spans="1:13">
      <c r="A925" s="34" t="s">
        <v>2947</v>
      </c>
      <c r="B925" s="34" t="s">
        <v>2947</v>
      </c>
      <c r="C925" s="92">
        <v>151328</v>
      </c>
      <c r="D925" s="92">
        <v>12656942</v>
      </c>
      <c r="E925" s="92">
        <v>9050</v>
      </c>
      <c r="F925" s="92">
        <v>540990</v>
      </c>
      <c r="G925" s="61">
        <v>30.77</v>
      </c>
      <c r="H925" s="61">
        <v>30.82</v>
      </c>
      <c r="I925" s="61">
        <v>19.07</v>
      </c>
      <c r="J925" s="61">
        <v>19.13</v>
      </c>
      <c r="K925" s="61">
        <f t="shared" si="17"/>
        <v>38.200000000000003</v>
      </c>
      <c r="L925" s="62"/>
      <c r="M925" s="62"/>
    </row>
    <row r="926" spans="1:13">
      <c r="A926" s="34" t="s">
        <v>2049</v>
      </c>
      <c r="B926" s="34" t="s">
        <v>2049</v>
      </c>
      <c r="C926" s="92">
        <v>33890</v>
      </c>
      <c r="D926" s="92">
        <v>11890476</v>
      </c>
      <c r="E926" s="92">
        <v>3161</v>
      </c>
      <c r="F926" s="92">
        <v>104431</v>
      </c>
      <c r="G926" s="61">
        <v>30.81</v>
      </c>
      <c r="H926" s="61">
        <v>31.02</v>
      </c>
      <c r="I926" s="61">
        <v>19.12</v>
      </c>
      <c r="J926" s="61">
        <v>19.04</v>
      </c>
      <c r="K926" s="61">
        <f t="shared" si="17"/>
        <v>38.159999999999997</v>
      </c>
      <c r="L926" s="62"/>
      <c r="M926" s="62"/>
    </row>
    <row r="927" spans="1:13">
      <c r="A927" s="34" t="s">
        <v>1593</v>
      </c>
      <c r="B927" s="34" t="s">
        <v>1593</v>
      </c>
      <c r="C927" s="92">
        <v>23483</v>
      </c>
      <c r="D927" s="92">
        <v>11871470</v>
      </c>
      <c r="E927" s="92">
        <v>5279</v>
      </c>
      <c r="F927" s="92">
        <v>94774</v>
      </c>
      <c r="G927" s="64">
        <v>30.808214355353297</v>
      </c>
      <c r="H927" s="64">
        <v>30.795363941418291</v>
      </c>
      <c r="I927" s="64">
        <v>19.197861151825155</v>
      </c>
      <c r="J927" s="64">
        <v>19.198560551403258</v>
      </c>
      <c r="K927" s="61">
        <f t="shared" si="17"/>
        <v>38.396421703228413</v>
      </c>
      <c r="L927" s="62"/>
      <c r="M927" s="62"/>
    </row>
    <row r="928" spans="1:13">
      <c r="A928" s="34" t="s">
        <v>2180</v>
      </c>
      <c r="B928" s="34" t="s">
        <v>2180</v>
      </c>
      <c r="C928" s="92">
        <v>27343</v>
      </c>
      <c r="D928" s="92">
        <v>11840086</v>
      </c>
      <c r="E928" s="92">
        <v>5415</v>
      </c>
      <c r="F928" s="92">
        <v>96762</v>
      </c>
      <c r="G928" s="64">
        <v>30.758616750626775</v>
      </c>
      <c r="H928" s="64">
        <v>30.874200430042261</v>
      </c>
      <c r="I928" s="64">
        <v>19.218160899747971</v>
      </c>
      <c r="J928" s="64">
        <v>19.149021919582992</v>
      </c>
      <c r="K928" s="61">
        <f t="shared" si="17"/>
        <v>38.367182819330964</v>
      </c>
      <c r="L928" s="62"/>
      <c r="M928" s="62"/>
    </row>
    <row r="929" spans="1:13">
      <c r="A929" s="34" t="s">
        <v>2502</v>
      </c>
      <c r="B929" s="34" t="s">
        <v>2502</v>
      </c>
      <c r="C929" s="92">
        <v>30847</v>
      </c>
      <c r="D929" s="92">
        <v>11682233</v>
      </c>
      <c r="E929" s="92">
        <v>2822</v>
      </c>
      <c r="F929" s="92">
        <v>136622</v>
      </c>
      <c r="G929" s="64">
        <v>30.869942065858726</v>
      </c>
      <c r="H929" s="64">
        <v>30.807097874241059</v>
      </c>
      <c r="I929" s="64">
        <v>19.185512217410931</v>
      </c>
      <c r="J929" s="64">
        <v>19.137447842489284</v>
      </c>
      <c r="K929" s="61">
        <f t="shared" si="17"/>
        <v>38.322960059900211</v>
      </c>
      <c r="L929" s="62"/>
      <c r="M929" s="62"/>
    </row>
    <row r="930" spans="1:13">
      <c r="A930" s="34" t="s">
        <v>378</v>
      </c>
      <c r="B930" s="34" t="s">
        <v>378</v>
      </c>
      <c r="C930" s="92">
        <v>172232</v>
      </c>
      <c r="D930" s="92">
        <v>12092005</v>
      </c>
      <c r="E930" s="92">
        <v>3529</v>
      </c>
      <c r="F930" s="92">
        <v>486294</v>
      </c>
      <c r="G930" s="61">
        <v>30.98</v>
      </c>
      <c r="H930" s="61">
        <v>30.87</v>
      </c>
      <c r="I930" s="61">
        <v>19.03</v>
      </c>
      <c r="J930" s="61">
        <v>19.07</v>
      </c>
      <c r="K930" s="61">
        <f t="shared" si="17"/>
        <v>38.1</v>
      </c>
      <c r="L930" s="62"/>
      <c r="M930" s="62"/>
    </row>
    <row r="931" spans="1:13">
      <c r="A931" s="34" t="s">
        <v>1505</v>
      </c>
      <c r="B931" s="34" t="s">
        <v>1505</v>
      </c>
      <c r="C931" s="92">
        <v>104583</v>
      </c>
      <c r="D931" s="92">
        <v>11991667</v>
      </c>
      <c r="E931" s="92">
        <v>3133</v>
      </c>
      <c r="F931" s="92">
        <v>383099</v>
      </c>
      <c r="G931" s="61">
        <v>30.85</v>
      </c>
      <c r="H931" s="61">
        <v>30.91</v>
      </c>
      <c r="I931" s="61">
        <v>19.05</v>
      </c>
      <c r="J931" s="61">
        <v>19.13</v>
      </c>
      <c r="K931" s="61">
        <f t="shared" si="17"/>
        <v>38.18</v>
      </c>
      <c r="L931" s="62"/>
      <c r="M931" s="62"/>
    </row>
    <row r="932" spans="1:13">
      <c r="A932" s="34" t="s">
        <v>2400</v>
      </c>
      <c r="B932" s="34" t="s">
        <v>2400</v>
      </c>
      <c r="C932" s="92">
        <v>95977</v>
      </c>
      <c r="D932" s="92">
        <v>12043699</v>
      </c>
      <c r="E932" s="92">
        <v>2924</v>
      </c>
      <c r="F932" s="92">
        <v>350828</v>
      </c>
      <c r="G932" s="61">
        <v>30.95</v>
      </c>
      <c r="H932" s="61">
        <v>30.82</v>
      </c>
      <c r="I932" s="61">
        <v>19.079999999999998</v>
      </c>
      <c r="J932" s="61">
        <v>19.100000000000001</v>
      </c>
      <c r="K932" s="61">
        <f t="shared" si="17"/>
        <v>38.18</v>
      </c>
      <c r="L932" s="62"/>
      <c r="M932" s="62"/>
    </row>
    <row r="933" spans="1:13">
      <c r="A933" s="34" t="s">
        <v>278</v>
      </c>
      <c r="B933" s="34" t="s">
        <v>278</v>
      </c>
      <c r="C933" s="92">
        <v>135677</v>
      </c>
      <c r="D933" s="92">
        <v>11980113</v>
      </c>
      <c r="E933" s="92">
        <v>1940</v>
      </c>
      <c r="F933" s="92">
        <v>553044</v>
      </c>
      <c r="G933" s="61">
        <v>30.9</v>
      </c>
      <c r="H933" s="61">
        <v>30.96</v>
      </c>
      <c r="I933" s="61">
        <v>19.05</v>
      </c>
      <c r="J933" s="61">
        <v>19.05</v>
      </c>
      <c r="K933" s="61">
        <f t="shared" si="17"/>
        <v>38.1</v>
      </c>
      <c r="L933" s="62"/>
      <c r="M933" s="62"/>
    </row>
    <row r="934" spans="1:13">
      <c r="A934" s="34" t="s">
        <v>1135</v>
      </c>
      <c r="B934" s="34" t="s">
        <v>1135</v>
      </c>
      <c r="C934" s="92">
        <v>107328</v>
      </c>
      <c r="D934" s="92">
        <v>11852185</v>
      </c>
      <c r="E934" s="92">
        <v>1145</v>
      </c>
      <c r="F934" s="92">
        <v>450050</v>
      </c>
      <c r="G934" s="61">
        <v>30.99</v>
      </c>
      <c r="H934" s="61">
        <v>30.89</v>
      </c>
      <c r="I934" s="61">
        <v>19</v>
      </c>
      <c r="J934" s="61">
        <v>18.989999999999998</v>
      </c>
      <c r="K934" s="61">
        <f t="shared" si="17"/>
        <v>37.989999999999995</v>
      </c>
      <c r="L934" s="62"/>
      <c r="M934" s="62"/>
    </row>
    <row r="935" spans="1:13">
      <c r="A935" s="34" t="s">
        <v>1075</v>
      </c>
      <c r="B935" s="34" t="s">
        <v>1075</v>
      </c>
      <c r="C935" s="92">
        <v>118523</v>
      </c>
      <c r="D935" s="92">
        <v>11843135</v>
      </c>
      <c r="E935" s="92">
        <v>1833</v>
      </c>
      <c r="F935" s="92">
        <v>382982</v>
      </c>
      <c r="G935" s="61">
        <v>30.98</v>
      </c>
      <c r="H935" s="61">
        <v>30.84</v>
      </c>
      <c r="I935" s="61">
        <v>19.11</v>
      </c>
      <c r="J935" s="61">
        <v>19.04</v>
      </c>
      <c r="K935" s="61">
        <f t="shared" si="17"/>
        <v>38.15</v>
      </c>
      <c r="L935" s="62"/>
      <c r="M935" s="62"/>
    </row>
    <row r="936" spans="1:13">
      <c r="A936" s="34" t="s">
        <v>1518</v>
      </c>
      <c r="B936" s="34" t="s">
        <v>1518</v>
      </c>
      <c r="C936" s="92">
        <v>114767</v>
      </c>
      <c r="D936" s="92">
        <v>12136635</v>
      </c>
      <c r="E936" s="92">
        <v>3491</v>
      </c>
      <c r="F936" s="92">
        <v>363388</v>
      </c>
      <c r="G936" s="61">
        <v>30.87</v>
      </c>
      <c r="H936" s="61">
        <v>30.87</v>
      </c>
      <c r="I936" s="61">
        <v>19.12</v>
      </c>
      <c r="J936" s="61">
        <v>19.079999999999998</v>
      </c>
      <c r="K936" s="61">
        <f t="shared" si="17"/>
        <v>38.200000000000003</v>
      </c>
      <c r="L936" s="62"/>
      <c r="M936" s="62"/>
    </row>
    <row r="937" spans="1:13">
      <c r="A937" s="34" t="s">
        <v>2161</v>
      </c>
      <c r="B937" s="34" t="s">
        <v>2161</v>
      </c>
      <c r="C937" s="92">
        <v>116775</v>
      </c>
      <c r="D937" s="92">
        <v>12208508</v>
      </c>
      <c r="E937" s="92">
        <v>4493</v>
      </c>
      <c r="F937" s="92">
        <v>382584</v>
      </c>
      <c r="G937" s="61">
        <v>30.91</v>
      </c>
      <c r="H937" s="61">
        <v>30.88</v>
      </c>
      <c r="I937" s="61">
        <v>19.04</v>
      </c>
      <c r="J937" s="61">
        <v>19.100000000000001</v>
      </c>
      <c r="K937" s="61">
        <f t="shared" si="17"/>
        <v>38.14</v>
      </c>
      <c r="L937" s="62"/>
      <c r="M937" s="62"/>
    </row>
    <row r="938" spans="1:13">
      <c r="A938" s="34" t="s">
        <v>2292</v>
      </c>
      <c r="B938" s="34" t="s">
        <v>2292</v>
      </c>
      <c r="C938" s="92">
        <v>103874</v>
      </c>
      <c r="D938" s="92">
        <v>11939340</v>
      </c>
      <c r="E938" s="92">
        <v>1632</v>
      </c>
      <c r="F938" s="92">
        <v>318056</v>
      </c>
      <c r="G938" s="61">
        <v>30.94</v>
      </c>
      <c r="H938" s="61">
        <v>30.89</v>
      </c>
      <c r="I938" s="61">
        <v>19.100000000000001</v>
      </c>
      <c r="J938" s="61">
        <v>19.03</v>
      </c>
      <c r="K938" s="61">
        <f t="shared" si="17"/>
        <v>38.130000000000003</v>
      </c>
      <c r="L938" s="62"/>
      <c r="M938" s="62"/>
    </row>
    <row r="939" spans="1:13">
      <c r="A939" s="34" t="s">
        <v>26</v>
      </c>
      <c r="B939" s="34" t="s">
        <v>26</v>
      </c>
      <c r="C939" s="92">
        <v>122940</v>
      </c>
      <c r="D939" s="92">
        <v>11826830</v>
      </c>
      <c r="E939" s="92">
        <v>1674</v>
      </c>
      <c r="F939" s="92">
        <v>476732</v>
      </c>
      <c r="G939" s="61">
        <v>31.02</v>
      </c>
      <c r="H939" s="61">
        <v>30.98</v>
      </c>
      <c r="I939" s="61">
        <v>18.989999999999998</v>
      </c>
      <c r="J939" s="61">
        <v>18.97</v>
      </c>
      <c r="K939" s="61">
        <f t="shared" si="17"/>
        <v>37.959999999999994</v>
      </c>
      <c r="L939" s="62"/>
      <c r="M939" s="62"/>
    </row>
    <row r="940" spans="1:13">
      <c r="A940" s="34" t="s">
        <v>2107</v>
      </c>
      <c r="B940" s="34" t="s">
        <v>2107</v>
      </c>
      <c r="C940" s="92">
        <v>141892</v>
      </c>
      <c r="D940" s="92">
        <v>12549596</v>
      </c>
      <c r="E940" s="92">
        <v>7406</v>
      </c>
      <c r="F940" s="92">
        <v>382285</v>
      </c>
      <c r="G940" s="61">
        <v>31.29</v>
      </c>
      <c r="H940" s="61">
        <v>31.13</v>
      </c>
      <c r="I940" s="61">
        <v>18.73</v>
      </c>
      <c r="J940" s="61">
        <v>18.809999999999999</v>
      </c>
      <c r="K940" s="61">
        <f t="shared" si="17"/>
        <v>37.54</v>
      </c>
      <c r="L940" s="62"/>
      <c r="M940" s="62"/>
    </row>
    <row r="941" spans="1:13">
      <c r="A941" s="34" t="s">
        <v>2139</v>
      </c>
      <c r="B941" s="34" t="s">
        <v>2139</v>
      </c>
      <c r="C941" s="92">
        <v>102073</v>
      </c>
      <c r="D941" s="92">
        <v>12026658</v>
      </c>
      <c r="E941" s="92">
        <v>3170</v>
      </c>
      <c r="F941" s="92">
        <v>393377</v>
      </c>
      <c r="G941" s="61">
        <v>30.85</v>
      </c>
      <c r="H941" s="61">
        <v>30.92</v>
      </c>
      <c r="I941" s="61">
        <v>19.16</v>
      </c>
      <c r="J941" s="61">
        <v>19.03</v>
      </c>
      <c r="K941" s="61">
        <f t="shared" si="17"/>
        <v>38.19</v>
      </c>
      <c r="L941" s="62"/>
      <c r="M941" s="62"/>
    </row>
    <row r="942" spans="1:13">
      <c r="A942" s="34" t="s">
        <v>2141</v>
      </c>
      <c r="B942" s="34" t="s">
        <v>2141</v>
      </c>
      <c r="C942" s="92">
        <v>90272</v>
      </c>
      <c r="D942" s="92">
        <v>12010723</v>
      </c>
      <c r="E942" s="92">
        <v>2386</v>
      </c>
      <c r="F942" s="92">
        <v>429894</v>
      </c>
      <c r="G942" s="61">
        <v>30.94</v>
      </c>
      <c r="H942" s="61">
        <v>30.86</v>
      </c>
      <c r="I942" s="61">
        <v>19.02</v>
      </c>
      <c r="J942" s="61">
        <v>19.149999999999999</v>
      </c>
      <c r="K942" s="61">
        <f t="shared" si="17"/>
        <v>38.17</v>
      </c>
      <c r="L942" s="62"/>
      <c r="M942" s="62"/>
    </row>
    <row r="943" spans="1:13">
      <c r="A943" s="34" t="s">
        <v>2143</v>
      </c>
      <c r="B943" s="34" t="s">
        <v>2143</v>
      </c>
      <c r="C943" s="92">
        <v>139528</v>
      </c>
      <c r="D943" s="92">
        <v>12642841</v>
      </c>
      <c r="E943" s="92">
        <v>7847</v>
      </c>
      <c r="F943" s="92">
        <v>394014</v>
      </c>
      <c r="G943" s="61">
        <v>30.86</v>
      </c>
      <c r="H943" s="61">
        <v>30.89</v>
      </c>
      <c r="I943" s="61">
        <v>19.09</v>
      </c>
      <c r="J943" s="61">
        <v>19.059999999999999</v>
      </c>
      <c r="K943" s="61">
        <f t="shared" si="17"/>
        <v>38.15</v>
      </c>
      <c r="L943" s="62"/>
      <c r="M943" s="62"/>
    </row>
    <row r="944" spans="1:13">
      <c r="A944" s="34" t="s">
        <v>2126</v>
      </c>
      <c r="B944" s="34" t="s">
        <v>2126</v>
      </c>
      <c r="C944" s="92">
        <v>131373</v>
      </c>
      <c r="D944" s="92">
        <v>11984397</v>
      </c>
      <c r="E944" s="92">
        <v>1591</v>
      </c>
      <c r="F944" s="92">
        <v>464557</v>
      </c>
      <c r="G944" s="61">
        <v>30.87</v>
      </c>
      <c r="H944" s="61">
        <v>30.91</v>
      </c>
      <c r="I944" s="61">
        <v>19.100000000000001</v>
      </c>
      <c r="J944" s="61">
        <v>19.05</v>
      </c>
      <c r="K944" s="61">
        <f t="shared" si="17"/>
        <v>38.150000000000006</v>
      </c>
      <c r="L944" s="62"/>
      <c r="M944" s="62"/>
    </row>
    <row r="945" spans="1:13">
      <c r="A945" s="34" t="s">
        <v>2147</v>
      </c>
      <c r="B945" s="34" t="s">
        <v>2147</v>
      </c>
      <c r="C945" s="92">
        <v>151569</v>
      </c>
      <c r="D945" s="92">
        <v>11995326</v>
      </c>
      <c r="E945" s="92">
        <v>1862</v>
      </c>
      <c r="F945" s="92">
        <v>549961</v>
      </c>
      <c r="G945" s="61">
        <v>30.98</v>
      </c>
      <c r="H945" s="61">
        <v>30.91</v>
      </c>
      <c r="I945" s="61">
        <v>19.04</v>
      </c>
      <c r="J945" s="61">
        <v>18.97</v>
      </c>
      <c r="K945" s="61">
        <f t="shared" si="17"/>
        <v>38.01</v>
      </c>
      <c r="L945" s="62"/>
      <c r="M945" s="62"/>
    </row>
    <row r="946" spans="1:13">
      <c r="A946" s="34" t="s">
        <v>2151</v>
      </c>
      <c r="B946" s="34" t="s">
        <v>2151</v>
      </c>
      <c r="C946" s="92">
        <v>157738</v>
      </c>
      <c r="D946" s="92">
        <v>12095685</v>
      </c>
      <c r="E946" s="92">
        <v>2057</v>
      </c>
      <c r="F946" s="92">
        <v>900035</v>
      </c>
      <c r="G946" s="61">
        <v>30.96</v>
      </c>
      <c r="H946" s="61">
        <v>30.93</v>
      </c>
      <c r="I946" s="61">
        <v>19.059999999999999</v>
      </c>
      <c r="J946" s="61">
        <v>18.96</v>
      </c>
      <c r="K946" s="61">
        <f t="shared" si="17"/>
        <v>38.019999999999996</v>
      </c>
      <c r="L946" s="62"/>
      <c r="M946" s="62"/>
    </row>
    <row r="947" spans="1:13">
      <c r="A947" s="34" t="s">
        <v>2167</v>
      </c>
      <c r="B947" s="34" t="s">
        <v>2167</v>
      </c>
      <c r="C947" s="92">
        <v>133366</v>
      </c>
      <c r="D947" s="92">
        <v>12000183</v>
      </c>
      <c r="E947" s="92">
        <v>2198</v>
      </c>
      <c r="F947" s="92">
        <v>514347</v>
      </c>
      <c r="G947" s="61">
        <v>30.92</v>
      </c>
      <c r="H947" s="61">
        <v>30.96</v>
      </c>
      <c r="I947" s="61">
        <v>18.98</v>
      </c>
      <c r="J947" s="61">
        <v>19.03</v>
      </c>
      <c r="K947" s="61">
        <f t="shared" si="17"/>
        <v>38.010000000000005</v>
      </c>
      <c r="L947" s="62"/>
      <c r="M947" s="62"/>
    </row>
    <row r="948" spans="1:13">
      <c r="A948" s="34" t="s">
        <v>1924</v>
      </c>
      <c r="B948" s="34" t="s">
        <v>1924</v>
      </c>
      <c r="C948" s="92">
        <v>112755</v>
      </c>
      <c r="D948" s="92">
        <v>12007421</v>
      </c>
      <c r="E948" s="92">
        <v>2779</v>
      </c>
      <c r="F948" s="92">
        <v>350012</v>
      </c>
      <c r="G948" s="61">
        <v>30.9</v>
      </c>
      <c r="H948" s="61">
        <v>30.87</v>
      </c>
      <c r="I948" s="61">
        <v>19.079999999999998</v>
      </c>
      <c r="J948" s="61">
        <v>19.059999999999999</v>
      </c>
      <c r="K948" s="61">
        <f t="shared" si="17"/>
        <v>38.14</v>
      </c>
      <c r="L948" s="62"/>
      <c r="M948" s="62"/>
    </row>
    <row r="949" spans="1:13">
      <c r="A949" s="34" t="s">
        <v>633</v>
      </c>
      <c r="B949" s="34" t="s">
        <v>633</v>
      </c>
      <c r="C949" s="92">
        <v>125143</v>
      </c>
      <c r="D949" s="92">
        <v>11786715</v>
      </c>
      <c r="E949" s="92">
        <v>1328</v>
      </c>
      <c r="F949" s="92">
        <v>456816</v>
      </c>
      <c r="G949" s="61">
        <v>30.95</v>
      </c>
      <c r="H949" s="61">
        <v>30.89</v>
      </c>
      <c r="I949" s="61">
        <v>18.989999999999998</v>
      </c>
      <c r="J949" s="61">
        <v>19.04</v>
      </c>
      <c r="K949" s="61">
        <f t="shared" si="17"/>
        <v>38.03</v>
      </c>
      <c r="L949" s="62"/>
      <c r="M949" s="62"/>
    </row>
    <row r="950" spans="1:13">
      <c r="A950" s="34" t="s">
        <v>640</v>
      </c>
      <c r="B950" s="34" t="s">
        <v>640</v>
      </c>
      <c r="C950" s="92">
        <v>145305</v>
      </c>
      <c r="D950" s="92">
        <v>12387481</v>
      </c>
      <c r="E950" s="92">
        <v>7700</v>
      </c>
      <c r="F950" s="92">
        <v>457217</v>
      </c>
      <c r="G950" s="61">
        <v>30.8</v>
      </c>
      <c r="H950" s="61">
        <v>30.8</v>
      </c>
      <c r="I950" s="61">
        <v>19.190000000000001</v>
      </c>
      <c r="J950" s="61">
        <v>19.16</v>
      </c>
      <c r="K950" s="61">
        <f t="shared" si="17"/>
        <v>38.35</v>
      </c>
      <c r="L950" s="62"/>
      <c r="M950" s="62"/>
    </row>
    <row r="951" spans="1:13">
      <c r="A951" s="34" t="s">
        <v>638</v>
      </c>
      <c r="B951" s="34" t="s">
        <v>638</v>
      </c>
      <c r="C951" s="92">
        <v>134484</v>
      </c>
      <c r="D951" s="92">
        <v>11772274</v>
      </c>
      <c r="E951" s="92">
        <v>1237</v>
      </c>
      <c r="F951" s="92">
        <v>514568</v>
      </c>
      <c r="G951" s="61">
        <v>30.89</v>
      </c>
      <c r="H951" s="61">
        <v>30.91</v>
      </c>
      <c r="I951" s="61">
        <v>19.059999999999999</v>
      </c>
      <c r="J951" s="61">
        <v>19.079999999999998</v>
      </c>
      <c r="K951" s="61">
        <f t="shared" si="17"/>
        <v>38.14</v>
      </c>
      <c r="L951" s="62"/>
      <c r="M951" s="62"/>
    </row>
    <row r="952" spans="1:13">
      <c r="A952" s="34" t="s">
        <v>656</v>
      </c>
      <c r="B952" s="34" t="s">
        <v>656</v>
      </c>
      <c r="C952" s="92">
        <v>157274</v>
      </c>
      <c r="D952" s="92">
        <v>11900565</v>
      </c>
      <c r="E952" s="92">
        <v>2974</v>
      </c>
      <c r="F952" s="92">
        <v>457097</v>
      </c>
      <c r="G952" s="61">
        <v>30.86</v>
      </c>
      <c r="H952" s="61">
        <v>30.88</v>
      </c>
      <c r="I952" s="61">
        <v>19.07</v>
      </c>
      <c r="J952" s="61">
        <v>19.14</v>
      </c>
      <c r="K952" s="61">
        <f t="shared" si="17"/>
        <v>38.21</v>
      </c>
      <c r="L952" s="62"/>
      <c r="M952" s="62"/>
    </row>
    <row r="953" spans="1:13">
      <c r="A953" s="34" t="s">
        <v>646</v>
      </c>
      <c r="B953" s="34" t="s">
        <v>646</v>
      </c>
      <c r="C953" s="92">
        <v>220234</v>
      </c>
      <c r="D953" s="92">
        <v>12189863</v>
      </c>
      <c r="E953" s="92">
        <v>5358</v>
      </c>
      <c r="F953" s="92">
        <v>552756</v>
      </c>
      <c r="G953" s="61">
        <v>30.84</v>
      </c>
      <c r="H953" s="61">
        <v>30.83</v>
      </c>
      <c r="I953" s="61">
        <v>19.100000000000001</v>
      </c>
      <c r="J953" s="61">
        <v>19.149999999999999</v>
      </c>
      <c r="K953" s="61">
        <f t="shared" si="17"/>
        <v>38.25</v>
      </c>
      <c r="L953" s="62"/>
      <c r="M953" s="62"/>
    </row>
    <row r="954" spans="1:13">
      <c r="A954" s="34" t="s">
        <v>650</v>
      </c>
      <c r="B954" s="34" t="s">
        <v>650</v>
      </c>
      <c r="C954" s="92">
        <v>150817</v>
      </c>
      <c r="D954" s="92">
        <v>11813700</v>
      </c>
      <c r="E954" s="92">
        <v>1574</v>
      </c>
      <c r="F954" s="92">
        <v>457245</v>
      </c>
      <c r="G954" s="61">
        <v>30.93</v>
      </c>
      <c r="H954" s="61">
        <v>30.87</v>
      </c>
      <c r="I954" s="61">
        <v>19.07</v>
      </c>
      <c r="J954" s="61">
        <v>19.07</v>
      </c>
      <c r="K954" s="61">
        <f t="shared" si="17"/>
        <v>38.14</v>
      </c>
      <c r="L954" s="62"/>
      <c r="M954" s="62"/>
    </row>
    <row r="955" spans="1:13">
      <c r="A955" s="34" t="s">
        <v>658</v>
      </c>
      <c r="B955" s="34" t="s">
        <v>658</v>
      </c>
      <c r="C955" s="92">
        <v>200774</v>
      </c>
      <c r="D955" s="92">
        <v>11821805</v>
      </c>
      <c r="E955" s="92">
        <v>1597</v>
      </c>
      <c r="F955" s="92">
        <v>667163</v>
      </c>
      <c r="G955" s="61">
        <v>30.94</v>
      </c>
      <c r="H955" s="61">
        <v>30.88</v>
      </c>
      <c r="I955" s="61">
        <v>19.05</v>
      </c>
      <c r="J955" s="61">
        <v>19.09</v>
      </c>
      <c r="K955" s="61">
        <f t="shared" si="17"/>
        <v>38.14</v>
      </c>
      <c r="L955" s="62"/>
      <c r="M955" s="62"/>
    </row>
    <row r="956" spans="1:13">
      <c r="A956" s="34" t="s">
        <v>660</v>
      </c>
      <c r="B956" s="34" t="s">
        <v>660</v>
      </c>
      <c r="C956" s="92">
        <v>176503</v>
      </c>
      <c r="D956" s="92">
        <v>12145773</v>
      </c>
      <c r="E956" s="92">
        <v>5138</v>
      </c>
      <c r="F956" s="92">
        <v>553108</v>
      </c>
      <c r="G956" s="61">
        <v>31.03</v>
      </c>
      <c r="H956" s="61">
        <v>30.77</v>
      </c>
      <c r="I956" s="61">
        <v>19.059999999999999</v>
      </c>
      <c r="J956" s="61">
        <v>19.07</v>
      </c>
      <c r="K956" s="61">
        <f t="shared" si="17"/>
        <v>38.129999999999995</v>
      </c>
      <c r="L956" s="62"/>
      <c r="M956" s="62"/>
    </row>
    <row r="957" spans="1:13">
      <c r="A957" s="34" t="s">
        <v>2169</v>
      </c>
      <c r="B957" s="34" t="s">
        <v>2169</v>
      </c>
      <c r="C957" s="92">
        <v>82308</v>
      </c>
      <c r="D957" s="92">
        <v>12011090</v>
      </c>
      <c r="E957" s="92">
        <v>2090</v>
      </c>
      <c r="F957" s="92">
        <v>390091</v>
      </c>
      <c r="G957" s="61">
        <v>30.98</v>
      </c>
      <c r="H957" s="61">
        <v>30.9</v>
      </c>
      <c r="I957" s="61">
        <v>19.02</v>
      </c>
      <c r="J957" s="61">
        <v>19.05</v>
      </c>
      <c r="K957" s="61">
        <f t="shared" si="17"/>
        <v>38.07</v>
      </c>
      <c r="L957" s="62"/>
      <c r="M957" s="62"/>
    </row>
    <row r="958" spans="1:13">
      <c r="A958" s="34" t="s">
        <v>2171</v>
      </c>
      <c r="B958" s="34" t="s">
        <v>2171</v>
      </c>
      <c r="C958" s="92">
        <v>94405</v>
      </c>
      <c r="D958" s="92">
        <v>11961496</v>
      </c>
      <c r="E958" s="92">
        <v>2058</v>
      </c>
      <c r="F958" s="92">
        <v>382690</v>
      </c>
      <c r="G958" s="61">
        <v>30.96</v>
      </c>
      <c r="H958" s="61">
        <v>30.86</v>
      </c>
      <c r="I958" s="61">
        <v>19.05</v>
      </c>
      <c r="J958" s="61">
        <v>19.079999999999998</v>
      </c>
      <c r="K958" s="61">
        <f t="shared" si="17"/>
        <v>38.129999999999995</v>
      </c>
      <c r="L958" s="62"/>
      <c r="M958" s="62"/>
    </row>
    <row r="959" spans="1:13">
      <c r="A959" s="34" t="s">
        <v>2173</v>
      </c>
      <c r="B959" s="34" t="s">
        <v>2173</v>
      </c>
      <c r="C959" s="92">
        <v>158338</v>
      </c>
      <c r="D959" s="92">
        <v>12330775</v>
      </c>
      <c r="E959" s="92">
        <v>4628</v>
      </c>
      <c r="F959" s="92">
        <v>552904</v>
      </c>
      <c r="G959" s="61">
        <v>30.85</v>
      </c>
      <c r="H959" s="61">
        <v>30.92</v>
      </c>
      <c r="I959" s="61">
        <v>19.07</v>
      </c>
      <c r="J959" s="61">
        <v>19.100000000000001</v>
      </c>
      <c r="K959" s="61">
        <f t="shared" si="17"/>
        <v>38.17</v>
      </c>
      <c r="L959" s="62"/>
      <c r="M959" s="62"/>
    </row>
    <row r="960" spans="1:13">
      <c r="A960" s="34" t="s">
        <v>2301</v>
      </c>
      <c r="B960" s="34" t="s">
        <v>2301</v>
      </c>
      <c r="C960" s="92">
        <v>141228</v>
      </c>
      <c r="D960" s="92">
        <v>12158410</v>
      </c>
      <c r="E960" s="92">
        <v>3386</v>
      </c>
      <c r="F960" s="92">
        <v>486859</v>
      </c>
      <c r="G960" s="61">
        <v>31</v>
      </c>
      <c r="H960" s="61">
        <v>30.92</v>
      </c>
      <c r="I960" s="61">
        <v>19.02</v>
      </c>
      <c r="J960" s="61">
        <v>19</v>
      </c>
      <c r="K960" s="61">
        <f t="shared" si="17"/>
        <v>38.019999999999996</v>
      </c>
      <c r="L960" s="62"/>
      <c r="M960" s="62"/>
    </row>
    <row r="961" spans="1:13">
      <c r="A961" s="34" t="s">
        <v>337</v>
      </c>
      <c r="B961" s="34" t="s">
        <v>337</v>
      </c>
      <c r="C961" s="92">
        <v>176493</v>
      </c>
      <c r="D961" s="92">
        <v>12039137</v>
      </c>
      <c r="E961" s="92">
        <v>4352</v>
      </c>
      <c r="F961" s="92">
        <v>531116</v>
      </c>
      <c r="G961" s="61">
        <v>30.96</v>
      </c>
      <c r="H961" s="61">
        <v>31.04</v>
      </c>
      <c r="I961" s="61">
        <v>18.97</v>
      </c>
      <c r="J961" s="61">
        <v>18.97</v>
      </c>
      <c r="K961" s="61">
        <f t="shared" si="17"/>
        <v>37.94</v>
      </c>
      <c r="L961" s="62"/>
      <c r="M961" s="62"/>
    </row>
    <row r="962" spans="1:13">
      <c r="A962" s="34" t="s">
        <v>390</v>
      </c>
      <c r="B962" s="34" t="s">
        <v>390</v>
      </c>
      <c r="C962" s="92">
        <v>131287</v>
      </c>
      <c r="D962" s="92">
        <v>11804517</v>
      </c>
      <c r="E962" s="92">
        <v>1677</v>
      </c>
      <c r="F962" s="92">
        <v>382998</v>
      </c>
      <c r="G962" s="61">
        <v>30.93</v>
      </c>
      <c r="H962" s="61">
        <v>30.87</v>
      </c>
      <c r="I962" s="61">
        <v>19.07</v>
      </c>
      <c r="J962" s="61">
        <v>19.09</v>
      </c>
      <c r="K962" s="61">
        <f t="shared" si="17"/>
        <v>38.159999999999997</v>
      </c>
      <c r="L962" s="62"/>
      <c r="M962" s="62"/>
    </row>
    <row r="963" spans="1:13">
      <c r="A963" s="34" t="s">
        <v>2426</v>
      </c>
      <c r="B963" s="34" t="s">
        <v>2426</v>
      </c>
      <c r="C963" s="92">
        <v>90982</v>
      </c>
      <c r="D963" s="92">
        <v>12027712</v>
      </c>
      <c r="E963" s="92">
        <v>3409</v>
      </c>
      <c r="F963" s="92">
        <v>325453</v>
      </c>
      <c r="G963" s="61">
        <v>30.96</v>
      </c>
      <c r="H963" s="61">
        <v>30.87</v>
      </c>
      <c r="I963" s="61">
        <v>19.04</v>
      </c>
      <c r="J963" s="61">
        <v>19.059999999999999</v>
      </c>
      <c r="K963" s="61">
        <f t="shared" si="17"/>
        <v>38.099999999999994</v>
      </c>
      <c r="L963" s="62"/>
      <c r="M963" s="62"/>
    </row>
    <row r="964" spans="1:13">
      <c r="A964" s="34" t="s">
        <v>1284</v>
      </c>
      <c r="B964" s="34" t="s">
        <v>1284</v>
      </c>
      <c r="C964" s="92">
        <v>97709</v>
      </c>
      <c r="D964" s="92">
        <v>11937968</v>
      </c>
      <c r="E964" s="92">
        <v>1787</v>
      </c>
      <c r="F964" s="92">
        <v>309638</v>
      </c>
      <c r="G964" s="61">
        <v>30.99</v>
      </c>
      <c r="H964" s="61">
        <v>30.98</v>
      </c>
      <c r="I964" s="61">
        <v>18.940000000000001</v>
      </c>
      <c r="J964" s="61">
        <v>19.059999999999999</v>
      </c>
      <c r="K964" s="61">
        <f t="shared" ref="K964:K1014" si="18">SUM(I964:J964)</f>
        <v>38</v>
      </c>
      <c r="L964" s="62"/>
      <c r="M964" s="62"/>
    </row>
    <row r="965" spans="1:13">
      <c r="A965" s="34" t="s">
        <v>1127</v>
      </c>
      <c r="B965" s="34" t="s">
        <v>1127</v>
      </c>
      <c r="C965" s="92">
        <v>135346</v>
      </c>
      <c r="D965" s="92">
        <v>12028217</v>
      </c>
      <c r="E965" s="92">
        <v>2803</v>
      </c>
      <c r="F965" s="92">
        <v>414974</v>
      </c>
      <c r="G965" s="61">
        <v>30.91</v>
      </c>
      <c r="H965" s="61">
        <v>30.98</v>
      </c>
      <c r="I965" s="61">
        <v>19.05</v>
      </c>
      <c r="J965" s="61">
        <v>18.98</v>
      </c>
      <c r="K965" s="61">
        <f t="shared" si="18"/>
        <v>38.03</v>
      </c>
      <c r="L965" s="62"/>
      <c r="M965" s="62"/>
    </row>
    <row r="966" spans="1:13">
      <c r="A966" s="34" t="s">
        <v>2645</v>
      </c>
      <c r="B966" s="34" t="s">
        <v>2645</v>
      </c>
      <c r="C966" s="92">
        <v>176237</v>
      </c>
      <c r="D966" s="92">
        <v>12062966</v>
      </c>
      <c r="E966" s="92">
        <v>2317</v>
      </c>
      <c r="F966" s="92">
        <v>569844</v>
      </c>
      <c r="G966" s="61">
        <v>30.91</v>
      </c>
      <c r="H966" s="61">
        <v>30.88</v>
      </c>
      <c r="I966" s="61">
        <v>19.11</v>
      </c>
      <c r="J966" s="61">
        <v>19.059999999999999</v>
      </c>
      <c r="K966" s="61">
        <f t="shared" si="18"/>
        <v>38.17</v>
      </c>
      <c r="L966" s="62"/>
      <c r="M966" s="62"/>
    </row>
    <row r="967" spans="1:13">
      <c r="A967" s="34" t="s">
        <v>2175</v>
      </c>
      <c r="B967" s="34" t="s">
        <v>2175</v>
      </c>
      <c r="C967" s="92">
        <v>136004</v>
      </c>
      <c r="D967" s="92">
        <v>12321115</v>
      </c>
      <c r="E967" s="92">
        <v>5666</v>
      </c>
      <c r="F967" s="92">
        <v>456335</v>
      </c>
      <c r="G967" s="61">
        <v>31.01</v>
      </c>
      <c r="H967" s="61">
        <v>30.84</v>
      </c>
      <c r="I967" s="61">
        <v>18.989999999999998</v>
      </c>
      <c r="J967" s="61">
        <v>19.07</v>
      </c>
      <c r="K967" s="61">
        <f t="shared" si="18"/>
        <v>38.06</v>
      </c>
      <c r="L967" s="62"/>
      <c r="M967" s="62"/>
    </row>
    <row r="968" spans="1:13">
      <c r="A968" s="34" t="s">
        <v>2298</v>
      </c>
      <c r="B968" s="34" t="s">
        <v>2298</v>
      </c>
      <c r="C968" s="92">
        <v>114716</v>
      </c>
      <c r="D968" s="92">
        <v>12343385</v>
      </c>
      <c r="E968" s="92">
        <v>5939</v>
      </c>
      <c r="F968" s="92">
        <v>461099</v>
      </c>
      <c r="G968" s="61">
        <v>30.96</v>
      </c>
      <c r="H968" s="61">
        <v>30.86</v>
      </c>
      <c r="I968" s="61">
        <v>18.989999999999998</v>
      </c>
      <c r="J968" s="61">
        <v>19.079999999999998</v>
      </c>
      <c r="K968" s="61">
        <f t="shared" si="18"/>
        <v>38.069999999999993</v>
      </c>
      <c r="L968" s="62"/>
      <c r="M968" s="62"/>
    </row>
    <row r="969" spans="1:13">
      <c r="A969" s="34" t="s">
        <v>1921</v>
      </c>
      <c r="B969" s="34" t="s">
        <v>1921</v>
      </c>
      <c r="C969" s="92">
        <v>121605</v>
      </c>
      <c r="D969" s="92">
        <v>12353071</v>
      </c>
      <c r="E969" s="92">
        <v>5603</v>
      </c>
      <c r="F969" s="92">
        <v>487915</v>
      </c>
      <c r="G969" s="61">
        <v>30.94</v>
      </c>
      <c r="H969" s="61">
        <v>30.89</v>
      </c>
      <c r="I969" s="61">
        <v>19.05</v>
      </c>
      <c r="J969" s="61">
        <v>19.05</v>
      </c>
      <c r="K969" s="61">
        <f t="shared" si="18"/>
        <v>38.1</v>
      </c>
      <c r="L969" s="62"/>
      <c r="M969" s="62"/>
    </row>
    <row r="970" spans="1:13">
      <c r="A970" s="34" t="s">
        <v>1813</v>
      </c>
      <c r="B970" s="34" t="s">
        <v>1813</v>
      </c>
      <c r="C970" s="92">
        <v>116230</v>
      </c>
      <c r="D970" s="92">
        <v>12442145</v>
      </c>
      <c r="E970" s="92">
        <v>6306</v>
      </c>
      <c r="F970" s="92">
        <v>433285</v>
      </c>
      <c r="G970" s="61">
        <v>30.98</v>
      </c>
      <c r="H970" s="61">
        <v>30.98</v>
      </c>
      <c r="I970" s="61">
        <v>18.940000000000001</v>
      </c>
      <c r="J970" s="61">
        <v>19.04</v>
      </c>
      <c r="K970" s="61">
        <f t="shared" si="18"/>
        <v>37.980000000000004</v>
      </c>
      <c r="L970" s="62"/>
      <c r="M970" s="62"/>
    </row>
    <row r="971" spans="1:13">
      <c r="A971" s="34" t="s">
        <v>424</v>
      </c>
      <c r="B971" s="34" t="s">
        <v>424</v>
      </c>
      <c r="C971" s="92">
        <v>148687</v>
      </c>
      <c r="D971" s="92">
        <v>12033809</v>
      </c>
      <c r="E971" s="92">
        <v>3841</v>
      </c>
      <c r="F971" s="92">
        <v>316545</v>
      </c>
      <c r="G971" s="61">
        <v>30.95</v>
      </c>
      <c r="H971" s="61">
        <v>30.9</v>
      </c>
      <c r="I971" s="61">
        <v>19.04</v>
      </c>
      <c r="J971" s="61">
        <v>19.059999999999999</v>
      </c>
      <c r="K971" s="61">
        <f t="shared" si="18"/>
        <v>38.099999999999994</v>
      </c>
      <c r="L971" s="62"/>
      <c r="M971" s="62"/>
    </row>
    <row r="972" spans="1:13">
      <c r="A972" s="34" t="s">
        <v>150</v>
      </c>
      <c r="B972" s="34" t="s">
        <v>150</v>
      </c>
      <c r="C972" s="92">
        <v>172078</v>
      </c>
      <c r="D972" s="92">
        <v>12149741</v>
      </c>
      <c r="E972" s="92">
        <v>4934</v>
      </c>
      <c r="F972" s="92">
        <v>552640</v>
      </c>
      <c r="G972" s="61">
        <v>30.88</v>
      </c>
      <c r="H972" s="61">
        <v>30.91</v>
      </c>
      <c r="I972" s="61">
        <v>19.03</v>
      </c>
      <c r="J972" s="61">
        <v>19.11</v>
      </c>
      <c r="K972" s="61">
        <f t="shared" si="18"/>
        <v>38.14</v>
      </c>
      <c r="L972" s="62"/>
      <c r="M972" s="62"/>
    </row>
    <row r="973" spans="1:13">
      <c r="A973" s="34" t="s">
        <v>2109</v>
      </c>
      <c r="B973" s="34" t="s">
        <v>2109</v>
      </c>
      <c r="C973" s="92">
        <v>152449</v>
      </c>
      <c r="D973" s="92">
        <v>12001059</v>
      </c>
      <c r="E973" s="92">
        <v>2935</v>
      </c>
      <c r="F973" s="92">
        <v>553960</v>
      </c>
      <c r="G973" s="61">
        <v>30.94</v>
      </c>
      <c r="H973" s="61">
        <v>30.9</v>
      </c>
      <c r="I973" s="61">
        <v>19.05</v>
      </c>
      <c r="J973" s="61">
        <v>19.05</v>
      </c>
      <c r="K973" s="61">
        <f t="shared" si="18"/>
        <v>38.1</v>
      </c>
      <c r="L973" s="62"/>
      <c r="M973" s="62"/>
    </row>
    <row r="974" spans="1:13">
      <c r="A974" s="34" t="s">
        <v>928</v>
      </c>
      <c r="B974" s="34" t="s">
        <v>928</v>
      </c>
      <c r="C974" s="92">
        <v>151128</v>
      </c>
      <c r="D974" s="92">
        <v>11822396</v>
      </c>
      <c r="E974" s="92">
        <v>1377</v>
      </c>
      <c r="F974" s="92">
        <v>377055</v>
      </c>
      <c r="G974" s="61">
        <v>30.96</v>
      </c>
      <c r="H974" s="61">
        <v>30.92</v>
      </c>
      <c r="I974" s="61">
        <v>19.05</v>
      </c>
      <c r="J974" s="61">
        <v>19.04</v>
      </c>
      <c r="K974" s="61">
        <f t="shared" si="18"/>
        <v>38.090000000000003</v>
      </c>
      <c r="L974" s="62"/>
      <c r="M974" s="62"/>
    </row>
    <row r="975" spans="1:13">
      <c r="A975" s="34" t="s">
        <v>2511</v>
      </c>
      <c r="B975" s="34" t="s">
        <v>2511</v>
      </c>
      <c r="C975" s="92">
        <v>98568</v>
      </c>
      <c r="D975" s="92">
        <v>12190186</v>
      </c>
      <c r="E975" s="92">
        <v>3380</v>
      </c>
      <c r="F975" s="92">
        <v>391423</v>
      </c>
      <c r="G975" s="61">
        <v>31.02</v>
      </c>
      <c r="H975" s="61">
        <v>30.89</v>
      </c>
      <c r="I975" s="61">
        <v>19</v>
      </c>
      <c r="J975" s="61">
        <v>19.03</v>
      </c>
      <c r="K975" s="61">
        <f t="shared" si="18"/>
        <v>38.03</v>
      </c>
      <c r="L975" s="62"/>
      <c r="M975" s="62"/>
    </row>
    <row r="976" spans="1:13">
      <c r="A976" s="34" t="s">
        <v>1583</v>
      </c>
      <c r="B976" s="34" t="s">
        <v>1583</v>
      </c>
      <c r="C976" s="92">
        <v>114771</v>
      </c>
      <c r="D976" s="92">
        <v>12382541</v>
      </c>
      <c r="E976" s="92">
        <v>5472</v>
      </c>
      <c r="F976" s="92">
        <v>513755</v>
      </c>
      <c r="G976" s="61">
        <v>30.8</v>
      </c>
      <c r="H976" s="61">
        <v>30.93</v>
      </c>
      <c r="I976" s="61">
        <v>19.079999999999998</v>
      </c>
      <c r="J976" s="61">
        <v>19.100000000000001</v>
      </c>
      <c r="K976" s="61">
        <f t="shared" si="18"/>
        <v>38.18</v>
      </c>
      <c r="L976" s="62"/>
      <c r="M976" s="62"/>
    </row>
    <row r="977" spans="1:13">
      <c r="A977" s="34" t="s">
        <v>314</v>
      </c>
      <c r="B977" s="34" t="s">
        <v>314</v>
      </c>
      <c r="C977" s="92">
        <v>149284</v>
      </c>
      <c r="D977" s="92">
        <v>12004520</v>
      </c>
      <c r="E977" s="92">
        <v>2766</v>
      </c>
      <c r="F977" s="92">
        <v>451762</v>
      </c>
      <c r="G977" s="61">
        <v>31.03</v>
      </c>
      <c r="H977" s="61">
        <v>30.85</v>
      </c>
      <c r="I977" s="61">
        <v>19.02</v>
      </c>
      <c r="J977" s="61">
        <v>19.059999999999999</v>
      </c>
      <c r="K977" s="61">
        <f t="shared" si="18"/>
        <v>38.08</v>
      </c>
      <c r="L977" s="62"/>
      <c r="M977" s="62"/>
    </row>
    <row r="978" spans="1:13">
      <c r="A978" s="34" t="s">
        <v>2052</v>
      </c>
      <c r="B978" s="34" t="s">
        <v>2052</v>
      </c>
      <c r="C978" s="92">
        <v>114909</v>
      </c>
      <c r="D978" s="92">
        <v>12509833</v>
      </c>
      <c r="E978" s="92">
        <v>7169</v>
      </c>
      <c r="F978" s="92">
        <v>526324</v>
      </c>
      <c r="G978" s="61">
        <v>30.98</v>
      </c>
      <c r="H978" s="61">
        <v>30.95</v>
      </c>
      <c r="I978" s="61">
        <v>19.010000000000002</v>
      </c>
      <c r="J978" s="61">
        <v>19</v>
      </c>
      <c r="K978" s="61">
        <f t="shared" si="18"/>
        <v>38.010000000000005</v>
      </c>
      <c r="L978" s="62"/>
      <c r="M978" s="62"/>
    </row>
    <row r="979" spans="1:13">
      <c r="A979" s="34" t="s">
        <v>1549</v>
      </c>
      <c r="B979" s="34" t="s">
        <v>1549</v>
      </c>
      <c r="C979" s="92">
        <v>131207</v>
      </c>
      <c r="D979" s="92">
        <v>12884515</v>
      </c>
      <c r="E979" s="92">
        <v>11201</v>
      </c>
      <c r="F979" s="92">
        <v>407971</v>
      </c>
      <c r="G979" s="61">
        <v>31.21</v>
      </c>
      <c r="H979" s="61">
        <v>31.04</v>
      </c>
      <c r="I979" s="61">
        <v>18.809999999999999</v>
      </c>
      <c r="J979" s="61">
        <v>18.899999999999999</v>
      </c>
      <c r="K979" s="61">
        <f t="shared" si="18"/>
        <v>37.709999999999994</v>
      </c>
      <c r="L979" s="62"/>
      <c r="M979" s="62"/>
    </row>
    <row r="980" spans="1:13">
      <c r="A980" s="34" t="s">
        <v>1927</v>
      </c>
      <c r="B980" s="34" t="s">
        <v>1927</v>
      </c>
      <c r="C980" s="92">
        <v>111829</v>
      </c>
      <c r="D980" s="92">
        <v>12361183</v>
      </c>
      <c r="E980" s="92">
        <v>4916</v>
      </c>
      <c r="F980" s="92">
        <v>548367</v>
      </c>
      <c r="G980" s="61">
        <v>30.83</v>
      </c>
      <c r="H980" s="61">
        <v>30.92</v>
      </c>
      <c r="I980" s="61">
        <v>19.09</v>
      </c>
      <c r="J980" s="61">
        <v>19.11</v>
      </c>
      <c r="K980" s="61">
        <f t="shared" si="18"/>
        <v>38.200000000000003</v>
      </c>
      <c r="L980" s="62"/>
      <c r="M980" s="62"/>
    </row>
    <row r="981" spans="1:13">
      <c r="A981" s="34" t="s">
        <v>2056</v>
      </c>
      <c r="B981" s="34" t="s">
        <v>2056</v>
      </c>
      <c r="C981" s="92">
        <v>114720</v>
      </c>
      <c r="D981" s="92">
        <v>12014127</v>
      </c>
      <c r="E981" s="92">
        <v>2070</v>
      </c>
      <c r="F981" s="92">
        <v>381098</v>
      </c>
      <c r="G981" s="61">
        <v>30.86</v>
      </c>
      <c r="H981" s="61">
        <v>30.95</v>
      </c>
      <c r="I981" s="61">
        <v>19.07</v>
      </c>
      <c r="J981" s="61">
        <v>19.079999999999998</v>
      </c>
      <c r="K981" s="61">
        <f t="shared" si="18"/>
        <v>38.15</v>
      </c>
      <c r="L981" s="62"/>
      <c r="M981" s="62"/>
    </row>
    <row r="982" spans="1:13">
      <c r="A982" s="34" t="s">
        <v>1174</v>
      </c>
      <c r="B982" s="34" t="s">
        <v>1174</v>
      </c>
      <c r="C982" s="92">
        <v>131814</v>
      </c>
      <c r="D982" s="92">
        <v>11942149</v>
      </c>
      <c r="E982" s="92">
        <v>1641</v>
      </c>
      <c r="F982" s="92">
        <v>350122</v>
      </c>
      <c r="G982" s="61">
        <v>30.94</v>
      </c>
      <c r="H982" s="61">
        <v>30.88</v>
      </c>
      <c r="I982" s="61">
        <v>19.059999999999999</v>
      </c>
      <c r="J982" s="61">
        <v>19.07</v>
      </c>
      <c r="K982" s="61">
        <f t="shared" si="18"/>
        <v>38.129999999999995</v>
      </c>
      <c r="L982" s="62"/>
      <c r="M982" s="62"/>
    </row>
    <row r="983" spans="1:13">
      <c r="A983" s="34" t="s">
        <v>2934</v>
      </c>
      <c r="B983" s="34" t="s">
        <v>2934</v>
      </c>
      <c r="C983" s="92">
        <v>139100</v>
      </c>
      <c r="D983" s="92">
        <v>11980220</v>
      </c>
      <c r="E983" s="92">
        <v>3069</v>
      </c>
      <c r="F983" s="92">
        <v>476439</v>
      </c>
      <c r="G983" s="61">
        <v>30.86</v>
      </c>
      <c r="H983" s="61">
        <v>30.93</v>
      </c>
      <c r="I983" s="61">
        <v>19.05</v>
      </c>
      <c r="J983" s="61">
        <v>19.09</v>
      </c>
      <c r="K983" s="61">
        <f t="shared" si="18"/>
        <v>38.14</v>
      </c>
      <c r="L983" s="62"/>
      <c r="M983" s="62"/>
    </row>
    <row r="984" spans="1:13">
      <c r="A984" s="34" t="s">
        <v>2938</v>
      </c>
      <c r="B984" s="34" t="s">
        <v>2938</v>
      </c>
      <c r="C984" s="92">
        <v>129513</v>
      </c>
      <c r="D984" s="92">
        <v>11828767</v>
      </c>
      <c r="E984" s="92">
        <v>1171</v>
      </c>
      <c r="F984" s="92">
        <v>459070</v>
      </c>
      <c r="G984" s="61">
        <v>30.98</v>
      </c>
      <c r="H984" s="61">
        <v>30.97</v>
      </c>
      <c r="I984" s="61">
        <v>18.95</v>
      </c>
      <c r="J984" s="61">
        <v>19.05</v>
      </c>
      <c r="K984" s="61">
        <f t="shared" si="18"/>
        <v>38</v>
      </c>
      <c r="L984" s="62"/>
      <c r="M984" s="62"/>
    </row>
    <row r="985" spans="1:13">
      <c r="A985" s="34" t="s">
        <v>1918</v>
      </c>
      <c r="B985" s="34" t="s">
        <v>1918</v>
      </c>
      <c r="C985" s="92">
        <v>150529</v>
      </c>
      <c r="D985" s="92">
        <v>12108433</v>
      </c>
      <c r="E985" s="92">
        <v>2945</v>
      </c>
      <c r="F985" s="92">
        <v>437390</v>
      </c>
      <c r="G985" s="61">
        <v>31.11</v>
      </c>
      <c r="H985" s="61">
        <v>31.09</v>
      </c>
      <c r="I985" s="61">
        <v>18.87</v>
      </c>
      <c r="J985" s="61">
        <v>18.84</v>
      </c>
      <c r="K985" s="61">
        <f t="shared" si="18"/>
        <v>37.71</v>
      </c>
      <c r="L985" s="62"/>
      <c r="M985" s="62"/>
    </row>
    <row r="986" spans="1:13">
      <c r="A986" s="34" t="s">
        <v>2694</v>
      </c>
      <c r="B986" s="34" t="s">
        <v>2694</v>
      </c>
      <c r="C986" s="92">
        <v>106322</v>
      </c>
      <c r="D986" s="92">
        <v>12157385</v>
      </c>
      <c r="E986" s="92">
        <v>3312</v>
      </c>
      <c r="F986" s="92">
        <v>356997</v>
      </c>
      <c r="G986" s="61">
        <v>30.94</v>
      </c>
      <c r="H986" s="61">
        <v>30.85</v>
      </c>
      <c r="I986" s="61">
        <v>19.07</v>
      </c>
      <c r="J986" s="61">
        <v>19.11</v>
      </c>
      <c r="K986" s="61">
        <f t="shared" si="18"/>
        <v>38.18</v>
      </c>
      <c r="L986" s="62"/>
      <c r="M986" s="62"/>
    </row>
    <row r="987" spans="1:13">
      <c r="A987" s="34" t="s">
        <v>2701</v>
      </c>
      <c r="B987" s="34" t="s">
        <v>2701</v>
      </c>
      <c r="C987" s="92">
        <v>115163</v>
      </c>
      <c r="D987" s="92">
        <v>12073474</v>
      </c>
      <c r="E987" s="92">
        <v>2739</v>
      </c>
      <c r="F987" s="92">
        <v>338612</v>
      </c>
      <c r="G987" s="61">
        <v>30.96</v>
      </c>
      <c r="H987" s="61">
        <v>30.93</v>
      </c>
      <c r="I987" s="61">
        <v>19</v>
      </c>
      <c r="J987" s="61">
        <v>19.05</v>
      </c>
      <c r="K987" s="61">
        <f t="shared" si="18"/>
        <v>38.049999999999997</v>
      </c>
      <c r="L987" s="62"/>
      <c r="M987" s="62"/>
    </row>
    <row r="988" spans="1:13">
      <c r="A988" s="34" t="s">
        <v>2653</v>
      </c>
      <c r="B988" s="34" t="s">
        <v>2653</v>
      </c>
      <c r="C988" s="92">
        <v>170425</v>
      </c>
      <c r="D988" s="92">
        <v>12232501</v>
      </c>
      <c r="E988" s="92">
        <v>3930</v>
      </c>
      <c r="F988" s="92">
        <v>476547</v>
      </c>
      <c r="G988" s="61">
        <v>30.95</v>
      </c>
      <c r="H988" s="61">
        <v>30.95</v>
      </c>
      <c r="I988" s="61">
        <v>19.010000000000002</v>
      </c>
      <c r="J988" s="61">
        <v>19.02</v>
      </c>
      <c r="K988" s="61">
        <f t="shared" si="18"/>
        <v>38.03</v>
      </c>
      <c r="L988" s="62"/>
      <c r="M988" s="62"/>
    </row>
    <row r="989" spans="1:13">
      <c r="A989" s="34" t="s">
        <v>479</v>
      </c>
      <c r="B989" s="34" t="s">
        <v>479</v>
      </c>
      <c r="C989" s="92">
        <v>178875</v>
      </c>
      <c r="D989" s="92">
        <v>12677831</v>
      </c>
      <c r="E989" s="92">
        <v>9885</v>
      </c>
      <c r="F989" s="92">
        <v>553372</v>
      </c>
      <c r="G989" s="61">
        <v>30.88</v>
      </c>
      <c r="H989" s="61">
        <v>30.89</v>
      </c>
      <c r="I989" s="61">
        <v>19.05</v>
      </c>
      <c r="J989" s="61">
        <v>19.12</v>
      </c>
      <c r="K989" s="61">
        <f t="shared" si="18"/>
        <v>38.17</v>
      </c>
      <c r="L989" s="62"/>
      <c r="M989" s="62"/>
    </row>
    <row r="990" spans="1:13">
      <c r="A990" s="34" t="s">
        <v>481</v>
      </c>
      <c r="B990" s="34" t="s">
        <v>481</v>
      </c>
      <c r="C990" s="92">
        <v>150980</v>
      </c>
      <c r="D990" s="92">
        <v>12407437</v>
      </c>
      <c r="E990" s="92">
        <v>8293</v>
      </c>
      <c r="F990" s="92">
        <v>531249</v>
      </c>
      <c r="G990" s="61">
        <v>30.81</v>
      </c>
      <c r="H990" s="61">
        <v>30.79</v>
      </c>
      <c r="I990" s="61">
        <v>19.13</v>
      </c>
      <c r="J990" s="61">
        <v>19.22</v>
      </c>
      <c r="K990" s="61">
        <f t="shared" si="18"/>
        <v>38.349999999999994</v>
      </c>
      <c r="L990" s="62"/>
      <c r="M990" s="62"/>
    </row>
    <row r="991" spans="1:13">
      <c r="A991" s="34" t="s">
        <v>2487</v>
      </c>
      <c r="B991" s="34" t="s">
        <v>2487</v>
      </c>
      <c r="C991" s="92">
        <v>122213</v>
      </c>
      <c r="D991" s="92">
        <v>12081441</v>
      </c>
      <c r="E991" s="92">
        <v>2274</v>
      </c>
      <c r="F991" s="92">
        <v>448476</v>
      </c>
      <c r="G991" s="61">
        <v>30.89</v>
      </c>
      <c r="H991" s="61">
        <v>30.99</v>
      </c>
      <c r="I991" s="61">
        <v>19.05</v>
      </c>
      <c r="J991" s="61">
        <v>19.03</v>
      </c>
      <c r="K991" s="61">
        <f t="shared" si="18"/>
        <v>38.08</v>
      </c>
      <c r="L991" s="62"/>
      <c r="M991" s="62"/>
    </row>
    <row r="992" spans="1:13">
      <c r="A992" s="34" t="s">
        <v>2346</v>
      </c>
      <c r="B992" s="34" t="s">
        <v>2346</v>
      </c>
      <c r="C992" s="92">
        <v>130587</v>
      </c>
      <c r="D992" s="92">
        <v>12107942</v>
      </c>
      <c r="E992" s="92">
        <v>2508</v>
      </c>
      <c r="F992" s="92">
        <v>394499</v>
      </c>
      <c r="G992" s="61">
        <v>30.97</v>
      </c>
      <c r="H992" s="61">
        <v>30.97</v>
      </c>
      <c r="I992" s="61">
        <v>19.02</v>
      </c>
      <c r="J992" s="61">
        <v>19</v>
      </c>
      <c r="K992" s="61">
        <f t="shared" si="18"/>
        <v>38.019999999999996</v>
      </c>
      <c r="L992" s="62"/>
      <c r="M992" s="62"/>
    </row>
    <row r="993" spans="1:13">
      <c r="A993" s="34" t="s">
        <v>1581</v>
      </c>
      <c r="B993" s="34" t="s">
        <v>1581</v>
      </c>
      <c r="C993" s="92">
        <v>102557</v>
      </c>
      <c r="D993" s="92">
        <v>11948010</v>
      </c>
      <c r="E993" s="92">
        <v>1724</v>
      </c>
      <c r="F993" s="92">
        <v>376696</v>
      </c>
      <c r="G993" s="61">
        <v>30.92</v>
      </c>
      <c r="H993" s="61">
        <v>30.89</v>
      </c>
      <c r="I993" s="61">
        <v>19.07</v>
      </c>
      <c r="J993" s="61">
        <v>19.079999999999998</v>
      </c>
      <c r="K993" s="61">
        <f t="shared" si="18"/>
        <v>38.15</v>
      </c>
      <c r="L993" s="62"/>
      <c r="M993" s="62"/>
    </row>
    <row r="994" spans="1:13">
      <c r="A994" s="34" t="s">
        <v>2647</v>
      </c>
      <c r="B994" s="34" t="s">
        <v>2647</v>
      </c>
      <c r="C994" s="92">
        <v>160344</v>
      </c>
      <c r="D994" s="92">
        <v>12156262</v>
      </c>
      <c r="E994" s="92">
        <v>3315</v>
      </c>
      <c r="F994" s="92">
        <v>569839</v>
      </c>
      <c r="G994" s="61">
        <v>30.94</v>
      </c>
      <c r="H994" s="61">
        <v>30.93</v>
      </c>
      <c r="I994" s="61">
        <v>19</v>
      </c>
      <c r="J994" s="61">
        <v>19.059999999999999</v>
      </c>
      <c r="K994" s="61">
        <f t="shared" si="18"/>
        <v>38.06</v>
      </c>
      <c r="L994" s="62"/>
      <c r="M994" s="62"/>
    </row>
    <row r="995" spans="1:13">
      <c r="A995" s="34" t="s">
        <v>2428</v>
      </c>
      <c r="B995" s="34" t="s">
        <v>2428</v>
      </c>
      <c r="C995" s="92">
        <v>77660</v>
      </c>
      <c r="D995" s="92">
        <v>11920546</v>
      </c>
      <c r="E995" s="92">
        <v>2503</v>
      </c>
      <c r="F995" s="92">
        <v>325547</v>
      </c>
      <c r="G995" s="61">
        <v>30.87</v>
      </c>
      <c r="H995" s="61">
        <v>30.91</v>
      </c>
      <c r="I995" s="61">
        <v>19.09</v>
      </c>
      <c r="J995" s="61">
        <v>19.09</v>
      </c>
      <c r="K995" s="61">
        <f t="shared" si="18"/>
        <v>38.18</v>
      </c>
      <c r="L995" s="62"/>
      <c r="M995" s="62"/>
    </row>
    <row r="996" spans="1:13">
      <c r="A996" s="34" t="s">
        <v>2580</v>
      </c>
      <c r="B996" s="34" t="s">
        <v>2580</v>
      </c>
      <c r="C996" s="92">
        <v>126553</v>
      </c>
      <c r="D996" s="92">
        <v>11870008</v>
      </c>
      <c r="E996" s="92">
        <v>940</v>
      </c>
      <c r="F996" s="92">
        <v>476760</v>
      </c>
      <c r="G996" s="61">
        <v>30.86</v>
      </c>
      <c r="H996" s="61">
        <v>30.98</v>
      </c>
      <c r="I996" s="61">
        <v>19.059999999999999</v>
      </c>
      <c r="J996" s="61">
        <v>19.05</v>
      </c>
      <c r="K996" s="61">
        <f t="shared" si="18"/>
        <v>38.11</v>
      </c>
      <c r="L996" s="62"/>
      <c r="M996" s="62"/>
    </row>
    <row r="997" spans="1:13">
      <c r="A997" s="34" t="s">
        <v>2553</v>
      </c>
      <c r="B997" s="34" t="s">
        <v>2553</v>
      </c>
      <c r="C997" s="92">
        <v>121845</v>
      </c>
      <c r="D997" s="92">
        <v>11993961</v>
      </c>
      <c r="E997" s="92">
        <v>1692</v>
      </c>
      <c r="F997" s="92">
        <v>488316</v>
      </c>
      <c r="G997" s="61">
        <v>30.93</v>
      </c>
      <c r="H997" s="61">
        <v>30.94</v>
      </c>
      <c r="I997" s="61">
        <v>19.010000000000002</v>
      </c>
      <c r="J997" s="61">
        <v>19.05</v>
      </c>
      <c r="K997" s="61">
        <f t="shared" si="18"/>
        <v>38.06</v>
      </c>
      <c r="L997" s="62"/>
      <c r="M997" s="62"/>
    </row>
    <row r="998" spans="1:13">
      <c r="A998" s="34" t="s">
        <v>2506</v>
      </c>
      <c r="B998" s="34" t="s">
        <v>2506</v>
      </c>
      <c r="C998" s="92">
        <v>94776</v>
      </c>
      <c r="D998" s="92">
        <v>12156687</v>
      </c>
      <c r="E998" s="92">
        <v>3190</v>
      </c>
      <c r="F998" s="92">
        <v>365484</v>
      </c>
      <c r="G998" s="61">
        <v>31.07</v>
      </c>
      <c r="H998" s="61">
        <v>31.15</v>
      </c>
      <c r="I998" s="61">
        <v>18.84</v>
      </c>
      <c r="J998" s="61">
        <v>18.8</v>
      </c>
      <c r="K998" s="61">
        <f t="shared" si="18"/>
        <v>37.64</v>
      </c>
      <c r="L998" s="62"/>
      <c r="M998" s="62"/>
    </row>
    <row r="999" spans="1:13">
      <c r="A999" s="34" t="s">
        <v>1597</v>
      </c>
      <c r="B999" s="34" t="s">
        <v>1597</v>
      </c>
      <c r="C999" s="92">
        <v>114747</v>
      </c>
      <c r="D999" s="92">
        <v>12082967</v>
      </c>
      <c r="E999" s="92">
        <v>2229</v>
      </c>
      <c r="F999" s="92">
        <v>464976</v>
      </c>
      <c r="G999" s="61">
        <v>30.88</v>
      </c>
      <c r="H999" s="61">
        <v>30.92</v>
      </c>
      <c r="I999" s="61">
        <v>19.059999999999999</v>
      </c>
      <c r="J999" s="61">
        <v>19.11</v>
      </c>
      <c r="K999" s="61">
        <f t="shared" si="18"/>
        <v>38.17</v>
      </c>
      <c r="L999" s="62"/>
      <c r="M999" s="62"/>
    </row>
    <row r="1000" spans="1:13">
      <c r="A1000" s="34" t="s">
        <v>2877</v>
      </c>
      <c r="B1000" s="34" t="s">
        <v>2877</v>
      </c>
      <c r="C1000" s="92">
        <v>119060</v>
      </c>
      <c r="D1000" s="92">
        <v>12207263</v>
      </c>
      <c r="E1000" s="92">
        <v>4855</v>
      </c>
      <c r="F1000" s="92">
        <v>350363</v>
      </c>
      <c r="G1000" s="61">
        <v>30.93</v>
      </c>
      <c r="H1000" s="61">
        <v>30.88</v>
      </c>
      <c r="I1000" s="61">
        <v>19.04</v>
      </c>
      <c r="J1000" s="61">
        <v>19.100000000000001</v>
      </c>
      <c r="K1000" s="61">
        <f t="shared" si="18"/>
        <v>38.14</v>
      </c>
      <c r="L1000" s="62"/>
      <c r="M1000" s="62"/>
    </row>
    <row r="1001" spans="1:13">
      <c r="A1001" s="34" t="s">
        <v>1474</v>
      </c>
      <c r="B1001" s="34" t="s">
        <v>1474</v>
      </c>
      <c r="C1001" s="92">
        <v>114091</v>
      </c>
      <c r="D1001" s="92">
        <v>12769130</v>
      </c>
      <c r="E1001" s="92">
        <v>10330</v>
      </c>
      <c r="F1001" s="92">
        <v>393690</v>
      </c>
      <c r="G1001" s="61">
        <v>31.04</v>
      </c>
      <c r="H1001" s="61">
        <v>31.01</v>
      </c>
      <c r="I1001" s="61">
        <v>18.899999999999999</v>
      </c>
      <c r="J1001" s="61">
        <v>18.989999999999998</v>
      </c>
      <c r="K1001" s="61">
        <f t="shared" si="18"/>
        <v>37.89</v>
      </c>
      <c r="L1001" s="62"/>
      <c r="M1001" s="62"/>
    </row>
    <row r="1002" spans="1:13">
      <c r="A1002" s="34" t="s">
        <v>348</v>
      </c>
      <c r="B1002" s="34" t="s">
        <v>348</v>
      </c>
      <c r="C1002" s="92">
        <v>188346</v>
      </c>
      <c r="D1002" s="92">
        <v>11934314</v>
      </c>
      <c r="E1002" s="92">
        <v>2973</v>
      </c>
      <c r="F1002" s="92">
        <v>552794</v>
      </c>
      <c r="G1002" s="61">
        <v>30.87</v>
      </c>
      <c r="H1002" s="61">
        <v>30.98</v>
      </c>
      <c r="I1002" s="61">
        <v>19.07</v>
      </c>
      <c r="J1002" s="61">
        <v>19.010000000000002</v>
      </c>
      <c r="K1002" s="61">
        <f t="shared" si="18"/>
        <v>38.08</v>
      </c>
      <c r="L1002" s="62"/>
      <c r="M1002" s="62"/>
    </row>
    <row r="1003" spans="1:13">
      <c r="A1003" s="34" t="s">
        <v>1537</v>
      </c>
      <c r="B1003" s="34" t="s">
        <v>1537</v>
      </c>
      <c r="C1003" s="92">
        <v>120359</v>
      </c>
      <c r="D1003" s="92">
        <v>12435385</v>
      </c>
      <c r="E1003" s="92">
        <v>6575</v>
      </c>
      <c r="F1003" s="92">
        <v>414556</v>
      </c>
      <c r="G1003" s="61">
        <v>30.88</v>
      </c>
      <c r="H1003" s="61">
        <v>30.9</v>
      </c>
      <c r="I1003" s="61">
        <v>19.05</v>
      </c>
      <c r="J1003" s="61">
        <v>19.09</v>
      </c>
      <c r="K1003" s="61">
        <f t="shared" si="18"/>
        <v>38.14</v>
      </c>
      <c r="L1003" s="62"/>
      <c r="M1003" s="62"/>
    </row>
    <row r="1004" spans="1:13">
      <c r="A1004" s="34" t="s">
        <v>2697</v>
      </c>
      <c r="B1004" s="34" t="s">
        <v>2697</v>
      </c>
      <c r="C1004" s="92">
        <v>108955</v>
      </c>
      <c r="D1004" s="92">
        <v>12016967</v>
      </c>
      <c r="E1004" s="92">
        <v>1758</v>
      </c>
      <c r="F1004" s="92">
        <v>356896</v>
      </c>
      <c r="G1004" s="61">
        <v>30.93</v>
      </c>
      <c r="H1004" s="61">
        <v>30.9</v>
      </c>
      <c r="I1004" s="61">
        <v>19.09</v>
      </c>
      <c r="J1004" s="61">
        <v>19.07</v>
      </c>
      <c r="K1004" s="61">
        <f t="shared" si="18"/>
        <v>38.159999999999997</v>
      </c>
      <c r="L1004" s="62"/>
      <c r="M1004" s="62"/>
    </row>
    <row r="1005" spans="1:13">
      <c r="A1005" s="34" t="s">
        <v>153</v>
      </c>
      <c r="B1005" s="34" t="s">
        <v>153</v>
      </c>
      <c r="C1005" s="92">
        <v>133333</v>
      </c>
      <c r="D1005" s="92">
        <v>12030122</v>
      </c>
      <c r="E1005" s="92">
        <v>2797</v>
      </c>
      <c r="F1005" s="92">
        <v>392432</v>
      </c>
      <c r="G1005" s="61">
        <v>30.96</v>
      </c>
      <c r="H1005" s="61">
        <v>30.96</v>
      </c>
      <c r="I1005" s="61">
        <v>18.98</v>
      </c>
      <c r="J1005" s="61">
        <v>19.03</v>
      </c>
      <c r="K1005" s="61">
        <f t="shared" si="18"/>
        <v>38.010000000000005</v>
      </c>
      <c r="L1005" s="62"/>
      <c r="M1005" s="62"/>
    </row>
    <row r="1006" spans="1:13">
      <c r="A1006" s="34" t="s">
        <v>2120</v>
      </c>
      <c r="B1006" s="34" t="s">
        <v>2120</v>
      </c>
      <c r="C1006" s="92">
        <v>188388</v>
      </c>
      <c r="D1006" s="92">
        <v>11970028</v>
      </c>
      <c r="E1006" s="92">
        <v>1988</v>
      </c>
      <c r="F1006" s="92">
        <v>476933</v>
      </c>
      <c r="G1006" s="61">
        <v>30.97</v>
      </c>
      <c r="H1006" s="61">
        <v>30.93</v>
      </c>
      <c r="I1006" s="61">
        <v>19.02</v>
      </c>
      <c r="J1006" s="61">
        <v>19</v>
      </c>
      <c r="K1006" s="61">
        <f t="shared" si="18"/>
        <v>38.019999999999996</v>
      </c>
      <c r="L1006" s="62"/>
      <c r="M1006" s="62"/>
    </row>
    <row r="1007" spans="1:13">
      <c r="A1007" s="34" t="s">
        <v>2190</v>
      </c>
      <c r="B1007" s="34" t="s">
        <v>2190</v>
      </c>
      <c r="C1007" s="92">
        <v>115084</v>
      </c>
      <c r="D1007" s="92">
        <v>12416782</v>
      </c>
      <c r="E1007" s="92">
        <v>5750</v>
      </c>
      <c r="F1007" s="92">
        <v>363350</v>
      </c>
      <c r="G1007" s="61">
        <v>31.03</v>
      </c>
      <c r="H1007" s="61">
        <v>30.9</v>
      </c>
      <c r="I1007" s="61">
        <v>18.920000000000002</v>
      </c>
      <c r="J1007" s="61">
        <v>19.079999999999998</v>
      </c>
      <c r="K1007" s="61">
        <f t="shared" si="18"/>
        <v>38</v>
      </c>
      <c r="L1007" s="62"/>
      <c r="M1007" s="62"/>
    </row>
    <row r="1008" spans="1:13">
      <c r="A1008" s="34" t="s">
        <v>2661</v>
      </c>
      <c r="B1008" s="34" t="s">
        <v>2661</v>
      </c>
      <c r="C1008" s="92">
        <v>178486</v>
      </c>
      <c r="D1008" s="92">
        <v>11962568</v>
      </c>
      <c r="E1008" s="92">
        <v>1349</v>
      </c>
      <c r="F1008" s="92">
        <v>899234</v>
      </c>
      <c r="G1008" s="61">
        <v>30.92</v>
      </c>
      <c r="H1008" s="61">
        <v>30.91</v>
      </c>
      <c r="I1008" s="61">
        <v>19.02</v>
      </c>
      <c r="J1008" s="61">
        <v>19.100000000000001</v>
      </c>
      <c r="K1008" s="61">
        <f t="shared" si="18"/>
        <v>38.120000000000005</v>
      </c>
      <c r="L1008" s="62"/>
      <c r="M1008" s="62"/>
    </row>
    <row r="1009" spans="1:13">
      <c r="A1009" s="34" t="s">
        <v>1088</v>
      </c>
      <c r="B1009" s="34" t="s">
        <v>1088</v>
      </c>
      <c r="C1009" s="92">
        <v>129192</v>
      </c>
      <c r="D1009" s="92">
        <v>11967413</v>
      </c>
      <c r="E1009" s="92">
        <v>2378</v>
      </c>
      <c r="F1009" s="92">
        <v>552125</v>
      </c>
      <c r="G1009" s="61">
        <v>30.94</v>
      </c>
      <c r="H1009" s="61">
        <v>30.92</v>
      </c>
      <c r="I1009" s="61">
        <v>19.010000000000002</v>
      </c>
      <c r="J1009" s="61">
        <v>19.079999999999998</v>
      </c>
      <c r="K1009" s="61">
        <f t="shared" si="18"/>
        <v>38.090000000000003</v>
      </c>
      <c r="L1009" s="62"/>
      <c r="M1009" s="62"/>
    </row>
    <row r="1010" spans="1:13">
      <c r="A1010" s="34" t="s">
        <v>2942</v>
      </c>
      <c r="B1010" s="34" t="s">
        <v>2942</v>
      </c>
      <c r="C1010" s="92">
        <v>109126</v>
      </c>
      <c r="D1010" s="92">
        <v>11865107</v>
      </c>
      <c r="E1010" s="92">
        <v>1642</v>
      </c>
      <c r="F1010" s="92">
        <v>459019</v>
      </c>
      <c r="G1010" s="61">
        <v>30.97</v>
      </c>
      <c r="H1010" s="61">
        <v>30.99</v>
      </c>
      <c r="I1010" s="61">
        <v>18.96</v>
      </c>
      <c r="J1010" s="61">
        <v>19.02</v>
      </c>
      <c r="K1010" s="61">
        <f t="shared" si="18"/>
        <v>37.980000000000004</v>
      </c>
      <c r="L1010" s="62"/>
      <c r="M1010" s="62"/>
    </row>
    <row r="1011" spans="1:13">
      <c r="A1011" s="34" t="s">
        <v>2306</v>
      </c>
      <c r="B1011" s="34" t="s">
        <v>2306</v>
      </c>
      <c r="C1011" s="92">
        <v>133517</v>
      </c>
      <c r="D1011" s="92">
        <v>11995142</v>
      </c>
      <c r="E1011" s="92">
        <v>2221</v>
      </c>
      <c r="F1011" s="92">
        <v>486918</v>
      </c>
      <c r="G1011" s="61">
        <v>30.9</v>
      </c>
      <c r="H1011" s="61">
        <v>30.88</v>
      </c>
      <c r="I1011" s="61">
        <v>19.059999999999999</v>
      </c>
      <c r="J1011" s="61">
        <v>19.13</v>
      </c>
      <c r="K1011" s="61">
        <f t="shared" si="18"/>
        <v>38.19</v>
      </c>
      <c r="L1011" s="62"/>
      <c r="M1011" s="62"/>
    </row>
    <row r="1012" spans="1:13">
      <c r="A1012" s="34" t="s">
        <v>1138</v>
      </c>
      <c r="B1012" s="34" t="s">
        <v>1138</v>
      </c>
      <c r="C1012" s="92">
        <v>105035</v>
      </c>
      <c r="D1012" s="92">
        <v>11808085</v>
      </c>
      <c r="E1012" s="92">
        <v>1775</v>
      </c>
      <c r="F1012" s="92">
        <v>473769</v>
      </c>
      <c r="G1012" s="61">
        <v>30.87</v>
      </c>
      <c r="H1012" s="61">
        <v>30.94</v>
      </c>
      <c r="I1012" s="61">
        <v>19.05</v>
      </c>
      <c r="J1012" s="61">
        <v>19.100000000000001</v>
      </c>
      <c r="K1012" s="61">
        <f t="shared" si="18"/>
        <v>38.150000000000006</v>
      </c>
      <c r="L1012" s="62"/>
      <c r="M1012" s="62"/>
    </row>
    <row r="1013" spans="1:13">
      <c r="A1013" s="34" t="s">
        <v>2308</v>
      </c>
      <c r="B1013" s="34" t="s">
        <v>2308</v>
      </c>
      <c r="C1013" s="92">
        <v>144105</v>
      </c>
      <c r="D1013" s="92">
        <v>12418338</v>
      </c>
      <c r="E1013" s="92">
        <v>6119</v>
      </c>
      <c r="F1013" s="92">
        <v>476959</v>
      </c>
      <c r="G1013" s="61">
        <v>30.86</v>
      </c>
      <c r="H1013" s="61">
        <v>30.93</v>
      </c>
      <c r="I1013" s="61">
        <v>19.03</v>
      </c>
      <c r="J1013" s="61">
        <v>19.09</v>
      </c>
      <c r="K1013" s="61">
        <f t="shared" si="18"/>
        <v>38.120000000000005</v>
      </c>
      <c r="L1013" s="62"/>
      <c r="M1013" s="62"/>
    </row>
    <row r="1014" spans="1:13">
      <c r="A1014" s="34" t="s">
        <v>156</v>
      </c>
      <c r="B1014" s="34" t="s">
        <v>156</v>
      </c>
      <c r="C1014" s="92">
        <v>141711</v>
      </c>
      <c r="D1014" s="92">
        <v>12006911</v>
      </c>
      <c r="E1014" s="92">
        <v>2843</v>
      </c>
      <c r="F1014" s="92">
        <v>476618</v>
      </c>
      <c r="G1014" s="61">
        <v>30.91</v>
      </c>
      <c r="H1014" s="61">
        <v>31.01</v>
      </c>
      <c r="I1014" s="61">
        <v>19.010000000000002</v>
      </c>
      <c r="J1014" s="61">
        <v>19.02</v>
      </c>
      <c r="K1014" s="61">
        <f t="shared" si="18"/>
        <v>38.03</v>
      </c>
      <c r="L1014" s="62"/>
      <c r="M1014" s="62"/>
    </row>
  </sheetData>
  <pageMargins left="0.78740157499999996" right="0.78740157499999996" top="0.984251969" bottom="0.984251969" header="0.5" footer="0.5"/>
  <pageSetup paperSize="9" orientation="portrait" horizontalDpi="4294967292" verticalDpi="429496729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30"/>
  <sheetViews>
    <sheetView workbookViewId="0"/>
  </sheetViews>
  <sheetFormatPr baseColWidth="10" defaultRowHeight="16"/>
  <cols>
    <col min="1" max="1" width="32.5" customWidth="1"/>
  </cols>
  <sheetData>
    <row r="1" spans="1:7">
      <c r="A1" s="16" t="s">
        <v>8946</v>
      </c>
    </row>
    <row r="2" spans="1:7" ht="17" thickBot="1">
      <c r="A2" s="16"/>
    </row>
    <row r="3" spans="1:7" ht="17" thickBot="1">
      <c r="B3" s="159" t="s">
        <v>5375</v>
      </c>
      <c r="C3" s="160"/>
      <c r="D3" s="161"/>
      <c r="E3" s="162" t="s">
        <v>5376</v>
      </c>
      <c r="F3" s="163"/>
      <c r="G3" s="164"/>
    </row>
    <row r="4" spans="1:7" ht="17" thickBot="1">
      <c r="B4" s="71" t="s">
        <v>5377</v>
      </c>
      <c r="C4" s="72" t="s">
        <v>5378</v>
      </c>
      <c r="D4" s="73" t="s">
        <v>5379</v>
      </c>
      <c r="E4" s="71" t="s">
        <v>5377</v>
      </c>
      <c r="F4" s="72" t="s">
        <v>5378</v>
      </c>
      <c r="G4" s="73" t="s">
        <v>5379</v>
      </c>
    </row>
    <row r="5" spans="1:7">
      <c r="A5" s="74" t="s">
        <v>13</v>
      </c>
      <c r="B5" s="75">
        <v>120</v>
      </c>
      <c r="C5" s="63">
        <v>231</v>
      </c>
      <c r="D5" s="76">
        <v>351</v>
      </c>
      <c r="E5" s="75">
        <v>116</v>
      </c>
      <c r="F5" s="63">
        <v>216.5</v>
      </c>
      <c r="G5" s="76">
        <v>332.5</v>
      </c>
    </row>
    <row r="6" spans="1:7">
      <c r="A6" s="74" t="s">
        <v>1094</v>
      </c>
      <c r="B6" s="75">
        <v>145</v>
      </c>
      <c r="C6" s="63">
        <v>233.5</v>
      </c>
      <c r="D6" s="76">
        <v>378.5</v>
      </c>
      <c r="E6" s="75">
        <v>142</v>
      </c>
      <c r="F6" s="63">
        <v>198</v>
      </c>
      <c r="G6" s="76">
        <v>340</v>
      </c>
    </row>
    <row r="7" spans="1:7">
      <c r="A7" s="74" t="s">
        <v>1194</v>
      </c>
      <c r="B7" s="75">
        <v>150</v>
      </c>
      <c r="C7" s="63">
        <v>309</v>
      </c>
      <c r="D7" s="76">
        <v>459</v>
      </c>
      <c r="E7" s="75">
        <v>155</v>
      </c>
      <c r="F7" s="63">
        <v>309</v>
      </c>
      <c r="G7" s="76">
        <v>464</v>
      </c>
    </row>
    <row r="8" spans="1:7">
      <c r="A8" s="74" t="s">
        <v>1290</v>
      </c>
      <c r="B8" s="75">
        <v>122.5</v>
      </c>
      <c r="C8" s="63">
        <v>235</v>
      </c>
      <c r="D8" s="76">
        <v>357.5</v>
      </c>
      <c r="E8" s="75">
        <v>103.5</v>
      </c>
      <c r="F8" s="63">
        <v>235.5</v>
      </c>
      <c r="G8" s="76">
        <v>339</v>
      </c>
    </row>
    <row r="9" spans="1:7">
      <c r="A9" s="74" t="s">
        <v>1317</v>
      </c>
      <c r="B9" s="75">
        <v>174.5</v>
      </c>
      <c r="C9" s="63">
        <v>163</v>
      </c>
      <c r="D9" s="76">
        <v>337.5</v>
      </c>
      <c r="E9" s="75">
        <v>112</v>
      </c>
      <c r="F9" s="63">
        <v>161.5</v>
      </c>
      <c r="G9" s="76">
        <v>273.5</v>
      </c>
    </row>
    <row r="10" spans="1:7">
      <c r="A10" s="74" t="s">
        <v>1405</v>
      </c>
      <c r="B10" s="75">
        <v>121</v>
      </c>
      <c r="C10" s="63">
        <v>201</v>
      </c>
      <c r="D10" s="76">
        <v>322</v>
      </c>
      <c r="E10" s="75">
        <v>107.5</v>
      </c>
      <c r="F10" s="63">
        <v>246.5</v>
      </c>
      <c r="G10" s="76">
        <v>354</v>
      </c>
    </row>
    <row r="11" spans="1:7">
      <c r="A11" s="74" t="s">
        <v>1478</v>
      </c>
      <c r="B11" s="75">
        <v>137</v>
      </c>
      <c r="C11" s="63">
        <v>290</v>
      </c>
      <c r="D11" s="76">
        <v>427</v>
      </c>
      <c r="E11" s="75">
        <v>137</v>
      </c>
      <c r="F11" s="63">
        <v>175</v>
      </c>
      <c r="G11" s="76">
        <v>312</v>
      </c>
    </row>
    <row r="12" spans="1:7">
      <c r="A12" s="74" t="s">
        <v>1601</v>
      </c>
      <c r="B12" s="75">
        <v>140</v>
      </c>
      <c r="C12" s="63">
        <v>248</v>
      </c>
      <c r="D12" s="76">
        <v>388</v>
      </c>
      <c r="E12" s="75">
        <v>130</v>
      </c>
      <c r="F12" s="63">
        <v>203</v>
      </c>
      <c r="G12" s="76">
        <v>333</v>
      </c>
    </row>
    <row r="13" spans="1:7">
      <c r="A13" s="74" t="s">
        <v>1818</v>
      </c>
      <c r="B13" s="75">
        <v>199</v>
      </c>
      <c r="C13" s="63">
        <v>347</v>
      </c>
      <c r="D13" s="76">
        <v>546</v>
      </c>
      <c r="E13" s="75">
        <v>166</v>
      </c>
      <c r="F13" s="63">
        <v>315</v>
      </c>
      <c r="G13" s="76">
        <v>481</v>
      </c>
    </row>
    <row r="14" spans="1:7">
      <c r="A14" s="74" t="s">
        <v>1837</v>
      </c>
      <c r="B14" s="75">
        <v>116</v>
      </c>
      <c r="C14" s="63">
        <v>163</v>
      </c>
      <c r="D14" s="76">
        <v>279</v>
      </c>
      <c r="E14" s="75">
        <v>115.5</v>
      </c>
      <c r="F14" s="63">
        <v>166.5</v>
      </c>
      <c r="G14" s="76">
        <v>282</v>
      </c>
    </row>
    <row r="15" spans="1:7">
      <c r="A15" s="74" t="s">
        <v>1945</v>
      </c>
      <c r="B15" s="75">
        <v>123.5</v>
      </c>
      <c r="C15" s="63">
        <v>205</v>
      </c>
      <c r="D15" s="76">
        <v>328.5</v>
      </c>
      <c r="E15" s="75">
        <v>173</v>
      </c>
      <c r="F15" s="63">
        <v>320.5</v>
      </c>
      <c r="G15" s="76">
        <v>493.5</v>
      </c>
    </row>
    <row r="16" spans="1:7">
      <c r="A16" s="74" t="s">
        <v>2066</v>
      </c>
      <c r="B16" s="75">
        <v>139</v>
      </c>
      <c r="C16" s="63">
        <v>199</v>
      </c>
      <c r="D16" s="76">
        <v>338</v>
      </c>
      <c r="E16" s="75">
        <v>139</v>
      </c>
      <c r="F16" s="63">
        <v>199</v>
      </c>
      <c r="G16" s="76">
        <v>338</v>
      </c>
    </row>
    <row r="17" spans="1:7">
      <c r="A17" s="74" t="s">
        <v>5200</v>
      </c>
      <c r="B17" s="75">
        <v>153</v>
      </c>
      <c r="C17" s="63">
        <v>304</v>
      </c>
      <c r="D17" s="76">
        <v>457</v>
      </c>
      <c r="E17" s="75">
        <v>115</v>
      </c>
      <c r="F17" s="63">
        <v>244</v>
      </c>
      <c r="G17" s="76">
        <v>359</v>
      </c>
    </row>
    <row r="18" spans="1:7">
      <c r="A18" s="74" t="s">
        <v>2434</v>
      </c>
      <c r="B18" s="75">
        <v>120</v>
      </c>
      <c r="C18" s="63">
        <v>138.5</v>
      </c>
      <c r="D18" s="76">
        <v>258.5</v>
      </c>
      <c r="E18" s="75">
        <v>120</v>
      </c>
      <c r="F18" s="63">
        <v>138.5</v>
      </c>
      <c r="G18" s="76">
        <v>258.5</v>
      </c>
    </row>
    <row r="19" spans="1:7">
      <c r="A19" s="74" t="s">
        <v>2441</v>
      </c>
      <c r="B19" s="75">
        <v>105</v>
      </c>
      <c r="C19" s="63">
        <v>176.5</v>
      </c>
      <c r="D19" s="76">
        <v>281.5</v>
      </c>
      <c r="E19" s="75">
        <v>105</v>
      </c>
      <c r="F19" s="63">
        <v>176.5</v>
      </c>
      <c r="G19" s="76">
        <v>281.5</v>
      </c>
    </row>
    <row r="20" spans="1:7">
      <c r="A20" s="74" t="s">
        <v>2448</v>
      </c>
      <c r="B20" s="75">
        <v>98</v>
      </c>
      <c r="C20" s="63">
        <v>166</v>
      </c>
      <c r="D20" s="76">
        <v>264</v>
      </c>
      <c r="E20" s="75">
        <v>98</v>
      </c>
      <c r="F20" s="63">
        <v>166</v>
      </c>
      <c r="G20" s="76">
        <v>264</v>
      </c>
    </row>
    <row r="21" spans="1:7">
      <c r="A21" s="74" t="s">
        <v>2452</v>
      </c>
      <c r="B21" s="75">
        <v>106</v>
      </c>
      <c r="C21" s="63">
        <v>169</v>
      </c>
      <c r="D21" s="76">
        <v>275</v>
      </c>
      <c r="E21" s="75">
        <v>106</v>
      </c>
      <c r="F21" s="63">
        <v>169</v>
      </c>
      <c r="G21" s="76">
        <v>275</v>
      </c>
    </row>
    <row r="22" spans="1:7">
      <c r="A22" s="74" t="s">
        <v>2463</v>
      </c>
      <c r="B22" s="75">
        <v>107</v>
      </c>
      <c r="C22" s="63">
        <v>201</v>
      </c>
      <c r="D22" s="76">
        <v>308</v>
      </c>
      <c r="E22" s="75">
        <v>107</v>
      </c>
      <c r="F22" s="63">
        <v>193</v>
      </c>
      <c r="G22" s="76">
        <v>300</v>
      </c>
    </row>
    <row r="23" spans="1:7">
      <c r="A23" s="74" t="s">
        <v>2493</v>
      </c>
      <c r="B23" s="75">
        <v>101</v>
      </c>
      <c r="C23" s="63">
        <v>183.5</v>
      </c>
      <c r="D23" s="76">
        <v>284.5</v>
      </c>
      <c r="E23" s="75">
        <v>97.5</v>
      </c>
      <c r="F23" s="63">
        <v>173</v>
      </c>
      <c r="G23" s="76">
        <v>270.5</v>
      </c>
    </row>
    <row r="24" spans="1:7">
      <c r="A24" s="74" t="s">
        <v>2518</v>
      </c>
      <c r="B24" s="75">
        <v>105</v>
      </c>
      <c r="C24" s="63">
        <v>157</v>
      </c>
      <c r="D24" s="76">
        <v>262</v>
      </c>
      <c r="E24" s="75">
        <v>105</v>
      </c>
      <c r="F24" s="63">
        <v>157</v>
      </c>
      <c r="G24" s="76">
        <v>262</v>
      </c>
    </row>
    <row r="25" spans="1:7">
      <c r="A25" s="74" t="s">
        <v>2524</v>
      </c>
      <c r="B25" s="75">
        <v>234.5</v>
      </c>
      <c r="C25" s="63">
        <v>553</v>
      </c>
      <c r="D25" s="76">
        <v>787.5</v>
      </c>
      <c r="E25" s="75">
        <v>234.5</v>
      </c>
      <c r="F25" s="63">
        <v>527</v>
      </c>
      <c r="G25" s="76">
        <v>761.5</v>
      </c>
    </row>
    <row r="26" spans="1:7">
      <c r="A26" s="74" t="s">
        <v>2586</v>
      </c>
      <c r="B26" s="75">
        <v>107.5</v>
      </c>
      <c r="C26" s="63">
        <v>197.5</v>
      </c>
      <c r="D26" s="76">
        <v>305</v>
      </c>
      <c r="E26" s="75">
        <v>107.5</v>
      </c>
      <c r="F26" s="63">
        <v>197.5</v>
      </c>
      <c r="G26" s="76">
        <v>305</v>
      </c>
    </row>
    <row r="27" spans="1:7">
      <c r="A27" s="74" t="s">
        <v>2615</v>
      </c>
      <c r="B27" s="75">
        <v>101</v>
      </c>
      <c r="C27" s="63">
        <v>148</v>
      </c>
      <c r="D27" s="76">
        <v>249</v>
      </c>
      <c r="E27" s="75">
        <v>101</v>
      </c>
      <c r="F27" s="63">
        <v>147.5</v>
      </c>
      <c r="G27" s="76">
        <v>248.5</v>
      </c>
    </row>
    <row r="28" spans="1:7">
      <c r="A28" s="77" t="s">
        <v>2668</v>
      </c>
      <c r="B28" s="75">
        <v>120</v>
      </c>
      <c r="C28" s="63">
        <v>165</v>
      </c>
      <c r="D28" s="76">
        <v>285</v>
      </c>
      <c r="E28" s="75">
        <v>118</v>
      </c>
      <c r="F28" s="63">
        <v>154.5</v>
      </c>
      <c r="G28" s="76">
        <v>272.5</v>
      </c>
    </row>
    <row r="29" spans="1:7">
      <c r="A29" s="74" t="s">
        <v>2721</v>
      </c>
      <c r="B29" s="75">
        <v>283</v>
      </c>
      <c r="C29" s="63">
        <v>187</v>
      </c>
      <c r="D29" s="76">
        <v>470</v>
      </c>
      <c r="E29" s="75">
        <v>118</v>
      </c>
      <c r="F29" s="63">
        <v>179</v>
      </c>
      <c r="G29" s="76">
        <v>297</v>
      </c>
    </row>
    <row r="30" spans="1:7" ht="17" thickBot="1">
      <c r="A30" s="74" t="s">
        <v>2827</v>
      </c>
      <c r="B30" s="78">
        <v>115</v>
      </c>
      <c r="C30" s="79">
        <v>191</v>
      </c>
      <c r="D30" s="80">
        <v>306</v>
      </c>
      <c r="E30" s="78">
        <v>113</v>
      </c>
      <c r="F30" s="79">
        <v>186</v>
      </c>
      <c r="G30" s="80">
        <v>299</v>
      </c>
    </row>
  </sheetData>
  <mergeCells count="2">
    <mergeCell ref="B3:D3"/>
    <mergeCell ref="E3:G3"/>
  </mergeCells>
  <pageMargins left="0.78740157499999996" right="0.78740157499999996" top="0.984251969" bottom="0.984251969" header="0.5" footer="0.5"/>
  <pageSetup paperSize="9" orientation="portrait" horizontalDpi="4294967292" verticalDpi="429496729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workbookViewId="0"/>
  </sheetViews>
  <sheetFormatPr baseColWidth="10" defaultRowHeight="16"/>
  <cols>
    <col min="1" max="1" width="28.83203125" customWidth="1"/>
    <col min="2" max="2" width="21.6640625" bestFit="1" customWidth="1"/>
    <col min="3" max="4" width="23.1640625" bestFit="1" customWidth="1"/>
  </cols>
  <sheetData>
    <row r="1" spans="1:5">
      <c r="A1" s="144" t="s">
        <v>8948</v>
      </c>
    </row>
    <row r="3" spans="1:5">
      <c r="A3" s="69" t="s">
        <v>3175</v>
      </c>
      <c r="B3" s="69" t="s">
        <v>5594</v>
      </c>
      <c r="C3" s="69" t="s">
        <v>5197</v>
      </c>
      <c r="D3" s="69" t="s">
        <v>5198</v>
      </c>
      <c r="E3" s="69" t="s">
        <v>5199</v>
      </c>
    </row>
    <row r="4" spans="1:5">
      <c r="A4" s="94" t="s">
        <v>13</v>
      </c>
      <c r="B4" s="94" t="s">
        <v>5591</v>
      </c>
      <c r="C4" s="52">
        <v>36</v>
      </c>
      <c r="D4" s="52">
        <v>45</v>
      </c>
      <c r="E4" s="52">
        <v>81</v>
      </c>
    </row>
    <row r="5" spans="1:5">
      <c r="A5" s="95" t="s">
        <v>3170</v>
      </c>
      <c r="B5" s="94" t="s">
        <v>5591</v>
      </c>
      <c r="C5" s="52">
        <v>3</v>
      </c>
      <c r="D5" s="52">
        <v>0</v>
      </c>
      <c r="E5" s="52">
        <v>3</v>
      </c>
    </row>
    <row r="6" spans="1:5">
      <c r="A6" s="95" t="s">
        <v>3171</v>
      </c>
      <c r="B6" s="94" t="s">
        <v>5591</v>
      </c>
      <c r="C6" s="52">
        <v>5</v>
      </c>
      <c r="D6" s="52">
        <v>3</v>
      </c>
      <c r="E6" s="52">
        <v>8</v>
      </c>
    </row>
    <row r="7" spans="1:5">
      <c r="A7" s="95" t="s">
        <v>3172</v>
      </c>
      <c r="B7" s="94" t="s">
        <v>5591</v>
      </c>
      <c r="C7" s="52">
        <v>47</v>
      </c>
      <c r="D7" s="52">
        <v>287</v>
      </c>
      <c r="E7" s="52">
        <v>334</v>
      </c>
    </row>
    <row r="8" spans="1:5">
      <c r="A8" s="95" t="s">
        <v>3173</v>
      </c>
      <c r="B8" s="94" t="s">
        <v>5591</v>
      </c>
      <c r="C8" s="52">
        <v>12</v>
      </c>
      <c r="D8" s="52">
        <v>8</v>
      </c>
      <c r="E8" s="52">
        <v>20</v>
      </c>
    </row>
    <row r="9" spans="1:5">
      <c r="A9" s="95" t="s">
        <v>1094</v>
      </c>
      <c r="B9" s="94"/>
      <c r="C9" s="52">
        <v>10</v>
      </c>
      <c r="D9" s="52">
        <v>19</v>
      </c>
      <c r="E9" s="52">
        <v>29</v>
      </c>
    </row>
    <row r="10" spans="1:5">
      <c r="A10" s="95" t="s">
        <v>1194</v>
      </c>
      <c r="B10" s="94" t="s">
        <v>5591</v>
      </c>
      <c r="C10" s="52">
        <v>27</v>
      </c>
      <c r="D10" s="52">
        <v>36</v>
      </c>
      <c r="E10" s="52">
        <v>63</v>
      </c>
    </row>
    <row r="11" spans="1:5">
      <c r="A11" s="95" t="s">
        <v>1290</v>
      </c>
      <c r="B11" s="95" t="s">
        <v>5592</v>
      </c>
      <c r="C11" s="52">
        <v>1</v>
      </c>
      <c r="D11" s="52">
        <v>0</v>
      </c>
      <c r="E11" s="52">
        <v>1</v>
      </c>
    </row>
    <row r="12" spans="1:5">
      <c r="A12" s="95" t="s">
        <v>1317</v>
      </c>
      <c r="B12" s="94" t="s">
        <v>5591</v>
      </c>
      <c r="C12" s="52">
        <v>36</v>
      </c>
      <c r="D12" s="52">
        <v>48</v>
      </c>
      <c r="E12" s="52">
        <v>84</v>
      </c>
    </row>
    <row r="13" spans="1:5">
      <c r="A13" s="95" t="s">
        <v>1405</v>
      </c>
      <c r="B13" s="94" t="s">
        <v>5591</v>
      </c>
      <c r="C13" s="52">
        <v>1</v>
      </c>
      <c r="D13" s="52">
        <v>4</v>
      </c>
      <c r="E13" s="52">
        <v>5</v>
      </c>
    </row>
    <row r="14" spans="1:5">
      <c r="A14" s="95" t="s">
        <v>1478</v>
      </c>
      <c r="B14" s="94" t="s">
        <v>5591</v>
      </c>
      <c r="C14" s="52">
        <v>8</v>
      </c>
      <c r="D14" s="52">
        <v>0</v>
      </c>
      <c r="E14" s="52">
        <v>8</v>
      </c>
    </row>
    <row r="15" spans="1:5">
      <c r="A15" s="95" t="s">
        <v>1601</v>
      </c>
      <c r="B15" s="95"/>
      <c r="C15" s="52">
        <v>18</v>
      </c>
      <c r="D15" s="52">
        <v>42</v>
      </c>
      <c r="E15" s="52">
        <v>60</v>
      </c>
    </row>
    <row r="16" spans="1:5">
      <c r="A16" s="95" t="s">
        <v>1818</v>
      </c>
      <c r="B16" s="94" t="s">
        <v>5591</v>
      </c>
      <c r="C16" s="52">
        <v>10</v>
      </c>
      <c r="D16" s="52">
        <v>45</v>
      </c>
      <c r="E16" s="52">
        <v>55</v>
      </c>
    </row>
    <row r="17" spans="1:5">
      <c r="A17" s="95" t="s">
        <v>1837</v>
      </c>
      <c r="B17" s="95"/>
      <c r="C17" s="52">
        <v>39</v>
      </c>
      <c r="D17" s="52">
        <v>29</v>
      </c>
      <c r="E17" s="52">
        <v>68</v>
      </c>
    </row>
    <row r="18" spans="1:5">
      <c r="A18" s="95" t="s">
        <v>1945</v>
      </c>
      <c r="B18" s="94" t="s">
        <v>5591</v>
      </c>
      <c r="C18" s="52">
        <v>1</v>
      </c>
      <c r="D18" s="52">
        <v>1</v>
      </c>
      <c r="E18" s="52">
        <v>2</v>
      </c>
    </row>
    <row r="19" spans="1:5">
      <c r="A19" s="95" t="s">
        <v>2066</v>
      </c>
      <c r="B19" s="94" t="s">
        <v>5591</v>
      </c>
      <c r="C19" s="52">
        <v>8</v>
      </c>
      <c r="D19" s="52">
        <v>4</v>
      </c>
      <c r="E19" s="52">
        <v>12</v>
      </c>
    </row>
    <row r="20" spans="1:5">
      <c r="A20" s="95" t="s">
        <v>5593</v>
      </c>
      <c r="B20" s="94" t="s">
        <v>5591</v>
      </c>
      <c r="C20" s="52">
        <v>10</v>
      </c>
      <c r="D20" s="52">
        <v>7</v>
      </c>
      <c r="E20" s="52">
        <v>17</v>
      </c>
    </row>
    <row r="21" spans="1:5">
      <c r="A21" s="68" t="s">
        <v>5201</v>
      </c>
      <c r="B21" s="95" t="s">
        <v>5592</v>
      </c>
      <c r="C21" s="52">
        <v>1</v>
      </c>
      <c r="D21" s="52">
        <v>3</v>
      </c>
      <c r="E21" s="52">
        <v>4</v>
      </c>
    </row>
    <row r="22" spans="1:5">
      <c r="A22" s="94" t="s">
        <v>2463</v>
      </c>
      <c r="B22" s="95" t="s">
        <v>5592</v>
      </c>
      <c r="C22" s="52">
        <v>3</v>
      </c>
      <c r="D22" s="52">
        <v>2</v>
      </c>
      <c r="E22" s="52">
        <v>5</v>
      </c>
    </row>
    <row r="23" spans="1:5">
      <c r="A23" s="95" t="s">
        <v>2493</v>
      </c>
      <c r="B23" s="95" t="s">
        <v>5592</v>
      </c>
      <c r="C23" s="52">
        <v>0</v>
      </c>
      <c r="D23" s="52">
        <v>3</v>
      </c>
      <c r="E23" s="52">
        <v>3</v>
      </c>
    </row>
    <row r="24" spans="1:5">
      <c r="A24" s="95" t="s">
        <v>2524</v>
      </c>
      <c r="B24" s="95" t="s">
        <v>5592</v>
      </c>
      <c r="C24" s="52">
        <v>40</v>
      </c>
      <c r="D24" s="52">
        <v>152</v>
      </c>
      <c r="E24" s="52">
        <v>192</v>
      </c>
    </row>
    <row r="25" spans="1:5">
      <c r="A25" s="95" t="s">
        <v>2615</v>
      </c>
      <c r="B25" s="95" t="s">
        <v>5592</v>
      </c>
      <c r="C25" s="52">
        <v>7</v>
      </c>
      <c r="D25" s="52">
        <v>2</v>
      </c>
      <c r="E25" s="52">
        <v>9</v>
      </c>
    </row>
    <row r="26" spans="1:5">
      <c r="A26" s="95" t="s">
        <v>2721</v>
      </c>
      <c r="B26" s="94" t="s">
        <v>5591</v>
      </c>
      <c r="C26" s="52">
        <v>51</v>
      </c>
      <c r="D26" s="52">
        <v>22</v>
      </c>
      <c r="E26" s="52">
        <v>73</v>
      </c>
    </row>
    <row r="27" spans="1:5">
      <c r="A27" s="95" t="s">
        <v>2827</v>
      </c>
      <c r="B27" s="95"/>
      <c r="C27" s="52">
        <v>35</v>
      </c>
      <c r="D27" s="52">
        <v>20</v>
      </c>
      <c r="E27" s="52">
        <v>55</v>
      </c>
    </row>
    <row r="28" spans="1:5">
      <c r="A28" s="95" t="s">
        <v>2032</v>
      </c>
      <c r="B28" s="95"/>
      <c r="C28" s="52">
        <v>5</v>
      </c>
      <c r="D28" s="52">
        <v>7</v>
      </c>
      <c r="E28" s="52">
        <v>12</v>
      </c>
    </row>
  </sheetData>
  <pageMargins left="0.78740157499999996" right="0.78740157499999996" top="0.984251969" bottom="0.984251969"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2"/>
  <sheetViews>
    <sheetView workbookViewId="0">
      <selection activeCell="A40" sqref="A40"/>
    </sheetView>
  </sheetViews>
  <sheetFormatPr baseColWidth="10" defaultRowHeight="16"/>
  <cols>
    <col min="1" max="1" width="31" customWidth="1"/>
    <col min="2" max="2" width="48.83203125" bestFit="1" customWidth="1"/>
  </cols>
  <sheetData>
    <row r="1" spans="1:2">
      <c r="A1" s="16" t="s">
        <v>5634</v>
      </c>
    </row>
    <row r="2" spans="1:2">
      <c r="A2" s="36" t="s">
        <v>5733</v>
      </c>
    </row>
    <row r="4" spans="1:2" s="16" customFormat="1">
      <c r="A4" s="16" t="s">
        <v>3079</v>
      </c>
      <c r="B4" s="16" t="s">
        <v>5632</v>
      </c>
    </row>
    <row r="5" spans="1:2">
      <c r="A5" t="s">
        <v>3080</v>
      </c>
      <c r="B5" t="s">
        <v>3081</v>
      </c>
    </row>
    <row r="6" spans="1:2">
      <c r="A6" t="s">
        <v>5629</v>
      </c>
      <c r="B6" t="s">
        <v>3081</v>
      </c>
    </row>
    <row r="7" spans="1:2">
      <c r="A7" t="s">
        <v>5630</v>
      </c>
      <c r="B7" t="s">
        <v>3081</v>
      </c>
    </row>
    <row r="8" spans="1:2">
      <c r="A8" t="s">
        <v>5631</v>
      </c>
      <c r="B8" t="s">
        <v>3081</v>
      </c>
    </row>
    <row r="9" spans="1:2">
      <c r="A9" s="84" t="s">
        <v>3082</v>
      </c>
      <c r="B9" t="s">
        <v>3083</v>
      </c>
    </row>
    <row r="10" spans="1:2">
      <c r="A10" s="84" t="s">
        <v>3084</v>
      </c>
      <c r="B10" t="s">
        <v>3085</v>
      </c>
    </row>
    <row r="11" spans="1:2">
      <c r="A11" s="84" t="s">
        <v>3086</v>
      </c>
      <c r="B11" t="s">
        <v>3087</v>
      </c>
    </row>
    <row r="12" spans="1:2">
      <c r="A12" s="84" t="s">
        <v>3088</v>
      </c>
      <c r="B12" t="s">
        <v>3089</v>
      </c>
    </row>
    <row r="13" spans="1:2">
      <c r="A13" s="84" t="s">
        <v>3090</v>
      </c>
      <c r="B13" t="s">
        <v>3091</v>
      </c>
    </row>
    <row r="14" spans="1:2">
      <c r="A14" s="84" t="s">
        <v>3092</v>
      </c>
      <c r="B14" t="s">
        <v>3093</v>
      </c>
    </row>
    <row r="15" spans="1:2">
      <c r="A15" s="84" t="s">
        <v>3094</v>
      </c>
      <c r="B15" t="s">
        <v>3095</v>
      </c>
    </row>
    <row r="16" spans="1:2">
      <c r="A16" s="84" t="s">
        <v>3096</v>
      </c>
      <c r="B16" t="s">
        <v>3097</v>
      </c>
    </row>
    <row r="17" spans="1:2">
      <c r="A17" s="84" t="s">
        <v>3098</v>
      </c>
      <c r="B17" t="s">
        <v>3099</v>
      </c>
    </row>
    <row r="18" spans="1:2">
      <c r="A18" s="84" t="s">
        <v>3100</v>
      </c>
      <c r="B18" t="s">
        <v>3101</v>
      </c>
    </row>
    <row r="19" spans="1:2">
      <c r="A19" s="84" t="s">
        <v>3102</v>
      </c>
      <c r="B19" t="s">
        <v>3103</v>
      </c>
    </row>
    <row r="20" spans="1:2">
      <c r="A20" s="84" t="s">
        <v>3104</v>
      </c>
      <c r="B20" t="s">
        <v>3105</v>
      </c>
    </row>
    <row r="21" spans="1:2">
      <c r="A21" s="84" t="s">
        <v>3106</v>
      </c>
      <c r="B21" t="s">
        <v>3107</v>
      </c>
    </row>
    <row r="22" spans="1:2">
      <c r="A22" s="84" t="s">
        <v>3108</v>
      </c>
      <c r="B22" t="s">
        <v>3109</v>
      </c>
    </row>
    <row r="23" spans="1:2">
      <c r="A23" s="84" t="s">
        <v>8730</v>
      </c>
      <c r="B23" t="s">
        <v>3110</v>
      </c>
    </row>
    <row r="24" spans="1:2">
      <c r="A24" s="84" t="s">
        <v>3111</v>
      </c>
      <c r="B24" t="s">
        <v>3112</v>
      </c>
    </row>
    <row r="25" spans="1:2">
      <c r="A25" s="84" t="s">
        <v>8727</v>
      </c>
      <c r="B25" t="s">
        <v>3113</v>
      </c>
    </row>
    <row r="26" spans="1:2">
      <c r="A26" s="84" t="s">
        <v>8728</v>
      </c>
      <c r="B26" t="s">
        <v>3125</v>
      </c>
    </row>
    <row r="27" spans="1:2">
      <c r="A27" s="84" t="s">
        <v>8729</v>
      </c>
      <c r="B27" t="s">
        <v>3114</v>
      </c>
    </row>
    <row r="28" spans="1:2">
      <c r="A28" s="84" t="s">
        <v>8718</v>
      </c>
      <c r="B28" t="s">
        <v>3115</v>
      </c>
    </row>
    <row r="29" spans="1:2">
      <c r="A29" s="84" t="s">
        <v>8719</v>
      </c>
      <c r="B29" t="s">
        <v>3116</v>
      </c>
    </row>
    <row r="30" spans="1:2">
      <c r="A30" s="84" t="s">
        <v>8715</v>
      </c>
      <c r="B30" t="s">
        <v>3117</v>
      </c>
    </row>
    <row r="31" spans="1:2">
      <c r="A31" s="84" t="s">
        <v>8716</v>
      </c>
      <c r="B31" t="s">
        <v>3118</v>
      </c>
    </row>
    <row r="32" spans="1:2">
      <c r="A32" s="84" t="s">
        <v>8717</v>
      </c>
      <c r="B32" t="s">
        <v>3119</v>
      </c>
    </row>
    <row r="33" spans="1:2">
      <c r="A33" s="84" t="s">
        <v>8725</v>
      </c>
      <c r="B33" t="s">
        <v>3120</v>
      </c>
    </row>
    <row r="34" spans="1:2">
      <c r="A34" s="84" t="s">
        <v>8726</v>
      </c>
      <c r="B34" t="s">
        <v>3121</v>
      </c>
    </row>
    <row r="35" spans="1:2">
      <c r="A35" s="84" t="s">
        <v>8714</v>
      </c>
      <c r="B35" t="s">
        <v>3122</v>
      </c>
    </row>
    <row r="36" spans="1:2">
      <c r="A36" s="84" t="s">
        <v>8723</v>
      </c>
      <c r="B36" t="s">
        <v>3123</v>
      </c>
    </row>
    <row r="37" spans="1:2">
      <c r="A37" s="84" t="s">
        <v>8722</v>
      </c>
      <c r="B37" t="s">
        <v>3124</v>
      </c>
    </row>
    <row r="38" spans="1:2">
      <c r="A38" s="98" t="s">
        <v>8720</v>
      </c>
      <c r="B38" s="63" t="s">
        <v>5635</v>
      </c>
    </row>
    <row r="39" spans="1:2">
      <c r="A39" s="99" t="s">
        <v>8721</v>
      </c>
      <c r="B39" s="100" t="s">
        <v>5636</v>
      </c>
    </row>
    <row r="40" spans="1:2">
      <c r="A40" s="99" t="s">
        <v>8724</v>
      </c>
      <c r="B40" s="100" t="s">
        <v>5637</v>
      </c>
    </row>
    <row r="41" spans="1:2">
      <c r="A41" s="63"/>
      <c r="B41" s="63"/>
    </row>
    <row r="42" spans="1:2">
      <c r="A42" s="98" t="s">
        <v>5633</v>
      </c>
    </row>
  </sheetData>
  <pageMargins left="0.78740157499999996" right="0.78740157499999996" top="0.984251969" bottom="0.984251969" header="0.5" footer="0.5"/>
  <pageSetup paperSize="9" orientation="portrait" horizontalDpi="4294967292" verticalDpi="4294967292"/>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68"/>
  <sheetViews>
    <sheetView workbookViewId="0">
      <selection activeCell="I25" sqref="I25"/>
    </sheetView>
  </sheetViews>
  <sheetFormatPr baseColWidth="10" defaultRowHeight="16"/>
  <cols>
    <col min="1" max="1" width="50.5" bestFit="1" customWidth="1"/>
    <col min="2" max="2" width="13.6640625" bestFit="1" customWidth="1"/>
    <col min="3" max="3" width="47" bestFit="1" customWidth="1"/>
    <col min="4" max="4" width="28.6640625" bestFit="1" customWidth="1"/>
  </cols>
  <sheetData>
    <row r="1" spans="1:4">
      <c r="A1" s="16" t="s">
        <v>8947</v>
      </c>
    </row>
    <row r="3" spans="1:4">
      <c r="A3" s="16" t="s">
        <v>5541</v>
      </c>
      <c r="B3" s="16" t="s">
        <v>5412</v>
      </c>
      <c r="C3" s="16" t="s">
        <v>5735</v>
      </c>
      <c r="D3" s="16" t="s">
        <v>5736</v>
      </c>
    </row>
    <row r="4" spans="1:4">
      <c r="A4" s="85" t="s">
        <v>8675</v>
      </c>
      <c r="B4" t="s">
        <v>5542</v>
      </c>
      <c r="C4" t="s">
        <v>8676</v>
      </c>
      <c r="D4" t="s">
        <v>8677</v>
      </c>
    </row>
    <row r="5" spans="1:4">
      <c r="A5" s="85" t="s">
        <v>8607</v>
      </c>
      <c r="C5" t="s">
        <v>8608</v>
      </c>
    </row>
    <row r="6" spans="1:4">
      <c r="A6" s="85" t="s">
        <v>8678</v>
      </c>
      <c r="B6" t="s">
        <v>5543</v>
      </c>
      <c r="C6" t="s">
        <v>8679</v>
      </c>
      <c r="D6" t="s">
        <v>8677</v>
      </c>
    </row>
    <row r="7" spans="1:4">
      <c r="A7" s="85" t="s">
        <v>8609</v>
      </c>
      <c r="B7" t="s">
        <v>5546</v>
      </c>
      <c r="C7" t="s">
        <v>8610</v>
      </c>
    </row>
    <row r="8" spans="1:4">
      <c r="A8" s="85" t="s">
        <v>8611</v>
      </c>
      <c r="B8" t="s">
        <v>5547</v>
      </c>
      <c r="C8" t="s">
        <v>8612</v>
      </c>
    </row>
    <row r="9" spans="1:4">
      <c r="A9" s="85" t="s">
        <v>8701</v>
      </c>
      <c r="B9" t="s">
        <v>5571</v>
      </c>
      <c r="C9" t="s">
        <v>8702</v>
      </c>
      <c r="D9" t="s">
        <v>8677</v>
      </c>
    </row>
    <row r="10" spans="1:4">
      <c r="A10" s="85" t="s">
        <v>8613</v>
      </c>
      <c r="B10" t="s">
        <v>5548</v>
      </c>
      <c r="C10" t="s">
        <v>8614</v>
      </c>
    </row>
    <row r="11" spans="1:4">
      <c r="A11" s="85" t="s">
        <v>8615</v>
      </c>
      <c r="C11" t="s">
        <v>8616</v>
      </c>
    </row>
    <row r="12" spans="1:4">
      <c r="A12" s="85" t="s">
        <v>8623</v>
      </c>
      <c r="B12" t="s">
        <v>5554</v>
      </c>
      <c r="C12" t="s">
        <v>8624</v>
      </c>
    </row>
    <row r="13" spans="1:4">
      <c r="A13" s="85" t="s">
        <v>8617</v>
      </c>
      <c r="B13" t="s">
        <v>5549</v>
      </c>
      <c r="C13" t="s">
        <v>8618</v>
      </c>
    </row>
    <row r="14" spans="1:4">
      <c r="A14" s="85" t="s">
        <v>8684</v>
      </c>
      <c r="B14" t="s">
        <v>5550</v>
      </c>
      <c r="C14" t="s">
        <v>8685</v>
      </c>
      <c r="D14" t="s">
        <v>8677</v>
      </c>
    </row>
    <row r="15" spans="1:4">
      <c r="A15" s="85" t="s">
        <v>8619</v>
      </c>
      <c r="B15" t="s">
        <v>5551</v>
      </c>
      <c r="C15" t="s">
        <v>8620</v>
      </c>
    </row>
    <row r="16" spans="1:4">
      <c r="A16" s="85" t="s">
        <v>8621</v>
      </c>
      <c r="B16" t="s">
        <v>5552</v>
      </c>
      <c r="C16" t="s">
        <v>8622</v>
      </c>
    </row>
    <row r="17" spans="1:4">
      <c r="A17" s="85" t="s">
        <v>8686</v>
      </c>
      <c r="B17" t="s">
        <v>5553</v>
      </c>
      <c r="C17" t="s">
        <v>8687</v>
      </c>
    </row>
    <row r="18" spans="1:4">
      <c r="A18" s="85" t="s">
        <v>8688</v>
      </c>
      <c r="B18" t="s">
        <v>8689</v>
      </c>
      <c r="C18" t="s">
        <v>8690</v>
      </c>
    </row>
    <row r="19" spans="1:4">
      <c r="A19" s="85" t="s">
        <v>8625</v>
      </c>
      <c r="B19" t="s">
        <v>5555</v>
      </c>
      <c r="C19" t="s">
        <v>8626</v>
      </c>
    </row>
    <row r="20" spans="1:4">
      <c r="A20" s="85" t="s">
        <v>8627</v>
      </c>
      <c r="B20" t="s">
        <v>5556</v>
      </c>
      <c r="C20" t="s">
        <v>8626</v>
      </c>
    </row>
    <row r="21" spans="1:4">
      <c r="A21" s="85" t="s">
        <v>8628</v>
      </c>
      <c r="B21" t="s">
        <v>5557</v>
      </c>
      <c r="C21" t="s">
        <v>8629</v>
      </c>
    </row>
    <row r="22" spans="1:4">
      <c r="A22" s="85" t="s">
        <v>8691</v>
      </c>
      <c r="B22" t="s">
        <v>5558</v>
      </c>
      <c r="C22" t="s">
        <v>8692</v>
      </c>
    </row>
    <row r="23" spans="1:4">
      <c r="A23" s="85" t="s">
        <v>8693</v>
      </c>
      <c r="B23" t="s">
        <v>5559</v>
      </c>
      <c r="C23" t="s">
        <v>8694</v>
      </c>
      <c r="D23" t="s">
        <v>8677</v>
      </c>
    </row>
    <row r="24" spans="1:4">
      <c r="A24" s="85" t="s">
        <v>8630</v>
      </c>
      <c r="B24" t="s">
        <v>5560</v>
      </c>
      <c r="C24" t="s">
        <v>8631</v>
      </c>
    </row>
    <row r="25" spans="1:4">
      <c r="A25" s="85" t="s">
        <v>8632</v>
      </c>
      <c r="B25" t="s">
        <v>5561</v>
      </c>
      <c r="C25" t="s">
        <v>8633</v>
      </c>
    </row>
    <row r="26" spans="1:4">
      <c r="A26" s="85" t="s">
        <v>8634</v>
      </c>
      <c r="C26" t="s">
        <v>8635</v>
      </c>
    </row>
    <row r="27" spans="1:4">
      <c r="A27" s="85" t="s">
        <v>8636</v>
      </c>
      <c r="C27" t="s">
        <v>8637</v>
      </c>
    </row>
    <row r="28" spans="1:4">
      <c r="A28" s="85" t="s">
        <v>8638</v>
      </c>
      <c r="B28" t="s">
        <v>5562</v>
      </c>
      <c r="C28" t="s">
        <v>8639</v>
      </c>
    </row>
    <row r="29" spans="1:4">
      <c r="A29" s="85" t="s">
        <v>8640</v>
      </c>
      <c r="C29" t="s">
        <v>8641</v>
      </c>
    </row>
    <row r="30" spans="1:4">
      <c r="A30" s="85" t="s">
        <v>8642</v>
      </c>
      <c r="B30" t="s">
        <v>5563</v>
      </c>
      <c r="C30" t="s">
        <v>8643</v>
      </c>
    </row>
    <row r="31" spans="1:4">
      <c r="A31" s="85" t="s">
        <v>8695</v>
      </c>
      <c r="B31" t="s">
        <v>5564</v>
      </c>
      <c r="C31" t="s">
        <v>8696</v>
      </c>
      <c r="D31" t="s">
        <v>8677</v>
      </c>
    </row>
    <row r="32" spans="1:4">
      <c r="A32" s="85" t="s">
        <v>8644</v>
      </c>
      <c r="B32" t="s">
        <v>5565</v>
      </c>
      <c r="C32" t="s">
        <v>8645</v>
      </c>
    </row>
    <row r="33" spans="1:4">
      <c r="A33" s="85" t="s">
        <v>8697</v>
      </c>
      <c r="B33" t="s">
        <v>5566</v>
      </c>
      <c r="C33" t="s">
        <v>8698</v>
      </c>
      <c r="D33" t="s">
        <v>8677</v>
      </c>
    </row>
    <row r="34" spans="1:4">
      <c r="A34" s="85" t="s">
        <v>8646</v>
      </c>
      <c r="B34" t="s">
        <v>5567</v>
      </c>
      <c r="C34" t="s">
        <v>8647</v>
      </c>
    </row>
    <row r="35" spans="1:4">
      <c r="A35" s="85" t="s">
        <v>8699</v>
      </c>
      <c r="B35" t="s">
        <v>5568</v>
      </c>
      <c r="C35" t="s">
        <v>8700</v>
      </c>
      <c r="D35" t="s">
        <v>8677</v>
      </c>
    </row>
    <row r="36" spans="1:4">
      <c r="A36" s="85" t="s">
        <v>8648</v>
      </c>
      <c r="B36" t="s">
        <v>5569</v>
      </c>
      <c r="C36" t="s">
        <v>8649</v>
      </c>
    </row>
    <row r="37" spans="1:4">
      <c r="A37" s="85" t="s">
        <v>8650</v>
      </c>
      <c r="B37" t="s">
        <v>5570</v>
      </c>
      <c r="C37" t="s">
        <v>8651</v>
      </c>
    </row>
    <row r="38" spans="1:4">
      <c r="A38" s="85" t="s">
        <v>8652</v>
      </c>
      <c r="B38" t="s">
        <v>5572</v>
      </c>
      <c r="C38" t="s">
        <v>8653</v>
      </c>
    </row>
    <row r="39" spans="1:4">
      <c r="A39" s="85" t="s">
        <v>8654</v>
      </c>
      <c r="C39" t="s">
        <v>8655</v>
      </c>
    </row>
    <row r="40" spans="1:4">
      <c r="A40" s="85" t="s">
        <v>8703</v>
      </c>
      <c r="B40" t="s">
        <v>5573</v>
      </c>
      <c r="C40" t="s">
        <v>8704</v>
      </c>
      <c r="D40" t="s">
        <v>8677</v>
      </c>
    </row>
    <row r="41" spans="1:4">
      <c r="A41" s="85" t="s">
        <v>8707</v>
      </c>
      <c r="B41" t="s">
        <v>5738</v>
      </c>
      <c r="C41" t="s">
        <v>5739</v>
      </c>
      <c r="D41" t="s">
        <v>5740</v>
      </c>
    </row>
    <row r="42" spans="1:4">
      <c r="A42" s="85" t="s">
        <v>8708</v>
      </c>
      <c r="B42" t="s">
        <v>5749</v>
      </c>
      <c r="C42" t="s">
        <v>5750</v>
      </c>
    </row>
    <row r="43" spans="1:4">
      <c r="A43" s="85" t="s">
        <v>8708</v>
      </c>
      <c r="B43" t="s">
        <v>5749</v>
      </c>
      <c r="C43" t="s">
        <v>5747</v>
      </c>
      <c r="D43" t="s">
        <v>5748</v>
      </c>
    </row>
    <row r="44" spans="1:4">
      <c r="A44" s="85" t="s">
        <v>8709</v>
      </c>
      <c r="B44" t="s">
        <v>5582</v>
      </c>
      <c r="C44" t="s">
        <v>5743</v>
      </c>
      <c r="D44" t="s">
        <v>5744</v>
      </c>
    </row>
    <row r="45" spans="1:4">
      <c r="A45" s="85" t="s">
        <v>8710</v>
      </c>
      <c r="B45" t="s">
        <v>5583</v>
      </c>
      <c r="C45" t="s">
        <v>5741</v>
      </c>
      <c r="D45" t="s">
        <v>5742</v>
      </c>
    </row>
    <row r="46" spans="1:4">
      <c r="A46" s="85" t="s">
        <v>8710</v>
      </c>
      <c r="B46" t="s">
        <v>5584</v>
      </c>
      <c r="C46" t="s">
        <v>5741</v>
      </c>
      <c r="D46" t="s">
        <v>5742</v>
      </c>
    </row>
    <row r="47" spans="1:4">
      <c r="A47" s="85" t="s">
        <v>8711</v>
      </c>
      <c r="B47" t="s">
        <v>5585</v>
      </c>
      <c r="C47" t="s">
        <v>5741</v>
      </c>
      <c r="D47" t="s">
        <v>5742</v>
      </c>
    </row>
    <row r="48" spans="1:4">
      <c r="A48" s="85" t="s">
        <v>8712</v>
      </c>
      <c r="B48" t="s">
        <v>5586</v>
      </c>
      <c r="C48" t="s">
        <v>5745</v>
      </c>
      <c r="D48" t="s">
        <v>5746</v>
      </c>
    </row>
    <row r="49" spans="1:4">
      <c r="A49" s="85" t="s">
        <v>8712</v>
      </c>
      <c r="B49" t="s">
        <v>5586</v>
      </c>
      <c r="C49" t="s">
        <v>5747</v>
      </c>
      <c r="D49" t="s">
        <v>5748</v>
      </c>
    </row>
    <row r="50" spans="1:4">
      <c r="A50" s="85" t="s">
        <v>8712</v>
      </c>
      <c r="B50" t="s">
        <v>5587</v>
      </c>
      <c r="C50" t="s">
        <v>5747</v>
      </c>
      <c r="D50" t="s">
        <v>5748</v>
      </c>
    </row>
    <row r="51" spans="1:4">
      <c r="A51" s="85" t="s">
        <v>8712</v>
      </c>
      <c r="B51" t="s">
        <v>5588</v>
      </c>
      <c r="C51" t="s">
        <v>5747</v>
      </c>
      <c r="D51" t="s">
        <v>5748</v>
      </c>
    </row>
    <row r="52" spans="1:4">
      <c r="A52" s="85" t="s">
        <v>8712</v>
      </c>
      <c r="B52" t="s">
        <v>5589</v>
      </c>
      <c r="C52" t="s">
        <v>5747</v>
      </c>
      <c r="D52" t="s">
        <v>5748</v>
      </c>
    </row>
    <row r="53" spans="1:4">
      <c r="A53" s="85" t="s">
        <v>8712</v>
      </c>
      <c r="B53" t="s">
        <v>5590</v>
      </c>
      <c r="C53" t="s">
        <v>5747</v>
      </c>
      <c r="D53" t="s">
        <v>5748</v>
      </c>
    </row>
    <row r="54" spans="1:4">
      <c r="A54" s="85" t="s">
        <v>8713</v>
      </c>
      <c r="B54" t="s">
        <v>5581</v>
      </c>
      <c r="C54" t="s">
        <v>5741</v>
      </c>
      <c r="D54" t="s">
        <v>5742</v>
      </c>
    </row>
    <row r="55" spans="1:4">
      <c r="A55" s="85" t="s">
        <v>8658</v>
      </c>
      <c r="B55" t="s">
        <v>5574</v>
      </c>
      <c r="C55" t="s">
        <v>8659</v>
      </c>
    </row>
    <row r="56" spans="1:4">
      <c r="A56" s="85" t="s">
        <v>8656</v>
      </c>
      <c r="C56" t="s">
        <v>8657</v>
      </c>
    </row>
    <row r="57" spans="1:4">
      <c r="A57" s="85" t="s">
        <v>8660</v>
      </c>
      <c r="B57" t="s">
        <v>5575</v>
      </c>
      <c r="C57" t="s">
        <v>8661</v>
      </c>
    </row>
    <row r="58" spans="1:4">
      <c r="A58" s="85" t="s">
        <v>8680</v>
      </c>
      <c r="B58" t="s">
        <v>5544</v>
      </c>
      <c r="C58" t="s">
        <v>8681</v>
      </c>
    </row>
    <row r="59" spans="1:4">
      <c r="A59" s="85" t="s">
        <v>8662</v>
      </c>
      <c r="B59" t="s">
        <v>5576</v>
      </c>
      <c r="C59" t="s">
        <v>8663</v>
      </c>
    </row>
    <row r="60" spans="1:4">
      <c r="A60" s="85" t="s">
        <v>8664</v>
      </c>
      <c r="B60" t="s">
        <v>5577</v>
      </c>
      <c r="C60" t="s">
        <v>8665</v>
      </c>
    </row>
    <row r="61" spans="1:4">
      <c r="A61" s="85" t="s">
        <v>8705</v>
      </c>
      <c r="B61" t="s">
        <v>5578</v>
      </c>
      <c r="C61" t="s">
        <v>8706</v>
      </c>
      <c r="D61" t="s">
        <v>8677</v>
      </c>
    </row>
    <row r="62" spans="1:4">
      <c r="A62" s="85" t="s">
        <v>3629</v>
      </c>
      <c r="C62" t="s">
        <v>8666</v>
      </c>
    </row>
    <row r="63" spans="1:4">
      <c r="A63" s="85" t="s">
        <v>8682</v>
      </c>
      <c r="B63" t="s">
        <v>5545</v>
      </c>
      <c r="C63" t="s">
        <v>8683</v>
      </c>
    </row>
    <row r="64" spans="1:4">
      <c r="A64" s="85" t="s">
        <v>8667</v>
      </c>
      <c r="B64" t="s">
        <v>5579</v>
      </c>
      <c r="C64" t="s">
        <v>8668</v>
      </c>
    </row>
    <row r="65" spans="1:3">
      <c r="A65" s="85" t="s">
        <v>8669</v>
      </c>
      <c r="C65" t="s">
        <v>8670</v>
      </c>
    </row>
    <row r="66" spans="1:3">
      <c r="A66" s="85" t="s">
        <v>8671</v>
      </c>
      <c r="C66" t="s">
        <v>8672</v>
      </c>
    </row>
    <row r="67" spans="1:3">
      <c r="A67" s="85" t="s">
        <v>3631</v>
      </c>
      <c r="B67" t="s">
        <v>5580</v>
      </c>
      <c r="C67" t="s">
        <v>5737</v>
      </c>
    </row>
    <row r="68" spans="1:3">
      <c r="A68" s="85" t="s">
        <v>8673</v>
      </c>
      <c r="C68" t="s">
        <v>8674</v>
      </c>
    </row>
  </sheetData>
  <pageMargins left="0.78740157499999996" right="0.78740157499999996" top="0.984251969" bottom="0.984251969" header="0.5" footer="0.5"/>
  <pageSetup paperSize="9" orientation="portrait" horizontalDpi="4294967292" verticalDpi="4294967292"/>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139"/>
  <sheetViews>
    <sheetView workbookViewId="0">
      <selection activeCell="H16" sqref="H16"/>
    </sheetView>
  </sheetViews>
  <sheetFormatPr baseColWidth="10" defaultRowHeight="16"/>
  <sheetData>
    <row r="1" spans="1:9">
      <c r="A1" s="16" t="s">
        <v>8997</v>
      </c>
    </row>
    <row r="2" spans="1:9" ht="17" thickBot="1"/>
    <row r="3" spans="1:9">
      <c r="A3" s="145" t="s">
        <v>9001</v>
      </c>
      <c r="B3" s="146" t="s">
        <v>8970</v>
      </c>
      <c r="C3" s="146"/>
      <c r="D3" s="147"/>
      <c r="F3" s="145" t="s">
        <v>9002</v>
      </c>
      <c r="G3" s="146" t="s">
        <v>8970</v>
      </c>
      <c r="H3" s="146"/>
      <c r="I3" s="147"/>
    </row>
    <row r="4" spans="1:9">
      <c r="A4" s="75" t="s">
        <v>8951</v>
      </c>
      <c r="B4" s="63" t="s">
        <v>4276</v>
      </c>
      <c r="C4" s="165" t="s">
        <v>8952</v>
      </c>
      <c r="D4" s="166"/>
      <c r="F4" s="75" t="s">
        <v>8951</v>
      </c>
      <c r="G4" s="63" t="s">
        <v>4276</v>
      </c>
      <c r="H4" s="165" t="s">
        <v>8952</v>
      </c>
      <c r="I4" s="166"/>
    </row>
    <row r="5" spans="1:9">
      <c r="A5" s="75" t="s">
        <v>5533</v>
      </c>
      <c r="B5" s="63">
        <v>0.28640349999999998</v>
      </c>
      <c r="C5" s="63">
        <v>0.2762</v>
      </c>
      <c r="D5" s="76">
        <v>0.29770000000000002</v>
      </c>
      <c r="F5" s="75" t="s">
        <v>8971</v>
      </c>
      <c r="G5" s="63">
        <v>0.28393489999999999</v>
      </c>
      <c r="H5" s="63">
        <v>0.27739999999999998</v>
      </c>
      <c r="I5" s="76">
        <v>0.29160000000000003</v>
      </c>
    </row>
    <row r="6" spans="1:9" ht="17" thickBot="1">
      <c r="A6" s="75" t="s">
        <v>5446</v>
      </c>
      <c r="B6" s="63">
        <v>0.3228008</v>
      </c>
      <c r="C6" s="63">
        <v>0.31919999999999998</v>
      </c>
      <c r="D6" s="76">
        <v>0.32650000000000001</v>
      </c>
      <c r="F6" s="78" t="s">
        <v>11</v>
      </c>
      <c r="G6" s="79">
        <v>0.32337939999999998</v>
      </c>
      <c r="H6" s="79">
        <v>0.31900000000000001</v>
      </c>
      <c r="I6" s="80">
        <v>0.32719999999999999</v>
      </c>
    </row>
    <row r="7" spans="1:9">
      <c r="A7" s="75" t="s">
        <v>5448</v>
      </c>
      <c r="B7" s="63">
        <v>0.27183170000000001</v>
      </c>
      <c r="C7" s="63">
        <v>0.25530000000000003</v>
      </c>
      <c r="D7" s="76">
        <v>0.29039999999999999</v>
      </c>
    </row>
    <row r="8" spans="1:9" ht="17" thickBot="1">
      <c r="A8" s="78" t="s">
        <v>5449</v>
      </c>
      <c r="B8" s="79">
        <v>0.22348999999999999</v>
      </c>
      <c r="C8" s="79">
        <v>0.2056</v>
      </c>
      <c r="D8" s="80">
        <v>0.24079999999999999</v>
      </c>
    </row>
    <row r="9" spans="1:9" ht="17" thickBot="1"/>
    <row r="10" spans="1:9">
      <c r="A10" s="145" t="s">
        <v>9007</v>
      </c>
      <c r="B10" s="146" t="s">
        <v>8977</v>
      </c>
      <c r="C10" s="146"/>
      <c r="D10" s="147"/>
    </row>
    <row r="11" spans="1:9">
      <c r="A11" s="75" t="s">
        <v>8951</v>
      </c>
      <c r="B11" s="63" t="s">
        <v>4276</v>
      </c>
      <c r="C11" s="165" t="s">
        <v>8952</v>
      </c>
      <c r="D11" s="166"/>
    </row>
    <row r="12" spans="1:9">
      <c r="A12" s="75" t="s">
        <v>8988</v>
      </c>
      <c r="B12" s="63">
        <v>0</v>
      </c>
      <c r="C12" s="63">
        <v>0</v>
      </c>
      <c r="D12" s="76">
        <v>1</v>
      </c>
    </row>
    <row r="13" spans="1:9" ht="17" thickBot="1">
      <c r="A13" s="78" t="s">
        <v>8989</v>
      </c>
      <c r="B13" s="79">
        <v>7</v>
      </c>
      <c r="C13" s="79">
        <v>5</v>
      </c>
      <c r="D13" s="80">
        <v>9</v>
      </c>
    </row>
    <row r="14" spans="1:9" ht="17" thickBot="1"/>
    <row r="15" spans="1:9">
      <c r="A15" s="145" t="s">
        <v>9009</v>
      </c>
      <c r="B15" s="146" t="s">
        <v>8992</v>
      </c>
      <c r="C15" s="146"/>
      <c r="D15" s="147"/>
    </row>
    <row r="16" spans="1:9">
      <c r="A16" s="75" t="s">
        <v>8951</v>
      </c>
      <c r="B16" s="63" t="s">
        <v>4276</v>
      </c>
      <c r="C16" s="165" t="s">
        <v>8952</v>
      </c>
      <c r="D16" s="166"/>
    </row>
    <row r="17" spans="1:4">
      <c r="A17" s="75" t="s">
        <v>8993</v>
      </c>
      <c r="B17" s="63">
        <v>20.015000000000001</v>
      </c>
      <c r="C17" s="63">
        <v>17.652000000000001</v>
      </c>
      <c r="D17" s="76">
        <v>21.512499999999999</v>
      </c>
    </row>
    <row r="18" spans="1:4">
      <c r="A18" s="75" t="s">
        <v>8994</v>
      </c>
      <c r="B18" s="63">
        <v>22.98</v>
      </c>
      <c r="C18" s="63">
        <v>18.919499999999999</v>
      </c>
      <c r="D18" s="76">
        <v>27.500900000000001</v>
      </c>
    </row>
    <row r="19" spans="1:4">
      <c r="A19" s="75" t="s">
        <v>8995</v>
      </c>
      <c r="B19" s="63">
        <v>8.73</v>
      </c>
      <c r="C19" s="63" t="s">
        <v>10</v>
      </c>
      <c r="D19" s="76" t="s">
        <v>10</v>
      </c>
    </row>
    <row r="20" spans="1:4">
      <c r="A20" s="75" t="s">
        <v>8996</v>
      </c>
      <c r="B20" s="100">
        <v>26.07</v>
      </c>
      <c r="C20" s="63">
        <v>20.953900000000001</v>
      </c>
      <c r="D20" s="76">
        <v>33.492699999999999</v>
      </c>
    </row>
    <row r="21" spans="1:4">
      <c r="A21" s="154" t="s">
        <v>9010</v>
      </c>
      <c r="B21" s="100">
        <v>3.9075000000000002</v>
      </c>
      <c r="C21" s="63">
        <v>3.7574999999999998</v>
      </c>
      <c r="D21" s="76">
        <v>14.922499999999999</v>
      </c>
    </row>
    <row r="22" spans="1:4" ht="17" thickBot="1">
      <c r="A22" s="155" t="s">
        <v>9011</v>
      </c>
      <c r="B22" s="79">
        <v>22.734999999999999</v>
      </c>
      <c r="C22" s="79">
        <v>4.8174999999999999</v>
      </c>
      <c r="D22" s="80">
        <v>26.524999999999999</v>
      </c>
    </row>
    <row r="23" spans="1:4" ht="17" thickBot="1"/>
    <row r="24" spans="1:4">
      <c r="A24" s="145" t="s">
        <v>9008</v>
      </c>
      <c r="B24" s="146" t="s">
        <v>8977</v>
      </c>
      <c r="C24" s="146"/>
      <c r="D24" s="147"/>
    </row>
    <row r="25" spans="1:4">
      <c r="A25" s="75" t="s">
        <v>8951</v>
      </c>
      <c r="B25" s="63" t="s">
        <v>4276</v>
      </c>
      <c r="C25" s="165" t="s">
        <v>8952</v>
      </c>
      <c r="D25" s="166"/>
    </row>
    <row r="26" spans="1:4">
      <c r="A26" s="75" t="s">
        <v>8990</v>
      </c>
      <c r="B26" s="63">
        <v>0.2464586</v>
      </c>
      <c r="C26" s="63">
        <v>0.24012320000000001</v>
      </c>
      <c r="D26" s="76">
        <v>0.25360959999999999</v>
      </c>
    </row>
    <row r="27" spans="1:4" ht="17" thickBot="1">
      <c r="A27" s="78" t="s">
        <v>8991</v>
      </c>
      <c r="B27" s="79">
        <v>0.29275990000000002</v>
      </c>
      <c r="C27" s="79">
        <v>0.27901910000000002</v>
      </c>
      <c r="D27" s="80">
        <v>0.31226340000000002</v>
      </c>
    </row>
    <row r="28" spans="1:4" ht="17" thickBot="1"/>
    <row r="29" spans="1:4">
      <c r="A29" s="145" t="s">
        <v>8998</v>
      </c>
      <c r="B29" s="146" t="s">
        <v>8949</v>
      </c>
      <c r="C29" s="146"/>
      <c r="D29" s="147"/>
    </row>
    <row r="30" spans="1:4">
      <c r="A30" s="75" t="s">
        <v>8951</v>
      </c>
      <c r="B30" s="63" t="s">
        <v>4276</v>
      </c>
      <c r="C30" s="165" t="s">
        <v>8952</v>
      </c>
      <c r="D30" s="166"/>
    </row>
    <row r="31" spans="1:4">
      <c r="A31" s="75" t="s">
        <v>8963</v>
      </c>
      <c r="B31" s="63">
        <v>26</v>
      </c>
      <c r="C31" s="63">
        <v>25</v>
      </c>
      <c r="D31" s="76">
        <v>26</v>
      </c>
    </row>
    <row r="32" spans="1:4">
      <c r="A32" s="75" t="s">
        <v>5601</v>
      </c>
      <c r="B32" s="63">
        <v>260</v>
      </c>
      <c r="C32" s="63">
        <v>247.02029999999999</v>
      </c>
      <c r="D32" s="76">
        <v>279.98984999999999</v>
      </c>
    </row>
    <row r="33" spans="1:4">
      <c r="A33" s="75" t="s">
        <v>8964</v>
      </c>
      <c r="B33" s="63">
        <v>30</v>
      </c>
      <c r="C33" s="63">
        <v>27.030449999999998</v>
      </c>
      <c r="D33" s="76">
        <v>42.918810000000001</v>
      </c>
    </row>
    <row r="34" spans="1:4">
      <c r="A34" s="75" t="s">
        <v>5602</v>
      </c>
      <c r="B34" s="63">
        <v>39</v>
      </c>
      <c r="C34" s="63">
        <v>37</v>
      </c>
      <c r="D34" s="76">
        <v>40</v>
      </c>
    </row>
    <row r="35" spans="1:4">
      <c r="A35" s="75" t="s">
        <v>8965</v>
      </c>
      <c r="B35" s="63">
        <v>25</v>
      </c>
      <c r="C35" s="63">
        <v>24</v>
      </c>
      <c r="D35" s="76">
        <v>28.25515</v>
      </c>
    </row>
    <row r="36" spans="1:4">
      <c r="A36" s="75" t="s">
        <v>8966</v>
      </c>
      <c r="B36" s="63">
        <v>28</v>
      </c>
      <c r="C36" s="63">
        <v>27</v>
      </c>
      <c r="D36" s="76">
        <v>29</v>
      </c>
    </row>
    <row r="37" spans="1:4">
      <c r="A37" s="75" t="s">
        <v>5604</v>
      </c>
      <c r="B37" s="63">
        <v>25</v>
      </c>
      <c r="C37" s="63">
        <v>24</v>
      </c>
      <c r="D37" s="76">
        <v>26</v>
      </c>
    </row>
    <row r="38" spans="1:4">
      <c r="A38" s="75" t="s">
        <v>8967</v>
      </c>
      <c r="B38" s="63">
        <v>24</v>
      </c>
      <c r="C38" s="63">
        <v>22.11647</v>
      </c>
      <c r="D38" s="76">
        <v>25</v>
      </c>
    </row>
    <row r="39" spans="1:4">
      <c r="A39" s="75" t="s">
        <v>5606</v>
      </c>
      <c r="B39" s="63">
        <v>28</v>
      </c>
      <c r="C39" s="63">
        <v>27</v>
      </c>
      <c r="D39" s="76">
        <v>33.478990000000003</v>
      </c>
    </row>
    <row r="40" spans="1:4">
      <c r="A40" s="75" t="s">
        <v>8968</v>
      </c>
      <c r="B40" s="63">
        <v>47</v>
      </c>
      <c r="C40" s="63">
        <v>34.232939999999999</v>
      </c>
      <c r="D40" s="76">
        <v>48</v>
      </c>
    </row>
    <row r="41" spans="1:4">
      <c r="A41" s="75" t="s">
        <v>5607</v>
      </c>
      <c r="B41" s="63">
        <v>28</v>
      </c>
      <c r="C41" s="63">
        <v>27</v>
      </c>
      <c r="D41" s="76">
        <v>28</v>
      </c>
    </row>
    <row r="42" spans="1:4">
      <c r="A42" s="75" t="s">
        <v>5608</v>
      </c>
      <c r="B42" s="63">
        <v>161</v>
      </c>
      <c r="C42" s="63">
        <v>134.62857</v>
      </c>
      <c r="D42" s="76">
        <v>266.74286000000001</v>
      </c>
    </row>
    <row r="43" spans="1:4">
      <c r="A43" s="75" t="s">
        <v>5609</v>
      </c>
      <c r="B43" s="63">
        <v>61</v>
      </c>
      <c r="C43" s="63">
        <v>58.497520000000002</v>
      </c>
      <c r="D43" s="76">
        <v>62.502479999999998</v>
      </c>
    </row>
    <row r="44" spans="1:4">
      <c r="A44" s="75" t="s">
        <v>5610</v>
      </c>
      <c r="B44" s="63">
        <v>26</v>
      </c>
      <c r="C44" s="63">
        <v>26</v>
      </c>
      <c r="D44" s="76">
        <v>27</v>
      </c>
    </row>
    <row r="45" spans="1:4">
      <c r="A45" s="75" t="s">
        <v>8969</v>
      </c>
      <c r="B45" s="63">
        <v>29</v>
      </c>
      <c r="C45" s="63">
        <v>28</v>
      </c>
      <c r="D45" s="76">
        <v>32</v>
      </c>
    </row>
    <row r="46" spans="1:4">
      <c r="A46" s="75" t="s">
        <v>5611</v>
      </c>
      <c r="B46" s="63">
        <v>26</v>
      </c>
      <c r="C46" s="63">
        <v>26</v>
      </c>
      <c r="D46" s="76">
        <v>26</v>
      </c>
    </row>
    <row r="47" spans="1:4">
      <c r="A47" s="75" t="s">
        <v>5612</v>
      </c>
      <c r="B47" s="63">
        <v>24</v>
      </c>
      <c r="C47" s="63">
        <v>23</v>
      </c>
      <c r="D47" s="76">
        <v>25</v>
      </c>
    </row>
    <row r="48" spans="1:4">
      <c r="A48" s="75" t="s">
        <v>9012</v>
      </c>
      <c r="B48" s="63">
        <v>23.5</v>
      </c>
      <c r="C48" s="63">
        <v>23</v>
      </c>
      <c r="D48" s="76">
        <v>24</v>
      </c>
    </row>
    <row r="49" spans="1:4">
      <c r="A49" s="75" t="s">
        <v>9013</v>
      </c>
      <c r="B49" s="63">
        <v>24</v>
      </c>
      <c r="C49" s="63">
        <v>23</v>
      </c>
      <c r="D49" s="76">
        <v>25</v>
      </c>
    </row>
    <row r="50" spans="1:4">
      <c r="A50" s="75" t="s">
        <v>5615</v>
      </c>
      <c r="B50" s="63">
        <v>22</v>
      </c>
      <c r="C50" s="63" t="s">
        <v>10</v>
      </c>
      <c r="D50" s="76" t="s">
        <v>10</v>
      </c>
    </row>
    <row r="51" spans="1:4">
      <c r="A51" s="75" t="s">
        <v>9014</v>
      </c>
      <c r="B51" s="63">
        <v>22</v>
      </c>
      <c r="C51" s="63">
        <v>22</v>
      </c>
      <c r="D51" s="76">
        <v>22</v>
      </c>
    </row>
    <row r="52" spans="1:4">
      <c r="A52" s="75" t="s">
        <v>5617</v>
      </c>
      <c r="B52" s="63">
        <v>24</v>
      </c>
      <c r="C52" s="63">
        <v>23.077780000000001</v>
      </c>
      <c r="D52" s="76">
        <v>27</v>
      </c>
    </row>
    <row r="53" spans="1:4">
      <c r="A53" s="75" t="s">
        <v>5618</v>
      </c>
      <c r="B53" s="63">
        <v>21</v>
      </c>
      <c r="C53" s="63">
        <v>20.100000000000001</v>
      </c>
      <c r="D53" s="76">
        <v>22.9</v>
      </c>
    </row>
    <row r="54" spans="1:4">
      <c r="A54" s="75" t="s">
        <v>9015</v>
      </c>
      <c r="B54" s="63">
        <v>25.5</v>
      </c>
      <c r="C54" s="63">
        <v>25</v>
      </c>
      <c r="D54" s="76">
        <v>26</v>
      </c>
    </row>
    <row r="55" spans="1:4">
      <c r="A55" s="75" t="s">
        <v>5620</v>
      </c>
      <c r="B55" s="63">
        <v>23</v>
      </c>
      <c r="C55" s="63">
        <v>23</v>
      </c>
      <c r="D55" s="76">
        <v>23</v>
      </c>
    </row>
    <row r="56" spans="1:4">
      <c r="A56" s="75" t="s">
        <v>5621</v>
      </c>
      <c r="B56" s="63">
        <v>27</v>
      </c>
      <c r="C56" s="63">
        <v>27</v>
      </c>
      <c r="D56" s="76">
        <v>27</v>
      </c>
    </row>
    <row r="57" spans="1:4">
      <c r="A57" s="75" t="s">
        <v>5622</v>
      </c>
      <c r="B57" s="63">
        <v>26</v>
      </c>
      <c r="C57" s="63">
        <v>26</v>
      </c>
      <c r="D57" s="76">
        <v>26</v>
      </c>
    </row>
    <row r="58" spans="1:4">
      <c r="A58" s="75" t="s">
        <v>5623</v>
      </c>
      <c r="B58" s="63">
        <v>25</v>
      </c>
      <c r="C58" s="63">
        <v>23</v>
      </c>
      <c r="D58" s="76">
        <v>26</v>
      </c>
    </row>
    <row r="59" spans="1:4">
      <c r="A59" s="75" t="s">
        <v>5624</v>
      </c>
      <c r="B59" s="63">
        <v>22</v>
      </c>
      <c r="C59" s="63">
        <v>22</v>
      </c>
      <c r="D59" s="76">
        <v>23</v>
      </c>
    </row>
    <row r="60" spans="1:4" ht="17" thickBot="1">
      <c r="A60" s="78" t="s">
        <v>5625</v>
      </c>
      <c r="B60" s="79">
        <v>22</v>
      </c>
      <c r="C60" s="79">
        <v>22</v>
      </c>
      <c r="D60" s="80">
        <v>23</v>
      </c>
    </row>
    <row r="61" spans="1:4" ht="17" thickBot="1"/>
    <row r="62" spans="1:4">
      <c r="A62" s="145" t="s">
        <v>9000</v>
      </c>
      <c r="B62" s="146" t="s">
        <v>8950</v>
      </c>
      <c r="C62" s="146"/>
      <c r="D62" s="147"/>
    </row>
    <row r="63" spans="1:4">
      <c r="A63" s="75" t="s">
        <v>8951</v>
      </c>
      <c r="B63" s="63" t="s">
        <v>4276</v>
      </c>
      <c r="C63" s="165" t="s">
        <v>8952</v>
      </c>
      <c r="D63" s="166"/>
    </row>
    <row r="64" spans="1:4">
      <c r="A64" s="75" t="s">
        <v>8963</v>
      </c>
      <c r="B64" s="63">
        <v>6</v>
      </c>
      <c r="C64" s="63">
        <v>6</v>
      </c>
      <c r="D64" s="76">
        <v>6</v>
      </c>
    </row>
    <row r="65" spans="1:4">
      <c r="A65" s="75" t="s">
        <v>5601</v>
      </c>
      <c r="B65" s="63">
        <v>5</v>
      </c>
      <c r="C65" s="63">
        <v>4</v>
      </c>
      <c r="D65" s="76">
        <v>5.9898513251454402</v>
      </c>
    </row>
    <row r="66" spans="1:4">
      <c r="A66" s="75" t="s">
        <v>8964</v>
      </c>
      <c r="B66" s="63">
        <v>7</v>
      </c>
      <c r="C66" s="63">
        <v>2</v>
      </c>
      <c r="D66" s="76">
        <v>12.9695539754363</v>
      </c>
    </row>
    <row r="67" spans="1:4">
      <c r="A67" s="75" t="s">
        <v>5602</v>
      </c>
      <c r="B67" s="63">
        <v>8</v>
      </c>
      <c r="C67" s="63">
        <v>7</v>
      </c>
      <c r="D67" s="76">
        <v>8</v>
      </c>
    </row>
    <row r="68" spans="1:4">
      <c r="A68" s="75" t="s">
        <v>8965</v>
      </c>
      <c r="B68" s="63">
        <v>3</v>
      </c>
      <c r="C68" s="63">
        <v>3</v>
      </c>
      <c r="D68" s="76">
        <v>5</v>
      </c>
    </row>
    <row r="69" spans="1:4">
      <c r="A69" s="75" t="s">
        <v>8966</v>
      </c>
      <c r="B69" s="63">
        <v>2</v>
      </c>
      <c r="C69" s="63">
        <v>0.67500000000000104</v>
      </c>
      <c r="D69" s="76">
        <v>2</v>
      </c>
    </row>
    <row r="70" spans="1:4">
      <c r="A70" s="75" t="s">
        <v>5604</v>
      </c>
      <c r="B70" s="63">
        <v>3</v>
      </c>
      <c r="C70" s="63">
        <v>3</v>
      </c>
      <c r="D70" s="76">
        <v>3</v>
      </c>
    </row>
    <row r="71" spans="1:4">
      <c r="A71" s="75" t="s">
        <v>8967</v>
      </c>
      <c r="B71" s="63">
        <v>4</v>
      </c>
      <c r="C71" s="63">
        <v>1.1164705882352901</v>
      </c>
      <c r="D71" s="76">
        <v>8</v>
      </c>
    </row>
    <row r="72" spans="1:4">
      <c r="A72" s="75" t="s">
        <v>5606</v>
      </c>
      <c r="B72" s="63">
        <v>23</v>
      </c>
      <c r="C72" s="63">
        <v>5.45210084033614</v>
      </c>
      <c r="D72" s="76">
        <v>24.547899159663899</v>
      </c>
    </row>
    <row r="73" spans="1:4">
      <c r="A73" s="75" t="s">
        <v>8968</v>
      </c>
      <c r="B73" s="63">
        <v>6</v>
      </c>
      <c r="C73" s="63">
        <v>6</v>
      </c>
      <c r="D73" s="76">
        <v>7</v>
      </c>
    </row>
    <row r="74" spans="1:4">
      <c r="A74" s="75" t="s">
        <v>5607</v>
      </c>
      <c r="B74" s="63">
        <v>6</v>
      </c>
      <c r="C74" s="63">
        <v>5</v>
      </c>
      <c r="D74" s="76">
        <v>13.824081545400301</v>
      </c>
    </row>
    <row r="75" spans="1:4">
      <c r="A75" s="75" t="s">
        <v>5608</v>
      </c>
      <c r="B75" s="63">
        <v>10</v>
      </c>
      <c r="C75" s="63">
        <v>9.3142857142857096</v>
      </c>
      <c r="D75" s="76">
        <v>10</v>
      </c>
    </row>
    <row r="76" spans="1:4">
      <c r="A76" s="75" t="s">
        <v>5609</v>
      </c>
      <c r="B76" s="63">
        <v>6</v>
      </c>
      <c r="C76" s="63">
        <v>6</v>
      </c>
      <c r="D76" s="76">
        <v>7</v>
      </c>
    </row>
    <row r="77" spans="1:4">
      <c r="A77" s="75" t="s">
        <v>5610</v>
      </c>
      <c r="B77" s="63">
        <v>2</v>
      </c>
      <c r="C77" s="63">
        <v>1</v>
      </c>
      <c r="D77" s="76">
        <v>2</v>
      </c>
    </row>
    <row r="78" spans="1:4">
      <c r="A78" s="75" t="s">
        <v>8969</v>
      </c>
      <c r="B78" s="63">
        <v>4</v>
      </c>
      <c r="C78" s="63">
        <v>3</v>
      </c>
      <c r="D78" s="76">
        <v>5.95088873697099</v>
      </c>
    </row>
    <row r="79" spans="1:4">
      <c r="A79" s="75" t="s">
        <v>5611</v>
      </c>
      <c r="B79" s="63">
        <v>6</v>
      </c>
      <c r="C79" s="63">
        <v>6</v>
      </c>
      <c r="D79" s="76">
        <v>6</v>
      </c>
    </row>
    <row r="80" spans="1:4">
      <c r="A80" s="75" t="s">
        <v>5612</v>
      </c>
      <c r="B80" s="63">
        <v>0.5</v>
      </c>
      <c r="C80" s="63">
        <v>0</v>
      </c>
      <c r="D80" s="76">
        <v>2</v>
      </c>
    </row>
    <row r="81" spans="1:11">
      <c r="A81" s="75" t="s">
        <v>9012</v>
      </c>
      <c r="B81" s="63">
        <v>4</v>
      </c>
      <c r="C81" s="63">
        <v>4</v>
      </c>
      <c r="D81" s="76">
        <v>4</v>
      </c>
    </row>
    <row r="82" spans="1:11">
      <c r="A82" s="75" t="s">
        <v>9013</v>
      </c>
      <c r="B82" s="63">
        <v>1.5</v>
      </c>
      <c r="C82" s="63">
        <v>1</v>
      </c>
      <c r="D82" s="76">
        <v>2</v>
      </c>
    </row>
    <row r="83" spans="1:11">
      <c r="A83" s="75" t="s">
        <v>5615</v>
      </c>
      <c r="B83" s="63">
        <v>1</v>
      </c>
      <c r="C83" s="63" t="s">
        <v>10</v>
      </c>
      <c r="D83" s="76" t="s">
        <v>10</v>
      </c>
    </row>
    <row r="84" spans="1:11">
      <c r="A84" s="75" t="s">
        <v>9014</v>
      </c>
      <c r="B84" s="63">
        <v>0</v>
      </c>
      <c r="C84" s="63">
        <v>0</v>
      </c>
      <c r="D84" s="76">
        <v>0</v>
      </c>
    </row>
    <row r="85" spans="1:11">
      <c r="A85" s="75" t="s">
        <v>5617</v>
      </c>
      <c r="B85" s="63">
        <v>2</v>
      </c>
      <c r="C85" s="63">
        <v>1</v>
      </c>
      <c r="D85" s="76">
        <v>3</v>
      </c>
    </row>
    <row r="86" spans="1:11">
      <c r="A86" s="75" t="s">
        <v>5618</v>
      </c>
      <c r="B86" s="63">
        <v>4</v>
      </c>
      <c r="C86" s="63">
        <v>4</v>
      </c>
      <c r="D86" s="76">
        <v>4.9000000000000004</v>
      </c>
    </row>
    <row r="87" spans="1:11">
      <c r="A87" s="75" t="s">
        <v>9015</v>
      </c>
      <c r="B87" s="63">
        <v>3</v>
      </c>
      <c r="C87" s="63">
        <v>2</v>
      </c>
      <c r="D87" s="76">
        <v>4</v>
      </c>
    </row>
    <row r="88" spans="1:11">
      <c r="A88" s="75" t="s">
        <v>5620</v>
      </c>
      <c r="B88" s="63">
        <v>2</v>
      </c>
      <c r="C88" s="63">
        <v>2</v>
      </c>
      <c r="D88" s="76">
        <v>3</v>
      </c>
    </row>
    <row r="89" spans="1:11">
      <c r="A89" s="75" t="s">
        <v>5621</v>
      </c>
      <c r="B89" s="63">
        <v>2</v>
      </c>
      <c r="C89" s="63">
        <v>2</v>
      </c>
      <c r="D89" s="76">
        <v>2</v>
      </c>
    </row>
    <row r="90" spans="1:11">
      <c r="A90" s="75" t="s">
        <v>5622</v>
      </c>
      <c r="B90" s="63">
        <v>2</v>
      </c>
      <c r="C90" s="63">
        <v>2</v>
      </c>
      <c r="D90" s="76">
        <v>2</v>
      </c>
    </row>
    <row r="91" spans="1:11">
      <c r="A91" s="75" t="s">
        <v>5623</v>
      </c>
      <c r="B91" s="63">
        <v>3</v>
      </c>
      <c r="C91" s="63">
        <v>0.71272727272727399</v>
      </c>
      <c r="D91" s="76">
        <v>5</v>
      </c>
    </row>
    <row r="92" spans="1:11">
      <c r="A92" s="75" t="s">
        <v>5624</v>
      </c>
      <c r="B92" s="63">
        <v>1</v>
      </c>
      <c r="C92" s="63">
        <v>1</v>
      </c>
      <c r="D92" s="76">
        <v>2</v>
      </c>
    </row>
    <row r="93" spans="1:11" ht="17" thickBot="1">
      <c r="A93" s="78" t="s">
        <v>5625</v>
      </c>
      <c r="B93" s="79">
        <v>3</v>
      </c>
      <c r="C93" s="79">
        <v>1.88994920951102</v>
      </c>
      <c r="D93" s="80">
        <v>3</v>
      </c>
    </row>
    <row r="94" spans="1:11" ht="17" thickBot="1"/>
    <row r="95" spans="1:11">
      <c r="A95" s="145" t="s">
        <v>9003</v>
      </c>
      <c r="B95" s="146" t="s">
        <v>8972</v>
      </c>
      <c r="C95" s="146"/>
      <c r="D95" s="146"/>
      <c r="E95" s="147"/>
      <c r="G95" s="145" t="s">
        <v>9004</v>
      </c>
      <c r="H95" s="146" t="s">
        <v>8976</v>
      </c>
      <c r="I95" s="146"/>
      <c r="J95" s="146"/>
      <c r="K95" s="147"/>
    </row>
    <row r="96" spans="1:11">
      <c r="A96" s="75" t="s">
        <v>8951</v>
      </c>
      <c r="B96" s="63" t="s">
        <v>8973</v>
      </c>
      <c r="C96" s="165" t="s">
        <v>8952</v>
      </c>
      <c r="D96" s="165"/>
      <c r="E96" s="76" t="s">
        <v>8974</v>
      </c>
      <c r="G96" s="75" t="s">
        <v>8951</v>
      </c>
      <c r="H96" s="63" t="s">
        <v>8973</v>
      </c>
      <c r="I96" s="165" t="s">
        <v>8952</v>
      </c>
      <c r="J96" s="165"/>
      <c r="K96" s="76" t="s">
        <v>8974</v>
      </c>
    </row>
    <row r="97" spans="1:16" ht="17" thickBot="1">
      <c r="A97" s="78" t="s">
        <v>8971</v>
      </c>
      <c r="B97" s="79">
        <v>-0.51888029999999996</v>
      </c>
      <c r="C97" s="79">
        <v>-0.58595540000000002</v>
      </c>
      <c r="D97" s="79">
        <v>-0.44474350000000001</v>
      </c>
      <c r="E97" s="80" t="s">
        <v>8975</v>
      </c>
      <c r="G97" s="78" t="s">
        <v>8971</v>
      </c>
      <c r="H97" s="79">
        <v>-0.43969589999999997</v>
      </c>
      <c r="I97" s="79">
        <v>-0.51428010000000002</v>
      </c>
      <c r="J97" s="79">
        <v>-0.35851070000000002</v>
      </c>
      <c r="K97" s="80" t="s">
        <v>8975</v>
      </c>
    </row>
    <row r="98" spans="1:16" ht="17" thickBot="1"/>
    <row r="99" spans="1:16">
      <c r="A99" s="145" t="s">
        <v>9005</v>
      </c>
      <c r="B99" s="146" t="s">
        <v>8977</v>
      </c>
      <c r="C99" s="146"/>
      <c r="D99" s="147"/>
      <c r="F99" s="145" t="s">
        <v>9006</v>
      </c>
      <c r="G99" s="146" t="s">
        <v>8977</v>
      </c>
      <c r="H99" s="146"/>
      <c r="I99" s="147"/>
    </row>
    <row r="100" spans="1:16">
      <c r="A100" s="75" t="s">
        <v>8951</v>
      </c>
      <c r="B100" s="63" t="s">
        <v>4276</v>
      </c>
      <c r="C100" s="165" t="s">
        <v>8952</v>
      </c>
      <c r="D100" s="166"/>
      <c r="F100" s="75" t="s">
        <v>8951</v>
      </c>
      <c r="G100" s="63" t="s">
        <v>4276</v>
      </c>
      <c r="H100" s="165" t="s">
        <v>8952</v>
      </c>
      <c r="I100" s="166"/>
    </row>
    <row r="101" spans="1:16">
      <c r="A101" s="75" t="s">
        <v>8978</v>
      </c>
      <c r="B101" s="63">
        <v>0.54879999999999995</v>
      </c>
      <c r="C101" s="63">
        <v>0.48522650000000001</v>
      </c>
      <c r="D101" s="76">
        <v>0.73671850000000005</v>
      </c>
      <c r="F101" s="75" t="s">
        <v>8979</v>
      </c>
      <c r="G101" s="100">
        <v>173</v>
      </c>
      <c r="H101" s="63">
        <v>154.27090000000001</v>
      </c>
      <c r="I101" s="76">
        <v>208.41640000000001</v>
      </c>
    </row>
    <row r="102" spans="1:16">
      <c r="A102" s="75" t="s">
        <v>8980</v>
      </c>
      <c r="B102" s="63">
        <v>0.40115000000000001</v>
      </c>
      <c r="C102" s="63">
        <v>0.34128419999999998</v>
      </c>
      <c r="D102" s="76">
        <v>0.43562509999999999</v>
      </c>
      <c r="F102" s="75" t="s">
        <v>8981</v>
      </c>
      <c r="G102" s="100">
        <v>216.5</v>
      </c>
      <c r="H102" s="63">
        <v>175.31110000000001</v>
      </c>
      <c r="I102" s="76">
        <v>304.13889999999998</v>
      </c>
    </row>
    <row r="103" spans="1:16">
      <c r="A103" s="75" t="s">
        <v>8982</v>
      </c>
      <c r="B103" s="63">
        <v>115</v>
      </c>
      <c r="C103" s="63">
        <v>109.8562</v>
      </c>
      <c r="D103" s="76">
        <v>120.4315</v>
      </c>
      <c r="F103" s="75" t="s">
        <v>8983</v>
      </c>
      <c r="G103" s="100">
        <v>105</v>
      </c>
      <c r="H103" s="63">
        <v>100.1382</v>
      </c>
      <c r="I103" s="76">
        <v>111.0909</v>
      </c>
    </row>
    <row r="104" spans="1:16" ht="17" thickBot="1">
      <c r="A104" s="78" t="s">
        <v>8984</v>
      </c>
      <c r="B104" s="79">
        <v>164.5</v>
      </c>
      <c r="C104" s="79">
        <v>152</v>
      </c>
      <c r="D104" s="80">
        <v>172.83699999999999</v>
      </c>
      <c r="F104" s="75" t="s">
        <v>8985</v>
      </c>
      <c r="G104" s="63">
        <v>118</v>
      </c>
      <c r="H104" s="63">
        <v>112.2333</v>
      </c>
      <c r="I104" s="76">
        <v>153.75559999999999</v>
      </c>
    </row>
    <row r="105" spans="1:16">
      <c r="F105" s="75" t="s">
        <v>8986</v>
      </c>
      <c r="G105" s="100">
        <v>275</v>
      </c>
      <c r="H105" s="63">
        <v>260.99450000000002</v>
      </c>
      <c r="I105" s="76">
        <v>314.76729999999998</v>
      </c>
    </row>
    <row r="106" spans="1:16" ht="17" thickBot="1">
      <c r="F106" s="78" t="s">
        <v>8987</v>
      </c>
      <c r="G106" s="79">
        <v>338</v>
      </c>
      <c r="H106" s="79">
        <v>298.16669999999999</v>
      </c>
      <c r="I106" s="80">
        <v>455.83330000000001</v>
      </c>
    </row>
    <row r="107" spans="1:16" ht="17" thickBot="1"/>
    <row r="108" spans="1:16">
      <c r="A108" s="145" t="s">
        <v>8999</v>
      </c>
      <c r="B108" s="146"/>
      <c r="C108" s="146"/>
      <c r="D108" s="146"/>
      <c r="E108" s="146"/>
      <c r="F108" s="146"/>
      <c r="G108" s="146"/>
      <c r="H108" s="146"/>
      <c r="I108" s="146"/>
      <c r="J108" s="146"/>
      <c r="K108" s="146"/>
      <c r="L108" s="146"/>
      <c r="M108" s="146"/>
      <c r="N108" s="146"/>
      <c r="O108" s="146"/>
      <c r="P108" s="147"/>
    </row>
    <row r="109" spans="1:16">
      <c r="A109" s="75" t="s">
        <v>8951</v>
      </c>
      <c r="B109" s="148" t="s">
        <v>8953</v>
      </c>
      <c r="C109" s="167" t="s">
        <v>8954</v>
      </c>
      <c r="D109" s="169"/>
      <c r="E109" s="148" t="s">
        <v>8955</v>
      </c>
      <c r="F109" s="167" t="s">
        <v>8956</v>
      </c>
      <c r="G109" s="169"/>
      <c r="H109" s="148" t="s">
        <v>8957</v>
      </c>
      <c r="I109" s="167" t="s">
        <v>8958</v>
      </c>
      <c r="J109" s="169"/>
      <c r="K109" s="148" t="s">
        <v>8959</v>
      </c>
      <c r="L109" s="167" t="s">
        <v>8960</v>
      </c>
      <c r="M109" s="169"/>
      <c r="N109" s="148" t="s">
        <v>8961</v>
      </c>
      <c r="O109" s="167" t="s">
        <v>8962</v>
      </c>
      <c r="P109" s="168"/>
    </row>
    <row r="110" spans="1:16">
      <c r="A110" s="75" t="s">
        <v>8963</v>
      </c>
      <c r="B110" s="149">
        <v>0</v>
      </c>
      <c r="C110" s="63">
        <v>0</v>
      </c>
      <c r="D110" s="150">
        <v>0</v>
      </c>
      <c r="E110" s="149">
        <v>12</v>
      </c>
      <c r="F110" s="63">
        <v>11.5</v>
      </c>
      <c r="G110" s="150">
        <v>13</v>
      </c>
      <c r="H110" s="149">
        <v>0</v>
      </c>
      <c r="I110" s="63">
        <v>0</v>
      </c>
      <c r="J110" s="150">
        <v>0</v>
      </c>
      <c r="K110" s="149">
        <v>0</v>
      </c>
      <c r="L110" s="63">
        <v>0</v>
      </c>
      <c r="M110" s="150">
        <v>0</v>
      </c>
      <c r="N110" s="149">
        <v>2</v>
      </c>
      <c r="O110" s="63">
        <v>2</v>
      </c>
      <c r="P110" s="76">
        <v>2</v>
      </c>
    </row>
    <row r="111" spans="1:16">
      <c r="A111" s="75" t="s">
        <v>5601</v>
      </c>
      <c r="B111" s="149">
        <v>0.5</v>
      </c>
      <c r="C111" s="63">
        <v>0.5</v>
      </c>
      <c r="D111" s="150">
        <v>1.4949256625727201</v>
      </c>
      <c r="E111" s="149">
        <v>22</v>
      </c>
      <c r="F111" s="63">
        <v>20</v>
      </c>
      <c r="G111" s="150">
        <v>31</v>
      </c>
      <c r="H111" s="149">
        <v>0</v>
      </c>
      <c r="I111" s="63">
        <v>0</v>
      </c>
      <c r="J111" s="150">
        <v>0</v>
      </c>
      <c r="K111" s="149">
        <v>0</v>
      </c>
      <c r="L111" s="63">
        <v>0</v>
      </c>
      <c r="M111" s="150">
        <v>0</v>
      </c>
      <c r="N111" s="149">
        <v>2</v>
      </c>
      <c r="O111" s="63">
        <v>2</v>
      </c>
      <c r="P111" s="76">
        <v>2.5</v>
      </c>
    </row>
    <row r="112" spans="1:16">
      <c r="A112" s="75" t="s">
        <v>8964</v>
      </c>
      <c r="B112" s="149">
        <v>13</v>
      </c>
      <c r="C112" s="63">
        <v>6.0355203619909501</v>
      </c>
      <c r="D112" s="150">
        <v>18.989851325145398</v>
      </c>
      <c r="E112" s="149">
        <v>13.5</v>
      </c>
      <c r="F112" s="63">
        <v>12.0101486748546</v>
      </c>
      <c r="G112" s="150">
        <v>16.484776987718199</v>
      </c>
      <c r="H112" s="149">
        <v>1</v>
      </c>
      <c r="I112" s="63">
        <v>0</v>
      </c>
      <c r="J112" s="150">
        <v>1.5</v>
      </c>
      <c r="K112" s="149">
        <v>1</v>
      </c>
      <c r="L112" s="63">
        <v>0</v>
      </c>
      <c r="M112" s="150">
        <v>1</v>
      </c>
      <c r="N112" s="149">
        <v>2</v>
      </c>
      <c r="O112" s="63">
        <v>1</v>
      </c>
      <c r="P112" s="76">
        <v>2.4949256625727201</v>
      </c>
    </row>
    <row r="113" spans="1:16">
      <c r="A113" s="75" t="s">
        <v>5602</v>
      </c>
      <c r="B113" s="149">
        <v>18.5</v>
      </c>
      <c r="C113" s="63">
        <v>18</v>
      </c>
      <c r="D113" s="150">
        <v>19.406937084203101</v>
      </c>
      <c r="E113" s="149">
        <v>9</v>
      </c>
      <c r="F113" s="63">
        <v>7.5930629157969296</v>
      </c>
      <c r="G113" s="150">
        <v>9.5</v>
      </c>
      <c r="H113" s="149">
        <v>2.5</v>
      </c>
      <c r="I113" s="63">
        <v>2</v>
      </c>
      <c r="J113" s="150">
        <v>3</v>
      </c>
      <c r="K113" s="149">
        <v>1</v>
      </c>
      <c r="L113" s="63">
        <v>1</v>
      </c>
      <c r="M113" s="150">
        <v>1.5</v>
      </c>
      <c r="N113" s="149">
        <v>2</v>
      </c>
      <c r="O113" s="63">
        <v>2</v>
      </c>
      <c r="P113" s="76">
        <v>2</v>
      </c>
    </row>
    <row r="114" spans="1:16">
      <c r="A114" s="75" t="s">
        <v>8965</v>
      </c>
      <c r="B114" s="149">
        <v>8</v>
      </c>
      <c r="C114" s="63">
        <v>6</v>
      </c>
      <c r="D114" s="150">
        <v>11.1569</v>
      </c>
      <c r="E114" s="149">
        <v>11.5</v>
      </c>
      <c r="F114" s="63">
        <v>9.8430999999999997</v>
      </c>
      <c r="G114" s="150">
        <v>14.313800000000001</v>
      </c>
      <c r="H114" s="149">
        <v>3</v>
      </c>
      <c r="I114" s="63">
        <v>1.8954</v>
      </c>
      <c r="J114" s="150">
        <v>4</v>
      </c>
      <c r="K114" s="149">
        <v>1.75</v>
      </c>
      <c r="L114" s="63">
        <v>1</v>
      </c>
      <c r="M114" s="150">
        <v>3.6568999999999998</v>
      </c>
      <c r="N114" s="149">
        <v>1.5</v>
      </c>
      <c r="O114" s="63">
        <v>1</v>
      </c>
      <c r="P114" s="76">
        <v>2</v>
      </c>
    </row>
    <row r="115" spans="1:16">
      <c r="A115" s="75" t="s">
        <v>8966</v>
      </c>
      <c r="B115" s="149">
        <v>7</v>
      </c>
      <c r="C115" s="63">
        <v>0.67500000000000104</v>
      </c>
      <c r="D115" s="150">
        <v>13.487500000000001</v>
      </c>
      <c r="E115" s="149">
        <v>13.5</v>
      </c>
      <c r="F115" s="63">
        <v>8.5</v>
      </c>
      <c r="G115" s="150">
        <v>19.287500000000001</v>
      </c>
      <c r="H115" s="149">
        <v>5.25</v>
      </c>
      <c r="I115" s="63">
        <v>2.6749999999999998</v>
      </c>
      <c r="J115" s="150">
        <v>7.1624999999999996</v>
      </c>
      <c r="K115" s="149">
        <v>0</v>
      </c>
      <c r="L115" s="63">
        <v>0</v>
      </c>
      <c r="M115" s="150">
        <v>1.1375</v>
      </c>
      <c r="N115" s="149">
        <v>2</v>
      </c>
      <c r="O115" s="63">
        <v>1.35</v>
      </c>
      <c r="P115" s="76">
        <v>3</v>
      </c>
    </row>
    <row r="116" spans="1:16">
      <c r="A116" s="75" t="s">
        <v>5604</v>
      </c>
      <c r="B116" s="149">
        <v>36.75</v>
      </c>
      <c r="C116" s="63">
        <v>35</v>
      </c>
      <c r="D116" s="150">
        <v>40.005116019843697</v>
      </c>
      <c r="E116" s="149">
        <v>17</v>
      </c>
      <c r="F116" s="63">
        <v>15</v>
      </c>
      <c r="G116" s="150">
        <v>19</v>
      </c>
      <c r="H116" s="149">
        <v>0</v>
      </c>
      <c r="I116" s="63">
        <v>0</v>
      </c>
      <c r="J116" s="150">
        <v>0</v>
      </c>
      <c r="K116" s="149">
        <v>0</v>
      </c>
      <c r="L116" s="63">
        <v>0</v>
      </c>
      <c r="M116" s="150">
        <v>0</v>
      </c>
      <c r="N116" s="149">
        <v>0.16666666666666699</v>
      </c>
      <c r="O116" s="63">
        <v>0</v>
      </c>
      <c r="P116" s="76">
        <v>0.5</v>
      </c>
    </row>
    <row r="117" spans="1:16">
      <c r="A117" s="75" t="s">
        <v>8967</v>
      </c>
      <c r="B117" s="149">
        <v>10.2916666666667</v>
      </c>
      <c r="C117" s="63">
        <v>2.1144705882352901</v>
      </c>
      <c r="D117" s="150">
        <v>13</v>
      </c>
      <c r="E117" s="149">
        <v>0.5</v>
      </c>
      <c r="F117" s="63">
        <v>0</v>
      </c>
      <c r="G117" s="150">
        <v>3.5</v>
      </c>
      <c r="H117" s="149">
        <v>0</v>
      </c>
      <c r="I117" s="63">
        <v>0</v>
      </c>
      <c r="J117" s="150">
        <v>0</v>
      </c>
      <c r="K117" s="149">
        <v>0</v>
      </c>
      <c r="L117" s="63">
        <v>0</v>
      </c>
      <c r="M117" s="150">
        <v>0</v>
      </c>
      <c r="N117" s="149">
        <v>0</v>
      </c>
      <c r="O117" s="63">
        <v>0</v>
      </c>
      <c r="P117" s="76">
        <v>0</v>
      </c>
    </row>
    <row r="118" spans="1:16">
      <c r="A118" s="75" t="s">
        <v>5606</v>
      </c>
      <c r="B118" s="149">
        <v>9</v>
      </c>
      <c r="C118" s="63">
        <v>7.5</v>
      </c>
      <c r="D118" s="150">
        <v>16</v>
      </c>
      <c r="E118" s="149">
        <v>16.5</v>
      </c>
      <c r="F118" s="63">
        <v>14.634733893557399</v>
      </c>
      <c r="G118" s="150">
        <v>19.047899159663899</v>
      </c>
      <c r="H118" s="149">
        <v>2</v>
      </c>
      <c r="I118" s="63">
        <v>2</v>
      </c>
      <c r="J118" s="150">
        <v>3</v>
      </c>
      <c r="K118" s="149">
        <v>0.66666666666666696</v>
      </c>
      <c r="L118" s="63">
        <v>0</v>
      </c>
      <c r="M118" s="150">
        <v>1</v>
      </c>
      <c r="N118" s="149">
        <v>1</v>
      </c>
      <c r="O118" s="63">
        <v>1</v>
      </c>
      <c r="P118" s="76">
        <v>1</v>
      </c>
    </row>
    <row r="119" spans="1:16">
      <c r="A119" s="75" t="s">
        <v>8968</v>
      </c>
      <c r="B119" s="149">
        <v>16.25</v>
      </c>
      <c r="C119" s="63">
        <v>15.0388235294118</v>
      </c>
      <c r="D119" s="150">
        <v>22.0341176470588</v>
      </c>
      <c r="E119" s="149">
        <v>12.75</v>
      </c>
      <c r="F119" s="63">
        <v>12.3527450980392</v>
      </c>
      <c r="G119" s="150">
        <v>15.3252941176471</v>
      </c>
      <c r="H119" s="149">
        <v>3.75</v>
      </c>
      <c r="I119" s="63">
        <v>2.1164705882352899</v>
      </c>
      <c r="J119" s="150">
        <v>4</v>
      </c>
      <c r="K119" s="149">
        <v>2.5</v>
      </c>
      <c r="L119" s="63">
        <v>1.05823529411765</v>
      </c>
      <c r="M119" s="150">
        <v>3</v>
      </c>
      <c r="N119" s="149">
        <v>1</v>
      </c>
      <c r="O119" s="63">
        <v>1</v>
      </c>
      <c r="P119" s="76">
        <v>1.5</v>
      </c>
    </row>
    <row r="120" spans="1:16">
      <c r="A120" s="75" t="s">
        <v>5607</v>
      </c>
      <c r="B120" s="149">
        <v>10</v>
      </c>
      <c r="C120" s="63">
        <v>9.0879592272998408</v>
      </c>
      <c r="D120" s="150">
        <v>10.5</v>
      </c>
      <c r="E120" s="149">
        <v>15.1666666666667</v>
      </c>
      <c r="F120" s="63">
        <v>14.6666666666667</v>
      </c>
      <c r="G120" s="150">
        <v>16.206020386350101</v>
      </c>
      <c r="H120" s="149">
        <v>0.70833333333333304</v>
      </c>
      <c r="I120" s="63">
        <v>0.5</v>
      </c>
      <c r="J120" s="150">
        <v>1</v>
      </c>
      <c r="K120" s="149">
        <v>2</v>
      </c>
      <c r="L120" s="63">
        <v>1.79397961364992</v>
      </c>
      <c r="M120" s="150">
        <v>2</v>
      </c>
      <c r="N120" s="149">
        <v>0.25</v>
      </c>
      <c r="O120" s="63">
        <v>0</v>
      </c>
      <c r="P120" s="76">
        <v>0.5</v>
      </c>
    </row>
    <row r="121" spans="1:16">
      <c r="A121" s="75" t="s">
        <v>5608</v>
      </c>
      <c r="B121" s="149">
        <v>32.5</v>
      </c>
      <c r="C121" s="63">
        <v>26.071428571428601</v>
      </c>
      <c r="D121" s="150">
        <v>35.5</v>
      </c>
      <c r="E121" s="149">
        <v>5.5</v>
      </c>
      <c r="F121" s="63">
        <v>3.1571428571428601</v>
      </c>
      <c r="G121" s="150">
        <v>5.8428571428571399</v>
      </c>
      <c r="H121" s="149">
        <v>1</v>
      </c>
      <c r="I121" s="63">
        <v>0.65714285714285703</v>
      </c>
      <c r="J121" s="150">
        <v>2</v>
      </c>
      <c r="K121" s="149">
        <v>0</v>
      </c>
      <c r="L121" s="63">
        <v>0</v>
      </c>
      <c r="M121" s="150">
        <v>0</v>
      </c>
      <c r="N121" s="149">
        <v>0.5</v>
      </c>
      <c r="O121" s="63">
        <v>0.157142857142857</v>
      </c>
      <c r="P121" s="76">
        <v>1.52857142857143</v>
      </c>
    </row>
    <row r="122" spans="1:16">
      <c r="A122" s="75" t="s">
        <v>5609</v>
      </c>
      <c r="B122" s="149">
        <v>6.5</v>
      </c>
      <c r="C122" s="63">
        <v>5.7487597527651699</v>
      </c>
      <c r="D122" s="150">
        <v>7</v>
      </c>
      <c r="E122" s="149">
        <v>0</v>
      </c>
      <c r="F122" s="63">
        <v>0</v>
      </c>
      <c r="G122" s="150">
        <v>0</v>
      </c>
      <c r="H122" s="149">
        <v>0</v>
      </c>
      <c r="I122" s="63">
        <v>0</v>
      </c>
      <c r="J122" s="150">
        <v>0</v>
      </c>
      <c r="K122" s="149">
        <v>0</v>
      </c>
      <c r="L122" s="63">
        <v>0</v>
      </c>
      <c r="M122" s="150">
        <v>0</v>
      </c>
      <c r="N122" s="149">
        <v>0</v>
      </c>
      <c r="O122" s="63">
        <v>0</v>
      </c>
      <c r="P122" s="76">
        <v>0</v>
      </c>
    </row>
    <row r="123" spans="1:16">
      <c r="A123" s="75" t="s">
        <v>5610</v>
      </c>
      <c r="B123" s="149">
        <v>10.625</v>
      </c>
      <c r="C123" s="63">
        <v>9.5</v>
      </c>
      <c r="D123" s="150">
        <v>11.1768907563025</v>
      </c>
      <c r="E123" s="149">
        <v>22.0833333333333</v>
      </c>
      <c r="F123" s="63">
        <v>19.323109243697498</v>
      </c>
      <c r="G123" s="150">
        <v>30.9457983193277</v>
      </c>
      <c r="H123" s="149">
        <v>0.25</v>
      </c>
      <c r="I123" s="63">
        <v>0</v>
      </c>
      <c r="J123" s="150">
        <v>0.45126050420168101</v>
      </c>
      <c r="K123" s="149">
        <v>0.375</v>
      </c>
      <c r="L123" s="63">
        <v>7.3109243697478996E-2</v>
      </c>
      <c r="M123" s="150">
        <v>0.75</v>
      </c>
      <c r="N123" s="149">
        <v>0</v>
      </c>
      <c r="O123" s="63">
        <v>0</v>
      </c>
      <c r="P123" s="76">
        <v>0</v>
      </c>
    </row>
    <row r="124" spans="1:16">
      <c r="A124" s="75" t="s">
        <v>8969</v>
      </c>
      <c r="B124" s="149">
        <v>16.8333333333333</v>
      </c>
      <c r="C124" s="63">
        <v>15</v>
      </c>
      <c r="D124" s="150">
        <v>19.5</v>
      </c>
      <c r="E124" s="149">
        <v>12.5</v>
      </c>
      <c r="F124" s="63">
        <v>10.5</v>
      </c>
      <c r="G124" s="150">
        <v>14</v>
      </c>
      <c r="H124" s="149">
        <v>2.5</v>
      </c>
      <c r="I124" s="63">
        <v>2</v>
      </c>
      <c r="J124" s="150">
        <v>3</v>
      </c>
      <c r="K124" s="149">
        <v>1.75</v>
      </c>
      <c r="L124" s="63">
        <v>1</v>
      </c>
      <c r="M124" s="150">
        <v>2</v>
      </c>
      <c r="N124" s="149">
        <v>1.5</v>
      </c>
      <c r="O124" s="63">
        <v>1.3333333333333299</v>
      </c>
      <c r="P124" s="76">
        <v>2</v>
      </c>
    </row>
    <row r="125" spans="1:16">
      <c r="A125" s="75" t="s">
        <v>5611</v>
      </c>
      <c r="B125" s="149">
        <v>1.5</v>
      </c>
      <c r="C125" s="63">
        <v>0.553181818181818</v>
      </c>
      <c r="D125" s="150">
        <v>2.5</v>
      </c>
      <c r="E125" s="149">
        <v>4</v>
      </c>
      <c r="F125" s="63">
        <v>3.55318181818182</v>
      </c>
      <c r="G125" s="150">
        <v>4.9468181818181796</v>
      </c>
      <c r="H125" s="149">
        <v>3</v>
      </c>
      <c r="I125" s="63">
        <v>1.60636363636364</v>
      </c>
      <c r="J125" s="150">
        <v>3</v>
      </c>
      <c r="K125" s="149">
        <v>0.5</v>
      </c>
      <c r="L125" s="63">
        <v>5.3181818181818399E-2</v>
      </c>
      <c r="M125" s="150">
        <v>0.946818181818182</v>
      </c>
      <c r="N125" s="149">
        <v>2</v>
      </c>
      <c r="O125" s="63">
        <v>1.5</v>
      </c>
      <c r="P125" s="76">
        <v>2</v>
      </c>
    </row>
    <row r="126" spans="1:16">
      <c r="A126" s="75" t="s">
        <v>5612</v>
      </c>
      <c r="B126" s="149">
        <v>15</v>
      </c>
      <c r="C126" s="63">
        <v>9.4168795117925601</v>
      </c>
      <c r="D126" s="150">
        <v>19.5</v>
      </c>
      <c r="E126" s="149">
        <v>1</v>
      </c>
      <c r="F126" s="63">
        <v>1</v>
      </c>
      <c r="G126" s="150">
        <v>1.5</v>
      </c>
      <c r="H126" s="149">
        <v>0.5</v>
      </c>
      <c r="I126" s="63">
        <v>0.33333333333333298</v>
      </c>
      <c r="J126" s="150">
        <v>1.36104016273581</v>
      </c>
      <c r="K126" s="149">
        <v>0</v>
      </c>
      <c r="L126" s="63">
        <v>0</v>
      </c>
      <c r="M126" s="150">
        <v>0</v>
      </c>
      <c r="N126" s="149">
        <v>1.5</v>
      </c>
      <c r="O126" s="63">
        <v>1</v>
      </c>
      <c r="P126" s="76">
        <v>2</v>
      </c>
    </row>
    <row r="127" spans="1:16">
      <c r="A127" s="75" t="s">
        <v>9012</v>
      </c>
      <c r="B127" s="149">
        <v>8</v>
      </c>
      <c r="C127" s="63">
        <v>8</v>
      </c>
      <c r="D127" s="150">
        <v>8</v>
      </c>
      <c r="E127" s="149">
        <v>36.5</v>
      </c>
      <c r="F127" s="63">
        <v>36.5</v>
      </c>
      <c r="G127" s="150">
        <v>36.5</v>
      </c>
      <c r="H127" s="149">
        <v>11</v>
      </c>
      <c r="I127" s="63">
        <v>11</v>
      </c>
      <c r="J127" s="150">
        <v>11</v>
      </c>
      <c r="K127" s="149">
        <v>6.5</v>
      </c>
      <c r="L127" s="63">
        <v>6.5</v>
      </c>
      <c r="M127" s="150">
        <v>6.5</v>
      </c>
      <c r="N127" s="149">
        <v>2</v>
      </c>
      <c r="O127" s="63">
        <v>2</v>
      </c>
      <c r="P127" s="76">
        <v>2</v>
      </c>
    </row>
    <row r="128" spans="1:16">
      <c r="A128" s="75" t="s">
        <v>9013</v>
      </c>
      <c r="B128" s="149">
        <v>0</v>
      </c>
      <c r="C128" s="63">
        <v>0</v>
      </c>
      <c r="D128" s="150">
        <v>0</v>
      </c>
      <c r="E128" s="149">
        <v>14</v>
      </c>
      <c r="F128" s="63">
        <v>13</v>
      </c>
      <c r="G128" s="150">
        <v>15</v>
      </c>
      <c r="H128" s="149">
        <v>3.75</v>
      </c>
      <c r="I128" s="63">
        <v>1</v>
      </c>
      <c r="J128" s="150">
        <v>6.5</v>
      </c>
      <c r="K128" s="149">
        <v>3.75</v>
      </c>
      <c r="L128" s="63">
        <v>3</v>
      </c>
      <c r="M128" s="150">
        <v>4.5</v>
      </c>
      <c r="N128" s="149">
        <v>0.5</v>
      </c>
      <c r="O128" s="63">
        <v>0</v>
      </c>
      <c r="P128" s="76">
        <v>1</v>
      </c>
    </row>
    <row r="129" spans="1:16">
      <c r="A129" s="75" t="s">
        <v>5615</v>
      </c>
      <c r="B129" s="149">
        <v>9</v>
      </c>
      <c r="C129" s="63" t="s">
        <v>10</v>
      </c>
      <c r="D129" s="150" t="s">
        <v>10</v>
      </c>
      <c r="E129" s="149">
        <v>0</v>
      </c>
      <c r="F129" s="63" t="s">
        <v>10</v>
      </c>
      <c r="G129" s="150" t="s">
        <v>10</v>
      </c>
      <c r="H129" s="149">
        <v>14.5</v>
      </c>
      <c r="I129" s="63" t="s">
        <v>10</v>
      </c>
      <c r="J129" s="150" t="s">
        <v>10</v>
      </c>
      <c r="K129" s="149">
        <v>0</v>
      </c>
      <c r="L129" s="63" t="s">
        <v>10</v>
      </c>
      <c r="M129" s="150" t="s">
        <v>10</v>
      </c>
      <c r="N129" s="149">
        <v>0</v>
      </c>
      <c r="O129" s="68" t="s">
        <v>10</v>
      </c>
      <c r="P129" s="151" t="s">
        <v>10</v>
      </c>
    </row>
    <row r="130" spans="1:16">
      <c r="A130" s="75" t="s">
        <v>9014</v>
      </c>
      <c r="B130" s="149">
        <v>2</v>
      </c>
      <c r="C130" s="63">
        <v>2</v>
      </c>
      <c r="D130" s="150">
        <v>3</v>
      </c>
      <c r="E130" s="149">
        <v>32.5</v>
      </c>
      <c r="F130" s="63">
        <v>25</v>
      </c>
      <c r="G130" s="150">
        <v>33.5</v>
      </c>
      <c r="H130" s="149">
        <v>0</v>
      </c>
      <c r="I130" s="63">
        <v>0</v>
      </c>
      <c r="J130" s="150">
        <v>1</v>
      </c>
      <c r="K130" s="149">
        <v>0</v>
      </c>
      <c r="L130" s="63">
        <v>0</v>
      </c>
      <c r="M130" s="150">
        <v>0</v>
      </c>
      <c r="N130" s="149">
        <v>9</v>
      </c>
      <c r="O130" s="63">
        <v>8.5</v>
      </c>
      <c r="P130" s="76">
        <v>9</v>
      </c>
    </row>
    <row r="131" spans="1:16">
      <c r="A131" s="75" t="s">
        <v>5617</v>
      </c>
      <c r="B131" s="149">
        <v>1</v>
      </c>
      <c r="C131" s="63">
        <v>1</v>
      </c>
      <c r="D131" s="150">
        <v>2.9222222222222198</v>
      </c>
      <c r="E131" s="149">
        <v>0</v>
      </c>
      <c r="F131" s="63">
        <v>0</v>
      </c>
      <c r="G131" s="150">
        <v>2</v>
      </c>
      <c r="H131" s="149">
        <v>1</v>
      </c>
      <c r="I131" s="63">
        <v>0</v>
      </c>
      <c r="J131" s="150">
        <v>4.9611111111111104</v>
      </c>
      <c r="K131" s="149">
        <v>2</v>
      </c>
      <c r="L131" s="63">
        <v>1.0777777777777799</v>
      </c>
      <c r="M131" s="150">
        <v>2.9611111111111099</v>
      </c>
      <c r="N131" s="149">
        <v>1</v>
      </c>
      <c r="O131" s="63">
        <v>7.7777777777778098E-2</v>
      </c>
      <c r="P131" s="76">
        <v>2</v>
      </c>
    </row>
    <row r="132" spans="1:16">
      <c r="A132" s="75" t="s">
        <v>5618</v>
      </c>
      <c r="B132" s="149">
        <v>0</v>
      </c>
      <c r="C132" s="63">
        <v>0</v>
      </c>
      <c r="D132" s="150">
        <v>0.9</v>
      </c>
      <c r="E132" s="149">
        <v>1</v>
      </c>
      <c r="F132" s="63">
        <v>1</v>
      </c>
      <c r="G132" s="150">
        <v>1.9</v>
      </c>
      <c r="H132" s="149">
        <v>0</v>
      </c>
      <c r="I132" s="63">
        <v>0</v>
      </c>
      <c r="J132" s="150">
        <v>0</v>
      </c>
      <c r="K132" s="149">
        <v>0</v>
      </c>
      <c r="L132" s="63">
        <v>0</v>
      </c>
      <c r="M132" s="150">
        <v>0</v>
      </c>
      <c r="N132" s="149">
        <v>0</v>
      </c>
      <c r="O132" s="63">
        <v>0</v>
      </c>
      <c r="P132" s="76">
        <v>0</v>
      </c>
    </row>
    <row r="133" spans="1:16">
      <c r="A133" s="75" t="s">
        <v>9015</v>
      </c>
      <c r="B133" s="149">
        <v>4.5</v>
      </c>
      <c r="C133" s="63">
        <v>0</v>
      </c>
      <c r="D133" s="150">
        <v>9</v>
      </c>
      <c r="E133" s="149">
        <v>0.5</v>
      </c>
      <c r="F133" s="63">
        <v>0</v>
      </c>
      <c r="G133" s="150">
        <v>1</v>
      </c>
      <c r="H133" s="149">
        <v>5.5</v>
      </c>
      <c r="I133" s="63">
        <v>5</v>
      </c>
      <c r="J133" s="150">
        <v>6</v>
      </c>
      <c r="K133" s="149">
        <v>3.25</v>
      </c>
      <c r="L133" s="63">
        <v>0</v>
      </c>
      <c r="M133" s="150">
        <v>6.5</v>
      </c>
      <c r="N133" s="149">
        <v>2</v>
      </c>
      <c r="O133" s="63">
        <v>2</v>
      </c>
      <c r="P133" s="76">
        <v>2</v>
      </c>
    </row>
    <row r="134" spans="1:16">
      <c r="A134" s="75" t="s">
        <v>5620</v>
      </c>
      <c r="B134" s="149">
        <v>0</v>
      </c>
      <c r="C134" s="63">
        <v>0</v>
      </c>
      <c r="D134" s="150">
        <v>0</v>
      </c>
      <c r="E134" s="149">
        <v>1</v>
      </c>
      <c r="F134" s="63">
        <v>0.32444444444444498</v>
      </c>
      <c r="G134" s="150">
        <v>2.6755555555555501</v>
      </c>
      <c r="H134" s="149">
        <v>7.5</v>
      </c>
      <c r="I134" s="63">
        <v>5.66222222222222</v>
      </c>
      <c r="J134" s="150">
        <v>8.3377777777777808</v>
      </c>
      <c r="K134" s="149">
        <v>0</v>
      </c>
      <c r="L134" s="63">
        <v>0</v>
      </c>
      <c r="M134" s="150">
        <v>0</v>
      </c>
      <c r="N134" s="149">
        <v>0</v>
      </c>
      <c r="O134" s="63">
        <v>0</v>
      </c>
      <c r="P134" s="76">
        <v>0</v>
      </c>
    </row>
    <row r="135" spans="1:16">
      <c r="A135" s="75" t="s">
        <v>5621</v>
      </c>
      <c r="B135" s="149">
        <v>12</v>
      </c>
      <c r="C135" s="63">
        <v>12</v>
      </c>
      <c r="D135" s="150">
        <v>12</v>
      </c>
      <c r="E135" s="149">
        <v>9.5</v>
      </c>
      <c r="F135" s="63">
        <v>9.5</v>
      </c>
      <c r="G135" s="150">
        <v>10.5</v>
      </c>
      <c r="H135" s="149">
        <v>1</v>
      </c>
      <c r="I135" s="63">
        <v>1</v>
      </c>
      <c r="J135" s="150">
        <v>1.5</v>
      </c>
      <c r="K135" s="149">
        <v>5.5</v>
      </c>
      <c r="L135" s="63">
        <v>5.5</v>
      </c>
      <c r="M135" s="150">
        <v>5.5</v>
      </c>
      <c r="N135" s="149">
        <v>3.25</v>
      </c>
      <c r="O135" s="63">
        <v>3</v>
      </c>
      <c r="P135" s="76">
        <v>3.5</v>
      </c>
    </row>
    <row r="136" spans="1:16">
      <c r="A136" s="75" t="s">
        <v>5622</v>
      </c>
      <c r="B136" s="149">
        <v>2</v>
      </c>
      <c r="C136" s="63">
        <v>2</v>
      </c>
      <c r="D136" s="150">
        <v>2</v>
      </c>
      <c r="E136" s="149">
        <v>9.5</v>
      </c>
      <c r="F136" s="63">
        <v>9</v>
      </c>
      <c r="G136" s="150">
        <v>11</v>
      </c>
      <c r="H136" s="149">
        <v>7</v>
      </c>
      <c r="I136" s="63">
        <v>7</v>
      </c>
      <c r="J136" s="150">
        <v>7.5</v>
      </c>
      <c r="K136" s="149">
        <v>3</v>
      </c>
      <c r="L136" s="63">
        <v>2</v>
      </c>
      <c r="M136" s="150">
        <v>3.8027972027971999</v>
      </c>
      <c r="N136" s="149">
        <v>0</v>
      </c>
      <c r="O136" s="63">
        <v>0</v>
      </c>
      <c r="P136" s="76">
        <v>0</v>
      </c>
    </row>
    <row r="137" spans="1:16">
      <c r="A137" s="75" t="s">
        <v>5623</v>
      </c>
      <c r="B137" s="149">
        <v>9</v>
      </c>
      <c r="C137" s="63">
        <v>5.4254545454545502</v>
      </c>
      <c r="D137" s="150">
        <v>13.4309090909091</v>
      </c>
      <c r="E137" s="149">
        <v>15</v>
      </c>
      <c r="F137" s="63">
        <v>9.7127272727272693</v>
      </c>
      <c r="G137" s="150">
        <v>24.5</v>
      </c>
      <c r="H137" s="149">
        <v>1</v>
      </c>
      <c r="I137" s="63">
        <v>0</v>
      </c>
      <c r="J137" s="150">
        <v>4.9309090909090898</v>
      </c>
      <c r="K137" s="149">
        <v>0</v>
      </c>
      <c r="L137" s="63">
        <v>0</v>
      </c>
      <c r="M137" s="150">
        <v>3.5</v>
      </c>
      <c r="N137" s="149">
        <v>1</v>
      </c>
      <c r="O137" s="63">
        <v>0</v>
      </c>
      <c r="P137" s="76">
        <v>1.43090909090909</v>
      </c>
    </row>
    <row r="138" spans="1:16">
      <c r="A138" s="75" t="s">
        <v>5624</v>
      </c>
      <c r="B138" s="149">
        <v>7.5</v>
      </c>
      <c r="C138" s="63">
        <v>7</v>
      </c>
      <c r="D138" s="150">
        <v>8</v>
      </c>
      <c r="E138" s="149">
        <v>19.5</v>
      </c>
      <c r="F138" s="63">
        <v>10.6285333914305</v>
      </c>
      <c r="G138" s="150">
        <v>25.871466608569499</v>
      </c>
      <c r="H138" s="149">
        <v>2</v>
      </c>
      <c r="I138" s="63">
        <v>1</v>
      </c>
      <c r="J138" s="150">
        <v>2</v>
      </c>
      <c r="K138" s="149">
        <v>4</v>
      </c>
      <c r="L138" s="63">
        <v>3.5</v>
      </c>
      <c r="M138" s="150">
        <v>4.5</v>
      </c>
      <c r="N138" s="149">
        <v>2.5</v>
      </c>
      <c r="O138" s="63">
        <v>2</v>
      </c>
      <c r="P138" s="76">
        <v>2.5</v>
      </c>
    </row>
    <row r="139" spans="1:16" ht="17" thickBot="1">
      <c r="A139" s="78" t="s">
        <v>5625</v>
      </c>
      <c r="B139" s="152">
        <v>11</v>
      </c>
      <c r="C139" s="79">
        <v>8</v>
      </c>
      <c r="D139" s="153">
        <v>13.385177766711401</v>
      </c>
      <c r="E139" s="152">
        <v>5.6666666666666696</v>
      </c>
      <c r="F139" s="79">
        <v>4.5</v>
      </c>
      <c r="G139" s="153">
        <v>7.5</v>
      </c>
      <c r="H139" s="152">
        <v>3</v>
      </c>
      <c r="I139" s="79">
        <v>2</v>
      </c>
      <c r="J139" s="153">
        <v>3</v>
      </c>
      <c r="K139" s="152">
        <v>1.5</v>
      </c>
      <c r="L139" s="79">
        <v>1</v>
      </c>
      <c r="M139" s="153">
        <v>2</v>
      </c>
      <c r="N139" s="152">
        <v>1</v>
      </c>
      <c r="O139" s="79">
        <v>1</v>
      </c>
      <c r="P139" s="80">
        <v>2</v>
      </c>
    </row>
  </sheetData>
  <mergeCells count="16">
    <mergeCell ref="C96:D96"/>
    <mergeCell ref="I96:J96"/>
    <mergeCell ref="O109:P109"/>
    <mergeCell ref="C100:D100"/>
    <mergeCell ref="H100:I100"/>
    <mergeCell ref="C109:D109"/>
    <mergeCell ref="F109:G109"/>
    <mergeCell ref="I109:J109"/>
    <mergeCell ref="L109:M109"/>
    <mergeCell ref="C4:D4"/>
    <mergeCell ref="H4:I4"/>
    <mergeCell ref="C63:D63"/>
    <mergeCell ref="C11:D11"/>
    <mergeCell ref="C16:D16"/>
    <mergeCell ref="C25:D25"/>
    <mergeCell ref="C30:D30"/>
  </mergeCells>
  <pageMargins left="0.78740157499999996" right="0.78740157499999996" top="0.984251969" bottom="0.984251969"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907"/>
  <sheetViews>
    <sheetView tabSelected="1" workbookViewId="0">
      <selection activeCell="C1601" sqref="C1:C1048576"/>
    </sheetView>
  </sheetViews>
  <sheetFormatPr baseColWidth="10" defaultRowHeight="16"/>
  <cols>
    <col min="1" max="1" width="22" customWidth="1"/>
    <col min="2" max="2" width="44.5" customWidth="1"/>
    <col min="3" max="3" width="22" customWidth="1"/>
    <col min="4" max="4" width="35.6640625" customWidth="1"/>
    <col min="5" max="5" width="20.83203125" style="85" customWidth="1"/>
    <col min="6" max="6" width="41.83203125" style="85" customWidth="1"/>
    <col min="7" max="8" width="20.83203125" style="85" customWidth="1"/>
    <col min="9" max="9" width="20.33203125" customWidth="1"/>
  </cols>
  <sheetData>
    <row r="1" spans="1:10">
      <c r="A1" s="38" t="s">
        <v>5410</v>
      </c>
      <c r="B1" s="38" t="s">
        <v>5400</v>
      </c>
      <c r="C1" s="38" t="s">
        <v>3465</v>
      </c>
      <c r="D1" s="38" t="s">
        <v>5399</v>
      </c>
      <c r="E1" s="38" t="s">
        <v>5398</v>
      </c>
      <c r="F1" s="38" t="s">
        <v>8801</v>
      </c>
      <c r="G1" s="38" t="s">
        <v>8844</v>
      </c>
      <c r="H1" s="38" t="s">
        <v>8845</v>
      </c>
      <c r="I1" s="101" t="s">
        <v>5673</v>
      </c>
      <c r="J1" t="s">
        <v>9017</v>
      </c>
    </row>
    <row r="2" spans="1:10">
      <c r="A2" s="68">
        <v>1</v>
      </c>
      <c r="B2" s="68" t="s">
        <v>7144</v>
      </c>
      <c r="C2" s="68"/>
      <c r="D2" s="68"/>
      <c r="E2" s="83" t="s">
        <v>3628</v>
      </c>
      <c r="F2" s="83"/>
      <c r="G2" s="83"/>
      <c r="H2" s="83"/>
      <c r="I2" s="68"/>
    </row>
    <row r="3" spans="1:10">
      <c r="A3" s="68">
        <v>2</v>
      </c>
      <c r="B3" s="68" t="s">
        <v>7145</v>
      </c>
      <c r="C3" s="68"/>
      <c r="D3" s="68"/>
      <c r="E3" s="83"/>
      <c r="F3" s="83"/>
      <c r="G3" s="83"/>
      <c r="H3" s="83"/>
      <c r="I3" s="68"/>
    </row>
    <row r="4" spans="1:10">
      <c r="A4" s="68">
        <v>3</v>
      </c>
      <c r="B4" s="68" t="s">
        <v>7146</v>
      </c>
      <c r="C4" s="68"/>
      <c r="D4" s="68"/>
      <c r="E4" s="83" t="s">
        <v>3628</v>
      </c>
      <c r="F4" s="83"/>
      <c r="G4" s="83"/>
      <c r="H4" s="83"/>
      <c r="I4" s="68"/>
    </row>
    <row r="5" spans="1:10">
      <c r="A5" s="68">
        <v>4</v>
      </c>
      <c r="B5" s="68" t="s">
        <v>7147</v>
      </c>
      <c r="C5" s="68"/>
      <c r="D5" s="68"/>
      <c r="E5" s="83"/>
      <c r="F5" s="83"/>
      <c r="G5" s="83"/>
      <c r="H5" s="83"/>
      <c r="I5" s="68"/>
    </row>
    <row r="6" spans="1:10">
      <c r="A6" s="68">
        <v>5</v>
      </c>
      <c r="B6" s="68" t="s">
        <v>7148</v>
      </c>
      <c r="C6" s="68"/>
      <c r="D6" s="68"/>
      <c r="E6" s="83" t="s">
        <v>3628</v>
      </c>
      <c r="F6" s="83"/>
      <c r="G6" s="83"/>
      <c r="H6" s="83"/>
      <c r="I6" s="68"/>
    </row>
    <row r="7" spans="1:10">
      <c r="A7" s="68">
        <v>6</v>
      </c>
      <c r="B7" s="68" t="s">
        <v>7149</v>
      </c>
      <c r="C7" s="68"/>
      <c r="D7" s="68"/>
      <c r="E7" s="83" t="s">
        <v>3629</v>
      </c>
      <c r="F7" s="83"/>
      <c r="G7" s="83"/>
      <c r="H7" s="83"/>
      <c r="I7" s="68"/>
    </row>
    <row r="8" spans="1:10">
      <c r="A8" s="68">
        <v>7</v>
      </c>
      <c r="B8" s="68" t="s">
        <v>7150</v>
      </c>
      <c r="C8" s="68"/>
      <c r="D8" s="68"/>
      <c r="E8" s="83" t="s">
        <v>3629</v>
      </c>
      <c r="F8" s="83"/>
      <c r="G8" s="83"/>
      <c r="H8" s="83"/>
      <c r="I8" s="68"/>
    </row>
    <row r="9" spans="1:10">
      <c r="A9" s="68">
        <v>8</v>
      </c>
      <c r="B9" s="68" t="s">
        <v>7151</v>
      </c>
      <c r="C9" s="68"/>
      <c r="D9" s="68"/>
      <c r="E9" s="83" t="s">
        <v>3628</v>
      </c>
      <c r="F9" s="83"/>
      <c r="G9" s="83"/>
      <c r="H9" s="83"/>
      <c r="I9" s="68"/>
    </row>
    <row r="10" spans="1:10">
      <c r="A10" s="68">
        <v>9</v>
      </c>
      <c r="B10" s="68" t="s">
        <v>7152</v>
      </c>
      <c r="C10" s="68"/>
      <c r="D10" s="68"/>
      <c r="E10" s="83" t="s">
        <v>3628</v>
      </c>
      <c r="F10" s="83"/>
      <c r="G10" s="83"/>
      <c r="H10" s="83"/>
      <c r="I10" s="68"/>
    </row>
    <row r="11" spans="1:10">
      <c r="A11" s="68">
        <v>10</v>
      </c>
      <c r="B11" s="68" t="s">
        <v>7153</v>
      </c>
      <c r="C11" s="68"/>
      <c r="D11" s="68"/>
      <c r="E11" s="83"/>
      <c r="F11" s="83"/>
      <c r="G11" s="83"/>
      <c r="H11" s="83"/>
      <c r="I11" s="68"/>
    </row>
    <row r="12" spans="1:10">
      <c r="A12" s="68">
        <v>11</v>
      </c>
      <c r="B12" s="68" t="s">
        <v>7154</v>
      </c>
      <c r="C12" s="68" t="s">
        <v>3630</v>
      </c>
      <c r="D12" s="68"/>
      <c r="E12" s="83"/>
      <c r="F12" s="83"/>
      <c r="G12" s="83"/>
      <c r="H12" s="83"/>
      <c r="I12" s="68"/>
    </row>
    <row r="13" spans="1:10">
      <c r="A13" s="68">
        <v>12</v>
      </c>
      <c r="B13" s="68" t="s">
        <v>7155</v>
      </c>
      <c r="C13" s="68"/>
      <c r="D13" s="68"/>
      <c r="E13" s="83"/>
      <c r="F13" s="83"/>
      <c r="G13" s="83"/>
      <c r="H13" s="83"/>
      <c r="I13" s="68"/>
    </row>
    <row r="14" spans="1:10">
      <c r="A14" s="68">
        <v>13</v>
      </c>
      <c r="B14" s="68" t="s">
        <v>7156</v>
      </c>
      <c r="C14" s="68"/>
      <c r="D14" s="68"/>
      <c r="E14" s="83" t="s">
        <v>3631</v>
      </c>
      <c r="F14" s="83" t="s">
        <v>8802</v>
      </c>
      <c r="G14" s="83"/>
      <c r="H14" s="83"/>
      <c r="I14" s="83"/>
    </row>
    <row r="15" spans="1:10">
      <c r="A15" s="68">
        <v>14</v>
      </c>
      <c r="B15" s="68" t="s">
        <v>7157</v>
      </c>
      <c r="C15" s="68"/>
      <c r="D15" s="68"/>
      <c r="E15" s="83" t="s">
        <v>3631</v>
      </c>
      <c r="F15" s="83" t="s">
        <v>8802</v>
      </c>
      <c r="G15" s="83"/>
      <c r="H15" s="83"/>
      <c r="I15" s="83"/>
    </row>
    <row r="16" spans="1:10">
      <c r="A16" s="68">
        <v>15</v>
      </c>
      <c r="B16" s="68" t="s">
        <v>7158</v>
      </c>
      <c r="C16" s="68"/>
      <c r="D16" s="68"/>
      <c r="E16" s="83" t="s">
        <v>3631</v>
      </c>
      <c r="F16" s="83" t="s">
        <v>8802</v>
      </c>
      <c r="G16" s="83"/>
      <c r="H16" s="83"/>
      <c r="I16" s="83"/>
    </row>
    <row r="17" spans="1:9">
      <c r="A17" s="68">
        <v>16</v>
      </c>
      <c r="B17" s="68" t="s">
        <v>7159</v>
      </c>
      <c r="C17" s="68"/>
      <c r="D17" s="68"/>
      <c r="E17" s="83" t="s">
        <v>3631</v>
      </c>
      <c r="F17" s="83" t="s">
        <v>8802</v>
      </c>
      <c r="G17" s="83"/>
      <c r="H17" s="83"/>
      <c r="I17" s="83"/>
    </row>
    <row r="18" spans="1:9">
      <c r="A18" s="68">
        <v>17</v>
      </c>
      <c r="B18" s="68" t="s">
        <v>7160</v>
      </c>
      <c r="C18" s="68"/>
      <c r="D18" s="68"/>
      <c r="E18" s="83" t="s">
        <v>3631</v>
      </c>
      <c r="F18" s="83" t="s">
        <v>8802</v>
      </c>
      <c r="G18" s="83"/>
      <c r="H18" s="83"/>
      <c r="I18" s="83"/>
    </row>
    <row r="19" spans="1:9">
      <c r="A19" s="68">
        <v>18</v>
      </c>
      <c r="B19" s="68" t="s">
        <v>7161</v>
      </c>
      <c r="C19" s="68"/>
      <c r="D19" s="68"/>
      <c r="E19" s="83" t="s">
        <v>3633</v>
      </c>
      <c r="F19" s="83" t="s">
        <v>8803</v>
      </c>
      <c r="G19" s="83"/>
      <c r="H19" s="83"/>
      <c r="I19" s="83"/>
    </row>
    <row r="20" spans="1:9">
      <c r="A20" s="68">
        <v>19</v>
      </c>
      <c r="B20" s="68" t="s">
        <v>7162</v>
      </c>
      <c r="C20" s="68"/>
      <c r="D20" s="68"/>
      <c r="E20" s="83" t="s">
        <v>3633</v>
      </c>
      <c r="F20" s="83" t="s">
        <v>8803</v>
      </c>
      <c r="G20" s="83"/>
      <c r="H20" s="83"/>
      <c r="I20" s="83"/>
    </row>
    <row r="21" spans="1:9">
      <c r="A21" s="68">
        <v>20</v>
      </c>
      <c r="B21" s="68" t="s">
        <v>7163</v>
      </c>
      <c r="C21" s="68"/>
      <c r="D21" s="68" t="s">
        <v>3632</v>
      </c>
      <c r="E21" s="83" t="s">
        <v>3633</v>
      </c>
      <c r="F21" s="83" t="s">
        <v>8803</v>
      </c>
      <c r="G21" s="83"/>
      <c r="H21" s="83"/>
      <c r="I21" s="83"/>
    </row>
    <row r="22" spans="1:9">
      <c r="A22" s="68">
        <v>21</v>
      </c>
      <c r="B22" s="68" t="s">
        <v>7164</v>
      </c>
      <c r="C22" s="68"/>
      <c r="D22" s="68"/>
      <c r="E22" s="83" t="s">
        <v>3633</v>
      </c>
      <c r="F22" s="83" t="s">
        <v>8803</v>
      </c>
      <c r="G22" s="83"/>
      <c r="H22" s="83"/>
      <c r="I22" s="83"/>
    </row>
    <row r="23" spans="1:9">
      <c r="A23" s="68">
        <v>22</v>
      </c>
      <c r="B23" s="68" t="s">
        <v>7165</v>
      </c>
      <c r="C23" s="68"/>
      <c r="D23" s="68"/>
      <c r="E23" s="83" t="s">
        <v>3633</v>
      </c>
      <c r="F23" s="83" t="s">
        <v>8803</v>
      </c>
      <c r="G23" s="83"/>
      <c r="H23" s="83"/>
      <c r="I23" s="83"/>
    </row>
    <row r="24" spans="1:9">
      <c r="A24" s="68">
        <v>23</v>
      </c>
      <c r="B24" s="68" t="s">
        <v>7166</v>
      </c>
      <c r="C24" s="68"/>
      <c r="D24" s="68"/>
      <c r="E24" s="83" t="s">
        <v>3633</v>
      </c>
      <c r="F24" s="83" t="s">
        <v>8803</v>
      </c>
      <c r="G24" s="83"/>
      <c r="H24" s="83"/>
      <c r="I24" s="83"/>
    </row>
    <row r="25" spans="1:9">
      <c r="A25" s="68">
        <v>24</v>
      </c>
      <c r="B25" s="68" t="s">
        <v>7167</v>
      </c>
      <c r="C25" s="68"/>
      <c r="D25" s="68"/>
      <c r="E25" s="83" t="s">
        <v>3633</v>
      </c>
      <c r="F25" s="83" t="s">
        <v>8803</v>
      </c>
      <c r="G25" s="83"/>
      <c r="H25" s="83"/>
      <c r="I25" s="83"/>
    </row>
    <row r="26" spans="1:9">
      <c r="A26" s="68">
        <v>25</v>
      </c>
      <c r="B26" s="68" t="s">
        <v>7168</v>
      </c>
      <c r="C26" s="68"/>
      <c r="D26" s="68"/>
      <c r="E26" s="83" t="s">
        <v>3633</v>
      </c>
      <c r="F26" s="83" t="s">
        <v>8803</v>
      </c>
      <c r="G26" s="83"/>
      <c r="H26" s="83"/>
      <c r="I26" s="83"/>
    </row>
    <row r="27" spans="1:9">
      <c r="A27" s="68">
        <v>26</v>
      </c>
      <c r="B27" s="68" t="s">
        <v>7169</v>
      </c>
      <c r="C27" s="68"/>
      <c r="D27" s="68"/>
      <c r="E27" s="83" t="s">
        <v>3633</v>
      </c>
      <c r="F27" s="83" t="s">
        <v>8803</v>
      </c>
      <c r="G27" s="83"/>
      <c r="H27" s="83"/>
      <c r="I27" s="83"/>
    </row>
    <row r="28" spans="1:9">
      <c r="A28" s="68">
        <v>27</v>
      </c>
      <c r="B28" s="68" t="s">
        <v>7170</v>
      </c>
      <c r="C28" s="68"/>
      <c r="D28" s="68"/>
      <c r="E28" s="83" t="s">
        <v>3633</v>
      </c>
      <c r="F28" s="83" t="s">
        <v>8803</v>
      </c>
      <c r="G28" s="83"/>
      <c r="H28" s="83"/>
      <c r="I28" s="83"/>
    </row>
    <row r="29" spans="1:9">
      <c r="A29" s="68">
        <v>28</v>
      </c>
      <c r="B29" s="68" t="s">
        <v>7171</v>
      </c>
      <c r="C29" s="68"/>
      <c r="D29" s="68"/>
      <c r="E29" s="83" t="s">
        <v>3633</v>
      </c>
      <c r="F29" s="83" t="s">
        <v>8803</v>
      </c>
      <c r="G29" s="83"/>
      <c r="H29" s="83"/>
      <c r="I29" s="83"/>
    </row>
    <row r="30" spans="1:9">
      <c r="A30" s="68">
        <v>29</v>
      </c>
      <c r="B30" s="68" t="s">
        <v>7172</v>
      </c>
      <c r="C30" s="68"/>
      <c r="D30" s="68"/>
      <c r="E30" s="83" t="s">
        <v>3633</v>
      </c>
      <c r="F30" s="83" t="s">
        <v>8803</v>
      </c>
      <c r="G30" s="83"/>
      <c r="H30" s="83"/>
      <c r="I30" s="83"/>
    </row>
    <row r="31" spans="1:9">
      <c r="A31" s="68">
        <v>30</v>
      </c>
      <c r="B31" s="68" t="s">
        <v>7173</v>
      </c>
      <c r="C31" s="68"/>
      <c r="D31" s="68"/>
      <c r="E31" s="83" t="s">
        <v>3633</v>
      </c>
      <c r="F31" s="83" t="s">
        <v>8803</v>
      </c>
      <c r="G31" s="83"/>
      <c r="H31" s="83"/>
      <c r="I31" s="83"/>
    </row>
    <row r="32" spans="1:9">
      <c r="A32" s="68">
        <v>31</v>
      </c>
      <c r="B32" s="68" t="s">
        <v>7174</v>
      </c>
      <c r="C32" s="68"/>
      <c r="D32" s="68"/>
      <c r="E32" s="83" t="s">
        <v>3633</v>
      </c>
      <c r="F32" s="83" t="s">
        <v>8803</v>
      </c>
      <c r="G32" s="83"/>
      <c r="H32" s="83"/>
      <c r="I32" s="83"/>
    </row>
    <row r="33" spans="1:9">
      <c r="A33" s="68">
        <v>32</v>
      </c>
      <c r="B33" s="68" t="s">
        <v>8245</v>
      </c>
      <c r="C33" s="68" t="s">
        <v>4247</v>
      </c>
      <c r="D33" s="68"/>
      <c r="E33" s="83"/>
      <c r="F33" s="83"/>
      <c r="G33" s="83"/>
      <c r="H33" s="83"/>
      <c r="I33" s="68"/>
    </row>
    <row r="34" spans="1:9">
      <c r="A34" s="68">
        <v>33</v>
      </c>
      <c r="B34" s="68" t="s">
        <v>8246</v>
      </c>
      <c r="C34" s="68" t="s">
        <v>4248</v>
      </c>
      <c r="D34" s="68"/>
      <c r="E34" s="83"/>
      <c r="F34" s="83"/>
      <c r="G34" s="83"/>
      <c r="H34" s="83"/>
      <c r="I34" s="68"/>
    </row>
    <row r="35" spans="1:9">
      <c r="A35" s="68">
        <v>34</v>
      </c>
      <c r="B35" s="68" t="s">
        <v>8247</v>
      </c>
      <c r="C35" s="68" t="s">
        <v>4249</v>
      </c>
      <c r="D35" s="68"/>
      <c r="E35" s="83"/>
      <c r="F35" s="83"/>
      <c r="G35" s="83"/>
      <c r="H35" s="83"/>
      <c r="I35" s="68"/>
    </row>
    <row r="36" spans="1:9">
      <c r="A36" s="68">
        <v>35</v>
      </c>
      <c r="B36" s="68" t="s">
        <v>8248</v>
      </c>
      <c r="C36" s="68" t="s">
        <v>4250</v>
      </c>
      <c r="D36" s="68"/>
      <c r="E36" s="83"/>
      <c r="F36" s="83"/>
      <c r="G36" s="83"/>
      <c r="H36" s="83"/>
      <c r="I36" s="68"/>
    </row>
    <row r="37" spans="1:9">
      <c r="A37" s="68">
        <v>36</v>
      </c>
      <c r="B37" s="68" t="s">
        <v>8249</v>
      </c>
      <c r="C37" s="68" t="s">
        <v>4247</v>
      </c>
      <c r="D37" s="68"/>
      <c r="E37" s="83"/>
      <c r="F37" s="83"/>
      <c r="G37" s="83"/>
      <c r="H37" s="83"/>
      <c r="I37" s="68"/>
    </row>
    <row r="38" spans="1:9">
      <c r="A38" s="68">
        <v>37</v>
      </c>
      <c r="B38" s="68" t="s">
        <v>8250</v>
      </c>
      <c r="C38" s="68" t="s">
        <v>4248</v>
      </c>
      <c r="D38" s="68"/>
      <c r="E38" s="83"/>
      <c r="F38" s="83"/>
      <c r="G38" s="83"/>
      <c r="H38" s="83"/>
      <c r="I38" s="68"/>
    </row>
    <row r="39" spans="1:9">
      <c r="A39" s="68">
        <v>38</v>
      </c>
      <c r="B39" s="68" t="s">
        <v>8251</v>
      </c>
      <c r="C39" s="68" t="s">
        <v>4249</v>
      </c>
      <c r="D39" s="68"/>
      <c r="E39" s="83"/>
      <c r="F39" s="83"/>
      <c r="G39" s="83"/>
      <c r="H39" s="83"/>
      <c r="I39" s="68"/>
    </row>
    <row r="40" spans="1:9">
      <c r="A40" s="68">
        <v>39</v>
      </c>
      <c r="B40" s="68" t="s">
        <v>8252</v>
      </c>
      <c r="C40" s="68" t="s">
        <v>4250</v>
      </c>
      <c r="D40" s="68"/>
      <c r="E40" s="83"/>
      <c r="F40" s="83"/>
      <c r="G40" s="83"/>
      <c r="H40" s="83"/>
      <c r="I40" s="68"/>
    </row>
    <row r="41" spans="1:9">
      <c r="A41" s="68">
        <v>40</v>
      </c>
      <c r="B41" s="68" t="s">
        <v>8253</v>
      </c>
      <c r="C41" s="68" t="s">
        <v>4247</v>
      </c>
      <c r="D41" s="68"/>
      <c r="E41" s="83"/>
      <c r="F41" s="83"/>
      <c r="G41" s="83"/>
      <c r="H41" s="83"/>
      <c r="I41" s="68"/>
    </row>
    <row r="42" spans="1:9">
      <c r="A42" s="68">
        <v>41</v>
      </c>
      <c r="B42" s="68" t="s">
        <v>8254</v>
      </c>
      <c r="C42" s="68" t="s">
        <v>4249</v>
      </c>
      <c r="D42" s="68"/>
      <c r="E42" s="83"/>
      <c r="F42" s="83"/>
      <c r="G42" s="83"/>
      <c r="H42" s="83"/>
      <c r="I42" s="68"/>
    </row>
    <row r="43" spans="1:9">
      <c r="A43" s="68">
        <v>42</v>
      </c>
      <c r="B43" s="68" t="s">
        <v>8255</v>
      </c>
      <c r="C43" s="68" t="s">
        <v>4250</v>
      </c>
      <c r="D43" s="68"/>
      <c r="E43" s="83"/>
      <c r="F43" s="83"/>
      <c r="G43" s="83"/>
      <c r="H43" s="83"/>
      <c r="I43" s="68"/>
    </row>
    <row r="44" spans="1:9">
      <c r="A44" s="68">
        <v>43</v>
      </c>
      <c r="B44" s="68" t="s">
        <v>8256</v>
      </c>
      <c r="C44" s="68" t="s">
        <v>4248</v>
      </c>
      <c r="D44" s="68"/>
      <c r="E44" s="83"/>
      <c r="F44" s="83"/>
      <c r="G44" s="83"/>
      <c r="H44" s="83"/>
      <c r="I44" s="68"/>
    </row>
    <row r="45" spans="1:9">
      <c r="A45" s="68">
        <v>44</v>
      </c>
      <c r="B45" s="68" t="s">
        <v>5821</v>
      </c>
      <c r="C45" s="68"/>
      <c r="D45" s="68"/>
      <c r="E45" s="83"/>
      <c r="F45" s="83"/>
      <c r="G45" s="83"/>
      <c r="H45" s="83"/>
      <c r="I45" s="68"/>
    </row>
    <row r="46" spans="1:9">
      <c r="A46" s="68">
        <v>45</v>
      </c>
      <c r="B46" s="68" t="s">
        <v>5822</v>
      </c>
      <c r="C46" s="68"/>
      <c r="D46" s="68"/>
      <c r="E46" s="83"/>
      <c r="F46" s="83"/>
      <c r="G46" s="83"/>
      <c r="H46" s="83"/>
      <c r="I46" s="68"/>
    </row>
    <row r="47" spans="1:9">
      <c r="A47" s="68">
        <v>46</v>
      </c>
      <c r="B47" s="68" t="s">
        <v>8261</v>
      </c>
      <c r="C47" s="68"/>
      <c r="D47" s="68"/>
      <c r="E47" s="83" t="s">
        <v>3470</v>
      </c>
      <c r="F47" s="83"/>
      <c r="G47" s="83"/>
      <c r="H47" s="83"/>
      <c r="I47" s="68" t="s">
        <v>3674</v>
      </c>
    </row>
    <row r="48" spans="1:9">
      <c r="A48" s="68">
        <v>47</v>
      </c>
      <c r="B48" s="68" t="s">
        <v>8342</v>
      </c>
      <c r="C48" s="68"/>
      <c r="D48" s="68"/>
      <c r="E48" s="83"/>
      <c r="F48" s="83"/>
      <c r="G48" s="83"/>
      <c r="H48" s="83"/>
      <c r="I48" s="68"/>
    </row>
    <row r="49" spans="1:9">
      <c r="A49" s="68">
        <v>48</v>
      </c>
      <c r="B49" s="68" t="s">
        <v>5823</v>
      </c>
      <c r="C49" s="68"/>
      <c r="D49" s="68"/>
      <c r="E49" s="83"/>
      <c r="F49" s="83"/>
      <c r="G49" s="83"/>
      <c r="H49" s="83"/>
      <c r="I49" s="68"/>
    </row>
    <row r="50" spans="1:9">
      <c r="A50" s="68">
        <v>49</v>
      </c>
      <c r="B50" s="68" t="s">
        <v>5824</v>
      </c>
      <c r="C50" s="68"/>
      <c r="D50" s="68"/>
      <c r="E50" s="83"/>
      <c r="F50" s="83"/>
      <c r="G50" s="83"/>
      <c r="H50" s="83"/>
      <c r="I50" s="68"/>
    </row>
    <row r="51" spans="1:9">
      <c r="A51" s="68">
        <v>50</v>
      </c>
      <c r="B51" s="68" t="s">
        <v>5825</v>
      </c>
      <c r="C51" s="68"/>
      <c r="D51" s="68"/>
      <c r="E51" s="83"/>
      <c r="F51" s="83"/>
      <c r="G51" s="83"/>
      <c r="H51" s="83"/>
      <c r="I51" s="68"/>
    </row>
    <row r="52" spans="1:9">
      <c r="A52" s="68">
        <v>58</v>
      </c>
      <c r="B52" s="68" t="s">
        <v>7328</v>
      </c>
      <c r="C52" s="68" t="s">
        <v>3675</v>
      </c>
      <c r="D52" s="68"/>
      <c r="E52" s="83" t="s">
        <v>3470</v>
      </c>
      <c r="F52" s="83"/>
      <c r="G52" s="83"/>
      <c r="H52" s="83"/>
      <c r="I52" s="68" t="s">
        <v>3676</v>
      </c>
    </row>
    <row r="53" spans="1:9">
      <c r="A53" s="68">
        <v>59</v>
      </c>
      <c r="B53" s="68" t="s">
        <v>5826</v>
      </c>
      <c r="C53" s="68"/>
      <c r="D53" s="68"/>
      <c r="E53" s="83"/>
      <c r="F53" s="83"/>
      <c r="G53" s="83"/>
      <c r="H53" s="83"/>
      <c r="I53" s="68"/>
    </row>
    <row r="54" spans="1:9">
      <c r="A54" s="68">
        <v>60</v>
      </c>
      <c r="B54" s="68" t="s">
        <v>7329</v>
      </c>
      <c r="C54" s="68" t="s">
        <v>3677</v>
      </c>
      <c r="D54" s="68"/>
      <c r="E54" s="83" t="s">
        <v>3470</v>
      </c>
      <c r="F54" s="83"/>
      <c r="G54" s="83"/>
      <c r="H54" s="83"/>
      <c r="I54" s="68" t="s">
        <v>3674</v>
      </c>
    </row>
    <row r="55" spans="1:9">
      <c r="A55" s="68">
        <v>61</v>
      </c>
      <c r="B55" s="68" t="s">
        <v>7330</v>
      </c>
      <c r="C55" s="68"/>
      <c r="D55" s="68"/>
      <c r="E55" s="83" t="s">
        <v>3470</v>
      </c>
      <c r="F55" s="83"/>
      <c r="G55" s="83"/>
      <c r="H55" s="83"/>
      <c r="I55" s="68" t="s">
        <v>3674</v>
      </c>
    </row>
    <row r="56" spans="1:9">
      <c r="A56" s="68">
        <v>62</v>
      </c>
      <c r="B56" s="68" t="s">
        <v>7331</v>
      </c>
      <c r="C56" s="68" t="s">
        <v>3678</v>
      </c>
      <c r="D56" s="68"/>
      <c r="E56" s="83" t="s">
        <v>3470</v>
      </c>
      <c r="F56" s="83"/>
      <c r="G56" s="83"/>
      <c r="H56" s="83"/>
      <c r="I56" s="68" t="s">
        <v>3679</v>
      </c>
    </row>
    <row r="57" spans="1:9">
      <c r="A57" s="68">
        <v>63</v>
      </c>
      <c r="B57" s="68" t="s">
        <v>7332</v>
      </c>
      <c r="C57" s="68" t="s">
        <v>3680</v>
      </c>
      <c r="D57" s="68"/>
      <c r="E57" s="83" t="s">
        <v>3470</v>
      </c>
      <c r="F57" s="83"/>
      <c r="G57" s="83"/>
      <c r="H57" s="83"/>
      <c r="I57" s="68" t="s">
        <v>3679</v>
      </c>
    </row>
    <row r="58" spans="1:9">
      <c r="A58" s="68">
        <v>64</v>
      </c>
      <c r="B58" s="68" t="s">
        <v>7333</v>
      </c>
      <c r="C58" s="68" t="s">
        <v>3681</v>
      </c>
      <c r="D58" s="68"/>
      <c r="E58" s="83" t="s">
        <v>3470</v>
      </c>
      <c r="F58" s="83"/>
      <c r="G58" s="83"/>
      <c r="H58" s="83"/>
      <c r="I58" s="68" t="s">
        <v>3679</v>
      </c>
    </row>
    <row r="59" spans="1:9">
      <c r="A59" s="68">
        <v>65</v>
      </c>
      <c r="B59" s="68" t="s">
        <v>7334</v>
      </c>
      <c r="C59" s="68" t="s">
        <v>3682</v>
      </c>
      <c r="D59" s="68"/>
      <c r="E59" s="83" t="s">
        <v>3470</v>
      </c>
      <c r="F59" s="83"/>
      <c r="G59" s="83"/>
      <c r="H59" s="83"/>
      <c r="I59" s="68" t="s">
        <v>3679</v>
      </c>
    </row>
    <row r="60" spans="1:9">
      <c r="A60" s="68">
        <v>66</v>
      </c>
      <c r="B60" s="68" t="s">
        <v>7335</v>
      </c>
      <c r="C60" s="68" t="s">
        <v>3683</v>
      </c>
      <c r="D60" s="68"/>
      <c r="E60" s="83" t="s">
        <v>3470</v>
      </c>
      <c r="F60" s="83"/>
      <c r="G60" s="83"/>
      <c r="H60" s="83"/>
      <c r="I60" s="68" t="s">
        <v>3679</v>
      </c>
    </row>
    <row r="61" spans="1:9">
      <c r="A61" s="68">
        <v>67</v>
      </c>
      <c r="B61" s="68" t="s">
        <v>5827</v>
      </c>
      <c r="C61" s="68"/>
      <c r="D61" s="68"/>
      <c r="E61" s="83"/>
      <c r="F61" s="83"/>
      <c r="G61" s="83"/>
      <c r="H61" s="83"/>
      <c r="I61" s="68"/>
    </row>
    <row r="62" spans="1:9">
      <c r="A62" s="68">
        <v>68</v>
      </c>
      <c r="B62" s="68" t="s">
        <v>5828</v>
      </c>
      <c r="C62" s="68" t="s">
        <v>3468</v>
      </c>
      <c r="D62" s="68"/>
      <c r="E62" s="83"/>
      <c r="F62" s="83"/>
      <c r="G62" s="83"/>
      <c r="H62" s="83"/>
      <c r="I62" s="68"/>
    </row>
    <row r="63" spans="1:9">
      <c r="A63" s="68">
        <v>69</v>
      </c>
      <c r="B63" s="68" t="s">
        <v>5829</v>
      </c>
      <c r="C63" s="68" t="s">
        <v>3469</v>
      </c>
      <c r="D63" s="68"/>
      <c r="E63" s="83"/>
      <c r="F63" s="83"/>
      <c r="G63" s="83"/>
      <c r="H63" s="83"/>
      <c r="I63" s="68"/>
    </row>
    <row r="64" spans="1:9">
      <c r="A64" s="68">
        <v>70</v>
      </c>
      <c r="B64" s="68" t="s">
        <v>8343</v>
      </c>
      <c r="C64" s="68"/>
      <c r="D64" s="68"/>
      <c r="E64" s="83"/>
      <c r="F64" s="83"/>
      <c r="G64" s="83"/>
      <c r="H64" s="83"/>
      <c r="I64" s="68"/>
    </row>
    <row r="65" spans="1:9">
      <c r="A65" s="68">
        <v>71</v>
      </c>
      <c r="B65" s="68" t="s">
        <v>7175</v>
      </c>
      <c r="C65" s="68"/>
      <c r="D65" s="68"/>
      <c r="E65" s="83" t="s">
        <v>3634</v>
      </c>
      <c r="F65" s="83" t="s">
        <v>8841</v>
      </c>
      <c r="G65" s="123">
        <v>0.99</v>
      </c>
      <c r="H65" s="123">
        <v>0.81</v>
      </c>
      <c r="I65" s="68"/>
    </row>
    <row r="66" spans="1:9">
      <c r="A66" s="68">
        <v>72</v>
      </c>
      <c r="B66" s="68" t="s">
        <v>7176</v>
      </c>
      <c r="C66" s="68"/>
      <c r="D66" s="68"/>
      <c r="E66" s="83" t="s">
        <v>3635</v>
      </c>
      <c r="F66" s="83" t="s">
        <v>8846</v>
      </c>
      <c r="G66" s="123">
        <v>0.97</v>
      </c>
      <c r="H66" s="123">
        <v>0.73</v>
      </c>
      <c r="I66" s="68"/>
    </row>
    <row r="67" spans="1:9">
      <c r="A67" s="68">
        <v>73</v>
      </c>
      <c r="B67" s="68" t="s">
        <v>8344</v>
      </c>
      <c r="C67" s="68"/>
      <c r="D67" s="68"/>
      <c r="E67" s="83"/>
      <c r="F67" s="83"/>
      <c r="G67" s="83"/>
      <c r="H67" s="83"/>
      <c r="I67" s="68"/>
    </row>
    <row r="68" spans="1:9">
      <c r="A68" s="68">
        <v>74</v>
      </c>
      <c r="B68" s="68" t="s">
        <v>7177</v>
      </c>
      <c r="C68" s="68"/>
      <c r="D68" s="68"/>
      <c r="E68" s="83" t="s">
        <v>3631</v>
      </c>
      <c r="F68" s="83" t="s">
        <v>8802</v>
      </c>
      <c r="G68" s="83"/>
      <c r="H68" s="83"/>
      <c r="I68" s="83"/>
    </row>
    <row r="69" spans="1:9">
      <c r="A69" s="68">
        <v>75</v>
      </c>
      <c r="B69" s="68" t="s">
        <v>7178</v>
      </c>
      <c r="C69" s="68"/>
      <c r="D69" s="68"/>
      <c r="E69" s="83" t="s">
        <v>3631</v>
      </c>
      <c r="F69" s="83" t="s">
        <v>8802</v>
      </c>
      <c r="G69" s="83"/>
      <c r="H69" s="83"/>
      <c r="I69" s="83"/>
    </row>
    <row r="70" spans="1:9">
      <c r="A70" s="68">
        <v>76</v>
      </c>
      <c r="B70" s="68" t="s">
        <v>7179</v>
      </c>
      <c r="C70" s="68"/>
      <c r="D70" s="68"/>
      <c r="E70" s="83" t="s">
        <v>3631</v>
      </c>
      <c r="F70" s="83" t="s">
        <v>8802</v>
      </c>
      <c r="G70" s="83"/>
      <c r="H70" s="83"/>
      <c r="I70" s="83"/>
    </row>
    <row r="71" spans="1:9">
      <c r="A71" s="68">
        <v>77</v>
      </c>
      <c r="B71" s="68" t="s">
        <v>8345</v>
      </c>
      <c r="C71" s="68"/>
      <c r="D71" s="68"/>
      <c r="E71" s="83"/>
      <c r="F71" s="83"/>
      <c r="G71" s="83"/>
      <c r="H71" s="83"/>
      <c r="I71" s="68"/>
    </row>
    <row r="72" spans="1:9">
      <c r="A72" s="68">
        <v>78</v>
      </c>
      <c r="B72" s="68" t="s">
        <v>5830</v>
      </c>
      <c r="C72" s="68"/>
      <c r="D72" s="68"/>
      <c r="E72" s="83"/>
      <c r="F72" s="83"/>
      <c r="G72" s="83"/>
      <c r="H72" s="83"/>
      <c r="I72" s="68"/>
    </row>
    <row r="73" spans="1:9">
      <c r="A73" s="68">
        <v>79</v>
      </c>
      <c r="B73" s="68" t="s">
        <v>5751</v>
      </c>
      <c r="C73" s="68"/>
      <c r="D73" s="68"/>
      <c r="E73" s="83"/>
      <c r="F73" s="83"/>
      <c r="G73" s="83"/>
      <c r="H73" s="83"/>
      <c r="I73" s="68"/>
    </row>
    <row r="74" spans="1:9">
      <c r="A74" s="68">
        <v>80</v>
      </c>
      <c r="B74" s="68" t="s">
        <v>7336</v>
      </c>
      <c r="C74" s="68"/>
      <c r="D74" s="68"/>
      <c r="E74" s="83" t="s">
        <v>3470</v>
      </c>
      <c r="F74" s="83"/>
      <c r="G74" s="83"/>
      <c r="H74" s="83"/>
      <c r="I74" s="68" t="s">
        <v>3674</v>
      </c>
    </row>
    <row r="75" spans="1:9">
      <c r="A75" s="68">
        <v>81</v>
      </c>
      <c r="B75" s="68" t="s">
        <v>7180</v>
      </c>
      <c r="C75" s="68"/>
      <c r="D75" s="68"/>
      <c r="E75" s="83" t="s">
        <v>3631</v>
      </c>
      <c r="F75" s="83" t="s">
        <v>8802</v>
      </c>
      <c r="G75" s="83"/>
      <c r="H75" s="83"/>
      <c r="I75" s="83"/>
    </row>
    <row r="76" spans="1:9">
      <c r="A76" s="68">
        <v>82</v>
      </c>
      <c r="B76" s="68" t="s">
        <v>8346</v>
      </c>
      <c r="C76" s="68"/>
      <c r="D76" s="68"/>
      <c r="E76" s="83"/>
      <c r="F76" s="83"/>
      <c r="G76" s="83"/>
      <c r="H76" s="83"/>
      <c r="I76" s="68"/>
    </row>
    <row r="77" spans="1:9">
      <c r="A77" s="68">
        <v>83</v>
      </c>
      <c r="B77" s="68" t="s">
        <v>7181</v>
      </c>
      <c r="C77" s="68"/>
      <c r="D77" s="68"/>
      <c r="E77" s="83" t="s">
        <v>3636</v>
      </c>
      <c r="F77" s="83" t="s">
        <v>8804</v>
      </c>
      <c r="G77" s="123">
        <v>0.98</v>
      </c>
      <c r="H77" s="123">
        <v>0.67</v>
      </c>
      <c r="I77" s="83"/>
    </row>
    <row r="78" spans="1:9">
      <c r="A78" s="68">
        <v>84</v>
      </c>
      <c r="B78" s="68" t="s">
        <v>7182</v>
      </c>
      <c r="C78" s="68"/>
      <c r="D78" s="68"/>
      <c r="E78" s="83" t="s">
        <v>3628</v>
      </c>
      <c r="F78" s="83" t="s">
        <v>8805</v>
      </c>
      <c r="G78" s="123">
        <v>0.91</v>
      </c>
      <c r="H78" s="123">
        <v>0.68</v>
      </c>
      <c r="I78" s="68"/>
    </row>
    <row r="79" spans="1:9">
      <c r="A79" s="68">
        <v>85</v>
      </c>
      <c r="B79" s="68" t="s">
        <v>7337</v>
      </c>
      <c r="C79" s="68"/>
      <c r="D79" s="68"/>
      <c r="E79" s="83" t="s">
        <v>3470</v>
      </c>
      <c r="F79" s="83"/>
      <c r="G79" s="83"/>
      <c r="H79" s="83"/>
      <c r="I79" s="68" t="s">
        <v>3674</v>
      </c>
    </row>
    <row r="80" spans="1:9">
      <c r="A80" s="68">
        <v>86</v>
      </c>
      <c r="B80" s="68" t="s">
        <v>5831</v>
      </c>
      <c r="C80" s="68"/>
      <c r="D80" s="68"/>
      <c r="E80" s="83"/>
      <c r="F80" s="83"/>
      <c r="G80" s="83"/>
      <c r="H80" s="83"/>
      <c r="I80" s="68"/>
    </row>
    <row r="81" spans="1:9">
      <c r="A81" s="68">
        <v>87</v>
      </c>
      <c r="B81" s="68" t="s">
        <v>5832</v>
      </c>
      <c r="C81" s="68"/>
      <c r="D81" s="68"/>
      <c r="E81" s="83"/>
      <c r="F81" s="83"/>
      <c r="G81" s="83"/>
      <c r="H81" s="83"/>
      <c r="I81" s="68"/>
    </row>
    <row r="82" spans="1:9">
      <c r="A82" s="68">
        <v>88</v>
      </c>
      <c r="B82" s="68" t="s">
        <v>5833</v>
      </c>
      <c r="C82" s="68" t="s">
        <v>3471</v>
      </c>
      <c r="D82" s="68"/>
      <c r="E82" s="83"/>
      <c r="F82" s="83"/>
      <c r="G82" s="83"/>
      <c r="H82" s="83"/>
      <c r="I82" s="68"/>
    </row>
    <row r="83" spans="1:9">
      <c r="A83" s="68">
        <v>89</v>
      </c>
      <c r="B83" s="68" t="s">
        <v>5834</v>
      </c>
      <c r="C83" s="68" t="s">
        <v>3472</v>
      </c>
      <c r="D83" s="68"/>
      <c r="E83" s="83"/>
      <c r="F83" s="83"/>
      <c r="G83" s="83"/>
      <c r="H83" s="83"/>
      <c r="I83" s="68"/>
    </row>
    <row r="84" spans="1:9">
      <c r="A84" s="68">
        <v>90</v>
      </c>
      <c r="B84" s="68" t="s">
        <v>5835</v>
      </c>
      <c r="C84" s="68" t="s">
        <v>3189</v>
      </c>
      <c r="D84" s="68"/>
      <c r="E84" s="83"/>
      <c r="F84" s="83"/>
      <c r="G84" s="83"/>
      <c r="H84" s="83"/>
      <c r="I84" s="68"/>
    </row>
    <row r="85" spans="1:9">
      <c r="A85" s="68">
        <v>91</v>
      </c>
      <c r="B85" s="68" t="s">
        <v>7338</v>
      </c>
      <c r="C85" s="68" t="s">
        <v>3219</v>
      </c>
      <c r="D85" s="68"/>
      <c r="E85" s="83" t="s">
        <v>3470</v>
      </c>
      <c r="F85" s="83"/>
      <c r="G85" s="83"/>
      <c r="H85" s="83"/>
      <c r="I85" s="68" t="s">
        <v>3679</v>
      </c>
    </row>
    <row r="86" spans="1:9">
      <c r="A86" s="68">
        <v>92</v>
      </c>
      <c r="B86" s="68" t="s">
        <v>7339</v>
      </c>
      <c r="C86" s="68" t="s">
        <v>3684</v>
      </c>
      <c r="D86" s="68"/>
      <c r="E86" s="83" t="s">
        <v>3470</v>
      </c>
      <c r="F86" s="83"/>
      <c r="G86" s="83"/>
      <c r="H86" s="83"/>
      <c r="I86" s="68" t="s">
        <v>3679</v>
      </c>
    </row>
    <row r="87" spans="1:9">
      <c r="A87" s="68">
        <v>93</v>
      </c>
      <c r="B87" s="68" t="s">
        <v>7340</v>
      </c>
      <c r="C87" s="68" t="s">
        <v>3178</v>
      </c>
      <c r="D87" s="68"/>
      <c r="E87" s="83" t="s">
        <v>3470</v>
      </c>
      <c r="F87" s="83"/>
      <c r="G87" s="83"/>
      <c r="H87" s="83"/>
      <c r="I87" s="68" t="s">
        <v>3679</v>
      </c>
    </row>
    <row r="88" spans="1:9">
      <c r="A88" s="68">
        <v>94</v>
      </c>
      <c r="B88" s="68" t="s">
        <v>5836</v>
      </c>
      <c r="C88" s="68"/>
      <c r="D88" s="68"/>
      <c r="E88" s="83"/>
      <c r="F88" s="83"/>
      <c r="G88" s="83"/>
      <c r="H88" s="83"/>
      <c r="I88" s="68"/>
    </row>
    <row r="89" spans="1:9">
      <c r="A89" s="68">
        <v>95</v>
      </c>
      <c r="B89" s="68" t="s">
        <v>7341</v>
      </c>
      <c r="C89" s="68" t="s">
        <v>3685</v>
      </c>
      <c r="D89" s="68"/>
      <c r="E89" s="83" t="s">
        <v>3470</v>
      </c>
      <c r="F89" s="83"/>
      <c r="G89" s="83"/>
      <c r="H89" s="83"/>
      <c r="I89" s="68" t="s">
        <v>3679</v>
      </c>
    </row>
    <row r="90" spans="1:9">
      <c r="A90" s="68">
        <v>96</v>
      </c>
      <c r="B90" s="68" t="s">
        <v>7342</v>
      </c>
      <c r="C90" s="68"/>
      <c r="D90" s="68"/>
      <c r="E90" s="83" t="s">
        <v>3470</v>
      </c>
      <c r="F90" s="83"/>
      <c r="G90" s="83"/>
      <c r="H90" s="83"/>
      <c r="I90" s="68" t="s">
        <v>3674</v>
      </c>
    </row>
    <row r="91" spans="1:9">
      <c r="A91" s="68">
        <v>97</v>
      </c>
      <c r="B91" s="68" t="s">
        <v>7343</v>
      </c>
      <c r="C91" s="68" t="s">
        <v>3686</v>
      </c>
      <c r="D91" s="68"/>
      <c r="E91" s="83" t="s">
        <v>3470</v>
      </c>
      <c r="F91" s="83"/>
      <c r="G91" s="83"/>
      <c r="H91" s="83"/>
      <c r="I91" s="68" t="s">
        <v>3679</v>
      </c>
    </row>
    <row r="92" spans="1:9">
      <c r="A92" s="68">
        <v>98</v>
      </c>
      <c r="B92" s="68" t="s">
        <v>7344</v>
      </c>
      <c r="C92" s="68" t="s">
        <v>3529</v>
      </c>
      <c r="D92" s="68"/>
      <c r="E92" s="83" t="s">
        <v>3470</v>
      </c>
      <c r="F92" s="83"/>
      <c r="G92" s="83"/>
      <c r="H92" s="83"/>
      <c r="I92" s="68" t="s">
        <v>3679</v>
      </c>
    </row>
    <row r="93" spans="1:9">
      <c r="A93" s="68">
        <v>99</v>
      </c>
      <c r="B93" s="68" t="s">
        <v>7345</v>
      </c>
      <c r="C93" s="68" t="s">
        <v>3221</v>
      </c>
      <c r="D93" s="68"/>
      <c r="E93" s="83" t="s">
        <v>3470</v>
      </c>
      <c r="F93" s="83"/>
      <c r="G93" s="83"/>
      <c r="H93" s="83"/>
      <c r="I93" s="68" t="s">
        <v>3679</v>
      </c>
    </row>
    <row r="94" spans="1:9">
      <c r="A94" s="68">
        <v>100</v>
      </c>
      <c r="B94" s="68" t="s">
        <v>7346</v>
      </c>
      <c r="C94" s="68" t="s">
        <v>3220</v>
      </c>
      <c r="D94" s="68"/>
      <c r="E94" s="83" t="s">
        <v>3470</v>
      </c>
      <c r="F94" s="83"/>
      <c r="G94" s="83"/>
      <c r="H94" s="83"/>
      <c r="I94" s="68" t="s">
        <v>3679</v>
      </c>
    </row>
    <row r="95" spans="1:9">
      <c r="A95" s="68">
        <v>101</v>
      </c>
      <c r="B95" s="68" t="s">
        <v>7347</v>
      </c>
      <c r="C95" s="68"/>
      <c r="D95" s="68"/>
      <c r="E95" s="83" t="s">
        <v>3470</v>
      </c>
      <c r="F95" s="83"/>
      <c r="G95" s="83"/>
      <c r="H95" s="83"/>
      <c r="I95" s="68" t="s">
        <v>3679</v>
      </c>
    </row>
    <row r="96" spans="1:9">
      <c r="A96" s="68">
        <v>102</v>
      </c>
      <c r="B96" s="68" t="s">
        <v>7348</v>
      </c>
      <c r="C96" s="68"/>
      <c r="D96" s="68"/>
      <c r="E96" s="83" t="s">
        <v>3470</v>
      </c>
      <c r="F96" s="83"/>
      <c r="G96" s="83"/>
      <c r="H96" s="83"/>
      <c r="I96" s="68" t="s">
        <v>3674</v>
      </c>
    </row>
    <row r="97" spans="1:9">
      <c r="A97" s="68">
        <v>103</v>
      </c>
      <c r="B97" s="68" t="s">
        <v>5837</v>
      </c>
      <c r="C97" s="68"/>
      <c r="D97" s="68"/>
      <c r="E97" s="83"/>
      <c r="F97" s="83"/>
      <c r="G97" s="83"/>
      <c r="H97" s="83"/>
      <c r="I97" s="68"/>
    </row>
    <row r="98" spans="1:9">
      <c r="A98" s="68">
        <v>104</v>
      </c>
      <c r="B98" s="68" t="s">
        <v>5838</v>
      </c>
      <c r="C98" s="68"/>
      <c r="D98" s="68"/>
      <c r="E98" s="83"/>
      <c r="F98" s="83"/>
      <c r="G98" s="83"/>
      <c r="H98" s="83"/>
      <c r="I98" s="68"/>
    </row>
    <row r="99" spans="1:9">
      <c r="A99" s="68">
        <v>105</v>
      </c>
      <c r="B99" s="68" t="s">
        <v>8262</v>
      </c>
      <c r="C99" s="68"/>
      <c r="D99" s="68"/>
      <c r="E99" s="83" t="s">
        <v>3470</v>
      </c>
      <c r="F99" s="83"/>
      <c r="G99" s="83"/>
      <c r="H99" s="83"/>
      <c r="I99" s="68" t="s">
        <v>3679</v>
      </c>
    </row>
    <row r="100" spans="1:9">
      <c r="A100" s="68">
        <v>106</v>
      </c>
      <c r="B100" s="68" t="s">
        <v>5839</v>
      </c>
      <c r="C100" s="68"/>
      <c r="D100" s="68"/>
      <c r="E100" s="83"/>
      <c r="F100" s="83"/>
      <c r="G100" s="83"/>
      <c r="H100" s="83"/>
      <c r="I100" s="68"/>
    </row>
    <row r="101" spans="1:9">
      <c r="A101" s="68">
        <v>107</v>
      </c>
      <c r="B101" s="68" t="s">
        <v>5840</v>
      </c>
      <c r="C101" s="68"/>
      <c r="D101" s="68"/>
      <c r="E101" s="83"/>
      <c r="F101" s="83"/>
      <c r="G101" s="83"/>
      <c r="H101" s="83"/>
      <c r="I101" s="68"/>
    </row>
    <row r="102" spans="1:9">
      <c r="A102" s="68">
        <v>108</v>
      </c>
      <c r="B102" s="68" t="s">
        <v>7349</v>
      </c>
      <c r="C102" s="68" t="s">
        <v>3213</v>
      </c>
      <c r="D102" s="68"/>
      <c r="E102" s="83" t="s">
        <v>3470</v>
      </c>
      <c r="F102" s="83"/>
      <c r="G102" s="83"/>
      <c r="H102" s="83"/>
      <c r="I102" s="68" t="s">
        <v>3679</v>
      </c>
    </row>
    <row r="103" spans="1:9">
      <c r="A103" s="68">
        <v>109</v>
      </c>
      <c r="B103" s="68" t="s">
        <v>7350</v>
      </c>
      <c r="C103" s="68" t="s">
        <v>3251</v>
      </c>
      <c r="D103" s="68"/>
      <c r="E103" s="83" t="s">
        <v>3470</v>
      </c>
      <c r="F103" s="83"/>
      <c r="G103" s="83"/>
      <c r="H103" s="83"/>
      <c r="I103" s="68" t="s">
        <v>3679</v>
      </c>
    </row>
    <row r="104" spans="1:9">
      <c r="A104" s="68">
        <v>110</v>
      </c>
      <c r="B104" s="68" t="s">
        <v>7351</v>
      </c>
      <c r="C104" s="68" t="s">
        <v>3247</v>
      </c>
      <c r="D104" s="68"/>
      <c r="E104" s="83" t="s">
        <v>3470</v>
      </c>
      <c r="F104" s="83"/>
      <c r="G104" s="83"/>
      <c r="H104" s="83"/>
      <c r="I104" s="68" t="s">
        <v>3679</v>
      </c>
    </row>
    <row r="105" spans="1:9">
      <c r="A105" s="68">
        <v>111</v>
      </c>
      <c r="B105" s="68" t="s">
        <v>7352</v>
      </c>
      <c r="C105" s="68" t="s">
        <v>3246</v>
      </c>
      <c r="D105" s="68"/>
      <c r="E105" s="83" t="s">
        <v>3470</v>
      </c>
      <c r="F105" s="83"/>
      <c r="G105" s="83"/>
      <c r="H105" s="83"/>
      <c r="I105" s="68" t="s">
        <v>3679</v>
      </c>
    </row>
    <row r="106" spans="1:9">
      <c r="A106" s="68">
        <v>112</v>
      </c>
      <c r="B106" s="68" t="s">
        <v>7353</v>
      </c>
      <c r="C106" s="68"/>
      <c r="D106" s="68"/>
      <c r="E106" s="83" t="s">
        <v>3470</v>
      </c>
      <c r="F106" s="83"/>
      <c r="G106" s="83"/>
      <c r="H106" s="83"/>
      <c r="I106" s="68" t="s">
        <v>3679</v>
      </c>
    </row>
    <row r="107" spans="1:9">
      <c r="A107" s="68">
        <v>113</v>
      </c>
      <c r="B107" s="68" t="s">
        <v>7354</v>
      </c>
      <c r="C107" s="68" t="s">
        <v>3687</v>
      </c>
      <c r="D107" s="68"/>
      <c r="E107" s="83" t="s">
        <v>3470</v>
      </c>
      <c r="F107" s="83"/>
      <c r="G107" s="83"/>
      <c r="H107" s="83"/>
      <c r="I107" s="68" t="s">
        <v>3679</v>
      </c>
    </row>
    <row r="108" spans="1:9">
      <c r="A108" s="68">
        <v>114</v>
      </c>
      <c r="B108" s="68" t="s">
        <v>7355</v>
      </c>
      <c r="C108" s="68" t="s">
        <v>3209</v>
      </c>
      <c r="D108" s="68"/>
      <c r="E108" s="83" t="s">
        <v>3470</v>
      </c>
      <c r="F108" s="83"/>
      <c r="G108" s="83"/>
      <c r="H108" s="83"/>
      <c r="I108" s="68" t="s">
        <v>3679</v>
      </c>
    </row>
    <row r="109" spans="1:9">
      <c r="A109" s="68">
        <v>115</v>
      </c>
      <c r="B109" s="68" t="s">
        <v>7356</v>
      </c>
      <c r="C109" s="68" t="s">
        <v>3210</v>
      </c>
      <c r="D109" s="68"/>
      <c r="E109" s="83" t="s">
        <v>3470</v>
      </c>
      <c r="F109" s="83"/>
      <c r="G109" s="83"/>
      <c r="H109" s="83"/>
      <c r="I109" s="68" t="s">
        <v>3679</v>
      </c>
    </row>
    <row r="110" spans="1:9">
      <c r="A110" s="68">
        <v>116</v>
      </c>
      <c r="B110" s="68" t="s">
        <v>7357</v>
      </c>
      <c r="C110" s="68" t="s">
        <v>3630</v>
      </c>
      <c r="D110" s="68"/>
      <c r="E110" s="83" t="s">
        <v>3470</v>
      </c>
      <c r="F110" s="83"/>
      <c r="G110" s="83"/>
      <c r="H110" s="83"/>
      <c r="I110" s="68"/>
    </row>
    <row r="111" spans="1:9">
      <c r="A111" s="68">
        <v>117</v>
      </c>
      <c r="B111" s="68" t="s">
        <v>7358</v>
      </c>
      <c r="C111" s="68"/>
      <c r="D111" s="68"/>
      <c r="E111" s="83" t="s">
        <v>3470</v>
      </c>
      <c r="F111" s="83"/>
      <c r="G111" s="83"/>
      <c r="H111" s="83"/>
      <c r="I111" s="68" t="s">
        <v>3679</v>
      </c>
    </row>
    <row r="112" spans="1:9">
      <c r="A112" s="68">
        <v>118</v>
      </c>
      <c r="B112" s="68" t="s">
        <v>7359</v>
      </c>
      <c r="C112" s="68" t="s">
        <v>3688</v>
      </c>
      <c r="D112" s="68"/>
      <c r="E112" s="83" t="s">
        <v>3470</v>
      </c>
      <c r="F112" s="83"/>
      <c r="G112" s="83"/>
      <c r="H112" s="83"/>
      <c r="I112" s="68" t="s">
        <v>3679</v>
      </c>
    </row>
    <row r="113" spans="1:9">
      <c r="A113" s="68">
        <v>119</v>
      </c>
      <c r="B113" s="68" t="s">
        <v>7360</v>
      </c>
      <c r="C113" s="68"/>
      <c r="D113" s="68"/>
      <c r="E113" s="83" t="s">
        <v>3470</v>
      </c>
      <c r="F113" s="83"/>
      <c r="G113" s="83"/>
      <c r="H113" s="83"/>
      <c r="I113" s="68" t="s">
        <v>3679</v>
      </c>
    </row>
    <row r="114" spans="1:9">
      <c r="A114" s="68">
        <v>120</v>
      </c>
      <c r="B114" s="68" t="s">
        <v>7361</v>
      </c>
      <c r="C114" s="68" t="s">
        <v>3689</v>
      </c>
      <c r="D114" s="68"/>
      <c r="E114" s="83" t="s">
        <v>3470</v>
      </c>
      <c r="F114" s="83"/>
      <c r="G114" s="83"/>
      <c r="H114" s="83"/>
      <c r="I114" s="68" t="s">
        <v>3679</v>
      </c>
    </row>
    <row r="115" spans="1:9">
      <c r="A115" s="68">
        <v>121</v>
      </c>
      <c r="B115" s="68" t="s">
        <v>7362</v>
      </c>
      <c r="C115" s="68" t="s">
        <v>3690</v>
      </c>
      <c r="D115" s="68"/>
      <c r="E115" s="83" t="s">
        <v>3470</v>
      </c>
      <c r="F115" s="83"/>
      <c r="G115" s="83"/>
      <c r="H115" s="83"/>
      <c r="I115" s="68" t="s">
        <v>3679</v>
      </c>
    </row>
    <row r="116" spans="1:9">
      <c r="A116" s="68">
        <v>122</v>
      </c>
      <c r="B116" s="68" t="s">
        <v>7363</v>
      </c>
      <c r="C116" s="68"/>
      <c r="D116" s="68"/>
      <c r="E116" s="83" t="s">
        <v>3470</v>
      </c>
      <c r="F116" s="83"/>
      <c r="G116" s="83"/>
      <c r="H116" s="83"/>
      <c r="I116" s="68" t="s">
        <v>3679</v>
      </c>
    </row>
    <row r="117" spans="1:9">
      <c r="A117" s="68">
        <v>123</v>
      </c>
      <c r="B117" s="68" t="s">
        <v>7364</v>
      </c>
      <c r="C117" s="68"/>
      <c r="D117" s="68"/>
      <c r="E117" s="83" t="s">
        <v>3470</v>
      </c>
      <c r="F117" s="83"/>
      <c r="G117" s="83"/>
      <c r="H117" s="83"/>
      <c r="I117" s="68" t="s">
        <v>3679</v>
      </c>
    </row>
    <row r="118" spans="1:9">
      <c r="A118" s="68">
        <v>124</v>
      </c>
      <c r="B118" s="68" t="s">
        <v>7365</v>
      </c>
      <c r="C118" s="68" t="s">
        <v>3691</v>
      </c>
      <c r="D118" s="68"/>
      <c r="E118" s="83" t="s">
        <v>3470</v>
      </c>
      <c r="F118" s="83"/>
      <c r="G118" s="83"/>
      <c r="H118" s="83"/>
      <c r="I118" s="68" t="s">
        <v>3679</v>
      </c>
    </row>
    <row r="119" spans="1:9">
      <c r="A119" s="68">
        <v>125</v>
      </c>
      <c r="B119" s="68" t="s">
        <v>7366</v>
      </c>
      <c r="C119" s="68" t="s">
        <v>3692</v>
      </c>
      <c r="D119" s="68"/>
      <c r="E119" s="83" t="s">
        <v>3470</v>
      </c>
      <c r="F119" s="83"/>
      <c r="G119" s="83"/>
      <c r="H119" s="83"/>
      <c r="I119" s="68" t="s">
        <v>3676</v>
      </c>
    </row>
    <row r="120" spans="1:9">
      <c r="A120" s="68">
        <v>126</v>
      </c>
      <c r="B120" s="68" t="s">
        <v>7367</v>
      </c>
      <c r="C120" s="68"/>
      <c r="D120" s="68"/>
      <c r="E120" s="83" t="s">
        <v>3470</v>
      </c>
      <c r="F120" s="83"/>
      <c r="G120" s="83"/>
      <c r="H120" s="83"/>
      <c r="I120" s="68" t="s">
        <v>3679</v>
      </c>
    </row>
    <row r="121" spans="1:9">
      <c r="A121" s="68">
        <v>127</v>
      </c>
      <c r="B121" s="68" t="s">
        <v>7368</v>
      </c>
      <c r="C121" s="68"/>
      <c r="D121" s="68"/>
      <c r="E121" s="83" t="s">
        <v>3470</v>
      </c>
      <c r="F121" s="83"/>
      <c r="G121" s="83"/>
      <c r="H121" s="83"/>
      <c r="I121" s="68" t="s">
        <v>3679</v>
      </c>
    </row>
    <row r="122" spans="1:9">
      <c r="A122" s="68">
        <v>128</v>
      </c>
      <c r="B122" s="68" t="s">
        <v>7369</v>
      </c>
      <c r="C122" s="68" t="s">
        <v>3693</v>
      </c>
      <c r="D122" s="68"/>
      <c r="E122" s="83" t="s">
        <v>3470</v>
      </c>
      <c r="F122" s="83"/>
      <c r="G122" s="83"/>
      <c r="H122" s="83"/>
      <c r="I122" s="68" t="s">
        <v>3679</v>
      </c>
    </row>
    <row r="123" spans="1:9">
      <c r="A123" s="68">
        <v>129</v>
      </c>
      <c r="B123" s="68" t="s">
        <v>7370</v>
      </c>
      <c r="C123" s="68" t="s">
        <v>3694</v>
      </c>
      <c r="D123" s="68"/>
      <c r="E123" s="83" t="s">
        <v>3470</v>
      </c>
      <c r="F123" s="83"/>
      <c r="G123" s="83"/>
      <c r="H123" s="83"/>
      <c r="I123" s="68" t="s">
        <v>3679</v>
      </c>
    </row>
    <row r="124" spans="1:9">
      <c r="A124" s="68">
        <v>130</v>
      </c>
      <c r="B124" s="68" t="s">
        <v>7371</v>
      </c>
      <c r="C124" s="68" t="s">
        <v>3695</v>
      </c>
      <c r="D124" s="68"/>
      <c r="E124" s="83" t="s">
        <v>3470</v>
      </c>
      <c r="F124" s="83"/>
      <c r="G124" s="83"/>
      <c r="H124" s="83"/>
      <c r="I124" s="68" t="s">
        <v>3679</v>
      </c>
    </row>
    <row r="125" spans="1:9">
      <c r="A125" s="68">
        <v>131</v>
      </c>
      <c r="B125" s="68" t="s">
        <v>7372</v>
      </c>
      <c r="C125" s="68" t="s">
        <v>3696</v>
      </c>
      <c r="D125" s="68"/>
      <c r="E125" s="83" t="s">
        <v>3470</v>
      </c>
      <c r="F125" s="83"/>
      <c r="G125" s="83"/>
      <c r="H125" s="83"/>
      <c r="I125" s="68" t="s">
        <v>3679</v>
      </c>
    </row>
    <row r="126" spans="1:9">
      <c r="A126" s="68">
        <v>132</v>
      </c>
      <c r="B126" s="68" t="s">
        <v>7373</v>
      </c>
      <c r="C126" s="68"/>
      <c r="D126" s="68"/>
      <c r="E126" s="83" t="s">
        <v>3470</v>
      </c>
      <c r="F126" s="83"/>
      <c r="G126" s="83"/>
      <c r="H126" s="83"/>
      <c r="I126" s="68" t="s">
        <v>3679</v>
      </c>
    </row>
    <row r="127" spans="1:9">
      <c r="A127" s="68">
        <v>133</v>
      </c>
      <c r="B127" s="68" t="s">
        <v>7374</v>
      </c>
      <c r="C127" s="68"/>
      <c r="D127" s="68"/>
      <c r="E127" s="83" t="s">
        <v>3470</v>
      </c>
      <c r="F127" s="83"/>
      <c r="G127" s="83"/>
      <c r="H127" s="83"/>
      <c r="I127" s="68" t="s">
        <v>3679</v>
      </c>
    </row>
    <row r="128" spans="1:9">
      <c r="A128" s="68">
        <v>134</v>
      </c>
      <c r="B128" s="68" t="s">
        <v>7375</v>
      </c>
      <c r="C128" s="68" t="s">
        <v>3239</v>
      </c>
      <c r="D128" s="68"/>
      <c r="E128" s="83" t="s">
        <v>3470</v>
      </c>
      <c r="F128" s="83"/>
      <c r="G128" s="83"/>
      <c r="H128" s="83"/>
      <c r="I128" s="68" t="s">
        <v>3679</v>
      </c>
    </row>
    <row r="129" spans="1:9">
      <c r="A129" s="68">
        <v>135</v>
      </c>
      <c r="B129" s="68" t="s">
        <v>7376</v>
      </c>
      <c r="C129" s="68" t="s">
        <v>3697</v>
      </c>
      <c r="D129" s="68"/>
      <c r="E129" s="83" t="s">
        <v>3470</v>
      </c>
      <c r="F129" s="83"/>
      <c r="G129" s="83"/>
      <c r="H129" s="83"/>
      <c r="I129" s="68" t="s">
        <v>3679</v>
      </c>
    </row>
    <row r="130" spans="1:9">
      <c r="A130" s="68">
        <v>136</v>
      </c>
      <c r="B130" s="68" t="s">
        <v>7377</v>
      </c>
      <c r="C130" s="68" t="s">
        <v>3698</v>
      </c>
      <c r="D130" s="68"/>
      <c r="E130" s="83" t="s">
        <v>3470</v>
      </c>
      <c r="F130" s="83"/>
      <c r="G130" s="83"/>
      <c r="H130" s="83"/>
      <c r="I130" s="68" t="s">
        <v>3679</v>
      </c>
    </row>
    <row r="131" spans="1:9">
      <c r="A131" s="68">
        <v>137</v>
      </c>
      <c r="B131" s="68" t="s">
        <v>7378</v>
      </c>
      <c r="C131" s="68" t="s">
        <v>3215</v>
      </c>
      <c r="D131" s="68"/>
      <c r="E131" s="83" t="s">
        <v>3470</v>
      </c>
      <c r="F131" s="83"/>
      <c r="G131" s="83"/>
      <c r="H131" s="83"/>
      <c r="I131" s="68" t="s">
        <v>3679</v>
      </c>
    </row>
    <row r="132" spans="1:9">
      <c r="A132" s="68">
        <v>138</v>
      </c>
      <c r="B132" s="68" t="s">
        <v>7379</v>
      </c>
      <c r="C132" s="68" t="s">
        <v>3699</v>
      </c>
      <c r="D132" s="68"/>
      <c r="E132" s="83" t="s">
        <v>3470</v>
      </c>
      <c r="F132" s="83"/>
      <c r="G132" s="83"/>
      <c r="H132" s="83"/>
      <c r="I132" s="68" t="s">
        <v>3679</v>
      </c>
    </row>
    <row r="133" spans="1:9">
      <c r="A133" s="68">
        <v>139</v>
      </c>
      <c r="B133" s="68" t="s">
        <v>7380</v>
      </c>
      <c r="C133" s="68" t="s">
        <v>3700</v>
      </c>
      <c r="D133" s="68"/>
      <c r="E133" s="83" t="s">
        <v>3470</v>
      </c>
      <c r="F133" s="83"/>
      <c r="G133" s="83"/>
      <c r="H133" s="83"/>
      <c r="I133" s="68" t="s">
        <v>3679</v>
      </c>
    </row>
    <row r="134" spans="1:9">
      <c r="A134" s="68">
        <v>140</v>
      </c>
      <c r="B134" s="68" t="s">
        <v>7381</v>
      </c>
      <c r="C134" s="68" t="s">
        <v>3701</v>
      </c>
      <c r="D134" s="68"/>
      <c r="E134" s="83" t="s">
        <v>3470</v>
      </c>
      <c r="F134" s="83"/>
      <c r="G134" s="83"/>
      <c r="H134" s="83"/>
      <c r="I134" s="68" t="s">
        <v>3679</v>
      </c>
    </row>
    <row r="135" spans="1:9">
      <c r="A135" s="68">
        <v>141</v>
      </c>
      <c r="B135" s="68" t="s">
        <v>7382</v>
      </c>
      <c r="C135" s="68" t="s">
        <v>3702</v>
      </c>
      <c r="D135" s="68"/>
      <c r="E135" s="83" t="s">
        <v>3470</v>
      </c>
      <c r="F135" s="83"/>
      <c r="G135" s="83"/>
      <c r="H135" s="83"/>
      <c r="I135" s="68" t="s">
        <v>3679</v>
      </c>
    </row>
    <row r="136" spans="1:9">
      <c r="A136" s="68">
        <v>142</v>
      </c>
      <c r="B136" s="68" t="s">
        <v>8347</v>
      </c>
      <c r="C136" s="68"/>
      <c r="D136" s="68"/>
      <c r="E136" s="83"/>
      <c r="F136" s="83"/>
      <c r="G136" s="83"/>
      <c r="H136" s="83"/>
      <c r="I136" s="68"/>
    </row>
    <row r="137" spans="1:9">
      <c r="A137" s="68">
        <v>143</v>
      </c>
      <c r="B137" s="68" t="s">
        <v>8348</v>
      </c>
      <c r="C137" s="68"/>
      <c r="D137" s="68"/>
      <c r="E137" s="83"/>
      <c r="F137" s="83"/>
      <c r="G137" s="83"/>
      <c r="H137" s="83"/>
      <c r="I137" s="68"/>
    </row>
    <row r="138" spans="1:9">
      <c r="A138" s="68">
        <v>144</v>
      </c>
      <c r="B138" s="68" t="s">
        <v>8349</v>
      </c>
      <c r="C138" s="68"/>
      <c r="D138" s="68"/>
      <c r="E138" s="83"/>
      <c r="F138" s="83"/>
      <c r="G138" s="83"/>
      <c r="H138" s="83"/>
      <c r="I138" s="68"/>
    </row>
    <row r="139" spans="1:9">
      <c r="A139" s="68">
        <v>145</v>
      </c>
      <c r="B139" s="68" t="s">
        <v>5841</v>
      </c>
      <c r="C139" s="68"/>
      <c r="D139" s="68"/>
      <c r="E139" s="83"/>
      <c r="F139" s="83"/>
      <c r="G139" s="83"/>
      <c r="H139" s="83"/>
      <c r="I139" s="68"/>
    </row>
    <row r="140" spans="1:9">
      <c r="A140" s="68">
        <v>146</v>
      </c>
      <c r="B140" s="68" t="s">
        <v>5752</v>
      </c>
      <c r="C140" s="68"/>
      <c r="D140" s="68"/>
      <c r="E140" s="83"/>
      <c r="F140" s="83"/>
      <c r="G140" s="83"/>
      <c r="H140" s="83"/>
      <c r="I140" s="68"/>
    </row>
    <row r="141" spans="1:9">
      <c r="A141" s="68">
        <v>147</v>
      </c>
      <c r="B141" s="68" t="s">
        <v>7383</v>
      </c>
      <c r="C141" s="68"/>
      <c r="D141" s="68"/>
      <c r="E141" s="83" t="s">
        <v>3470</v>
      </c>
      <c r="F141" s="83"/>
      <c r="G141" s="83"/>
      <c r="H141" s="83"/>
      <c r="I141" s="68" t="s">
        <v>3679</v>
      </c>
    </row>
    <row r="142" spans="1:9">
      <c r="A142" s="68">
        <v>148</v>
      </c>
      <c r="B142" s="68" t="s">
        <v>5842</v>
      </c>
      <c r="C142" s="68"/>
      <c r="D142" s="68"/>
      <c r="E142" s="83"/>
      <c r="F142" s="83"/>
      <c r="G142" s="83"/>
      <c r="H142" s="83"/>
      <c r="I142" s="68"/>
    </row>
    <row r="143" spans="1:9">
      <c r="A143" s="68">
        <v>149</v>
      </c>
      <c r="B143" s="68" t="s">
        <v>7183</v>
      </c>
      <c r="C143" s="68"/>
      <c r="D143" s="68"/>
      <c r="E143" s="83" t="s">
        <v>3629</v>
      </c>
      <c r="F143" s="68" t="s">
        <v>8806</v>
      </c>
      <c r="G143" s="123">
        <v>1</v>
      </c>
      <c r="H143" s="123">
        <v>0.93</v>
      </c>
      <c r="I143" s="68"/>
    </row>
    <row r="144" spans="1:9">
      <c r="A144" s="68">
        <v>150</v>
      </c>
      <c r="B144" s="68" t="s">
        <v>7184</v>
      </c>
      <c r="C144" s="68" t="s">
        <v>3638</v>
      </c>
      <c r="D144" s="68"/>
      <c r="E144" s="83" t="s">
        <v>3629</v>
      </c>
      <c r="F144" s="68" t="s">
        <v>8806</v>
      </c>
      <c r="G144" s="123">
        <v>0.99</v>
      </c>
      <c r="H144" s="123">
        <v>0.97</v>
      </c>
      <c r="I144" s="68"/>
    </row>
    <row r="145" spans="1:9">
      <c r="A145" s="68">
        <v>151</v>
      </c>
      <c r="B145" s="68" t="s">
        <v>7185</v>
      </c>
      <c r="C145" s="68"/>
      <c r="D145" s="68"/>
      <c r="E145" s="83" t="s">
        <v>3629</v>
      </c>
      <c r="F145" s="68" t="s">
        <v>8806</v>
      </c>
      <c r="G145" s="123">
        <v>1</v>
      </c>
      <c r="H145" s="123">
        <v>0.97</v>
      </c>
      <c r="I145" s="68"/>
    </row>
    <row r="146" spans="1:9">
      <c r="A146" s="68">
        <v>152</v>
      </c>
      <c r="B146" s="68" t="s">
        <v>7186</v>
      </c>
      <c r="C146" s="68"/>
      <c r="D146" s="68"/>
      <c r="E146" s="83" t="s">
        <v>3629</v>
      </c>
      <c r="F146" s="68" t="s">
        <v>8806</v>
      </c>
      <c r="G146" s="123">
        <v>0.99</v>
      </c>
      <c r="H146" s="123">
        <v>0.94</v>
      </c>
      <c r="I146" s="68"/>
    </row>
    <row r="147" spans="1:9">
      <c r="A147" s="68">
        <v>153</v>
      </c>
      <c r="B147" s="68" t="s">
        <v>7187</v>
      </c>
      <c r="C147" s="68"/>
      <c r="D147" s="68"/>
      <c r="E147" s="83" t="s">
        <v>3629</v>
      </c>
      <c r="F147" s="68" t="s">
        <v>8806</v>
      </c>
      <c r="G147" s="123">
        <v>1</v>
      </c>
      <c r="H147" s="123">
        <v>0.97</v>
      </c>
      <c r="I147" s="68"/>
    </row>
    <row r="148" spans="1:9">
      <c r="A148" s="68">
        <v>154</v>
      </c>
      <c r="B148" s="68" t="s">
        <v>7188</v>
      </c>
      <c r="C148" s="68"/>
      <c r="D148" s="68"/>
      <c r="E148" s="83" t="s">
        <v>3629</v>
      </c>
      <c r="F148" s="68" t="s">
        <v>8806</v>
      </c>
      <c r="G148" s="123">
        <v>1</v>
      </c>
      <c r="H148" s="123">
        <v>0.94</v>
      </c>
      <c r="I148" s="68"/>
    </row>
    <row r="149" spans="1:9">
      <c r="A149" s="68">
        <v>155</v>
      </c>
      <c r="B149" s="68" t="s">
        <v>7189</v>
      </c>
      <c r="C149" s="68"/>
      <c r="D149" s="68"/>
      <c r="E149" s="83" t="s">
        <v>3629</v>
      </c>
      <c r="F149" t="s">
        <v>8806</v>
      </c>
      <c r="G149" s="123">
        <v>1</v>
      </c>
      <c r="H149" s="123">
        <v>0.96</v>
      </c>
      <c r="I149" s="68"/>
    </row>
    <row r="150" spans="1:9">
      <c r="A150" s="68">
        <v>156</v>
      </c>
      <c r="B150" s="68" t="s">
        <v>7384</v>
      </c>
      <c r="C150" s="68" t="s">
        <v>3703</v>
      </c>
      <c r="D150" s="68"/>
      <c r="E150" s="83" t="s">
        <v>3470</v>
      </c>
      <c r="F150" s="83"/>
      <c r="G150" s="83"/>
      <c r="H150" s="83"/>
      <c r="I150" s="68" t="s">
        <v>3674</v>
      </c>
    </row>
    <row r="151" spans="1:9">
      <c r="A151" s="68">
        <v>157</v>
      </c>
      <c r="B151" s="68" t="s">
        <v>7385</v>
      </c>
      <c r="C151" s="68" t="s">
        <v>3011</v>
      </c>
      <c r="D151" s="68"/>
      <c r="E151" s="83" t="s">
        <v>3470</v>
      </c>
      <c r="F151" s="83"/>
      <c r="G151" s="83"/>
      <c r="H151" s="83"/>
      <c r="I151" s="68" t="s">
        <v>3674</v>
      </c>
    </row>
    <row r="152" spans="1:9">
      <c r="A152" s="68">
        <v>158</v>
      </c>
      <c r="B152" s="68" t="s">
        <v>7386</v>
      </c>
      <c r="C152" s="68" t="s">
        <v>3704</v>
      </c>
      <c r="D152" s="68"/>
      <c r="E152" s="83" t="s">
        <v>3470</v>
      </c>
      <c r="F152" s="83"/>
      <c r="G152" s="83"/>
      <c r="H152" s="83"/>
      <c r="I152" s="68" t="s">
        <v>3674</v>
      </c>
    </row>
    <row r="153" spans="1:9">
      <c r="A153" s="68">
        <v>159</v>
      </c>
      <c r="B153" s="68" t="s">
        <v>8350</v>
      </c>
      <c r="C153" s="68"/>
      <c r="D153" s="68"/>
      <c r="E153" s="83"/>
      <c r="F153" s="83"/>
      <c r="G153" s="83"/>
      <c r="H153" s="83"/>
      <c r="I153" s="68"/>
    </row>
    <row r="154" spans="1:9">
      <c r="A154" s="68">
        <v>160</v>
      </c>
      <c r="B154" s="68" t="s">
        <v>8351</v>
      </c>
      <c r="C154" s="68"/>
      <c r="D154" s="68"/>
      <c r="E154" s="83"/>
      <c r="F154" s="83"/>
      <c r="G154" s="83"/>
      <c r="H154" s="83"/>
      <c r="I154" s="68"/>
    </row>
    <row r="155" spans="1:9">
      <c r="A155" s="68">
        <v>161</v>
      </c>
      <c r="B155" s="68" t="s">
        <v>7190</v>
      </c>
      <c r="C155" s="68"/>
      <c r="D155" s="68"/>
      <c r="E155" s="83" t="s">
        <v>3639</v>
      </c>
      <c r="F155" s="83"/>
      <c r="G155" s="83"/>
      <c r="H155" s="83"/>
      <c r="I155" s="83"/>
    </row>
    <row r="156" spans="1:9">
      <c r="A156" s="68">
        <v>162</v>
      </c>
      <c r="B156" s="68" t="s">
        <v>7191</v>
      </c>
      <c r="C156" s="68"/>
      <c r="D156" s="68"/>
      <c r="E156" s="83"/>
      <c r="F156" s="83" t="s">
        <v>8807</v>
      </c>
      <c r="G156" s="83"/>
      <c r="H156" s="83"/>
      <c r="I156" s="68"/>
    </row>
    <row r="157" spans="1:9">
      <c r="A157" s="68">
        <v>163</v>
      </c>
      <c r="B157" s="68" t="s">
        <v>7192</v>
      </c>
      <c r="C157" s="68"/>
      <c r="D157" s="68"/>
      <c r="E157" s="83" t="s">
        <v>3641</v>
      </c>
      <c r="F157" s="83" t="s">
        <v>8807</v>
      </c>
      <c r="G157" s="83"/>
      <c r="H157" s="83"/>
      <c r="I157" s="68"/>
    </row>
    <row r="158" spans="1:9">
      <c r="A158" s="68">
        <v>164</v>
      </c>
      <c r="B158" s="68" t="s">
        <v>7193</v>
      </c>
      <c r="C158" s="68"/>
      <c r="D158" s="68"/>
      <c r="E158" s="83" t="s">
        <v>3642</v>
      </c>
      <c r="F158" s="83" t="s">
        <v>8808</v>
      </c>
      <c r="G158" s="123">
        <v>0.91</v>
      </c>
      <c r="H158" s="123">
        <v>0.67</v>
      </c>
      <c r="I158" s="68"/>
    </row>
    <row r="159" spans="1:9">
      <c r="A159" s="68">
        <v>165</v>
      </c>
      <c r="B159" s="68" t="s">
        <v>7194</v>
      </c>
      <c r="C159" s="68"/>
      <c r="D159" s="68"/>
      <c r="E159" s="83"/>
      <c r="F159" s="83" t="s">
        <v>8809</v>
      </c>
      <c r="G159" s="123">
        <v>0.9</v>
      </c>
      <c r="H159" s="123">
        <v>0.67</v>
      </c>
      <c r="I159" s="68"/>
    </row>
    <row r="160" spans="1:9">
      <c r="A160" s="68">
        <v>166</v>
      </c>
      <c r="B160" s="68" t="s">
        <v>7195</v>
      </c>
      <c r="C160" s="68"/>
      <c r="D160" s="68"/>
      <c r="E160" s="83" t="s">
        <v>3643</v>
      </c>
      <c r="F160" s="83" t="s">
        <v>8810</v>
      </c>
      <c r="G160" s="123">
        <v>0.88</v>
      </c>
      <c r="H160" s="123">
        <v>0.69</v>
      </c>
      <c r="I160" s="68"/>
    </row>
    <row r="161" spans="1:9">
      <c r="A161" s="68">
        <v>167</v>
      </c>
      <c r="B161" s="68" t="s">
        <v>8263</v>
      </c>
      <c r="C161" s="68"/>
      <c r="D161" s="68"/>
      <c r="E161" s="83" t="s">
        <v>3470</v>
      </c>
      <c r="F161" s="83"/>
      <c r="G161" s="83"/>
      <c r="H161" s="83"/>
      <c r="I161" s="68" t="s">
        <v>3674</v>
      </c>
    </row>
    <row r="162" spans="1:9">
      <c r="A162" s="68">
        <v>168</v>
      </c>
      <c r="B162" s="68" t="s">
        <v>5753</v>
      </c>
      <c r="C162" s="68"/>
      <c r="D162" s="68"/>
      <c r="E162" s="83"/>
      <c r="F162" s="83"/>
      <c r="G162" s="83"/>
      <c r="H162" s="83"/>
      <c r="I162" s="68"/>
    </row>
    <row r="163" spans="1:9">
      <c r="A163" s="68">
        <v>169</v>
      </c>
      <c r="B163" s="68" t="s">
        <v>7387</v>
      </c>
      <c r="C163" s="68"/>
      <c r="D163" s="68"/>
      <c r="E163" s="83" t="s">
        <v>3470</v>
      </c>
      <c r="F163" s="83"/>
      <c r="G163" s="83"/>
      <c r="H163" s="83"/>
      <c r="I163" s="68" t="s">
        <v>3674</v>
      </c>
    </row>
    <row r="164" spans="1:9">
      <c r="A164" s="68">
        <v>170</v>
      </c>
      <c r="B164" s="68" t="s">
        <v>7388</v>
      </c>
      <c r="C164" s="68" t="s">
        <v>3542</v>
      </c>
      <c r="D164" s="68"/>
      <c r="E164" s="83" t="s">
        <v>3470</v>
      </c>
      <c r="F164" s="83"/>
      <c r="G164" s="83"/>
      <c r="H164" s="83"/>
      <c r="I164" s="68" t="s">
        <v>3674</v>
      </c>
    </row>
    <row r="165" spans="1:9">
      <c r="A165" s="68">
        <v>171</v>
      </c>
      <c r="B165" s="68" t="s">
        <v>5843</v>
      </c>
      <c r="C165" s="68"/>
      <c r="D165" s="68"/>
      <c r="E165" s="83"/>
      <c r="F165" s="83"/>
      <c r="G165" s="83"/>
      <c r="H165" s="83"/>
      <c r="I165" s="68"/>
    </row>
    <row r="166" spans="1:9" s="158" customFormat="1">
      <c r="A166" s="156">
        <v>172</v>
      </c>
      <c r="B166" s="156" t="s">
        <v>8352</v>
      </c>
      <c r="C166" s="156"/>
      <c r="D166" s="156"/>
      <c r="E166" s="157"/>
      <c r="F166" s="157"/>
      <c r="G166" s="157"/>
      <c r="H166" s="157"/>
      <c r="I166" s="156"/>
    </row>
    <row r="167" spans="1:9">
      <c r="A167" s="68">
        <v>173</v>
      </c>
      <c r="B167" s="68" t="s">
        <v>8353</v>
      </c>
      <c r="C167" s="68"/>
      <c r="D167" s="68"/>
      <c r="E167" s="83"/>
      <c r="F167" s="83"/>
      <c r="G167" s="83"/>
      <c r="H167" s="83"/>
      <c r="I167" s="68"/>
    </row>
    <row r="168" spans="1:9">
      <c r="A168" s="68">
        <v>174</v>
      </c>
      <c r="B168" s="68" t="s">
        <v>5844</v>
      </c>
      <c r="C168" s="68"/>
      <c r="D168" s="68"/>
      <c r="E168" s="83"/>
      <c r="F168" s="83"/>
      <c r="G168" s="83"/>
      <c r="H168" s="83"/>
      <c r="I168" s="68"/>
    </row>
    <row r="169" spans="1:9">
      <c r="A169" s="68">
        <v>175</v>
      </c>
      <c r="B169" s="68" t="s">
        <v>5754</v>
      </c>
      <c r="C169" s="68"/>
      <c r="D169" s="68"/>
      <c r="E169" s="83"/>
      <c r="F169" s="83"/>
      <c r="G169" s="83"/>
      <c r="H169" s="83"/>
      <c r="I169" s="68"/>
    </row>
    <row r="170" spans="1:9">
      <c r="A170" s="68">
        <v>176</v>
      </c>
      <c r="B170" s="68" t="s">
        <v>7389</v>
      </c>
      <c r="C170" s="68" t="s">
        <v>3705</v>
      </c>
      <c r="D170" s="68"/>
      <c r="E170" s="83" t="s">
        <v>3470</v>
      </c>
      <c r="F170" s="83"/>
      <c r="G170" s="83"/>
      <c r="H170" s="83"/>
      <c r="I170" s="68" t="s">
        <v>3674</v>
      </c>
    </row>
    <row r="171" spans="1:9">
      <c r="A171" s="68">
        <v>177</v>
      </c>
      <c r="B171" s="68" t="s">
        <v>7390</v>
      </c>
      <c r="C171" s="68" t="s">
        <v>3706</v>
      </c>
      <c r="D171" s="68"/>
      <c r="E171" s="83" t="s">
        <v>3470</v>
      </c>
      <c r="F171" s="83"/>
      <c r="G171" s="83"/>
      <c r="H171" s="83"/>
      <c r="I171" s="68" t="s">
        <v>3674</v>
      </c>
    </row>
    <row r="172" spans="1:9">
      <c r="A172" s="68">
        <v>178</v>
      </c>
      <c r="B172" s="68" t="s">
        <v>7391</v>
      </c>
      <c r="C172" s="68" t="s">
        <v>3707</v>
      </c>
      <c r="D172" s="68"/>
      <c r="E172" s="83" t="s">
        <v>3470</v>
      </c>
      <c r="F172" s="83"/>
      <c r="G172" s="83"/>
      <c r="H172" s="83"/>
      <c r="I172" s="68" t="s">
        <v>3674</v>
      </c>
    </row>
    <row r="173" spans="1:9">
      <c r="A173" s="68">
        <v>179</v>
      </c>
      <c r="B173" s="68" t="s">
        <v>7392</v>
      </c>
      <c r="C173" s="68" t="s">
        <v>3660</v>
      </c>
      <c r="D173" s="68"/>
      <c r="E173" s="83" t="s">
        <v>3470</v>
      </c>
      <c r="F173" s="83"/>
      <c r="G173" s="83"/>
      <c r="H173" s="83"/>
      <c r="I173" s="68" t="s">
        <v>3674</v>
      </c>
    </row>
    <row r="174" spans="1:9">
      <c r="A174" s="68">
        <v>180</v>
      </c>
      <c r="B174" s="68" t="s">
        <v>7393</v>
      </c>
      <c r="C174" s="68" t="s">
        <v>3708</v>
      </c>
      <c r="D174" s="68"/>
      <c r="E174" s="83" t="s">
        <v>3470</v>
      </c>
      <c r="F174" s="83"/>
      <c r="G174" s="83"/>
      <c r="H174" s="83"/>
      <c r="I174" s="68" t="s">
        <v>3674</v>
      </c>
    </row>
    <row r="175" spans="1:9">
      <c r="A175" s="68">
        <v>181</v>
      </c>
      <c r="B175" s="68" t="s">
        <v>7394</v>
      </c>
      <c r="C175" s="68"/>
      <c r="D175" s="68"/>
      <c r="E175" s="83" t="s">
        <v>3470</v>
      </c>
      <c r="F175" s="83"/>
      <c r="G175" s="83"/>
      <c r="H175" s="83"/>
      <c r="I175" s="68" t="s">
        <v>3674</v>
      </c>
    </row>
    <row r="176" spans="1:9">
      <c r="A176" s="68">
        <v>182</v>
      </c>
      <c r="B176" s="68" t="s">
        <v>7395</v>
      </c>
      <c r="C176" s="68" t="s">
        <v>3709</v>
      </c>
      <c r="D176" s="68"/>
      <c r="E176" s="83" t="s">
        <v>3470</v>
      </c>
      <c r="F176" s="83"/>
      <c r="G176" s="83"/>
      <c r="H176" s="83"/>
      <c r="I176" s="68" t="s">
        <v>3674</v>
      </c>
    </row>
    <row r="177" spans="1:9">
      <c r="A177" s="68">
        <v>183</v>
      </c>
      <c r="B177" s="68" t="s">
        <v>7396</v>
      </c>
      <c r="C177" s="68"/>
      <c r="D177" s="68"/>
      <c r="E177" s="83" t="s">
        <v>3470</v>
      </c>
      <c r="F177" s="83"/>
      <c r="G177" s="83"/>
      <c r="H177" s="83"/>
      <c r="I177" s="68" t="s">
        <v>3674</v>
      </c>
    </row>
    <row r="178" spans="1:9">
      <c r="A178" s="68">
        <v>184</v>
      </c>
      <c r="B178" s="68" t="s">
        <v>7397</v>
      </c>
      <c r="C178" s="68" t="s">
        <v>3710</v>
      </c>
      <c r="D178" s="68"/>
      <c r="E178" s="83" t="s">
        <v>3470</v>
      </c>
      <c r="F178" s="83"/>
      <c r="G178" s="83"/>
      <c r="H178" s="83"/>
      <c r="I178" s="68" t="s">
        <v>3674</v>
      </c>
    </row>
    <row r="179" spans="1:9">
      <c r="A179" s="68">
        <v>185</v>
      </c>
      <c r="B179" s="68" t="s">
        <v>7398</v>
      </c>
      <c r="C179" s="68" t="s">
        <v>3711</v>
      </c>
      <c r="D179" s="68"/>
      <c r="E179" s="83" t="s">
        <v>3470</v>
      </c>
      <c r="F179" s="83"/>
      <c r="G179" s="83"/>
      <c r="H179" s="83"/>
      <c r="I179" s="68" t="s">
        <v>3674</v>
      </c>
    </row>
    <row r="180" spans="1:9">
      <c r="A180" s="68">
        <v>186</v>
      </c>
      <c r="B180" s="68" t="s">
        <v>7399</v>
      </c>
      <c r="C180" s="68" t="s">
        <v>3712</v>
      </c>
      <c r="D180" s="68"/>
      <c r="E180" s="83" t="s">
        <v>3470</v>
      </c>
      <c r="F180" s="83"/>
      <c r="G180" s="83"/>
      <c r="H180" s="83"/>
      <c r="I180" s="68" t="s">
        <v>3674</v>
      </c>
    </row>
    <row r="181" spans="1:9">
      <c r="A181" s="68">
        <v>187</v>
      </c>
      <c r="B181" s="68" t="s">
        <v>7400</v>
      </c>
      <c r="C181" s="68" t="s">
        <v>3713</v>
      </c>
      <c r="D181" s="68"/>
      <c r="E181" s="83" t="s">
        <v>3470</v>
      </c>
      <c r="F181" s="83"/>
      <c r="G181" s="83"/>
      <c r="H181" s="83"/>
      <c r="I181" s="68" t="s">
        <v>3674</v>
      </c>
    </row>
    <row r="182" spans="1:9">
      <c r="A182" s="68">
        <v>188</v>
      </c>
      <c r="B182" s="68" t="s">
        <v>7401</v>
      </c>
      <c r="C182" s="68" t="s">
        <v>3714</v>
      </c>
      <c r="D182" s="68"/>
      <c r="E182" s="83" t="s">
        <v>3470</v>
      </c>
      <c r="F182" s="83"/>
      <c r="G182" s="83"/>
      <c r="H182" s="83"/>
      <c r="I182" s="68" t="s">
        <v>3674</v>
      </c>
    </row>
    <row r="183" spans="1:9">
      <c r="A183" s="68">
        <v>189</v>
      </c>
      <c r="B183" s="68" t="s">
        <v>7402</v>
      </c>
      <c r="C183" s="68" t="s">
        <v>3715</v>
      </c>
      <c r="D183" s="68"/>
      <c r="E183" s="83" t="s">
        <v>3470</v>
      </c>
      <c r="F183" s="83"/>
      <c r="G183" s="83"/>
      <c r="H183" s="83"/>
      <c r="I183" s="68" t="s">
        <v>3674</v>
      </c>
    </row>
    <row r="184" spans="1:9">
      <c r="A184" s="68">
        <v>190</v>
      </c>
      <c r="B184" s="68" t="s">
        <v>8354</v>
      </c>
      <c r="C184" s="68"/>
      <c r="D184" s="68"/>
      <c r="E184" s="83"/>
      <c r="F184" s="83"/>
      <c r="G184" s="83"/>
      <c r="H184" s="83"/>
      <c r="I184" s="68"/>
    </row>
    <row r="185" spans="1:9">
      <c r="A185" s="68">
        <v>191</v>
      </c>
      <c r="B185" s="68" t="s">
        <v>7196</v>
      </c>
      <c r="C185" s="68"/>
      <c r="D185" s="68"/>
      <c r="E185" s="83" t="s">
        <v>3644</v>
      </c>
      <c r="F185" s="83" t="s">
        <v>8847</v>
      </c>
      <c r="G185" s="123">
        <v>0.95</v>
      </c>
      <c r="H185" s="123">
        <v>0.73</v>
      </c>
      <c r="I185" s="68"/>
    </row>
    <row r="186" spans="1:9">
      <c r="A186" s="68">
        <v>192</v>
      </c>
      <c r="B186" s="68" t="s">
        <v>7403</v>
      </c>
      <c r="C186" s="68" t="s">
        <v>3223</v>
      </c>
      <c r="D186" s="68"/>
      <c r="E186" s="83" t="s">
        <v>3470</v>
      </c>
      <c r="F186" s="83"/>
      <c r="G186" s="83"/>
      <c r="H186" s="83"/>
      <c r="I186" s="68" t="s">
        <v>3674</v>
      </c>
    </row>
    <row r="187" spans="1:9">
      <c r="A187" s="68">
        <v>193</v>
      </c>
      <c r="B187" s="68" t="s">
        <v>7404</v>
      </c>
      <c r="C187" s="68" t="s">
        <v>3716</v>
      </c>
      <c r="D187" s="68"/>
      <c r="E187" s="83" t="s">
        <v>3470</v>
      </c>
      <c r="F187" s="83"/>
      <c r="G187" s="83"/>
      <c r="H187" s="83"/>
      <c r="I187" s="68" t="s">
        <v>3674</v>
      </c>
    </row>
    <row r="188" spans="1:9">
      <c r="A188" s="68">
        <v>194</v>
      </c>
      <c r="B188" s="68" t="s">
        <v>7405</v>
      </c>
      <c r="C188" s="68" t="s">
        <v>3717</v>
      </c>
      <c r="D188" s="68"/>
      <c r="E188" s="83" t="s">
        <v>3470</v>
      </c>
      <c r="F188" s="83"/>
      <c r="G188" s="83"/>
      <c r="H188" s="83"/>
      <c r="I188" s="68" t="s">
        <v>3674</v>
      </c>
    </row>
    <row r="189" spans="1:9">
      <c r="A189" s="68">
        <v>195</v>
      </c>
      <c r="B189" s="68" t="s">
        <v>7406</v>
      </c>
      <c r="C189" s="68" t="s">
        <v>3718</v>
      </c>
      <c r="D189" s="68"/>
      <c r="E189" s="83" t="s">
        <v>3470</v>
      </c>
      <c r="F189" s="83"/>
      <c r="G189" s="83"/>
      <c r="H189" s="83"/>
      <c r="I189" s="68" t="s">
        <v>3674</v>
      </c>
    </row>
    <row r="190" spans="1:9">
      <c r="A190" s="68">
        <v>196</v>
      </c>
      <c r="B190" s="68" t="s">
        <v>7407</v>
      </c>
      <c r="C190" s="68" t="s">
        <v>3719</v>
      </c>
      <c r="D190" s="68"/>
      <c r="E190" s="83" t="s">
        <v>3470</v>
      </c>
      <c r="F190" s="83"/>
      <c r="G190" s="83"/>
      <c r="H190" s="83"/>
      <c r="I190" s="68" t="s">
        <v>3674</v>
      </c>
    </row>
    <row r="191" spans="1:9">
      <c r="A191" s="68">
        <v>197</v>
      </c>
      <c r="B191" s="68" t="s">
        <v>7408</v>
      </c>
      <c r="C191" s="68" t="s">
        <v>3720</v>
      </c>
      <c r="D191" s="68"/>
      <c r="E191" s="83" t="s">
        <v>3470</v>
      </c>
      <c r="F191" s="83"/>
      <c r="G191" s="83"/>
      <c r="H191" s="83"/>
      <c r="I191" s="68" t="s">
        <v>3674</v>
      </c>
    </row>
    <row r="192" spans="1:9">
      <c r="A192" s="68">
        <v>198</v>
      </c>
      <c r="B192" s="68" t="s">
        <v>7409</v>
      </c>
      <c r="C192" s="68" t="s">
        <v>3721</v>
      </c>
      <c r="D192" s="68"/>
      <c r="E192" s="83" t="s">
        <v>3470</v>
      </c>
      <c r="F192" s="83"/>
      <c r="G192" s="83"/>
      <c r="H192" s="83"/>
      <c r="I192" s="68" t="s">
        <v>3674</v>
      </c>
    </row>
    <row r="193" spans="1:9">
      <c r="A193" s="68">
        <v>199</v>
      </c>
      <c r="B193" s="68" t="s">
        <v>7410</v>
      </c>
      <c r="C193" s="68" t="s">
        <v>3722</v>
      </c>
      <c r="D193" s="68"/>
      <c r="E193" s="83" t="s">
        <v>3470</v>
      </c>
      <c r="F193" s="83"/>
      <c r="G193" s="83"/>
      <c r="H193" s="83"/>
      <c r="I193" s="68" t="s">
        <v>3674</v>
      </c>
    </row>
    <row r="194" spans="1:9">
      <c r="A194" s="68">
        <v>200</v>
      </c>
      <c r="B194" s="68" t="s">
        <v>7411</v>
      </c>
      <c r="C194" s="68" t="s">
        <v>3723</v>
      </c>
      <c r="D194" s="68"/>
      <c r="E194" s="83" t="s">
        <v>3470</v>
      </c>
      <c r="F194" s="83"/>
      <c r="G194" s="83"/>
      <c r="H194" s="83"/>
      <c r="I194" s="68" t="s">
        <v>3674</v>
      </c>
    </row>
    <row r="195" spans="1:9">
      <c r="A195" s="68">
        <v>201</v>
      </c>
      <c r="B195" s="68" t="s">
        <v>5755</v>
      </c>
      <c r="C195" s="68" t="s">
        <v>3473</v>
      </c>
      <c r="D195" s="68"/>
      <c r="E195" s="83"/>
      <c r="F195" s="83"/>
      <c r="G195" s="83"/>
      <c r="H195" s="83"/>
      <c r="I195" s="68"/>
    </row>
    <row r="196" spans="1:9">
      <c r="A196" s="68">
        <v>202</v>
      </c>
      <c r="B196" s="68" t="s">
        <v>7412</v>
      </c>
      <c r="C196" s="68" t="s">
        <v>3724</v>
      </c>
      <c r="D196" s="68"/>
      <c r="E196" s="83" t="s">
        <v>3470</v>
      </c>
      <c r="F196" s="83"/>
      <c r="G196" s="83"/>
      <c r="H196" s="83"/>
      <c r="I196" s="68" t="s">
        <v>3674</v>
      </c>
    </row>
    <row r="197" spans="1:9">
      <c r="A197" s="68">
        <v>203</v>
      </c>
      <c r="B197" s="68" t="s">
        <v>5845</v>
      </c>
      <c r="C197" s="68"/>
      <c r="D197" s="68"/>
      <c r="E197" s="83"/>
      <c r="F197" s="83"/>
      <c r="G197" s="83"/>
      <c r="H197" s="83"/>
      <c r="I197" s="68"/>
    </row>
    <row r="198" spans="1:9">
      <c r="A198" s="68">
        <v>204</v>
      </c>
      <c r="B198" s="68" t="s">
        <v>5846</v>
      </c>
      <c r="C198" s="68"/>
      <c r="D198" s="68"/>
      <c r="E198" s="83"/>
      <c r="F198" s="83"/>
      <c r="G198" s="83"/>
      <c r="H198" s="83"/>
      <c r="I198" s="68"/>
    </row>
    <row r="199" spans="1:9">
      <c r="A199" s="68">
        <v>205</v>
      </c>
      <c r="B199" s="68" t="s">
        <v>5847</v>
      </c>
      <c r="C199" s="68" t="s">
        <v>4257</v>
      </c>
      <c r="D199" s="68"/>
      <c r="E199" s="83"/>
      <c r="F199" s="83"/>
      <c r="G199" s="83"/>
      <c r="H199" s="83"/>
      <c r="I199" s="68"/>
    </row>
    <row r="200" spans="1:9">
      <c r="A200" s="68">
        <v>206</v>
      </c>
      <c r="B200" s="68" t="s">
        <v>7413</v>
      </c>
      <c r="C200" s="68" t="s">
        <v>3725</v>
      </c>
      <c r="D200" s="68"/>
      <c r="E200" s="83" t="s">
        <v>3470</v>
      </c>
      <c r="F200" s="83"/>
      <c r="G200" s="83"/>
      <c r="H200" s="83"/>
      <c r="I200" s="68" t="s">
        <v>3679</v>
      </c>
    </row>
    <row r="201" spans="1:9">
      <c r="A201" s="68">
        <v>207</v>
      </c>
      <c r="B201" s="68" t="s">
        <v>7414</v>
      </c>
      <c r="C201" s="68" t="s">
        <v>3726</v>
      </c>
      <c r="D201" s="68"/>
      <c r="E201" s="83" t="s">
        <v>3470</v>
      </c>
      <c r="F201" s="83"/>
      <c r="G201" s="83"/>
      <c r="H201" s="83"/>
      <c r="I201" s="68" t="s">
        <v>3679</v>
      </c>
    </row>
    <row r="202" spans="1:9">
      <c r="A202" s="68">
        <v>208</v>
      </c>
      <c r="B202" s="68" t="s">
        <v>7415</v>
      </c>
      <c r="C202" s="68" t="s">
        <v>3727</v>
      </c>
      <c r="D202" s="68"/>
      <c r="E202" s="83" t="s">
        <v>3470</v>
      </c>
      <c r="F202" s="83"/>
      <c r="G202" s="83"/>
      <c r="H202" s="83"/>
      <c r="I202" s="68" t="s">
        <v>3679</v>
      </c>
    </row>
    <row r="203" spans="1:9">
      <c r="A203" s="68">
        <v>209</v>
      </c>
      <c r="B203" s="68" t="s">
        <v>7416</v>
      </c>
      <c r="C203" s="68"/>
      <c r="D203" s="68"/>
      <c r="E203" s="83" t="s">
        <v>3728</v>
      </c>
      <c r="F203" s="83"/>
      <c r="G203" s="83"/>
      <c r="H203" s="83"/>
      <c r="I203" s="68"/>
    </row>
    <row r="204" spans="1:9">
      <c r="A204" s="68">
        <v>210</v>
      </c>
      <c r="B204" s="68" t="s">
        <v>7417</v>
      </c>
      <c r="C204" s="68" t="s">
        <v>3729</v>
      </c>
      <c r="D204" s="68"/>
      <c r="E204" s="83" t="s">
        <v>3470</v>
      </c>
      <c r="F204" s="83"/>
      <c r="G204" s="83"/>
      <c r="H204" s="83"/>
      <c r="I204" s="68" t="s">
        <v>3679</v>
      </c>
    </row>
    <row r="205" spans="1:9">
      <c r="A205" s="68">
        <v>211</v>
      </c>
      <c r="B205" s="68" t="s">
        <v>7418</v>
      </c>
      <c r="C205" s="68" t="s">
        <v>3190</v>
      </c>
      <c r="D205" s="68"/>
      <c r="E205" s="83" t="s">
        <v>3470</v>
      </c>
      <c r="F205" s="83"/>
      <c r="G205" s="83"/>
      <c r="H205" s="83"/>
      <c r="I205" s="68" t="s">
        <v>3679</v>
      </c>
    </row>
    <row r="206" spans="1:9">
      <c r="A206" s="68">
        <v>212</v>
      </c>
      <c r="B206" s="68" t="s">
        <v>7419</v>
      </c>
      <c r="C206" s="68" t="s">
        <v>3730</v>
      </c>
      <c r="D206" s="68"/>
      <c r="E206" s="83" t="s">
        <v>3470</v>
      </c>
      <c r="F206" s="83"/>
      <c r="G206" s="83"/>
      <c r="H206" s="83"/>
      <c r="I206" s="68" t="s">
        <v>3679</v>
      </c>
    </row>
    <row r="207" spans="1:9">
      <c r="A207" s="68">
        <v>213</v>
      </c>
      <c r="B207" s="68" t="s">
        <v>5848</v>
      </c>
      <c r="C207" s="68"/>
      <c r="D207" s="68"/>
      <c r="E207" s="83"/>
      <c r="F207" s="83"/>
      <c r="G207" s="83"/>
      <c r="H207" s="83"/>
      <c r="I207" s="68"/>
    </row>
    <row r="208" spans="1:9">
      <c r="A208" s="68">
        <v>214</v>
      </c>
      <c r="B208" s="68" t="s">
        <v>5849</v>
      </c>
      <c r="C208" s="68"/>
      <c r="D208" s="68"/>
      <c r="E208" s="83"/>
      <c r="F208" s="83"/>
      <c r="G208" s="83"/>
      <c r="H208" s="83"/>
      <c r="I208" s="68"/>
    </row>
    <row r="209" spans="1:9">
      <c r="A209" s="68">
        <v>215</v>
      </c>
      <c r="B209" s="68" t="s">
        <v>7197</v>
      </c>
      <c r="C209" s="68" t="s">
        <v>3645</v>
      </c>
      <c r="D209" s="68"/>
      <c r="E209" s="83" t="s">
        <v>3633</v>
      </c>
      <c r="F209" s="83" t="s">
        <v>8803</v>
      </c>
      <c r="G209" s="83"/>
      <c r="H209" s="83"/>
      <c r="I209" s="83"/>
    </row>
    <row r="210" spans="1:9">
      <c r="A210" s="68">
        <v>216</v>
      </c>
      <c r="B210" s="68" t="s">
        <v>5850</v>
      </c>
      <c r="C210" s="68"/>
      <c r="D210" s="68"/>
      <c r="E210" s="83"/>
      <c r="F210" s="83"/>
      <c r="G210" s="83"/>
      <c r="H210" s="83"/>
      <c r="I210" s="68"/>
    </row>
    <row r="211" spans="1:9">
      <c r="A211" s="68">
        <v>217</v>
      </c>
      <c r="B211" s="68" t="s">
        <v>5851</v>
      </c>
      <c r="C211" s="68" t="s">
        <v>3474</v>
      </c>
      <c r="D211" s="68"/>
      <c r="E211" s="83"/>
      <c r="F211" s="83"/>
      <c r="G211" s="83"/>
      <c r="H211" s="83"/>
      <c r="I211" s="68"/>
    </row>
    <row r="212" spans="1:9">
      <c r="A212" s="68">
        <v>218</v>
      </c>
      <c r="B212" s="68" t="s">
        <v>5852</v>
      </c>
      <c r="C212" s="68" t="s">
        <v>3475</v>
      </c>
      <c r="D212" s="68"/>
      <c r="E212" s="83"/>
      <c r="F212" s="83"/>
      <c r="G212" s="83"/>
      <c r="H212" s="83"/>
      <c r="I212" s="68"/>
    </row>
    <row r="213" spans="1:9">
      <c r="A213" s="68">
        <v>219</v>
      </c>
      <c r="B213" s="68" t="s">
        <v>5853</v>
      </c>
      <c r="C213" s="68"/>
      <c r="D213" s="68"/>
      <c r="E213" s="83"/>
      <c r="F213" s="83"/>
      <c r="G213" s="83"/>
      <c r="H213" s="83"/>
      <c r="I213" s="68"/>
    </row>
    <row r="214" spans="1:9">
      <c r="A214" s="68">
        <v>220</v>
      </c>
      <c r="B214" s="68" t="s">
        <v>5854</v>
      </c>
      <c r="C214" s="68"/>
      <c r="D214" s="68"/>
      <c r="E214" s="83"/>
      <c r="F214" s="83"/>
      <c r="G214" s="83"/>
      <c r="H214" s="83"/>
      <c r="I214" s="68"/>
    </row>
    <row r="215" spans="1:9">
      <c r="A215" s="68">
        <v>221</v>
      </c>
      <c r="B215" s="68" t="s">
        <v>5855</v>
      </c>
      <c r="C215" s="68"/>
      <c r="D215" s="68"/>
      <c r="E215" s="83"/>
      <c r="F215" s="83"/>
      <c r="G215" s="83"/>
      <c r="H215" s="83"/>
      <c r="I215" s="68"/>
    </row>
    <row r="216" spans="1:9">
      <c r="A216" s="68">
        <v>222</v>
      </c>
      <c r="B216" s="68" t="s">
        <v>5856</v>
      </c>
      <c r="C216" s="68"/>
      <c r="D216" s="68"/>
      <c r="E216" s="83"/>
      <c r="F216" s="83"/>
      <c r="G216" s="83"/>
      <c r="H216" s="83"/>
      <c r="I216" s="68"/>
    </row>
    <row r="217" spans="1:9">
      <c r="A217" s="68">
        <v>223</v>
      </c>
      <c r="B217" s="68" t="s">
        <v>5857</v>
      </c>
      <c r="C217" s="68"/>
      <c r="D217" s="68"/>
      <c r="E217" s="83"/>
      <c r="F217" s="83"/>
      <c r="G217" s="83"/>
      <c r="H217" s="83"/>
      <c r="I217" s="68"/>
    </row>
    <row r="218" spans="1:9">
      <c r="A218" s="68">
        <v>224</v>
      </c>
      <c r="B218" s="68" t="s">
        <v>7420</v>
      </c>
      <c r="C218" s="68"/>
      <c r="D218" s="68"/>
      <c r="E218" s="83" t="s">
        <v>3470</v>
      </c>
      <c r="F218" s="83"/>
      <c r="G218" s="83"/>
      <c r="H218" s="83"/>
      <c r="I218" s="68" t="s">
        <v>3676</v>
      </c>
    </row>
    <row r="219" spans="1:9">
      <c r="A219" s="68">
        <v>225</v>
      </c>
      <c r="B219" s="68" t="s">
        <v>7421</v>
      </c>
      <c r="C219" s="68" t="s">
        <v>3731</v>
      </c>
      <c r="D219" s="68"/>
      <c r="E219" s="83" t="s">
        <v>3728</v>
      </c>
      <c r="F219" s="83"/>
      <c r="G219" s="83"/>
      <c r="H219" s="83"/>
      <c r="I219" s="68"/>
    </row>
    <row r="220" spans="1:9">
      <c r="A220" s="68">
        <v>226</v>
      </c>
      <c r="B220" s="68" t="s">
        <v>7422</v>
      </c>
      <c r="C220" s="68"/>
      <c r="D220" s="68"/>
      <c r="E220" s="83" t="s">
        <v>3728</v>
      </c>
      <c r="F220" s="83"/>
      <c r="G220" s="83"/>
      <c r="H220" s="83"/>
      <c r="I220" s="68"/>
    </row>
    <row r="221" spans="1:9">
      <c r="A221" s="68">
        <v>227</v>
      </c>
      <c r="B221" s="68" t="s">
        <v>7423</v>
      </c>
      <c r="C221" s="68"/>
      <c r="D221" s="68"/>
      <c r="E221" s="83" t="s">
        <v>3470</v>
      </c>
      <c r="F221" s="83"/>
      <c r="G221" s="83"/>
      <c r="H221" s="83"/>
      <c r="I221" s="68" t="s">
        <v>3679</v>
      </c>
    </row>
    <row r="222" spans="1:9">
      <c r="A222" s="68">
        <v>228</v>
      </c>
      <c r="B222" s="68" t="s">
        <v>5858</v>
      </c>
      <c r="C222" s="68"/>
      <c r="D222" s="68"/>
      <c r="E222" s="83"/>
      <c r="F222" s="83"/>
      <c r="G222" s="83"/>
      <c r="H222" s="83"/>
      <c r="I222" s="68"/>
    </row>
    <row r="223" spans="1:9">
      <c r="A223" s="68">
        <v>229</v>
      </c>
      <c r="B223" s="68" t="s">
        <v>5859</v>
      </c>
      <c r="C223" s="68"/>
      <c r="D223" s="68"/>
      <c r="E223" s="83"/>
      <c r="F223" s="83"/>
      <c r="G223" s="83"/>
      <c r="H223" s="83"/>
      <c r="I223" s="68"/>
    </row>
    <row r="224" spans="1:9">
      <c r="A224" s="68">
        <v>230</v>
      </c>
      <c r="B224" s="68" t="s">
        <v>8355</v>
      </c>
      <c r="C224" s="68"/>
      <c r="D224" s="68"/>
      <c r="E224" s="83"/>
      <c r="F224" s="83"/>
      <c r="G224" s="83"/>
      <c r="H224" s="83"/>
      <c r="I224" s="68"/>
    </row>
    <row r="225" spans="1:9">
      <c r="A225" s="68">
        <v>231</v>
      </c>
      <c r="B225" s="68" t="s">
        <v>5860</v>
      </c>
      <c r="C225" s="68"/>
      <c r="D225" s="68"/>
      <c r="E225" s="83"/>
      <c r="F225" s="83"/>
      <c r="G225" s="83"/>
      <c r="H225" s="83"/>
      <c r="I225" s="68"/>
    </row>
    <row r="226" spans="1:9">
      <c r="A226" s="68">
        <v>232</v>
      </c>
      <c r="B226" s="68" t="s">
        <v>5861</v>
      </c>
      <c r="C226" s="68"/>
      <c r="D226" s="68"/>
      <c r="E226" s="83"/>
      <c r="F226" s="83"/>
      <c r="G226" s="83"/>
      <c r="H226" s="83"/>
      <c r="I226" s="68"/>
    </row>
    <row r="227" spans="1:9">
      <c r="A227" s="68">
        <v>233</v>
      </c>
      <c r="B227" s="68" t="s">
        <v>7424</v>
      </c>
      <c r="C227" s="68"/>
      <c r="D227" s="68"/>
      <c r="E227" s="83" t="s">
        <v>3470</v>
      </c>
      <c r="F227" s="83"/>
      <c r="G227" s="83"/>
      <c r="H227" s="83"/>
      <c r="I227" s="68" t="s">
        <v>3674</v>
      </c>
    </row>
    <row r="228" spans="1:9">
      <c r="A228" s="68">
        <v>234</v>
      </c>
      <c r="B228" s="68" t="s">
        <v>7425</v>
      </c>
      <c r="C228" s="68"/>
      <c r="D228" s="68"/>
      <c r="E228" s="83" t="s">
        <v>3470</v>
      </c>
      <c r="F228" s="83"/>
      <c r="G228" s="83"/>
      <c r="H228" s="83"/>
      <c r="I228" s="68" t="s">
        <v>3674</v>
      </c>
    </row>
    <row r="229" spans="1:9">
      <c r="A229" s="68">
        <v>235</v>
      </c>
      <c r="B229" s="68" t="s">
        <v>7426</v>
      </c>
      <c r="C229" s="68"/>
      <c r="D229" s="68"/>
      <c r="E229" s="83" t="s">
        <v>3470</v>
      </c>
      <c r="F229" s="83"/>
      <c r="G229" s="83"/>
      <c r="H229" s="83"/>
      <c r="I229" s="68" t="s">
        <v>3674</v>
      </c>
    </row>
    <row r="230" spans="1:9">
      <c r="A230" s="68">
        <v>236</v>
      </c>
      <c r="B230" s="68" t="s">
        <v>7427</v>
      </c>
      <c r="C230" s="68"/>
      <c r="D230" s="68"/>
      <c r="E230" s="83" t="s">
        <v>3470</v>
      </c>
      <c r="F230" s="83"/>
      <c r="G230" s="83"/>
      <c r="H230" s="83"/>
      <c r="I230" s="68" t="s">
        <v>3674</v>
      </c>
    </row>
    <row r="231" spans="1:9">
      <c r="A231" s="68">
        <v>237</v>
      </c>
      <c r="B231" s="68" t="s">
        <v>8356</v>
      </c>
      <c r="C231" s="68"/>
      <c r="D231" s="68"/>
      <c r="E231" s="83"/>
      <c r="F231" s="83"/>
      <c r="G231" s="83"/>
      <c r="H231" s="83"/>
      <c r="I231" s="68"/>
    </row>
    <row r="232" spans="1:9">
      <c r="A232" s="68">
        <v>238</v>
      </c>
      <c r="B232" s="68" t="s">
        <v>8357</v>
      </c>
      <c r="C232" s="68"/>
      <c r="D232" s="68"/>
      <c r="E232" s="83"/>
      <c r="F232" s="83"/>
      <c r="G232" s="83"/>
      <c r="H232" s="83"/>
      <c r="I232" s="68"/>
    </row>
    <row r="233" spans="1:9">
      <c r="A233" s="68">
        <v>239</v>
      </c>
      <c r="B233" s="68" t="s">
        <v>5862</v>
      </c>
      <c r="C233" s="68"/>
      <c r="D233" s="68"/>
      <c r="E233" s="83"/>
      <c r="F233" s="83"/>
      <c r="G233" s="83"/>
      <c r="H233" s="83"/>
      <c r="I233" s="68"/>
    </row>
    <row r="234" spans="1:9">
      <c r="A234" s="68">
        <v>240</v>
      </c>
      <c r="B234" s="68" t="s">
        <v>5863</v>
      </c>
      <c r="C234" s="68"/>
      <c r="D234" s="68"/>
      <c r="E234" s="83"/>
      <c r="F234" s="83"/>
      <c r="G234" s="83"/>
      <c r="H234" s="83"/>
      <c r="I234" s="68"/>
    </row>
    <row r="235" spans="1:9">
      <c r="A235" s="68">
        <v>241</v>
      </c>
      <c r="B235" s="68" t="s">
        <v>7428</v>
      </c>
      <c r="C235" s="68" t="s">
        <v>3732</v>
      </c>
      <c r="D235" s="68"/>
      <c r="E235" s="83" t="s">
        <v>3470</v>
      </c>
      <c r="F235" s="83"/>
      <c r="G235" s="83"/>
      <c r="H235" s="83"/>
      <c r="I235" s="68" t="s">
        <v>3674</v>
      </c>
    </row>
    <row r="236" spans="1:9">
      <c r="A236" s="68">
        <v>242</v>
      </c>
      <c r="B236" s="68" t="s">
        <v>5756</v>
      </c>
      <c r="C236" s="68"/>
      <c r="D236" s="68"/>
      <c r="E236" s="83"/>
      <c r="F236" s="83"/>
      <c r="G236" s="83"/>
      <c r="H236" s="83"/>
      <c r="I236" s="68"/>
    </row>
    <row r="237" spans="1:9">
      <c r="A237" s="68">
        <v>243</v>
      </c>
      <c r="B237" s="68" t="s">
        <v>7429</v>
      </c>
      <c r="C237" s="68"/>
      <c r="D237" s="68"/>
      <c r="E237" s="83" t="s">
        <v>3470</v>
      </c>
      <c r="F237" s="83"/>
      <c r="G237" s="83"/>
      <c r="H237" s="83"/>
      <c r="I237" s="68" t="s">
        <v>3674</v>
      </c>
    </row>
    <row r="238" spans="1:9">
      <c r="A238" s="68">
        <v>244</v>
      </c>
      <c r="B238" s="68" t="s">
        <v>7198</v>
      </c>
      <c r="C238" s="68"/>
      <c r="D238" s="68"/>
      <c r="E238" s="83"/>
      <c r="F238" s="83" t="s">
        <v>8811</v>
      </c>
      <c r="G238" s="123">
        <v>0.72</v>
      </c>
      <c r="H238" s="123">
        <v>0.68</v>
      </c>
      <c r="I238" s="68"/>
    </row>
    <row r="239" spans="1:9">
      <c r="A239" s="68">
        <v>245</v>
      </c>
      <c r="B239" s="68" t="s">
        <v>7199</v>
      </c>
      <c r="C239" s="68"/>
      <c r="D239" s="68"/>
      <c r="E239" s="83" t="s">
        <v>3647</v>
      </c>
      <c r="F239" s="85" t="s">
        <v>8812</v>
      </c>
      <c r="G239" s="124">
        <v>0.72</v>
      </c>
      <c r="H239" s="124">
        <v>0.65</v>
      </c>
      <c r="I239" s="68"/>
    </row>
    <row r="240" spans="1:9">
      <c r="A240" s="68">
        <v>246</v>
      </c>
      <c r="B240" s="68" t="s">
        <v>7200</v>
      </c>
      <c r="C240" s="68"/>
      <c r="D240" s="68"/>
      <c r="E240" s="83" t="s">
        <v>3648</v>
      </c>
      <c r="F240" t="s">
        <v>8813</v>
      </c>
      <c r="G240" s="83" t="s">
        <v>8814</v>
      </c>
      <c r="H240" s="83" t="s">
        <v>8815</v>
      </c>
      <c r="I240" s="68"/>
    </row>
    <row r="241" spans="1:9">
      <c r="A241" s="68">
        <v>247</v>
      </c>
      <c r="B241" s="68" t="s">
        <v>7201</v>
      </c>
      <c r="C241" s="68"/>
      <c r="D241" s="68"/>
      <c r="E241" s="83" t="s">
        <v>3649</v>
      </c>
      <c r="F241" s="83" t="s">
        <v>8816</v>
      </c>
      <c r="G241" s="83" t="s">
        <v>8817</v>
      </c>
      <c r="H241" s="83" t="s">
        <v>8818</v>
      </c>
      <c r="I241" s="68"/>
    </row>
    <row r="242" spans="1:9">
      <c r="A242" s="68">
        <v>248</v>
      </c>
      <c r="B242" s="68" t="s">
        <v>7202</v>
      </c>
      <c r="C242" s="68"/>
      <c r="D242" s="68"/>
      <c r="E242" s="83" t="s">
        <v>3628</v>
      </c>
      <c r="F242" t="s">
        <v>8819</v>
      </c>
      <c r="G242" s="83" t="s">
        <v>8888</v>
      </c>
      <c r="H242" s="83" t="s">
        <v>8820</v>
      </c>
      <c r="I242" s="68"/>
    </row>
    <row r="243" spans="1:9">
      <c r="A243" s="68">
        <v>249</v>
      </c>
      <c r="B243" s="68" t="s">
        <v>7203</v>
      </c>
      <c r="C243" s="68"/>
      <c r="D243" s="68"/>
      <c r="E243" s="83" t="s">
        <v>3628</v>
      </c>
      <c r="F243" s="83" t="s">
        <v>8821</v>
      </c>
      <c r="G243" s="83" t="s">
        <v>8889</v>
      </c>
      <c r="H243" s="83" t="s">
        <v>8890</v>
      </c>
      <c r="I243" s="68"/>
    </row>
    <row r="244" spans="1:9">
      <c r="A244" s="68">
        <v>250</v>
      </c>
      <c r="B244" s="68" t="s">
        <v>7204</v>
      </c>
      <c r="C244" s="68"/>
      <c r="D244" s="68"/>
      <c r="E244" s="83"/>
      <c r="F244" s="83" t="s">
        <v>8807</v>
      </c>
      <c r="G244" s="83"/>
      <c r="H244" s="83"/>
      <c r="I244" s="68"/>
    </row>
    <row r="245" spans="1:9">
      <c r="A245" s="68">
        <v>251</v>
      </c>
      <c r="B245" s="68" t="s">
        <v>8358</v>
      </c>
      <c r="C245" s="68"/>
      <c r="D245" s="68"/>
      <c r="E245" s="83"/>
      <c r="F245" s="83"/>
      <c r="G245" s="83"/>
      <c r="H245" s="83"/>
      <c r="I245" s="68"/>
    </row>
    <row r="246" spans="1:9">
      <c r="A246" s="68">
        <v>252</v>
      </c>
      <c r="B246" s="68" t="s">
        <v>8359</v>
      </c>
      <c r="C246" s="68"/>
      <c r="D246" s="68"/>
      <c r="E246" s="83"/>
      <c r="F246" s="83"/>
      <c r="G246" s="83"/>
      <c r="H246" s="83"/>
      <c r="I246" s="68"/>
    </row>
    <row r="247" spans="1:9">
      <c r="A247" s="68">
        <v>253</v>
      </c>
      <c r="B247" s="68" t="s">
        <v>7430</v>
      </c>
      <c r="C247" s="68" t="s">
        <v>3733</v>
      </c>
      <c r="D247" s="68"/>
      <c r="E247" s="83" t="s">
        <v>3470</v>
      </c>
      <c r="F247" s="83"/>
      <c r="G247" s="83"/>
      <c r="H247" s="83"/>
      <c r="I247" s="68" t="s">
        <v>3679</v>
      </c>
    </row>
    <row r="248" spans="1:9">
      <c r="A248" s="68">
        <v>254</v>
      </c>
      <c r="B248" s="68" t="s">
        <v>7431</v>
      </c>
      <c r="C248" s="68" t="s">
        <v>3734</v>
      </c>
      <c r="D248" s="68"/>
      <c r="E248" s="83" t="s">
        <v>3470</v>
      </c>
      <c r="F248" s="83"/>
      <c r="G248" s="83"/>
      <c r="H248" s="83"/>
      <c r="I248" s="68" t="s">
        <v>3679</v>
      </c>
    </row>
    <row r="249" spans="1:9">
      <c r="A249" s="68">
        <v>255</v>
      </c>
      <c r="B249" s="68" t="s">
        <v>7432</v>
      </c>
      <c r="C249" s="68" t="s">
        <v>3735</v>
      </c>
      <c r="D249" s="68"/>
      <c r="E249" s="83" t="s">
        <v>3470</v>
      </c>
      <c r="F249" s="83"/>
      <c r="G249" s="83"/>
      <c r="H249" s="83"/>
      <c r="I249" s="68" t="s">
        <v>3679</v>
      </c>
    </row>
    <row r="250" spans="1:9">
      <c r="A250" s="68">
        <v>256</v>
      </c>
      <c r="B250" s="68" t="s">
        <v>7433</v>
      </c>
      <c r="C250" s="68" t="s">
        <v>3736</v>
      </c>
      <c r="D250" s="68"/>
      <c r="E250" s="83" t="s">
        <v>3470</v>
      </c>
      <c r="F250" s="83"/>
      <c r="G250" s="83"/>
      <c r="H250" s="83"/>
      <c r="I250" s="68" t="s">
        <v>3679</v>
      </c>
    </row>
    <row r="251" spans="1:9">
      <c r="A251" s="68">
        <v>257</v>
      </c>
      <c r="B251" s="68" t="s">
        <v>7434</v>
      </c>
      <c r="C251" s="68" t="s">
        <v>3737</v>
      </c>
      <c r="D251" s="68"/>
      <c r="E251" s="83" t="s">
        <v>3470</v>
      </c>
      <c r="F251" s="83"/>
      <c r="G251" s="83"/>
      <c r="H251" s="83"/>
      <c r="I251" s="68" t="s">
        <v>3679</v>
      </c>
    </row>
    <row r="252" spans="1:9">
      <c r="A252" s="68">
        <v>258</v>
      </c>
      <c r="B252" s="68" t="s">
        <v>7435</v>
      </c>
      <c r="C252" s="68" t="s">
        <v>3206</v>
      </c>
      <c r="D252" s="68"/>
      <c r="E252" s="83" t="s">
        <v>3470</v>
      </c>
      <c r="F252" s="83"/>
      <c r="G252" s="83"/>
      <c r="H252" s="83"/>
      <c r="I252" s="68" t="s">
        <v>3679</v>
      </c>
    </row>
    <row r="253" spans="1:9">
      <c r="A253" s="68">
        <v>259</v>
      </c>
      <c r="B253" s="68" t="s">
        <v>7436</v>
      </c>
      <c r="C253" s="68" t="s">
        <v>3738</v>
      </c>
      <c r="D253" s="68"/>
      <c r="E253" s="83" t="s">
        <v>3470</v>
      </c>
      <c r="F253" s="83"/>
      <c r="G253" s="83"/>
      <c r="H253" s="83"/>
      <c r="I253" s="68" t="s">
        <v>3679</v>
      </c>
    </row>
    <row r="254" spans="1:9">
      <c r="A254" s="68">
        <v>260</v>
      </c>
      <c r="B254" s="68" t="s">
        <v>5757</v>
      </c>
      <c r="C254" s="68" t="s">
        <v>3476</v>
      </c>
      <c r="D254" s="68"/>
      <c r="E254" s="83"/>
      <c r="F254" s="83"/>
      <c r="G254" s="83"/>
      <c r="H254" s="83"/>
      <c r="I254" s="68"/>
    </row>
    <row r="255" spans="1:9">
      <c r="A255" s="68">
        <v>261</v>
      </c>
      <c r="B255" s="68" t="s">
        <v>7437</v>
      </c>
      <c r="C255" s="68" t="s">
        <v>3739</v>
      </c>
      <c r="D255" s="68"/>
      <c r="E255" s="83" t="s">
        <v>3470</v>
      </c>
      <c r="F255" s="83"/>
      <c r="G255" s="83"/>
      <c r="H255" s="83"/>
      <c r="I255" s="68" t="s">
        <v>3679</v>
      </c>
    </row>
    <row r="256" spans="1:9">
      <c r="A256" s="68">
        <v>262</v>
      </c>
      <c r="B256" s="68" t="s">
        <v>7438</v>
      </c>
      <c r="C256" s="68" t="s">
        <v>3740</v>
      </c>
      <c r="D256" s="68"/>
      <c r="E256" s="83" t="s">
        <v>3470</v>
      </c>
      <c r="F256" s="83"/>
      <c r="G256" s="83"/>
      <c r="H256" s="83"/>
      <c r="I256" s="68" t="s">
        <v>3679</v>
      </c>
    </row>
    <row r="257" spans="1:9">
      <c r="A257" s="68">
        <v>263</v>
      </c>
      <c r="B257" s="68" t="s">
        <v>7439</v>
      </c>
      <c r="C257" s="68"/>
      <c r="D257" s="68"/>
      <c r="E257" s="83" t="s">
        <v>3470</v>
      </c>
      <c r="F257" s="83"/>
      <c r="G257" s="83"/>
      <c r="H257" s="83"/>
      <c r="I257" s="68" t="s">
        <v>3679</v>
      </c>
    </row>
    <row r="258" spans="1:9">
      <c r="A258" s="68">
        <v>264</v>
      </c>
      <c r="B258" s="68" t="s">
        <v>7440</v>
      </c>
      <c r="C258" s="68" t="s">
        <v>3741</v>
      </c>
      <c r="D258" s="68"/>
      <c r="E258" s="83" t="s">
        <v>3470</v>
      </c>
      <c r="F258" s="83"/>
      <c r="G258" s="83"/>
      <c r="H258" s="83"/>
      <c r="I258" s="68" t="s">
        <v>3679</v>
      </c>
    </row>
    <row r="259" spans="1:9">
      <c r="A259" s="68">
        <v>265</v>
      </c>
      <c r="B259" s="68" t="s">
        <v>7441</v>
      </c>
      <c r="C259" s="68" t="s">
        <v>3742</v>
      </c>
      <c r="D259" s="68"/>
      <c r="E259" s="83" t="s">
        <v>3470</v>
      </c>
      <c r="F259" s="83"/>
      <c r="G259" s="83"/>
      <c r="H259" s="83"/>
      <c r="I259" s="68" t="s">
        <v>3679</v>
      </c>
    </row>
    <row r="260" spans="1:9">
      <c r="A260" s="68">
        <v>266</v>
      </c>
      <c r="B260" s="68" t="s">
        <v>5758</v>
      </c>
      <c r="C260" s="68" t="s">
        <v>3477</v>
      </c>
      <c r="D260" s="68"/>
      <c r="E260" s="83"/>
      <c r="F260" s="83"/>
      <c r="G260" s="83"/>
      <c r="H260" s="83"/>
      <c r="I260" s="68"/>
    </row>
    <row r="261" spans="1:9">
      <c r="A261" s="68">
        <v>267</v>
      </c>
      <c r="B261" s="68" t="s">
        <v>5864</v>
      </c>
      <c r="C261" s="68" t="s">
        <v>3478</v>
      </c>
      <c r="D261" s="68"/>
      <c r="E261" s="83"/>
      <c r="F261" s="83"/>
      <c r="G261" s="83"/>
      <c r="H261" s="83"/>
      <c r="I261" s="68"/>
    </row>
    <row r="262" spans="1:9">
      <c r="A262" s="68">
        <v>268</v>
      </c>
      <c r="B262" s="68" t="s">
        <v>7442</v>
      </c>
      <c r="C262" s="68" t="s">
        <v>3205</v>
      </c>
      <c r="D262" s="68"/>
      <c r="E262" s="83" t="s">
        <v>3470</v>
      </c>
      <c r="F262" s="83"/>
      <c r="G262" s="83"/>
      <c r="H262" s="83"/>
      <c r="I262" s="68" t="s">
        <v>3679</v>
      </c>
    </row>
    <row r="263" spans="1:9">
      <c r="A263" s="68">
        <v>269</v>
      </c>
      <c r="B263" s="68" t="s">
        <v>7443</v>
      </c>
      <c r="C263" s="68" t="s">
        <v>3743</v>
      </c>
      <c r="D263" s="68"/>
      <c r="E263" s="83" t="s">
        <v>3470</v>
      </c>
      <c r="F263" s="83"/>
      <c r="G263" s="83"/>
      <c r="H263" s="83"/>
      <c r="I263" s="68" t="s">
        <v>3679</v>
      </c>
    </row>
    <row r="264" spans="1:9">
      <c r="A264" s="68">
        <v>270</v>
      </c>
      <c r="B264" s="68" t="s">
        <v>7444</v>
      </c>
      <c r="C264" s="68" t="s">
        <v>3179</v>
      </c>
      <c r="D264" s="68"/>
      <c r="E264" s="83" t="s">
        <v>3470</v>
      </c>
      <c r="F264" s="83"/>
      <c r="G264" s="83"/>
      <c r="H264" s="83"/>
      <c r="I264" s="68" t="s">
        <v>3679</v>
      </c>
    </row>
    <row r="265" spans="1:9">
      <c r="A265" s="68">
        <v>271</v>
      </c>
      <c r="B265" s="68" t="s">
        <v>7445</v>
      </c>
      <c r="C265" s="68" t="s">
        <v>3744</v>
      </c>
      <c r="D265" s="68"/>
      <c r="E265" s="83" t="s">
        <v>3470</v>
      </c>
      <c r="F265" s="83"/>
      <c r="G265" s="83"/>
      <c r="H265" s="83"/>
      <c r="I265" s="68" t="s">
        <v>3679</v>
      </c>
    </row>
    <row r="266" spans="1:9">
      <c r="A266" s="68">
        <v>272</v>
      </c>
      <c r="B266" s="68" t="s">
        <v>7446</v>
      </c>
      <c r="C266" s="68" t="s">
        <v>3745</v>
      </c>
      <c r="D266" s="68"/>
      <c r="E266" s="83" t="s">
        <v>3470</v>
      </c>
      <c r="F266" s="83"/>
      <c r="G266" s="83"/>
      <c r="H266" s="83"/>
      <c r="I266" s="68" t="s">
        <v>3679</v>
      </c>
    </row>
    <row r="267" spans="1:9">
      <c r="A267" s="68">
        <v>273</v>
      </c>
      <c r="B267" s="68" t="s">
        <v>7447</v>
      </c>
      <c r="C267" s="68" t="s">
        <v>3746</v>
      </c>
      <c r="D267" s="68"/>
      <c r="E267" s="83" t="s">
        <v>3470</v>
      </c>
      <c r="F267" s="83"/>
      <c r="G267" s="83"/>
      <c r="H267" s="83"/>
      <c r="I267" s="68" t="s">
        <v>3679</v>
      </c>
    </row>
    <row r="268" spans="1:9">
      <c r="A268" s="68">
        <v>274</v>
      </c>
      <c r="B268" s="68" t="s">
        <v>7448</v>
      </c>
      <c r="C268" s="68" t="s">
        <v>3747</v>
      </c>
      <c r="D268" s="68"/>
      <c r="E268" s="83" t="s">
        <v>3470</v>
      </c>
      <c r="F268" s="83"/>
      <c r="G268" s="83"/>
      <c r="H268" s="83"/>
      <c r="I268" s="68" t="s">
        <v>3679</v>
      </c>
    </row>
    <row r="269" spans="1:9">
      <c r="A269" s="68">
        <v>275</v>
      </c>
      <c r="B269" s="68" t="s">
        <v>5865</v>
      </c>
      <c r="C269" s="68"/>
      <c r="D269" s="68"/>
      <c r="E269" s="83"/>
      <c r="F269" s="83"/>
      <c r="G269" s="83"/>
      <c r="H269" s="83"/>
      <c r="I269" s="68"/>
    </row>
    <row r="270" spans="1:9">
      <c r="A270" s="68">
        <v>276</v>
      </c>
      <c r="B270" s="68" t="s">
        <v>5866</v>
      </c>
      <c r="C270" s="68"/>
      <c r="D270" s="68"/>
      <c r="E270" s="83"/>
      <c r="F270" s="83"/>
      <c r="G270" s="83"/>
      <c r="H270" s="83"/>
      <c r="I270" s="68"/>
    </row>
    <row r="271" spans="1:9">
      <c r="A271" s="68">
        <v>277</v>
      </c>
      <c r="B271" s="68" t="s">
        <v>5867</v>
      </c>
      <c r="C271" s="68"/>
      <c r="D271" s="68"/>
      <c r="E271" s="83"/>
      <c r="F271" s="83"/>
      <c r="G271" s="83"/>
      <c r="H271" s="83"/>
      <c r="I271" s="68"/>
    </row>
    <row r="272" spans="1:9">
      <c r="A272" s="68">
        <v>278</v>
      </c>
      <c r="B272" s="68" t="s">
        <v>5868</v>
      </c>
      <c r="C272" s="68"/>
      <c r="D272" s="68"/>
      <c r="E272" s="83"/>
      <c r="F272" s="83"/>
      <c r="G272" s="83"/>
      <c r="H272" s="83"/>
      <c r="I272" s="68"/>
    </row>
    <row r="273" spans="1:9">
      <c r="A273" s="68">
        <v>279</v>
      </c>
      <c r="B273" s="68" t="s">
        <v>5869</v>
      </c>
      <c r="C273" s="68"/>
      <c r="D273" s="68"/>
      <c r="E273" s="83"/>
      <c r="F273" s="83"/>
      <c r="G273" s="83"/>
      <c r="H273" s="83"/>
      <c r="I273" s="68"/>
    </row>
    <row r="274" spans="1:9">
      <c r="A274" s="68">
        <v>280</v>
      </c>
      <c r="B274" s="68" t="s">
        <v>7449</v>
      </c>
      <c r="C274" s="68" t="s">
        <v>3748</v>
      </c>
      <c r="D274" s="68"/>
      <c r="E274" s="83" t="s">
        <v>3470</v>
      </c>
      <c r="F274" s="83"/>
      <c r="G274" s="83"/>
      <c r="H274" s="83"/>
      <c r="I274" s="68" t="s">
        <v>3674</v>
      </c>
    </row>
    <row r="275" spans="1:9">
      <c r="A275" s="68">
        <v>281</v>
      </c>
      <c r="B275" s="68" t="s">
        <v>5870</v>
      </c>
      <c r="C275" s="68"/>
      <c r="D275" s="68"/>
      <c r="E275" s="83"/>
      <c r="F275" s="83"/>
      <c r="G275" s="83"/>
      <c r="H275" s="83"/>
      <c r="I275" s="68"/>
    </row>
    <row r="276" spans="1:9">
      <c r="A276" s="68">
        <v>282</v>
      </c>
      <c r="B276" s="68" t="s">
        <v>5871</v>
      </c>
      <c r="C276" s="68"/>
      <c r="D276" s="68"/>
      <c r="E276" s="83"/>
      <c r="F276" s="83"/>
      <c r="G276" s="83"/>
      <c r="H276" s="83"/>
      <c r="I276" s="68"/>
    </row>
    <row r="277" spans="1:9">
      <c r="A277" s="68">
        <v>283</v>
      </c>
      <c r="B277" s="68" t="s">
        <v>5872</v>
      </c>
      <c r="C277" s="68"/>
      <c r="D277" s="68"/>
      <c r="E277" s="83"/>
      <c r="F277" s="83"/>
      <c r="G277" s="83"/>
      <c r="H277" s="83"/>
      <c r="I277" s="68"/>
    </row>
    <row r="278" spans="1:9">
      <c r="A278" s="68">
        <v>284</v>
      </c>
      <c r="B278" s="68" t="s">
        <v>5873</v>
      </c>
      <c r="C278" s="68"/>
      <c r="D278" s="68"/>
      <c r="E278" s="83"/>
      <c r="F278" s="83"/>
      <c r="G278" s="83"/>
      <c r="H278" s="83"/>
      <c r="I278" s="68"/>
    </row>
    <row r="279" spans="1:9">
      <c r="A279" s="68">
        <v>285</v>
      </c>
      <c r="B279" s="68" t="s">
        <v>5759</v>
      </c>
      <c r="C279" s="68"/>
      <c r="D279" s="68"/>
      <c r="E279" s="83"/>
      <c r="F279" s="83"/>
      <c r="G279" s="83"/>
      <c r="H279" s="83"/>
      <c r="I279" s="68"/>
    </row>
    <row r="280" spans="1:9">
      <c r="A280" s="68">
        <v>286</v>
      </c>
      <c r="B280" s="68" t="s">
        <v>7450</v>
      </c>
      <c r="C280" s="68"/>
      <c r="D280" s="68"/>
      <c r="E280" s="83" t="s">
        <v>3470</v>
      </c>
      <c r="F280" s="83"/>
      <c r="G280" s="83"/>
      <c r="H280" s="83"/>
      <c r="I280" s="68" t="s">
        <v>3674</v>
      </c>
    </row>
    <row r="281" spans="1:9">
      <c r="A281" s="68">
        <v>287</v>
      </c>
      <c r="B281" s="68" t="s">
        <v>7451</v>
      </c>
      <c r="C281" s="68"/>
      <c r="D281" s="68"/>
      <c r="E281" s="83" t="s">
        <v>3470</v>
      </c>
      <c r="F281" s="83"/>
      <c r="G281" s="83"/>
      <c r="H281" s="83"/>
      <c r="I281" s="68" t="s">
        <v>3674</v>
      </c>
    </row>
    <row r="282" spans="1:9">
      <c r="A282" s="68">
        <v>288</v>
      </c>
      <c r="B282" s="68" t="s">
        <v>5874</v>
      </c>
      <c r="C282" s="68" t="s">
        <v>3479</v>
      </c>
      <c r="D282" s="68"/>
      <c r="E282" s="83"/>
      <c r="F282" s="83"/>
      <c r="G282" s="83"/>
      <c r="H282" s="83"/>
      <c r="I282" s="68"/>
    </row>
    <row r="283" spans="1:9">
      <c r="A283" s="68">
        <v>289</v>
      </c>
      <c r="B283" s="68" t="s">
        <v>7452</v>
      </c>
      <c r="C283" s="68" t="s">
        <v>3480</v>
      </c>
      <c r="D283" s="68"/>
      <c r="E283" s="83" t="s">
        <v>3470</v>
      </c>
      <c r="F283" s="83"/>
      <c r="G283" s="83"/>
      <c r="H283" s="83"/>
      <c r="I283" s="68" t="s">
        <v>3674</v>
      </c>
    </row>
    <row r="284" spans="1:9">
      <c r="A284" s="68">
        <v>290</v>
      </c>
      <c r="B284" s="68" t="s">
        <v>7453</v>
      </c>
      <c r="C284" s="68" t="s">
        <v>3749</v>
      </c>
      <c r="D284" s="68"/>
      <c r="E284" s="83" t="s">
        <v>3470</v>
      </c>
      <c r="F284" s="83"/>
      <c r="G284" s="83"/>
      <c r="H284" s="83"/>
      <c r="I284" s="68" t="s">
        <v>3674</v>
      </c>
    </row>
    <row r="285" spans="1:9">
      <c r="A285" s="68">
        <v>291</v>
      </c>
      <c r="B285" s="68" t="s">
        <v>7454</v>
      </c>
      <c r="C285" s="68" t="s">
        <v>3750</v>
      </c>
      <c r="D285" s="68"/>
      <c r="E285" s="83" t="s">
        <v>3470</v>
      </c>
      <c r="F285" s="83"/>
      <c r="G285" s="83"/>
      <c r="H285" s="83"/>
      <c r="I285" s="68" t="s">
        <v>3679</v>
      </c>
    </row>
    <row r="286" spans="1:9">
      <c r="A286" s="68">
        <v>292</v>
      </c>
      <c r="B286" s="68" t="s">
        <v>7455</v>
      </c>
      <c r="C286" s="68" t="s">
        <v>3751</v>
      </c>
      <c r="D286" s="68"/>
      <c r="E286" s="83" t="s">
        <v>3470</v>
      </c>
      <c r="F286" s="83"/>
      <c r="G286" s="83"/>
      <c r="H286" s="83"/>
      <c r="I286" s="68" t="s">
        <v>3679</v>
      </c>
    </row>
    <row r="287" spans="1:9">
      <c r="A287" s="68">
        <v>293</v>
      </c>
      <c r="B287" s="68" t="s">
        <v>7456</v>
      </c>
      <c r="C287" s="68" t="s">
        <v>3235</v>
      </c>
      <c r="D287" s="68"/>
      <c r="E287" s="83" t="s">
        <v>3470</v>
      </c>
      <c r="F287" s="83"/>
      <c r="G287" s="83"/>
      <c r="H287" s="83"/>
      <c r="I287" s="68" t="s">
        <v>3679</v>
      </c>
    </row>
    <row r="288" spans="1:9">
      <c r="A288" s="68">
        <v>294</v>
      </c>
      <c r="B288" s="68" t="s">
        <v>7457</v>
      </c>
      <c r="C288" s="68" t="s">
        <v>3243</v>
      </c>
      <c r="D288" s="68"/>
      <c r="E288" s="83" t="s">
        <v>3470</v>
      </c>
      <c r="F288" s="83"/>
      <c r="G288" s="83"/>
      <c r="H288" s="83"/>
      <c r="I288" s="68" t="s">
        <v>3679</v>
      </c>
    </row>
    <row r="289" spans="1:9">
      <c r="A289" s="68">
        <v>295</v>
      </c>
      <c r="B289" s="68" t="s">
        <v>5875</v>
      </c>
      <c r="C289" s="68" t="s">
        <v>3480</v>
      </c>
      <c r="D289" s="68"/>
      <c r="E289" s="83"/>
      <c r="F289" s="83"/>
      <c r="G289" s="83"/>
      <c r="H289" s="83"/>
      <c r="I289" s="68"/>
    </row>
    <row r="290" spans="1:9">
      <c r="A290" s="68">
        <v>296</v>
      </c>
      <c r="B290" s="68" t="s">
        <v>5876</v>
      </c>
      <c r="C290" s="68" t="s">
        <v>3481</v>
      </c>
      <c r="D290" s="68"/>
      <c r="E290" s="83"/>
      <c r="F290" s="83"/>
      <c r="G290" s="83"/>
      <c r="H290" s="83"/>
      <c r="I290" s="68"/>
    </row>
    <row r="291" spans="1:9">
      <c r="A291" s="68">
        <v>297</v>
      </c>
      <c r="B291" s="68" t="s">
        <v>7205</v>
      </c>
      <c r="C291" s="68"/>
      <c r="D291" s="68"/>
      <c r="E291" s="83" t="s">
        <v>3633</v>
      </c>
      <c r="F291" s="83" t="s">
        <v>8803</v>
      </c>
      <c r="G291" s="83"/>
      <c r="H291" s="83"/>
      <c r="I291" s="83"/>
    </row>
    <row r="292" spans="1:9">
      <c r="A292" s="68">
        <v>298</v>
      </c>
      <c r="B292" s="68" t="s">
        <v>7206</v>
      </c>
      <c r="C292" s="68" t="s">
        <v>3650</v>
      </c>
      <c r="D292" s="68"/>
      <c r="E292" s="83" t="s">
        <v>3633</v>
      </c>
      <c r="F292" s="83" t="s">
        <v>8803</v>
      </c>
      <c r="G292" s="83"/>
      <c r="H292" s="83"/>
      <c r="I292" s="83"/>
    </row>
    <row r="293" spans="1:9">
      <c r="A293" s="68">
        <v>299</v>
      </c>
      <c r="B293" s="68" t="s">
        <v>7207</v>
      </c>
      <c r="C293" s="68"/>
      <c r="D293" s="68"/>
      <c r="E293" s="83" t="s">
        <v>3633</v>
      </c>
      <c r="F293" s="83" t="s">
        <v>8803</v>
      </c>
      <c r="G293" s="83"/>
      <c r="H293" s="83"/>
      <c r="I293" s="83"/>
    </row>
    <row r="294" spans="1:9">
      <c r="A294" s="68">
        <v>300</v>
      </c>
      <c r="B294" s="68" t="s">
        <v>7208</v>
      </c>
      <c r="C294" s="68"/>
      <c r="D294" s="68"/>
      <c r="E294" s="83" t="s">
        <v>3633</v>
      </c>
      <c r="F294" s="83" t="s">
        <v>8803</v>
      </c>
      <c r="G294" s="83"/>
      <c r="H294" s="83"/>
      <c r="I294" s="83"/>
    </row>
    <row r="295" spans="1:9">
      <c r="A295" s="68">
        <v>301</v>
      </c>
      <c r="B295" s="68" t="s">
        <v>7209</v>
      </c>
      <c r="C295" s="68"/>
      <c r="D295" s="68"/>
      <c r="E295" s="83" t="s">
        <v>3633</v>
      </c>
      <c r="F295" s="83" t="s">
        <v>8803</v>
      </c>
      <c r="G295" s="83"/>
      <c r="H295" s="83"/>
      <c r="I295" s="83"/>
    </row>
    <row r="296" spans="1:9">
      <c r="A296" s="68">
        <v>302</v>
      </c>
      <c r="B296" s="68" t="s">
        <v>7210</v>
      </c>
      <c r="C296" s="68"/>
      <c r="D296" s="68"/>
      <c r="E296" s="83" t="s">
        <v>3633</v>
      </c>
      <c r="F296" s="83" t="s">
        <v>8803</v>
      </c>
      <c r="G296" s="83"/>
      <c r="H296" s="83"/>
      <c r="I296" s="83"/>
    </row>
    <row r="297" spans="1:9">
      <c r="A297" s="68">
        <v>303</v>
      </c>
      <c r="B297" s="68" t="s">
        <v>7211</v>
      </c>
      <c r="C297" s="68"/>
      <c r="D297" s="68"/>
      <c r="E297" s="83" t="s">
        <v>3633</v>
      </c>
      <c r="F297" s="83" t="s">
        <v>8803</v>
      </c>
      <c r="G297" s="83"/>
      <c r="H297" s="83"/>
      <c r="I297" s="83"/>
    </row>
    <row r="298" spans="1:9">
      <c r="A298" s="68">
        <v>304</v>
      </c>
      <c r="B298" s="68" t="s">
        <v>7212</v>
      </c>
      <c r="C298" s="68"/>
      <c r="D298" s="68"/>
      <c r="E298" s="83" t="s">
        <v>3633</v>
      </c>
      <c r="F298" s="83" t="s">
        <v>8803</v>
      </c>
      <c r="G298" s="83"/>
      <c r="H298" s="83"/>
      <c r="I298" s="83"/>
    </row>
    <row r="299" spans="1:9">
      <c r="A299" s="68">
        <v>305</v>
      </c>
      <c r="B299" s="68" t="s">
        <v>7213</v>
      </c>
      <c r="C299" s="68"/>
      <c r="D299" s="68"/>
      <c r="E299" s="83" t="s">
        <v>3633</v>
      </c>
      <c r="F299" s="83" t="s">
        <v>8803</v>
      </c>
      <c r="G299" s="83"/>
      <c r="H299" s="83"/>
      <c r="I299" s="83"/>
    </row>
    <row r="300" spans="1:9">
      <c r="A300" s="68">
        <v>306</v>
      </c>
      <c r="B300" s="68" t="s">
        <v>7214</v>
      </c>
      <c r="C300" s="68"/>
      <c r="D300" s="68"/>
      <c r="E300" s="83" t="s">
        <v>3633</v>
      </c>
      <c r="F300" s="83" t="s">
        <v>8803</v>
      </c>
      <c r="G300" s="83"/>
      <c r="H300" s="83"/>
      <c r="I300" s="83"/>
    </row>
    <row r="301" spans="1:9">
      <c r="A301" s="68">
        <v>307</v>
      </c>
      <c r="B301" s="68" t="s">
        <v>7215</v>
      </c>
      <c r="C301" s="68"/>
      <c r="D301" s="68"/>
      <c r="E301" s="83" t="s">
        <v>3633</v>
      </c>
      <c r="F301" s="83" t="s">
        <v>8803</v>
      </c>
      <c r="G301" s="83"/>
      <c r="H301" s="83"/>
      <c r="I301" s="83"/>
    </row>
    <row r="302" spans="1:9">
      <c r="A302" s="68">
        <v>308</v>
      </c>
      <c r="B302" s="68" t="s">
        <v>7216</v>
      </c>
      <c r="C302" s="68"/>
      <c r="D302" s="68"/>
      <c r="E302" s="83" t="s">
        <v>3633</v>
      </c>
      <c r="F302" s="83" t="s">
        <v>8803</v>
      </c>
      <c r="G302" s="83"/>
      <c r="H302" s="83"/>
      <c r="I302" s="83"/>
    </row>
    <row r="303" spans="1:9">
      <c r="A303" s="68">
        <v>309</v>
      </c>
      <c r="B303" s="68" t="s">
        <v>7217</v>
      </c>
      <c r="C303" s="68"/>
      <c r="D303" s="68"/>
      <c r="E303" s="83" t="s">
        <v>3633</v>
      </c>
      <c r="F303" s="83" t="s">
        <v>8803</v>
      </c>
      <c r="G303" s="83"/>
      <c r="H303" s="83"/>
      <c r="I303" s="83"/>
    </row>
    <row r="304" spans="1:9">
      <c r="A304" s="68">
        <v>310</v>
      </c>
      <c r="B304" s="68" t="s">
        <v>5877</v>
      </c>
      <c r="C304" s="68"/>
      <c r="D304" s="68"/>
      <c r="E304" s="83"/>
      <c r="F304" s="83"/>
      <c r="G304" s="83"/>
      <c r="H304" s="83"/>
      <c r="I304" s="68"/>
    </row>
    <row r="305" spans="1:9">
      <c r="A305" s="68">
        <v>311</v>
      </c>
      <c r="B305" s="68" t="s">
        <v>5878</v>
      </c>
      <c r="C305" s="68"/>
      <c r="D305" s="68"/>
      <c r="E305" s="83"/>
      <c r="F305" s="83"/>
      <c r="G305" s="83"/>
      <c r="H305" s="83"/>
      <c r="I305" s="68"/>
    </row>
    <row r="306" spans="1:9">
      <c r="A306" s="68">
        <v>312</v>
      </c>
      <c r="B306" s="68" t="s">
        <v>5879</v>
      </c>
      <c r="C306" s="68"/>
      <c r="D306" s="68"/>
      <c r="E306" s="83"/>
      <c r="F306" s="83"/>
      <c r="G306" s="83"/>
      <c r="H306" s="83"/>
      <c r="I306" s="68"/>
    </row>
    <row r="307" spans="1:9">
      <c r="A307" s="68">
        <v>313</v>
      </c>
      <c r="B307" s="68" t="s">
        <v>7458</v>
      </c>
      <c r="C307" s="68" t="s">
        <v>3752</v>
      </c>
      <c r="D307" s="68"/>
      <c r="E307" s="83" t="s">
        <v>3470</v>
      </c>
      <c r="F307" s="83"/>
      <c r="G307" s="83"/>
      <c r="H307" s="83"/>
      <c r="I307" s="68" t="s">
        <v>3679</v>
      </c>
    </row>
    <row r="308" spans="1:9">
      <c r="A308" s="68">
        <v>314</v>
      </c>
      <c r="B308" s="68" t="s">
        <v>8360</v>
      </c>
      <c r="C308" s="68"/>
      <c r="D308" s="68"/>
      <c r="E308" s="83"/>
      <c r="F308" s="83"/>
      <c r="G308" s="83"/>
      <c r="H308" s="83"/>
      <c r="I308" s="68"/>
    </row>
    <row r="309" spans="1:9">
      <c r="A309" s="68">
        <v>315</v>
      </c>
      <c r="B309" s="68" t="s">
        <v>5760</v>
      </c>
      <c r="C309" s="68"/>
      <c r="D309" s="68"/>
      <c r="E309" s="83"/>
      <c r="F309" s="83"/>
      <c r="G309" s="83"/>
      <c r="H309" s="83"/>
      <c r="I309" s="68"/>
    </row>
    <row r="310" spans="1:9">
      <c r="A310" s="68">
        <v>316</v>
      </c>
      <c r="B310" s="68" t="s">
        <v>7459</v>
      </c>
      <c r="C310" s="68" t="s">
        <v>3753</v>
      </c>
      <c r="D310" s="68"/>
      <c r="E310" s="83" t="s">
        <v>3470</v>
      </c>
      <c r="F310" s="83"/>
      <c r="G310" s="83"/>
      <c r="H310" s="83"/>
      <c r="I310" s="68" t="s">
        <v>3674</v>
      </c>
    </row>
    <row r="311" spans="1:9">
      <c r="A311" s="68">
        <v>317</v>
      </c>
      <c r="B311" s="68" t="s">
        <v>5880</v>
      </c>
      <c r="C311" s="68" t="s">
        <v>4258</v>
      </c>
      <c r="D311" s="68"/>
      <c r="E311" s="83"/>
      <c r="F311" s="83"/>
      <c r="G311" s="83"/>
      <c r="H311" s="83"/>
      <c r="I311" s="68"/>
    </row>
    <row r="312" spans="1:9">
      <c r="A312" s="68">
        <v>318</v>
      </c>
      <c r="B312" s="68" t="s">
        <v>7460</v>
      </c>
      <c r="C312" s="68" t="s">
        <v>3754</v>
      </c>
      <c r="D312" s="68"/>
      <c r="E312" s="83" t="s">
        <v>3470</v>
      </c>
      <c r="F312" s="83"/>
      <c r="G312" s="83"/>
      <c r="H312" s="83"/>
      <c r="I312" s="68" t="s">
        <v>3674</v>
      </c>
    </row>
    <row r="313" spans="1:9">
      <c r="A313" s="68">
        <v>319</v>
      </c>
      <c r="B313" s="68" t="s">
        <v>7461</v>
      </c>
      <c r="C313" s="68" t="s">
        <v>3755</v>
      </c>
      <c r="D313" s="68"/>
      <c r="E313" s="83" t="s">
        <v>3470</v>
      </c>
      <c r="F313" s="83"/>
      <c r="G313" s="83"/>
      <c r="H313" s="83"/>
      <c r="I313" s="68" t="s">
        <v>3674</v>
      </c>
    </row>
    <row r="314" spans="1:9">
      <c r="A314" s="68">
        <v>320</v>
      </c>
      <c r="B314" s="68" t="s">
        <v>7462</v>
      </c>
      <c r="C314" s="68" t="s">
        <v>3756</v>
      </c>
      <c r="D314" s="68"/>
      <c r="E314" s="83" t="s">
        <v>3470</v>
      </c>
      <c r="F314" s="83"/>
      <c r="G314" s="83"/>
      <c r="H314" s="83"/>
      <c r="I314" s="68" t="s">
        <v>3674</v>
      </c>
    </row>
    <row r="315" spans="1:9">
      <c r="A315" s="68">
        <v>321</v>
      </c>
      <c r="B315" s="68" t="s">
        <v>7463</v>
      </c>
      <c r="C315" s="68" t="s">
        <v>3757</v>
      </c>
      <c r="D315" s="68"/>
      <c r="E315" s="83" t="s">
        <v>3470</v>
      </c>
      <c r="F315" s="83"/>
      <c r="G315" s="83"/>
      <c r="H315" s="83"/>
      <c r="I315" s="68" t="s">
        <v>3674</v>
      </c>
    </row>
    <row r="316" spans="1:9">
      <c r="A316" s="68">
        <v>322</v>
      </c>
      <c r="B316" s="68" t="s">
        <v>7464</v>
      </c>
      <c r="C316" s="68" t="s">
        <v>3758</v>
      </c>
      <c r="D316" s="68"/>
      <c r="E316" s="83" t="s">
        <v>3470</v>
      </c>
      <c r="F316" s="83"/>
      <c r="G316" s="83"/>
      <c r="H316" s="83"/>
      <c r="I316" s="68" t="s">
        <v>3674</v>
      </c>
    </row>
    <row r="317" spans="1:9">
      <c r="A317" s="68">
        <v>323</v>
      </c>
      <c r="B317" s="68" t="s">
        <v>7465</v>
      </c>
      <c r="C317" s="68" t="s">
        <v>3759</v>
      </c>
      <c r="D317" s="68"/>
      <c r="E317" s="83" t="s">
        <v>3470</v>
      </c>
      <c r="F317" s="83"/>
      <c r="G317" s="83"/>
      <c r="H317" s="83"/>
      <c r="I317" s="68" t="s">
        <v>3674</v>
      </c>
    </row>
    <row r="318" spans="1:9">
      <c r="A318" s="68">
        <v>324</v>
      </c>
      <c r="B318" s="68" t="s">
        <v>7466</v>
      </c>
      <c r="C318" s="68" t="s">
        <v>3760</v>
      </c>
      <c r="D318" s="68"/>
      <c r="E318" s="83" t="s">
        <v>3470</v>
      </c>
      <c r="F318" s="83"/>
      <c r="G318" s="83"/>
      <c r="H318" s="83"/>
      <c r="I318" s="68" t="s">
        <v>3674</v>
      </c>
    </row>
    <row r="319" spans="1:9">
      <c r="A319" s="68">
        <v>325</v>
      </c>
      <c r="B319" s="68" t="s">
        <v>7467</v>
      </c>
      <c r="C319" s="68" t="s">
        <v>3761</v>
      </c>
      <c r="D319" s="68"/>
      <c r="E319" s="83" t="s">
        <v>3470</v>
      </c>
      <c r="F319" s="83"/>
      <c r="G319" s="83"/>
      <c r="H319" s="83"/>
      <c r="I319" s="68" t="s">
        <v>3674</v>
      </c>
    </row>
    <row r="320" spans="1:9">
      <c r="A320" s="68">
        <v>326</v>
      </c>
      <c r="B320" s="68" t="s">
        <v>7468</v>
      </c>
      <c r="C320" s="68" t="s">
        <v>3762</v>
      </c>
      <c r="D320" s="68"/>
      <c r="E320" s="83" t="s">
        <v>3470</v>
      </c>
      <c r="F320" s="83"/>
      <c r="G320" s="83"/>
      <c r="H320" s="83"/>
      <c r="I320" s="68" t="s">
        <v>3674</v>
      </c>
    </row>
    <row r="321" spans="1:9">
      <c r="A321" s="68">
        <v>327</v>
      </c>
      <c r="B321" s="68" t="s">
        <v>7469</v>
      </c>
      <c r="C321" s="68" t="s">
        <v>3763</v>
      </c>
      <c r="D321" s="68"/>
      <c r="E321" s="83" t="s">
        <v>3470</v>
      </c>
      <c r="F321" s="83"/>
      <c r="G321" s="83"/>
      <c r="H321" s="83"/>
      <c r="I321" s="68" t="s">
        <v>3674</v>
      </c>
    </row>
    <row r="322" spans="1:9">
      <c r="A322" s="68">
        <v>328</v>
      </c>
      <c r="B322" s="68" t="s">
        <v>7470</v>
      </c>
      <c r="C322" s="68" t="s">
        <v>3764</v>
      </c>
      <c r="D322" s="68"/>
      <c r="E322" s="83" t="s">
        <v>3470</v>
      </c>
      <c r="F322" s="83"/>
      <c r="G322" s="83"/>
      <c r="H322" s="83"/>
      <c r="I322" s="68" t="s">
        <v>3674</v>
      </c>
    </row>
    <row r="323" spans="1:9">
      <c r="A323" s="68">
        <v>329</v>
      </c>
      <c r="B323" s="68" t="s">
        <v>7471</v>
      </c>
      <c r="C323" s="68" t="s">
        <v>3765</v>
      </c>
      <c r="D323" s="68"/>
      <c r="E323" s="83" t="s">
        <v>3470</v>
      </c>
      <c r="F323" s="83"/>
      <c r="G323" s="83"/>
      <c r="H323" s="83"/>
      <c r="I323" s="68" t="s">
        <v>3674</v>
      </c>
    </row>
    <row r="324" spans="1:9">
      <c r="A324" s="68">
        <v>330</v>
      </c>
      <c r="B324" s="68" t="s">
        <v>7472</v>
      </c>
      <c r="C324" s="68" t="s">
        <v>3766</v>
      </c>
      <c r="D324" s="68"/>
      <c r="E324" s="83" t="s">
        <v>3470</v>
      </c>
      <c r="F324" s="83"/>
      <c r="G324" s="83"/>
      <c r="H324" s="83"/>
      <c r="I324" s="68" t="s">
        <v>3674</v>
      </c>
    </row>
    <row r="325" spans="1:9">
      <c r="A325" s="68">
        <v>331</v>
      </c>
      <c r="B325" s="68" t="s">
        <v>7473</v>
      </c>
      <c r="C325" s="68" t="s">
        <v>3767</v>
      </c>
      <c r="D325" s="68"/>
      <c r="E325" s="83" t="s">
        <v>3470</v>
      </c>
      <c r="F325" s="83"/>
      <c r="G325" s="83"/>
      <c r="H325" s="83"/>
      <c r="I325" s="68" t="s">
        <v>3674</v>
      </c>
    </row>
    <row r="326" spans="1:9">
      <c r="A326" s="68">
        <v>332</v>
      </c>
      <c r="B326" s="68" t="s">
        <v>7474</v>
      </c>
      <c r="C326" s="68" t="s">
        <v>3768</v>
      </c>
      <c r="D326" s="68"/>
      <c r="E326" s="83" t="s">
        <v>3470</v>
      </c>
      <c r="F326" s="83"/>
      <c r="G326" s="83"/>
      <c r="H326" s="83"/>
      <c r="I326" s="68" t="s">
        <v>3674</v>
      </c>
    </row>
    <row r="327" spans="1:9">
      <c r="A327" s="68">
        <v>333</v>
      </c>
      <c r="B327" s="68" t="s">
        <v>7475</v>
      </c>
      <c r="C327" s="68" t="s">
        <v>3769</v>
      </c>
      <c r="D327" s="68"/>
      <c r="E327" s="83" t="s">
        <v>3470</v>
      </c>
      <c r="F327" s="83"/>
      <c r="G327" s="83"/>
      <c r="H327" s="83"/>
      <c r="I327" s="68" t="s">
        <v>3674</v>
      </c>
    </row>
    <row r="328" spans="1:9">
      <c r="A328" s="68">
        <v>334</v>
      </c>
      <c r="B328" s="68" t="s">
        <v>7476</v>
      </c>
      <c r="C328" s="68" t="s">
        <v>3770</v>
      </c>
      <c r="D328" s="68"/>
      <c r="E328" s="83" t="s">
        <v>3470</v>
      </c>
      <c r="F328" s="83"/>
      <c r="G328" s="83"/>
      <c r="H328" s="83"/>
      <c r="I328" s="68" t="s">
        <v>3674</v>
      </c>
    </row>
    <row r="329" spans="1:9">
      <c r="A329" s="68">
        <v>335</v>
      </c>
      <c r="B329" s="68" t="s">
        <v>5761</v>
      </c>
      <c r="C329" s="68" t="s">
        <v>3482</v>
      </c>
      <c r="D329" s="68"/>
      <c r="E329" s="83"/>
      <c r="F329" s="83"/>
      <c r="G329" s="83"/>
      <c r="H329" s="83"/>
      <c r="I329" s="68"/>
    </row>
    <row r="330" spans="1:9">
      <c r="A330" s="68">
        <v>336</v>
      </c>
      <c r="B330" s="68" t="s">
        <v>7477</v>
      </c>
      <c r="C330" s="68" t="s">
        <v>3771</v>
      </c>
      <c r="D330" s="68"/>
      <c r="E330" s="83" t="s">
        <v>3470</v>
      </c>
      <c r="F330" s="83"/>
      <c r="G330" s="83"/>
      <c r="H330" s="83"/>
      <c r="I330" s="68" t="s">
        <v>3674</v>
      </c>
    </row>
    <row r="331" spans="1:9">
      <c r="A331" s="68">
        <v>337</v>
      </c>
      <c r="B331" s="68" t="s">
        <v>7478</v>
      </c>
      <c r="C331" s="68" t="s">
        <v>3772</v>
      </c>
      <c r="D331" s="68"/>
      <c r="E331" s="83" t="s">
        <v>3470</v>
      </c>
      <c r="F331" s="83"/>
      <c r="G331" s="83"/>
      <c r="H331" s="83"/>
      <c r="I331" s="68" t="s">
        <v>3674</v>
      </c>
    </row>
    <row r="332" spans="1:9">
      <c r="A332" s="68">
        <v>338</v>
      </c>
      <c r="B332" s="68" t="s">
        <v>7479</v>
      </c>
      <c r="C332" s="68" t="s">
        <v>3773</v>
      </c>
      <c r="D332" s="68"/>
      <c r="E332" s="83" t="s">
        <v>3470</v>
      </c>
      <c r="F332" s="83"/>
      <c r="G332" s="83"/>
      <c r="H332" s="83"/>
      <c r="I332" s="68" t="s">
        <v>3674</v>
      </c>
    </row>
    <row r="333" spans="1:9">
      <c r="A333" s="68">
        <v>339</v>
      </c>
      <c r="B333" s="68" t="s">
        <v>7480</v>
      </c>
      <c r="C333" s="68" t="s">
        <v>3774</v>
      </c>
      <c r="D333" s="68"/>
      <c r="E333" s="83" t="s">
        <v>3470</v>
      </c>
      <c r="F333" s="83"/>
      <c r="G333" s="83"/>
      <c r="H333" s="83"/>
      <c r="I333" s="68" t="s">
        <v>3674</v>
      </c>
    </row>
    <row r="334" spans="1:9">
      <c r="A334" s="68">
        <v>340</v>
      </c>
      <c r="B334" s="68" t="s">
        <v>7481</v>
      </c>
      <c r="C334" s="68" t="s">
        <v>3775</v>
      </c>
      <c r="D334" s="68"/>
      <c r="E334" s="83" t="s">
        <v>3470</v>
      </c>
      <c r="F334" s="83"/>
      <c r="G334" s="83"/>
      <c r="H334" s="83"/>
      <c r="I334" s="68" t="s">
        <v>3674</v>
      </c>
    </row>
    <row r="335" spans="1:9">
      <c r="A335" s="68">
        <v>341</v>
      </c>
      <c r="B335" s="68" t="s">
        <v>7482</v>
      </c>
      <c r="C335" s="68" t="s">
        <v>3776</v>
      </c>
      <c r="D335" s="68"/>
      <c r="E335" s="83" t="s">
        <v>3470</v>
      </c>
      <c r="F335" s="83"/>
      <c r="G335" s="83"/>
      <c r="H335" s="83"/>
      <c r="I335" s="68" t="s">
        <v>3674</v>
      </c>
    </row>
    <row r="336" spans="1:9">
      <c r="A336" s="68">
        <v>342</v>
      </c>
      <c r="B336" s="68" t="s">
        <v>7218</v>
      </c>
      <c r="C336" s="68"/>
      <c r="D336" s="68"/>
      <c r="E336" s="83"/>
      <c r="F336" s="83" t="s">
        <v>8848</v>
      </c>
      <c r="G336" s="123">
        <v>0.91</v>
      </c>
      <c r="H336" s="123">
        <v>0.72</v>
      </c>
      <c r="I336" s="68"/>
    </row>
    <row r="337" spans="1:9">
      <c r="A337" s="68">
        <v>343</v>
      </c>
      <c r="B337" s="68" t="s">
        <v>7483</v>
      </c>
      <c r="C337" s="68"/>
      <c r="D337" s="68"/>
      <c r="E337" s="83" t="s">
        <v>3470</v>
      </c>
      <c r="F337" s="83"/>
      <c r="G337" s="83"/>
      <c r="H337" s="83"/>
      <c r="I337" s="68" t="s">
        <v>3679</v>
      </c>
    </row>
    <row r="338" spans="1:9">
      <c r="A338" s="68">
        <v>344</v>
      </c>
      <c r="B338" s="68" t="s">
        <v>5881</v>
      </c>
      <c r="C338" s="68"/>
      <c r="D338" s="68"/>
      <c r="E338" s="83"/>
      <c r="F338" s="83"/>
      <c r="G338" s="83"/>
      <c r="H338" s="83"/>
      <c r="I338" s="68"/>
    </row>
    <row r="339" spans="1:9">
      <c r="A339" s="68">
        <v>345</v>
      </c>
      <c r="B339" s="68" t="s">
        <v>5882</v>
      </c>
      <c r="C339" s="68"/>
      <c r="D339" s="68"/>
      <c r="E339" s="83"/>
      <c r="F339" s="83"/>
      <c r="G339" s="83"/>
      <c r="H339" s="83"/>
      <c r="I339" s="68"/>
    </row>
    <row r="340" spans="1:9">
      <c r="A340" s="68">
        <v>346</v>
      </c>
      <c r="B340" s="68" t="s">
        <v>7484</v>
      </c>
      <c r="C340" s="68" t="s">
        <v>3471</v>
      </c>
      <c r="D340" s="68"/>
      <c r="E340" s="83" t="s">
        <v>3470</v>
      </c>
      <c r="F340" s="83"/>
      <c r="G340" s="83"/>
      <c r="H340" s="83"/>
      <c r="I340" s="68" t="s">
        <v>3679</v>
      </c>
    </row>
    <row r="341" spans="1:9">
      <c r="A341" s="68">
        <v>347</v>
      </c>
      <c r="B341" s="68" t="s">
        <v>5883</v>
      </c>
      <c r="C341" s="68" t="s">
        <v>3483</v>
      </c>
      <c r="D341" s="68"/>
      <c r="E341" s="83"/>
      <c r="F341" s="83"/>
      <c r="G341" s="83"/>
      <c r="H341" s="83"/>
      <c r="I341" s="68"/>
    </row>
    <row r="342" spans="1:9">
      <c r="A342" s="68">
        <v>348</v>
      </c>
      <c r="B342" s="68" t="s">
        <v>5884</v>
      </c>
      <c r="C342" s="68" t="s">
        <v>3484</v>
      </c>
      <c r="D342" s="68"/>
      <c r="E342" s="83"/>
      <c r="F342" s="83"/>
      <c r="G342" s="83"/>
      <c r="H342" s="83"/>
      <c r="I342" s="68"/>
    </row>
    <row r="343" spans="1:9">
      <c r="A343" s="68">
        <v>349</v>
      </c>
      <c r="B343" s="68" t="s">
        <v>5885</v>
      </c>
      <c r="C343" s="68"/>
      <c r="D343" s="68"/>
      <c r="E343" s="83"/>
      <c r="F343" s="83"/>
      <c r="G343" s="83"/>
      <c r="H343" s="83"/>
      <c r="I343" s="68"/>
    </row>
    <row r="344" spans="1:9">
      <c r="A344" s="68">
        <v>350</v>
      </c>
      <c r="B344" s="68" t="s">
        <v>8361</v>
      </c>
      <c r="C344" s="68"/>
      <c r="D344" s="68"/>
      <c r="E344" s="83"/>
      <c r="F344" s="83"/>
      <c r="G344" s="83"/>
      <c r="H344" s="83"/>
      <c r="I344" s="68"/>
    </row>
    <row r="345" spans="1:9">
      <c r="A345" s="68">
        <v>351</v>
      </c>
      <c r="B345" s="68" t="s">
        <v>5886</v>
      </c>
      <c r="C345" s="68"/>
      <c r="D345" s="68"/>
      <c r="E345" s="83"/>
      <c r="F345" s="83"/>
      <c r="G345" s="83"/>
      <c r="H345" s="83"/>
      <c r="I345" s="68"/>
    </row>
    <row r="346" spans="1:9">
      <c r="A346" s="68">
        <v>352</v>
      </c>
      <c r="B346" s="68" t="s">
        <v>5887</v>
      </c>
      <c r="C346" s="68"/>
      <c r="D346" s="68"/>
      <c r="E346" s="83"/>
      <c r="F346" s="83"/>
      <c r="G346" s="83"/>
      <c r="H346" s="83"/>
      <c r="I346" s="68"/>
    </row>
    <row r="347" spans="1:9">
      <c r="A347" s="68">
        <v>353</v>
      </c>
      <c r="B347" s="68" t="s">
        <v>8362</v>
      </c>
      <c r="C347" s="68"/>
      <c r="D347" s="68"/>
      <c r="E347" s="83"/>
      <c r="F347" s="83"/>
      <c r="G347" s="83"/>
      <c r="H347" s="83"/>
      <c r="I347" s="68"/>
    </row>
    <row r="348" spans="1:9">
      <c r="A348" s="68">
        <v>354</v>
      </c>
      <c r="B348" s="68" t="s">
        <v>7219</v>
      </c>
      <c r="C348" s="68"/>
      <c r="D348" s="68"/>
      <c r="E348" s="83" t="s">
        <v>3649</v>
      </c>
      <c r="F348" s="83" t="s">
        <v>8849</v>
      </c>
      <c r="G348" s="123">
        <v>0.92</v>
      </c>
      <c r="H348" s="123">
        <v>0.68</v>
      </c>
      <c r="I348" s="68"/>
    </row>
    <row r="349" spans="1:9">
      <c r="A349" s="68">
        <v>355</v>
      </c>
      <c r="B349" s="68" t="s">
        <v>8363</v>
      </c>
      <c r="C349" s="68"/>
      <c r="D349" s="68"/>
      <c r="E349" s="83"/>
      <c r="F349" s="83"/>
      <c r="G349" s="83"/>
      <c r="H349" s="83"/>
      <c r="I349" s="68"/>
    </row>
    <row r="350" spans="1:9">
      <c r="A350" s="68">
        <v>356</v>
      </c>
      <c r="B350" s="68" t="s">
        <v>5888</v>
      </c>
      <c r="C350" s="68" t="s">
        <v>3485</v>
      </c>
      <c r="D350" s="68"/>
      <c r="E350" s="83"/>
      <c r="F350" s="83"/>
      <c r="G350" s="83"/>
      <c r="H350" s="83"/>
      <c r="I350" s="68"/>
    </row>
    <row r="351" spans="1:9">
      <c r="A351" s="68">
        <v>357</v>
      </c>
      <c r="B351" s="68" t="s">
        <v>5889</v>
      </c>
      <c r="C351" s="68"/>
      <c r="D351" s="68"/>
      <c r="E351" s="83"/>
      <c r="F351" s="83"/>
      <c r="G351" s="83"/>
      <c r="H351" s="83"/>
      <c r="I351" s="68"/>
    </row>
    <row r="352" spans="1:9">
      <c r="A352" s="68">
        <v>358</v>
      </c>
      <c r="B352" s="68" t="s">
        <v>7485</v>
      </c>
      <c r="C352" s="68" t="s">
        <v>3777</v>
      </c>
      <c r="D352" s="68"/>
      <c r="E352" s="83" t="s">
        <v>3470</v>
      </c>
      <c r="F352" s="83"/>
      <c r="G352" s="83"/>
      <c r="H352" s="83"/>
      <c r="I352" s="68" t="s">
        <v>3679</v>
      </c>
    </row>
    <row r="353" spans="1:9">
      <c r="A353" s="68">
        <v>359</v>
      </c>
      <c r="B353" s="68" t="s">
        <v>7486</v>
      </c>
      <c r="C353" s="68" t="s">
        <v>3670</v>
      </c>
      <c r="D353" s="68"/>
      <c r="E353" s="83" t="s">
        <v>3470</v>
      </c>
      <c r="F353" s="83"/>
      <c r="G353" s="83"/>
      <c r="H353" s="83"/>
      <c r="I353" s="68" t="s">
        <v>3679</v>
      </c>
    </row>
    <row r="354" spans="1:9">
      <c r="A354" s="68">
        <v>360</v>
      </c>
      <c r="B354" s="68" t="s">
        <v>8364</v>
      </c>
      <c r="C354" s="68" t="s">
        <v>3670</v>
      </c>
      <c r="D354" s="68"/>
      <c r="E354" s="83"/>
      <c r="F354" s="83"/>
      <c r="G354" s="83"/>
      <c r="H354" s="83"/>
      <c r="I354" s="68"/>
    </row>
    <row r="355" spans="1:9">
      <c r="A355" s="68">
        <v>361</v>
      </c>
      <c r="B355" s="68" t="s">
        <v>8333</v>
      </c>
      <c r="C355" s="68"/>
      <c r="D355" s="68"/>
      <c r="E355" s="83" t="s">
        <v>3470</v>
      </c>
      <c r="F355" s="83"/>
      <c r="G355" s="83"/>
      <c r="H355" s="83"/>
      <c r="I355" s="68" t="s">
        <v>3674</v>
      </c>
    </row>
    <row r="356" spans="1:9">
      <c r="A356" s="68">
        <v>362</v>
      </c>
      <c r="B356" s="68" t="s">
        <v>5890</v>
      </c>
      <c r="C356" s="68" t="s">
        <v>3486</v>
      </c>
      <c r="D356" s="68"/>
      <c r="E356" s="83"/>
      <c r="F356" s="83"/>
      <c r="G356" s="83"/>
      <c r="H356" s="83"/>
      <c r="I356" s="68"/>
    </row>
    <row r="357" spans="1:9">
      <c r="A357" s="68">
        <v>363</v>
      </c>
      <c r="B357" s="68" t="s">
        <v>5891</v>
      </c>
      <c r="C357" s="68" t="s">
        <v>3487</v>
      </c>
      <c r="D357" s="68"/>
      <c r="E357" s="83"/>
      <c r="F357" s="83"/>
      <c r="G357" s="83"/>
      <c r="H357" s="83"/>
      <c r="I357" s="68"/>
    </row>
    <row r="358" spans="1:9">
      <c r="A358" s="68">
        <v>364</v>
      </c>
      <c r="B358" s="68" t="s">
        <v>5892</v>
      </c>
      <c r="C358" s="68" t="s">
        <v>3488</v>
      </c>
      <c r="D358" s="68"/>
      <c r="E358" s="83"/>
      <c r="F358" s="83"/>
      <c r="G358" s="83"/>
      <c r="H358" s="83"/>
      <c r="I358" s="68"/>
    </row>
    <row r="359" spans="1:9">
      <c r="A359" s="68">
        <v>365</v>
      </c>
      <c r="B359" s="68" t="s">
        <v>7487</v>
      </c>
      <c r="C359" s="68" t="s">
        <v>3778</v>
      </c>
      <c r="D359" s="68"/>
      <c r="E359" s="83" t="s">
        <v>3470</v>
      </c>
      <c r="F359" s="83"/>
      <c r="G359" s="83"/>
      <c r="H359" s="83"/>
      <c r="I359" s="68" t="s">
        <v>3674</v>
      </c>
    </row>
    <row r="360" spans="1:9">
      <c r="A360" s="68">
        <v>366</v>
      </c>
      <c r="B360" s="68" t="s">
        <v>5762</v>
      </c>
      <c r="C360" s="68" t="s">
        <v>3489</v>
      </c>
      <c r="D360" s="68"/>
      <c r="E360" s="83"/>
      <c r="F360" s="83"/>
      <c r="G360" s="83"/>
      <c r="H360" s="83"/>
      <c r="I360" s="68"/>
    </row>
    <row r="361" spans="1:9">
      <c r="A361" s="68">
        <v>367</v>
      </c>
      <c r="B361" s="68" t="s">
        <v>5763</v>
      </c>
      <c r="C361" s="68"/>
      <c r="D361" s="68"/>
      <c r="E361" s="83"/>
      <c r="F361" s="83"/>
      <c r="G361" s="83"/>
      <c r="H361" s="83"/>
      <c r="I361" s="68"/>
    </row>
    <row r="362" spans="1:9">
      <c r="A362" s="68">
        <v>368</v>
      </c>
      <c r="B362" s="68" t="s">
        <v>7488</v>
      </c>
      <c r="C362" s="68"/>
      <c r="D362" s="68"/>
      <c r="E362" s="83" t="s">
        <v>3470</v>
      </c>
      <c r="F362" s="83"/>
      <c r="G362" s="83"/>
      <c r="H362" s="83"/>
      <c r="I362" s="68" t="s">
        <v>3674</v>
      </c>
    </row>
    <row r="363" spans="1:9">
      <c r="A363" s="68">
        <v>369</v>
      </c>
      <c r="B363" s="68" t="s">
        <v>7220</v>
      </c>
      <c r="C363" s="68"/>
      <c r="D363" s="68"/>
      <c r="E363" s="83" t="s">
        <v>3647</v>
      </c>
      <c r="F363" s="83" t="s">
        <v>8841</v>
      </c>
      <c r="G363" s="123">
        <v>0.88</v>
      </c>
      <c r="H363" s="123">
        <v>0.67</v>
      </c>
      <c r="I363" s="68"/>
    </row>
    <row r="364" spans="1:9">
      <c r="A364" s="68">
        <v>370</v>
      </c>
      <c r="B364" s="68" t="s">
        <v>8365</v>
      </c>
      <c r="C364" s="68"/>
      <c r="D364" s="68"/>
      <c r="E364" s="83"/>
      <c r="F364" s="83"/>
      <c r="G364" s="83"/>
      <c r="H364" s="83"/>
      <c r="I364" s="68"/>
    </row>
    <row r="365" spans="1:9">
      <c r="A365" s="68">
        <v>371</v>
      </c>
      <c r="B365" s="68" t="s">
        <v>5893</v>
      </c>
      <c r="C365" s="68"/>
      <c r="D365" s="68"/>
      <c r="E365" s="83"/>
      <c r="F365" s="83"/>
      <c r="G365" s="83"/>
      <c r="H365" s="83"/>
      <c r="I365" s="68"/>
    </row>
    <row r="366" spans="1:9">
      <c r="A366" s="68">
        <v>372</v>
      </c>
      <c r="B366" s="68" t="s">
        <v>5894</v>
      </c>
      <c r="C366" s="68"/>
      <c r="D366" s="68"/>
      <c r="E366" s="83"/>
      <c r="F366" s="83"/>
      <c r="G366" s="83"/>
      <c r="H366" s="83"/>
      <c r="I366" s="68"/>
    </row>
    <row r="367" spans="1:9">
      <c r="A367" s="68">
        <v>373</v>
      </c>
      <c r="B367" s="68" t="s">
        <v>5895</v>
      </c>
      <c r="C367" s="68"/>
      <c r="D367" s="68"/>
      <c r="E367" s="83"/>
      <c r="F367" s="83"/>
      <c r="G367" s="83"/>
      <c r="H367" s="83"/>
      <c r="I367" s="68"/>
    </row>
    <row r="368" spans="1:9">
      <c r="A368" s="68">
        <v>374</v>
      </c>
      <c r="B368" s="68" t="s">
        <v>8264</v>
      </c>
      <c r="C368" s="68" t="s">
        <v>3236</v>
      </c>
      <c r="D368" s="68"/>
      <c r="E368" s="68" t="s">
        <v>8606</v>
      </c>
      <c r="F368" s="68"/>
      <c r="G368" s="68"/>
      <c r="H368" s="68"/>
      <c r="I368" s="68"/>
    </row>
    <row r="369" spans="1:9">
      <c r="A369" s="68">
        <v>375</v>
      </c>
      <c r="B369" s="68" t="s">
        <v>5896</v>
      </c>
      <c r="C369" s="68" t="s">
        <v>3490</v>
      </c>
      <c r="D369" s="68"/>
      <c r="E369" s="68" t="s">
        <v>8606</v>
      </c>
      <c r="F369" s="68"/>
      <c r="G369" s="68"/>
      <c r="H369" s="68"/>
      <c r="I369" s="68"/>
    </row>
    <row r="370" spans="1:9">
      <c r="A370" s="68">
        <v>376</v>
      </c>
      <c r="B370" s="68" t="s">
        <v>5897</v>
      </c>
      <c r="C370" s="68" t="s">
        <v>3491</v>
      </c>
      <c r="D370" s="68"/>
      <c r="E370" s="68" t="s">
        <v>8606</v>
      </c>
      <c r="F370" s="68"/>
      <c r="G370" s="68"/>
      <c r="H370" s="68"/>
      <c r="I370" s="68"/>
    </row>
    <row r="371" spans="1:9">
      <c r="A371" s="68">
        <v>377</v>
      </c>
      <c r="B371" s="68" t="s">
        <v>5898</v>
      </c>
      <c r="C371" s="68" t="s">
        <v>3492</v>
      </c>
      <c r="D371" s="68"/>
      <c r="E371" s="68" t="s">
        <v>8606</v>
      </c>
      <c r="F371" s="68"/>
      <c r="G371" s="68"/>
      <c r="H371" s="68"/>
      <c r="I371" s="68"/>
    </row>
    <row r="372" spans="1:9">
      <c r="A372" s="68">
        <v>378</v>
      </c>
      <c r="B372" s="68" t="s">
        <v>5899</v>
      </c>
      <c r="C372" s="68" t="s">
        <v>3493</v>
      </c>
      <c r="D372" s="68"/>
      <c r="E372" s="68" t="s">
        <v>8606</v>
      </c>
      <c r="F372" s="68"/>
      <c r="G372" s="68"/>
      <c r="H372" s="68"/>
      <c r="I372" s="68"/>
    </row>
    <row r="373" spans="1:9">
      <c r="A373" s="68">
        <v>379</v>
      </c>
      <c r="B373" s="68" t="s">
        <v>5900</v>
      </c>
      <c r="C373" s="68"/>
      <c r="D373" s="68"/>
      <c r="E373" s="83"/>
      <c r="F373" s="83"/>
      <c r="G373" s="83"/>
      <c r="H373" s="83"/>
      <c r="I373" s="68"/>
    </row>
    <row r="374" spans="1:9">
      <c r="A374" s="68">
        <v>380</v>
      </c>
      <c r="B374" s="68" t="s">
        <v>5901</v>
      </c>
      <c r="C374" s="68"/>
      <c r="D374" s="68"/>
      <c r="E374" s="83"/>
      <c r="F374" s="83"/>
      <c r="G374" s="83"/>
      <c r="H374" s="83"/>
      <c r="I374" s="68"/>
    </row>
    <row r="375" spans="1:9">
      <c r="A375" s="68">
        <v>381</v>
      </c>
      <c r="B375" s="68" t="s">
        <v>7489</v>
      </c>
      <c r="C375" s="68"/>
      <c r="D375" s="68"/>
      <c r="E375" s="83" t="s">
        <v>3470</v>
      </c>
      <c r="F375" s="83"/>
      <c r="G375" s="83"/>
      <c r="H375" s="83"/>
      <c r="I375" s="68" t="s">
        <v>3679</v>
      </c>
    </row>
    <row r="376" spans="1:9">
      <c r="A376" s="68">
        <v>382</v>
      </c>
      <c r="B376" s="68" t="s">
        <v>7490</v>
      </c>
      <c r="C376" s="68"/>
      <c r="D376" s="68"/>
      <c r="E376" s="83" t="s">
        <v>3470</v>
      </c>
      <c r="F376" s="83"/>
      <c r="G376" s="83"/>
      <c r="H376" s="83"/>
      <c r="I376" s="68" t="s">
        <v>3674</v>
      </c>
    </row>
    <row r="377" spans="1:9">
      <c r="A377" s="68">
        <v>383</v>
      </c>
      <c r="B377" s="68" t="s">
        <v>7491</v>
      </c>
      <c r="C377" s="68" t="s">
        <v>3779</v>
      </c>
      <c r="D377" s="68"/>
      <c r="E377" s="83" t="s">
        <v>3470</v>
      </c>
      <c r="F377" s="83"/>
      <c r="G377" s="83"/>
      <c r="H377" s="83"/>
      <c r="I377" s="68" t="s">
        <v>3674</v>
      </c>
    </row>
    <row r="378" spans="1:9">
      <c r="A378" s="68">
        <v>384</v>
      </c>
      <c r="B378" s="68" t="s">
        <v>7492</v>
      </c>
      <c r="C378" s="68"/>
      <c r="D378" s="68"/>
      <c r="E378" s="83" t="s">
        <v>3470</v>
      </c>
      <c r="F378" s="83"/>
      <c r="G378" s="83"/>
      <c r="H378" s="83"/>
      <c r="I378" s="68" t="s">
        <v>3674</v>
      </c>
    </row>
    <row r="379" spans="1:9">
      <c r="A379" s="68">
        <v>385</v>
      </c>
      <c r="B379" s="68" t="s">
        <v>7493</v>
      </c>
      <c r="C379" s="68" t="s">
        <v>3780</v>
      </c>
      <c r="D379" s="68"/>
      <c r="E379" s="83" t="s">
        <v>3470</v>
      </c>
      <c r="F379" s="83"/>
      <c r="G379" s="83"/>
      <c r="H379" s="83"/>
      <c r="I379" s="68"/>
    </row>
    <row r="380" spans="1:9">
      <c r="A380" s="68">
        <v>386</v>
      </c>
      <c r="B380" s="68" t="s">
        <v>5764</v>
      </c>
      <c r="C380" s="68" t="s">
        <v>3494</v>
      </c>
      <c r="D380" s="68"/>
      <c r="E380" s="83"/>
      <c r="F380" s="83"/>
      <c r="G380" s="83"/>
      <c r="H380" s="83"/>
      <c r="I380" s="68"/>
    </row>
    <row r="381" spans="1:9">
      <c r="A381" s="68">
        <v>387</v>
      </c>
      <c r="B381" s="68" t="s">
        <v>7494</v>
      </c>
      <c r="C381" s="68" t="s">
        <v>3781</v>
      </c>
      <c r="D381" s="68"/>
      <c r="E381" s="83" t="s">
        <v>3470</v>
      </c>
      <c r="F381" s="83"/>
      <c r="G381" s="83"/>
      <c r="H381" s="83"/>
      <c r="I381" s="68" t="s">
        <v>3674</v>
      </c>
    </row>
    <row r="382" spans="1:9">
      <c r="A382" s="68">
        <v>388</v>
      </c>
      <c r="B382" s="68" t="s">
        <v>7495</v>
      </c>
      <c r="C382" s="68" t="s">
        <v>3782</v>
      </c>
      <c r="D382" s="68"/>
      <c r="E382" s="83" t="s">
        <v>3470</v>
      </c>
      <c r="F382" s="83"/>
      <c r="G382" s="83"/>
      <c r="H382" s="83"/>
      <c r="I382" s="68" t="s">
        <v>3674</v>
      </c>
    </row>
    <row r="383" spans="1:9">
      <c r="A383" s="68">
        <v>389</v>
      </c>
      <c r="B383" s="68" t="s">
        <v>7496</v>
      </c>
      <c r="C383" s="68"/>
      <c r="D383" s="68"/>
      <c r="E383" s="83" t="s">
        <v>3470</v>
      </c>
      <c r="F383" s="83"/>
      <c r="G383" s="83"/>
      <c r="H383" s="83"/>
      <c r="I383" s="68" t="s">
        <v>3674</v>
      </c>
    </row>
    <row r="384" spans="1:9">
      <c r="A384" s="68">
        <v>390</v>
      </c>
      <c r="B384" s="68" t="s">
        <v>7497</v>
      </c>
      <c r="C384" s="68" t="s">
        <v>3783</v>
      </c>
      <c r="D384" s="68"/>
      <c r="E384" s="83" t="s">
        <v>3470</v>
      </c>
      <c r="F384" s="83"/>
      <c r="G384" s="83"/>
      <c r="H384" s="83"/>
      <c r="I384" s="68" t="s">
        <v>3674</v>
      </c>
    </row>
    <row r="385" spans="1:9">
      <c r="A385" s="68">
        <v>391</v>
      </c>
      <c r="B385" s="68" t="s">
        <v>7498</v>
      </c>
      <c r="C385" s="68" t="s">
        <v>3784</v>
      </c>
      <c r="D385" s="68"/>
      <c r="E385" s="83" t="s">
        <v>3470</v>
      </c>
      <c r="F385" s="83"/>
      <c r="G385" s="83"/>
      <c r="H385" s="83"/>
      <c r="I385" s="68" t="s">
        <v>3674</v>
      </c>
    </row>
    <row r="386" spans="1:9">
      <c r="A386" s="68">
        <v>392</v>
      </c>
      <c r="B386" s="68" t="s">
        <v>7499</v>
      </c>
      <c r="C386" s="68" t="s">
        <v>3785</v>
      </c>
      <c r="D386" s="68"/>
      <c r="E386" s="83" t="s">
        <v>3470</v>
      </c>
      <c r="F386" s="83"/>
      <c r="G386" s="83"/>
      <c r="H386" s="83"/>
      <c r="I386" s="68" t="s">
        <v>3674</v>
      </c>
    </row>
    <row r="387" spans="1:9">
      <c r="A387" s="68">
        <v>393</v>
      </c>
      <c r="B387" s="68" t="s">
        <v>7500</v>
      </c>
      <c r="C387" s="68" t="s">
        <v>3786</v>
      </c>
      <c r="D387" s="68"/>
      <c r="E387" s="83" t="s">
        <v>3470</v>
      </c>
      <c r="F387" s="83"/>
      <c r="G387" s="83"/>
      <c r="H387" s="83"/>
      <c r="I387" s="68" t="s">
        <v>3674</v>
      </c>
    </row>
    <row r="388" spans="1:9">
      <c r="A388" s="68">
        <v>394</v>
      </c>
      <c r="B388" s="68" t="s">
        <v>7501</v>
      </c>
      <c r="C388" s="68" t="s">
        <v>3787</v>
      </c>
      <c r="D388" s="68"/>
      <c r="E388" s="83" t="s">
        <v>3470</v>
      </c>
      <c r="F388" s="83"/>
      <c r="G388" s="83"/>
      <c r="H388" s="83"/>
      <c r="I388" s="68" t="s">
        <v>3674</v>
      </c>
    </row>
    <row r="389" spans="1:9">
      <c r="A389" s="68">
        <v>395</v>
      </c>
      <c r="B389" s="68" t="s">
        <v>7502</v>
      </c>
      <c r="C389" s="68" t="s">
        <v>3788</v>
      </c>
      <c r="D389" s="68"/>
      <c r="E389" s="83" t="s">
        <v>3470</v>
      </c>
      <c r="F389" s="83"/>
      <c r="G389" s="83"/>
      <c r="H389" s="83"/>
      <c r="I389" s="68" t="s">
        <v>3674</v>
      </c>
    </row>
    <row r="390" spans="1:9">
      <c r="A390" s="68">
        <v>396</v>
      </c>
      <c r="B390" s="68" t="s">
        <v>7503</v>
      </c>
      <c r="C390" s="68" t="s">
        <v>3789</v>
      </c>
      <c r="D390" s="68"/>
      <c r="E390" s="83" t="s">
        <v>3470</v>
      </c>
      <c r="F390" s="83"/>
      <c r="G390" s="83"/>
      <c r="H390" s="83"/>
      <c r="I390" s="68" t="s">
        <v>3674</v>
      </c>
    </row>
    <row r="391" spans="1:9">
      <c r="A391" s="68">
        <v>397</v>
      </c>
      <c r="B391" s="68" t="s">
        <v>7504</v>
      </c>
      <c r="C391" s="68"/>
      <c r="D391" s="68"/>
      <c r="E391" s="83" t="s">
        <v>3470</v>
      </c>
      <c r="F391" s="83"/>
      <c r="G391" s="83"/>
      <c r="H391" s="83"/>
      <c r="I391" s="68" t="s">
        <v>3674</v>
      </c>
    </row>
    <row r="392" spans="1:9">
      <c r="A392" s="68">
        <v>398</v>
      </c>
      <c r="B392" s="68" t="s">
        <v>7505</v>
      </c>
      <c r="C392" s="68" t="s">
        <v>3790</v>
      </c>
      <c r="D392" s="68"/>
      <c r="E392" s="83" t="s">
        <v>3470</v>
      </c>
      <c r="F392" s="83"/>
      <c r="G392" s="83"/>
      <c r="H392" s="83"/>
      <c r="I392" s="68" t="s">
        <v>3674</v>
      </c>
    </row>
    <row r="393" spans="1:9">
      <c r="A393" s="68">
        <v>399</v>
      </c>
      <c r="B393" s="68" t="s">
        <v>7506</v>
      </c>
      <c r="C393" s="68" t="s">
        <v>3791</v>
      </c>
      <c r="D393" s="68"/>
      <c r="E393" s="83" t="s">
        <v>3470</v>
      </c>
      <c r="F393" s="83"/>
      <c r="G393" s="83"/>
      <c r="H393" s="83"/>
      <c r="I393" s="68" t="s">
        <v>3674</v>
      </c>
    </row>
    <row r="394" spans="1:9">
      <c r="A394" s="68">
        <v>400</v>
      </c>
      <c r="B394" s="68" t="s">
        <v>7507</v>
      </c>
      <c r="C394" s="68" t="s">
        <v>3792</v>
      </c>
      <c r="D394" s="68"/>
      <c r="E394" s="83" t="s">
        <v>3470</v>
      </c>
      <c r="F394" s="83"/>
      <c r="G394" s="83"/>
      <c r="H394" s="83"/>
      <c r="I394" s="68" t="s">
        <v>3674</v>
      </c>
    </row>
    <row r="395" spans="1:9">
      <c r="A395" s="68">
        <v>401</v>
      </c>
      <c r="B395" s="68" t="s">
        <v>7508</v>
      </c>
      <c r="C395" s="68" t="s">
        <v>3793</v>
      </c>
      <c r="D395" s="68"/>
      <c r="E395" s="83" t="s">
        <v>3470</v>
      </c>
      <c r="F395" s="83"/>
      <c r="G395" s="83"/>
      <c r="H395" s="83"/>
      <c r="I395" s="68" t="s">
        <v>3674</v>
      </c>
    </row>
    <row r="396" spans="1:9">
      <c r="A396" s="68">
        <v>402</v>
      </c>
      <c r="B396" s="68" t="s">
        <v>7509</v>
      </c>
      <c r="C396" s="68" t="s">
        <v>3794</v>
      </c>
      <c r="D396" s="68"/>
      <c r="E396" s="83" t="s">
        <v>3470</v>
      </c>
      <c r="F396" s="83"/>
      <c r="G396" s="83"/>
      <c r="H396" s="83"/>
      <c r="I396" s="68" t="s">
        <v>3674</v>
      </c>
    </row>
    <row r="397" spans="1:9">
      <c r="A397" s="68">
        <v>403</v>
      </c>
      <c r="B397" s="68" t="s">
        <v>7510</v>
      </c>
      <c r="C397" s="68" t="s">
        <v>3795</v>
      </c>
      <c r="D397" s="68"/>
      <c r="E397" s="83" t="s">
        <v>3470</v>
      </c>
      <c r="F397" s="83"/>
      <c r="G397" s="83"/>
      <c r="H397" s="83"/>
      <c r="I397" s="68" t="s">
        <v>3674</v>
      </c>
    </row>
    <row r="398" spans="1:9">
      <c r="A398" s="68">
        <v>404</v>
      </c>
      <c r="B398" s="68" t="s">
        <v>7511</v>
      </c>
      <c r="C398" s="68" t="s">
        <v>3796</v>
      </c>
      <c r="D398" s="68"/>
      <c r="E398" s="83" t="s">
        <v>3470</v>
      </c>
      <c r="F398" s="83"/>
      <c r="G398" s="83"/>
      <c r="H398" s="83"/>
      <c r="I398" s="68" t="s">
        <v>3674</v>
      </c>
    </row>
    <row r="399" spans="1:9">
      <c r="A399" s="68">
        <v>405</v>
      </c>
      <c r="B399" s="68" t="s">
        <v>7512</v>
      </c>
      <c r="C399" s="68" t="s">
        <v>3797</v>
      </c>
      <c r="D399" s="68"/>
      <c r="E399" s="83" t="s">
        <v>3470</v>
      </c>
      <c r="F399" s="83"/>
      <c r="G399" s="83"/>
      <c r="H399" s="83"/>
      <c r="I399" s="68" t="s">
        <v>3674</v>
      </c>
    </row>
    <row r="400" spans="1:9">
      <c r="A400" s="68">
        <v>406</v>
      </c>
      <c r="B400" s="68" t="s">
        <v>7513</v>
      </c>
      <c r="C400" s="68" t="s">
        <v>3798</v>
      </c>
      <c r="D400" s="68"/>
      <c r="E400" s="83" t="s">
        <v>3470</v>
      </c>
      <c r="F400" s="83"/>
      <c r="G400" s="83"/>
      <c r="H400" s="83"/>
      <c r="I400" s="68" t="s">
        <v>3674</v>
      </c>
    </row>
    <row r="401" spans="1:9">
      <c r="A401" s="68">
        <v>407</v>
      </c>
      <c r="B401" s="68" t="s">
        <v>7514</v>
      </c>
      <c r="C401" s="68" t="s">
        <v>3799</v>
      </c>
      <c r="D401" s="68"/>
      <c r="E401" s="83" t="s">
        <v>3470</v>
      </c>
      <c r="F401" s="83"/>
      <c r="G401" s="83"/>
      <c r="H401" s="83"/>
      <c r="I401" s="68" t="s">
        <v>3674</v>
      </c>
    </row>
    <row r="402" spans="1:9">
      <c r="A402" s="68">
        <v>408</v>
      </c>
      <c r="B402" s="68" t="s">
        <v>7515</v>
      </c>
      <c r="C402" s="68" t="s">
        <v>3800</v>
      </c>
      <c r="D402" s="68"/>
      <c r="E402" s="83" t="s">
        <v>3470</v>
      </c>
      <c r="F402" s="83"/>
      <c r="G402" s="83"/>
      <c r="H402" s="83"/>
      <c r="I402" s="68" t="s">
        <v>3674</v>
      </c>
    </row>
    <row r="403" spans="1:9">
      <c r="A403" s="68">
        <v>409</v>
      </c>
      <c r="B403" s="68" t="s">
        <v>7516</v>
      </c>
      <c r="C403" s="68" t="s">
        <v>3801</v>
      </c>
      <c r="D403" s="68"/>
      <c r="E403" s="83" t="s">
        <v>3470</v>
      </c>
      <c r="F403" s="83"/>
      <c r="G403" s="83"/>
      <c r="H403" s="83"/>
      <c r="I403" s="68" t="s">
        <v>3674</v>
      </c>
    </row>
    <row r="404" spans="1:9">
      <c r="A404" s="68">
        <v>410</v>
      </c>
      <c r="B404" s="68" t="s">
        <v>7517</v>
      </c>
      <c r="C404" s="68" t="s">
        <v>3802</v>
      </c>
      <c r="D404" s="68"/>
      <c r="E404" s="83" t="s">
        <v>3470</v>
      </c>
      <c r="F404" s="83"/>
      <c r="G404" s="83"/>
      <c r="H404" s="83"/>
      <c r="I404" s="68" t="s">
        <v>3674</v>
      </c>
    </row>
    <row r="405" spans="1:9">
      <c r="A405" s="68">
        <v>411</v>
      </c>
      <c r="B405" s="68" t="s">
        <v>7518</v>
      </c>
      <c r="C405" s="68" t="s">
        <v>3803</v>
      </c>
      <c r="D405" s="68"/>
      <c r="E405" s="83" t="s">
        <v>3470</v>
      </c>
      <c r="F405" s="83"/>
      <c r="G405" s="83"/>
      <c r="H405" s="83"/>
      <c r="I405" s="68" t="s">
        <v>3674</v>
      </c>
    </row>
    <row r="406" spans="1:9">
      <c r="A406" s="68">
        <v>412</v>
      </c>
      <c r="B406" s="68" t="s">
        <v>7519</v>
      </c>
      <c r="C406" s="68" t="s">
        <v>3804</v>
      </c>
      <c r="D406" s="68"/>
      <c r="E406" s="83" t="s">
        <v>3470</v>
      </c>
      <c r="F406" s="83"/>
      <c r="G406" s="83"/>
      <c r="H406" s="83"/>
      <c r="I406" s="68" t="s">
        <v>3674</v>
      </c>
    </row>
    <row r="407" spans="1:9">
      <c r="A407" s="68">
        <v>413</v>
      </c>
      <c r="B407" s="68" t="s">
        <v>7520</v>
      </c>
      <c r="C407" s="68" t="s">
        <v>3805</v>
      </c>
      <c r="D407" s="68"/>
      <c r="E407" s="83" t="s">
        <v>3470</v>
      </c>
      <c r="F407" s="83"/>
      <c r="G407" s="83"/>
      <c r="H407" s="83"/>
      <c r="I407" s="68" t="s">
        <v>3674</v>
      </c>
    </row>
    <row r="408" spans="1:9">
      <c r="A408" s="68">
        <v>414</v>
      </c>
      <c r="B408" s="68" t="s">
        <v>7521</v>
      </c>
      <c r="C408" s="68" t="s">
        <v>3806</v>
      </c>
      <c r="D408" s="68"/>
      <c r="E408" s="83" t="s">
        <v>3470</v>
      </c>
      <c r="F408" s="83"/>
      <c r="G408" s="83"/>
      <c r="H408" s="83"/>
      <c r="I408" s="68" t="s">
        <v>3674</v>
      </c>
    </row>
    <row r="409" spans="1:9">
      <c r="A409" s="68">
        <v>415</v>
      </c>
      <c r="B409" s="68" t="s">
        <v>5902</v>
      </c>
      <c r="C409" s="68" t="s">
        <v>3495</v>
      </c>
      <c r="D409" s="68"/>
      <c r="E409" s="83"/>
      <c r="F409" s="83"/>
      <c r="G409" s="83"/>
      <c r="H409" s="83"/>
      <c r="I409" s="68"/>
    </row>
    <row r="410" spans="1:9">
      <c r="A410" s="68">
        <v>416</v>
      </c>
      <c r="B410" s="68" t="s">
        <v>7522</v>
      </c>
      <c r="C410" s="68" t="s">
        <v>3807</v>
      </c>
      <c r="D410" s="68"/>
      <c r="E410" s="83" t="s">
        <v>3470</v>
      </c>
      <c r="F410" s="83"/>
      <c r="G410" s="83"/>
      <c r="H410" s="83"/>
      <c r="I410" s="68" t="s">
        <v>3674</v>
      </c>
    </row>
    <row r="411" spans="1:9">
      <c r="A411" s="68">
        <v>417</v>
      </c>
      <c r="B411" s="68" t="s">
        <v>7523</v>
      </c>
      <c r="C411" s="68" t="s">
        <v>3808</v>
      </c>
      <c r="D411" s="68"/>
      <c r="E411" s="83" t="s">
        <v>3470</v>
      </c>
      <c r="F411" s="83"/>
      <c r="G411" s="83"/>
      <c r="H411" s="83"/>
      <c r="I411" s="68" t="s">
        <v>3674</v>
      </c>
    </row>
    <row r="412" spans="1:9">
      <c r="A412" s="68">
        <v>418</v>
      </c>
      <c r="B412" s="68" t="s">
        <v>7524</v>
      </c>
      <c r="C412" s="68" t="s">
        <v>3809</v>
      </c>
      <c r="D412" s="68"/>
      <c r="E412" s="83" t="s">
        <v>3470</v>
      </c>
      <c r="F412" s="83"/>
      <c r="G412" s="83"/>
      <c r="H412" s="83"/>
      <c r="I412" s="68" t="s">
        <v>3674</v>
      </c>
    </row>
    <row r="413" spans="1:9">
      <c r="A413" s="68">
        <v>419</v>
      </c>
      <c r="B413" s="68" t="s">
        <v>7525</v>
      </c>
      <c r="C413" s="68" t="s">
        <v>3810</v>
      </c>
      <c r="D413" s="68"/>
      <c r="E413" s="83" t="s">
        <v>3470</v>
      </c>
      <c r="F413" s="83"/>
      <c r="G413" s="83"/>
      <c r="H413" s="83"/>
      <c r="I413" s="68" t="s">
        <v>3674</v>
      </c>
    </row>
    <row r="414" spans="1:9">
      <c r="A414" s="68">
        <v>420</v>
      </c>
      <c r="B414" s="68" t="s">
        <v>7526</v>
      </c>
      <c r="C414" s="68" t="s">
        <v>3811</v>
      </c>
      <c r="D414" s="68"/>
      <c r="E414" s="83" t="s">
        <v>3470</v>
      </c>
      <c r="F414" s="83"/>
      <c r="G414" s="83"/>
      <c r="H414" s="83"/>
      <c r="I414" s="68" t="s">
        <v>3674</v>
      </c>
    </row>
    <row r="415" spans="1:9">
      <c r="A415" s="68">
        <v>421</v>
      </c>
      <c r="B415" s="68" t="s">
        <v>7527</v>
      </c>
      <c r="C415" s="68" t="s">
        <v>3812</v>
      </c>
      <c r="D415" s="68"/>
      <c r="E415" s="83" t="s">
        <v>3470</v>
      </c>
      <c r="F415" s="83"/>
      <c r="G415" s="83"/>
      <c r="H415" s="83"/>
      <c r="I415" s="68" t="s">
        <v>3674</v>
      </c>
    </row>
    <row r="416" spans="1:9">
      <c r="A416" s="68">
        <v>426</v>
      </c>
      <c r="B416" s="68" t="s">
        <v>8366</v>
      </c>
      <c r="C416" s="68"/>
      <c r="D416" s="68"/>
      <c r="E416" s="83"/>
      <c r="F416" s="83"/>
      <c r="G416" s="83"/>
      <c r="H416" s="83"/>
      <c r="I416" s="68"/>
    </row>
    <row r="417" spans="1:9">
      <c r="A417" s="68">
        <v>431</v>
      </c>
      <c r="B417" s="68" t="s">
        <v>8367</v>
      </c>
      <c r="C417" s="68"/>
      <c r="D417" s="68"/>
      <c r="E417" s="83"/>
      <c r="F417" s="83"/>
      <c r="G417" s="83"/>
      <c r="H417" s="83"/>
      <c r="I417" s="68"/>
    </row>
    <row r="418" spans="1:9">
      <c r="A418" s="68">
        <v>432</v>
      </c>
      <c r="B418" s="68" t="s">
        <v>8265</v>
      </c>
      <c r="C418" s="68"/>
      <c r="D418" s="68"/>
      <c r="E418" s="83" t="s">
        <v>3470</v>
      </c>
      <c r="F418" s="83"/>
      <c r="G418" s="83"/>
      <c r="H418" s="83"/>
      <c r="I418" s="68" t="s">
        <v>3679</v>
      </c>
    </row>
    <row r="419" spans="1:9">
      <c r="A419" s="68">
        <v>433</v>
      </c>
      <c r="B419" s="68" t="s">
        <v>8368</v>
      </c>
      <c r="C419" s="68"/>
      <c r="D419" s="68"/>
      <c r="E419" s="83"/>
      <c r="F419" s="83"/>
      <c r="G419" s="83"/>
      <c r="H419" s="83"/>
      <c r="I419" s="68"/>
    </row>
    <row r="420" spans="1:9">
      <c r="A420" s="68">
        <v>434</v>
      </c>
      <c r="B420" s="68" t="s">
        <v>7221</v>
      </c>
      <c r="C420" s="68"/>
      <c r="D420" s="68"/>
      <c r="E420" s="83" t="s">
        <v>3631</v>
      </c>
      <c r="F420" s="83" t="s">
        <v>8802</v>
      </c>
      <c r="G420" s="83"/>
      <c r="H420" s="83"/>
      <c r="I420" s="83"/>
    </row>
    <row r="421" spans="1:9">
      <c r="A421" s="68">
        <v>435</v>
      </c>
      <c r="B421" s="68" t="s">
        <v>7222</v>
      </c>
      <c r="C421" s="68"/>
      <c r="D421" s="68"/>
      <c r="E421" s="83" t="s">
        <v>3631</v>
      </c>
      <c r="F421" s="83" t="s">
        <v>8802</v>
      </c>
      <c r="G421" s="83"/>
      <c r="H421" s="83"/>
      <c r="I421" s="83"/>
    </row>
    <row r="422" spans="1:9">
      <c r="A422" s="68">
        <v>436</v>
      </c>
      <c r="B422" s="68" t="s">
        <v>7223</v>
      </c>
      <c r="C422" s="68"/>
      <c r="D422" s="68"/>
      <c r="E422" s="83" t="s">
        <v>3631</v>
      </c>
      <c r="F422" s="83" t="s">
        <v>8802</v>
      </c>
      <c r="G422" s="83"/>
      <c r="H422" s="83"/>
      <c r="I422" s="83"/>
    </row>
    <row r="423" spans="1:9">
      <c r="A423" s="68">
        <v>437</v>
      </c>
      <c r="B423" s="68" t="s">
        <v>5903</v>
      </c>
      <c r="C423" s="68"/>
      <c r="D423" s="68"/>
      <c r="E423" s="83"/>
      <c r="F423" s="83"/>
      <c r="G423" s="83"/>
      <c r="H423" s="83"/>
      <c r="I423" s="68"/>
    </row>
    <row r="424" spans="1:9">
      <c r="A424" s="68">
        <v>439</v>
      </c>
      <c r="B424" s="68" t="s">
        <v>5904</v>
      </c>
      <c r="C424" s="68"/>
      <c r="D424" s="68"/>
      <c r="E424" s="83"/>
      <c r="F424" s="83"/>
      <c r="G424" s="83"/>
      <c r="H424" s="83"/>
      <c r="I424" s="68"/>
    </row>
    <row r="425" spans="1:9">
      <c r="A425" s="68">
        <v>440</v>
      </c>
      <c r="B425" s="68" t="s">
        <v>8266</v>
      </c>
      <c r="C425" s="68"/>
      <c r="D425" s="68"/>
      <c r="E425" s="83" t="s">
        <v>3470</v>
      </c>
      <c r="F425" s="83"/>
      <c r="G425" s="83"/>
      <c r="H425" s="83"/>
      <c r="I425" s="68" t="s">
        <v>3674</v>
      </c>
    </row>
    <row r="426" spans="1:9">
      <c r="A426" s="68">
        <v>441</v>
      </c>
      <c r="B426" s="68" t="s">
        <v>7528</v>
      </c>
      <c r="C426" s="68"/>
      <c r="D426" s="68"/>
      <c r="E426" s="83" t="s">
        <v>3470</v>
      </c>
      <c r="F426" s="83"/>
      <c r="G426" s="83"/>
      <c r="H426" s="83"/>
      <c r="I426" s="68" t="s">
        <v>3674</v>
      </c>
    </row>
    <row r="427" spans="1:9">
      <c r="A427" s="68">
        <v>442</v>
      </c>
      <c r="B427" s="68" t="s">
        <v>8267</v>
      </c>
      <c r="C427" s="68"/>
      <c r="D427" s="68"/>
      <c r="E427" s="83" t="s">
        <v>3470</v>
      </c>
      <c r="F427" s="83"/>
      <c r="G427" s="83"/>
      <c r="H427" s="83"/>
      <c r="I427" s="68" t="s">
        <v>3679</v>
      </c>
    </row>
    <row r="428" spans="1:9">
      <c r="A428" s="68">
        <v>443</v>
      </c>
      <c r="B428" s="68" t="s">
        <v>8332</v>
      </c>
      <c r="C428" s="68"/>
      <c r="D428" s="68"/>
      <c r="E428" s="83" t="s">
        <v>3813</v>
      </c>
      <c r="F428" s="83"/>
      <c r="G428" s="83"/>
      <c r="H428" s="83"/>
      <c r="I428" s="68"/>
    </row>
    <row r="429" spans="1:9">
      <c r="A429" s="68">
        <v>444</v>
      </c>
      <c r="B429" s="68" t="s">
        <v>5905</v>
      </c>
      <c r="C429" s="68"/>
      <c r="D429" s="68"/>
      <c r="E429" s="83"/>
      <c r="F429" s="83"/>
      <c r="G429" s="83"/>
      <c r="H429" s="83"/>
      <c r="I429" s="68"/>
    </row>
    <row r="430" spans="1:9">
      <c r="A430" s="68">
        <v>445</v>
      </c>
      <c r="B430" s="68" t="s">
        <v>5906</v>
      </c>
      <c r="C430" s="68"/>
      <c r="D430" s="68"/>
      <c r="E430" s="83"/>
      <c r="F430" s="83"/>
      <c r="G430" s="83"/>
      <c r="H430" s="83"/>
      <c r="I430" s="68"/>
    </row>
    <row r="431" spans="1:9">
      <c r="A431" s="68">
        <v>446</v>
      </c>
      <c r="B431" s="68" t="s">
        <v>7529</v>
      </c>
      <c r="C431" s="68" t="s">
        <v>3814</v>
      </c>
      <c r="D431" s="68"/>
      <c r="E431" s="83" t="s">
        <v>3470</v>
      </c>
      <c r="F431" s="83"/>
      <c r="G431" s="83"/>
      <c r="H431" s="83"/>
      <c r="I431" s="68" t="s">
        <v>3679</v>
      </c>
    </row>
    <row r="432" spans="1:9">
      <c r="A432" s="68">
        <v>447</v>
      </c>
      <c r="B432" s="68" t="s">
        <v>5765</v>
      </c>
      <c r="C432" s="68" t="s">
        <v>3496</v>
      </c>
      <c r="D432" s="68"/>
      <c r="E432" s="83"/>
      <c r="F432" s="83"/>
      <c r="G432" s="83"/>
      <c r="H432" s="83"/>
      <c r="I432" s="68"/>
    </row>
    <row r="433" spans="1:9">
      <c r="A433" s="68">
        <v>448</v>
      </c>
      <c r="B433" s="68" t="s">
        <v>5907</v>
      </c>
      <c r="C433" s="68"/>
      <c r="D433" s="68"/>
      <c r="E433" s="83"/>
      <c r="F433" s="83"/>
      <c r="G433" s="83"/>
      <c r="H433" s="83"/>
      <c r="I433" s="68"/>
    </row>
    <row r="434" spans="1:9">
      <c r="A434" s="68">
        <v>449</v>
      </c>
      <c r="B434" s="68" t="s">
        <v>5908</v>
      </c>
      <c r="C434" s="68"/>
      <c r="D434" s="68"/>
      <c r="E434" s="83"/>
      <c r="F434" s="83"/>
      <c r="G434" s="83"/>
      <c r="H434" s="83"/>
      <c r="I434" s="68"/>
    </row>
    <row r="435" spans="1:9">
      <c r="A435" s="68">
        <v>450</v>
      </c>
      <c r="B435" s="68" t="s">
        <v>5909</v>
      </c>
      <c r="C435" s="68"/>
      <c r="D435" s="68"/>
      <c r="E435" s="83"/>
      <c r="F435" s="83"/>
      <c r="G435" s="83"/>
      <c r="H435" s="83"/>
      <c r="I435" s="68"/>
    </row>
    <row r="436" spans="1:9">
      <c r="A436" s="68">
        <v>451</v>
      </c>
      <c r="B436" s="68" t="s">
        <v>7530</v>
      </c>
      <c r="C436" s="68"/>
      <c r="D436" s="68"/>
      <c r="E436" s="83" t="s">
        <v>3470</v>
      </c>
      <c r="F436" s="83"/>
      <c r="G436" s="83"/>
      <c r="H436" s="83"/>
      <c r="I436" s="68" t="s">
        <v>3679</v>
      </c>
    </row>
    <row r="437" spans="1:9">
      <c r="A437" s="68">
        <v>452</v>
      </c>
      <c r="B437" s="68" t="s">
        <v>8268</v>
      </c>
      <c r="C437" s="68"/>
      <c r="D437" s="68"/>
      <c r="E437" s="83" t="s">
        <v>3470</v>
      </c>
      <c r="F437" s="83"/>
      <c r="G437" s="83"/>
      <c r="H437" s="83"/>
      <c r="I437" s="68" t="s">
        <v>3679</v>
      </c>
    </row>
    <row r="438" spans="1:9">
      <c r="A438" s="68">
        <v>453</v>
      </c>
      <c r="B438" s="68" t="s">
        <v>5766</v>
      </c>
      <c r="C438" s="68"/>
      <c r="D438" s="68"/>
      <c r="E438" s="83"/>
      <c r="F438" s="83"/>
      <c r="G438" s="83"/>
      <c r="H438" s="83"/>
      <c r="I438" s="68"/>
    </row>
    <row r="439" spans="1:9">
      <c r="A439" s="68">
        <v>454</v>
      </c>
      <c r="B439" s="68" t="s">
        <v>7531</v>
      </c>
      <c r="C439" s="68"/>
      <c r="D439" s="68"/>
      <c r="E439" s="83" t="s">
        <v>3470</v>
      </c>
      <c r="F439" s="83"/>
      <c r="G439" s="83"/>
      <c r="H439" s="83"/>
      <c r="I439" s="68" t="s">
        <v>3679</v>
      </c>
    </row>
    <row r="440" spans="1:9">
      <c r="A440" s="68">
        <v>455</v>
      </c>
      <c r="B440" s="68" t="s">
        <v>5910</v>
      </c>
      <c r="C440" s="68"/>
      <c r="D440" s="68"/>
      <c r="E440" s="83"/>
      <c r="F440" s="83"/>
      <c r="G440" s="83"/>
      <c r="H440" s="83"/>
      <c r="I440" s="68"/>
    </row>
    <row r="441" spans="1:9">
      <c r="A441" s="68">
        <v>456</v>
      </c>
      <c r="B441" s="68" t="s">
        <v>5911</v>
      </c>
      <c r="C441" s="68"/>
      <c r="D441" s="68"/>
      <c r="E441" s="83"/>
      <c r="F441" s="83"/>
      <c r="G441" s="83"/>
      <c r="H441" s="83"/>
      <c r="I441" s="68"/>
    </row>
    <row r="442" spans="1:9">
      <c r="A442" s="68">
        <v>457</v>
      </c>
      <c r="B442" s="68" t="s">
        <v>8369</v>
      </c>
      <c r="C442" s="68"/>
      <c r="D442" s="68"/>
      <c r="E442" s="83"/>
      <c r="F442" s="83"/>
      <c r="G442" s="83"/>
      <c r="H442" s="83"/>
      <c r="I442" s="68"/>
    </row>
    <row r="443" spans="1:9">
      <c r="A443" s="68">
        <v>458</v>
      </c>
      <c r="B443" s="68" t="s">
        <v>8334</v>
      </c>
      <c r="C443" s="68"/>
      <c r="D443" s="68"/>
      <c r="E443" s="83" t="s">
        <v>3470</v>
      </c>
      <c r="F443" s="83"/>
      <c r="G443" s="83"/>
      <c r="H443" s="83"/>
      <c r="I443" s="68" t="s">
        <v>3674</v>
      </c>
    </row>
    <row r="444" spans="1:9">
      <c r="A444" s="68">
        <v>459</v>
      </c>
      <c r="B444" s="68" t="s">
        <v>8335</v>
      </c>
      <c r="C444" s="68"/>
      <c r="D444" s="68"/>
      <c r="E444" s="83" t="s">
        <v>3470</v>
      </c>
      <c r="F444" s="83"/>
      <c r="G444" s="83"/>
      <c r="H444" s="83"/>
      <c r="I444" s="68" t="s">
        <v>3674</v>
      </c>
    </row>
    <row r="445" spans="1:9">
      <c r="A445" s="68">
        <v>460</v>
      </c>
      <c r="B445" s="68" t="s">
        <v>8269</v>
      </c>
      <c r="C445" s="68"/>
      <c r="D445" s="68"/>
      <c r="E445" s="83" t="s">
        <v>3470</v>
      </c>
      <c r="F445" s="83"/>
      <c r="G445" s="83"/>
      <c r="H445" s="83"/>
      <c r="I445" s="68" t="s">
        <v>3674</v>
      </c>
    </row>
    <row r="446" spans="1:9">
      <c r="A446" s="68">
        <v>461</v>
      </c>
      <c r="B446" s="68" t="s">
        <v>5912</v>
      </c>
      <c r="C446" s="68"/>
      <c r="D446" s="68"/>
      <c r="E446" s="83"/>
      <c r="F446" s="83"/>
      <c r="G446" s="83"/>
      <c r="H446" s="83"/>
      <c r="I446" s="68"/>
    </row>
    <row r="447" spans="1:9">
      <c r="A447" s="68">
        <v>462</v>
      </c>
      <c r="B447" s="68" t="s">
        <v>7224</v>
      </c>
      <c r="C447" s="68"/>
      <c r="D447" s="68"/>
      <c r="E447" s="83"/>
      <c r="F447" s="83" t="s">
        <v>8850</v>
      </c>
      <c r="G447" s="83" t="s">
        <v>8851</v>
      </c>
      <c r="H447" s="83" t="s">
        <v>8886</v>
      </c>
      <c r="I447" s="68"/>
    </row>
    <row r="448" spans="1:9">
      <c r="A448" s="68">
        <v>463</v>
      </c>
      <c r="B448" s="68" t="s">
        <v>8370</v>
      </c>
      <c r="C448" s="68"/>
      <c r="D448" s="68"/>
      <c r="E448" s="83"/>
      <c r="F448" s="83"/>
      <c r="G448" s="83"/>
      <c r="H448" s="83"/>
      <c r="I448" s="68"/>
    </row>
    <row r="449" spans="1:9">
      <c r="A449" s="68">
        <v>464</v>
      </c>
      <c r="B449" s="68" t="s">
        <v>8270</v>
      </c>
      <c r="C449" s="68"/>
      <c r="D449" s="68"/>
      <c r="E449" s="83" t="s">
        <v>3470</v>
      </c>
      <c r="F449" s="83"/>
      <c r="G449" s="83"/>
      <c r="H449" s="83"/>
      <c r="I449" s="68" t="s">
        <v>3676</v>
      </c>
    </row>
    <row r="450" spans="1:9">
      <c r="A450" s="68">
        <v>465</v>
      </c>
      <c r="B450" s="68" t="s">
        <v>7225</v>
      </c>
      <c r="C450" s="68"/>
      <c r="D450" s="68"/>
      <c r="E450" s="83" t="s">
        <v>3651</v>
      </c>
      <c r="F450" s="83" t="s">
        <v>8807</v>
      </c>
      <c r="G450" s="83"/>
      <c r="H450" s="83"/>
      <c r="I450" s="68"/>
    </row>
    <row r="451" spans="1:9">
      <c r="A451" s="68">
        <v>466</v>
      </c>
      <c r="B451" s="68" t="s">
        <v>7226</v>
      </c>
      <c r="C451" s="68"/>
      <c r="D451" s="68"/>
      <c r="E451" s="83" t="s">
        <v>3634</v>
      </c>
      <c r="F451" s="83" t="s">
        <v>8808</v>
      </c>
      <c r="G451" s="123">
        <v>0.51</v>
      </c>
      <c r="H451" s="123">
        <v>0.73</v>
      </c>
      <c r="I451" s="68"/>
    </row>
    <row r="452" spans="1:9">
      <c r="A452" s="68">
        <v>467</v>
      </c>
      <c r="B452" s="68" t="s">
        <v>8371</v>
      </c>
      <c r="C452" s="68"/>
      <c r="D452" s="68"/>
      <c r="E452" s="83"/>
      <c r="F452" s="83"/>
      <c r="G452" s="83"/>
      <c r="H452" s="83"/>
      <c r="I452" s="68"/>
    </row>
    <row r="453" spans="1:9">
      <c r="A453" s="68">
        <v>468</v>
      </c>
      <c r="B453" s="68" t="s">
        <v>8372</v>
      </c>
      <c r="C453" s="68"/>
      <c r="D453" s="68"/>
      <c r="E453" s="83"/>
      <c r="F453" s="83"/>
      <c r="G453" s="83"/>
      <c r="H453" s="83"/>
      <c r="I453" s="68"/>
    </row>
    <row r="454" spans="1:9">
      <c r="A454" s="68">
        <v>469</v>
      </c>
      <c r="B454" s="68" t="s">
        <v>8373</v>
      </c>
      <c r="C454" s="68"/>
      <c r="D454" s="68"/>
      <c r="E454" s="83"/>
      <c r="F454" s="83"/>
      <c r="G454" s="83"/>
      <c r="H454" s="83"/>
      <c r="I454" s="68"/>
    </row>
    <row r="455" spans="1:9">
      <c r="A455" s="68">
        <v>470</v>
      </c>
      <c r="B455" s="68" t="s">
        <v>8374</v>
      </c>
      <c r="C455" s="68"/>
      <c r="D455" s="68"/>
      <c r="E455" s="83"/>
      <c r="F455" s="83"/>
      <c r="G455" s="83"/>
      <c r="H455" s="83"/>
      <c r="I455" s="68"/>
    </row>
    <row r="456" spans="1:9">
      <c r="A456" s="68">
        <v>471</v>
      </c>
      <c r="B456" s="68" t="s">
        <v>8375</v>
      </c>
      <c r="C456" s="68"/>
      <c r="D456" s="68"/>
      <c r="E456" s="83"/>
      <c r="F456" s="83"/>
      <c r="G456" s="83"/>
      <c r="H456" s="83"/>
      <c r="I456" s="68"/>
    </row>
    <row r="457" spans="1:9">
      <c r="A457" s="68">
        <v>472</v>
      </c>
      <c r="B457" s="68" t="s">
        <v>7532</v>
      </c>
      <c r="C457" s="68" t="s">
        <v>3177</v>
      </c>
      <c r="D457" s="68"/>
      <c r="E457" s="83" t="s">
        <v>3470</v>
      </c>
      <c r="F457" s="83"/>
      <c r="G457" s="83"/>
      <c r="H457" s="83"/>
      <c r="I457" s="68" t="s">
        <v>3674</v>
      </c>
    </row>
    <row r="458" spans="1:9">
      <c r="A458" s="68">
        <v>473</v>
      </c>
      <c r="B458" s="68" t="s">
        <v>7533</v>
      </c>
      <c r="C458" s="68"/>
      <c r="D458" s="68"/>
      <c r="E458" s="83" t="s">
        <v>3470</v>
      </c>
      <c r="F458" s="83"/>
      <c r="G458" s="83"/>
      <c r="H458" s="83"/>
      <c r="I458" s="68" t="s">
        <v>3674</v>
      </c>
    </row>
    <row r="459" spans="1:9">
      <c r="A459" s="68">
        <v>474</v>
      </c>
      <c r="B459" s="68" t="s">
        <v>7534</v>
      </c>
      <c r="C459" s="68"/>
      <c r="D459" s="68"/>
      <c r="E459" s="83" t="s">
        <v>3470</v>
      </c>
      <c r="F459" s="83"/>
      <c r="G459" s="83"/>
      <c r="H459" s="83"/>
      <c r="I459" s="68" t="s">
        <v>3674</v>
      </c>
    </row>
    <row r="460" spans="1:9">
      <c r="A460" s="68">
        <v>475</v>
      </c>
      <c r="B460" s="68" t="s">
        <v>7535</v>
      </c>
      <c r="C460" s="68"/>
      <c r="D460" s="68"/>
      <c r="E460" s="83" t="s">
        <v>3470</v>
      </c>
      <c r="F460" s="83"/>
      <c r="G460" s="83"/>
      <c r="H460" s="83"/>
      <c r="I460" s="68" t="s">
        <v>3674</v>
      </c>
    </row>
    <row r="461" spans="1:9">
      <c r="A461" s="68">
        <v>476</v>
      </c>
      <c r="B461" s="68" t="s">
        <v>7536</v>
      </c>
      <c r="C461" s="68"/>
      <c r="D461" s="68"/>
      <c r="E461" s="83" t="s">
        <v>3470</v>
      </c>
      <c r="F461" s="83"/>
      <c r="G461" s="83"/>
      <c r="H461" s="83"/>
      <c r="I461" s="68" t="s">
        <v>3674</v>
      </c>
    </row>
    <row r="462" spans="1:9">
      <c r="A462" s="68">
        <v>477</v>
      </c>
      <c r="B462" s="68" t="s">
        <v>7537</v>
      </c>
      <c r="C462" s="68"/>
      <c r="D462" s="68"/>
      <c r="E462" s="83" t="s">
        <v>3728</v>
      </c>
      <c r="F462" s="83"/>
      <c r="G462" s="83"/>
      <c r="H462" s="83"/>
      <c r="I462" s="68"/>
    </row>
    <row r="463" spans="1:9">
      <c r="A463" s="68">
        <v>478</v>
      </c>
      <c r="B463" s="68" t="s">
        <v>7538</v>
      </c>
      <c r="C463" s="68"/>
      <c r="D463" s="68"/>
      <c r="E463" s="83" t="s">
        <v>3470</v>
      </c>
      <c r="F463" s="83"/>
      <c r="G463" s="83"/>
      <c r="H463" s="83"/>
      <c r="I463" s="68" t="s">
        <v>3674</v>
      </c>
    </row>
    <row r="464" spans="1:9">
      <c r="A464" s="68">
        <v>479</v>
      </c>
      <c r="B464" s="68" t="s">
        <v>5913</v>
      </c>
      <c r="C464" s="68"/>
      <c r="D464" s="68"/>
      <c r="E464" s="83"/>
      <c r="F464" s="83"/>
      <c r="G464" s="83"/>
      <c r="H464" s="83"/>
      <c r="I464" s="68"/>
    </row>
    <row r="465" spans="1:9">
      <c r="A465" s="68">
        <v>480</v>
      </c>
      <c r="B465" s="68" t="s">
        <v>5914</v>
      </c>
      <c r="C465" s="68"/>
      <c r="D465" s="68"/>
      <c r="E465" s="83"/>
      <c r="F465" s="83"/>
      <c r="G465" s="83"/>
      <c r="H465" s="83"/>
      <c r="I465" s="68"/>
    </row>
    <row r="466" spans="1:9">
      <c r="A466" s="68">
        <v>481</v>
      </c>
      <c r="B466" s="68" t="s">
        <v>8376</v>
      </c>
      <c r="C466" s="68"/>
      <c r="D466" s="68"/>
      <c r="E466" s="83"/>
      <c r="F466" s="83"/>
      <c r="G466" s="83"/>
      <c r="H466" s="83"/>
      <c r="I466" s="68"/>
    </row>
    <row r="467" spans="1:9">
      <c r="A467" s="68">
        <v>482</v>
      </c>
      <c r="B467" s="68" t="s">
        <v>5915</v>
      </c>
      <c r="C467" s="68" t="s">
        <v>4259</v>
      </c>
      <c r="D467" s="68"/>
      <c r="E467" s="83"/>
      <c r="F467" s="83"/>
      <c r="G467" s="83"/>
      <c r="H467" s="83"/>
      <c r="I467" s="68"/>
    </row>
    <row r="468" spans="1:9">
      <c r="A468" s="68">
        <v>483</v>
      </c>
      <c r="B468" s="68" t="s">
        <v>5916</v>
      </c>
      <c r="C468" s="68" t="s">
        <v>4260</v>
      </c>
      <c r="D468" s="68"/>
      <c r="E468" s="83"/>
      <c r="F468" s="83"/>
      <c r="G468" s="83"/>
      <c r="H468" s="83"/>
      <c r="I468" s="68"/>
    </row>
    <row r="469" spans="1:9">
      <c r="A469" s="68">
        <v>484</v>
      </c>
      <c r="B469" s="68" t="s">
        <v>8377</v>
      </c>
      <c r="C469" s="68"/>
      <c r="D469" s="68"/>
      <c r="E469" s="83"/>
      <c r="F469" s="83"/>
      <c r="G469" s="83"/>
      <c r="H469" s="83"/>
      <c r="I469" s="68"/>
    </row>
    <row r="470" spans="1:9">
      <c r="A470" s="68">
        <v>485</v>
      </c>
      <c r="B470" s="68" t="s">
        <v>8271</v>
      </c>
      <c r="C470" s="68"/>
      <c r="D470" s="68"/>
      <c r="E470" s="83" t="s">
        <v>3470</v>
      </c>
      <c r="F470" s="83"/>
      <c r="G470" s="83"/>
      <c r="H470" s="83"/>
      <c r="I470" s="68" t="s">
        <v>3674</v>
      </c>
    </row>
    <row r="471" spans="1:9">
      <c r="A471" s="68">
        <v>486</v>
      </c>
      <c r="B471" s="68" t="s">
        <v>5917</v>
      </c>
      <c r="C471" s="68"/>
      <c r="D471" s="68"/>
      <c r="E471" s="83"/>
      <c r="F471" s="83"/>
      <c r="G471" s="83"/>
      <c r="H471" s="83"/>
      <c r="I471" s="68"/>
    </row>
    <row r="472" spans="1:9">
      <c r="A472" s="68">
        <v>487</v>
      </c>
      <c r="B472" s="68" t="s">
        <v>8378</v>
      </c>
      <c r="C472" s="68"/>
      <c r="D472" s="68"/>
      <c r="E472" s="83"/>
      <c r="F472" s="83"/>
      <c r="G472" s="83"/>
      <c r="H472" s="83"/>
      <c r="I472" s="68"/>
    </row>
    <row r="473" spans="1:9">
      <c r="A473" s="68">
        <v>488</v>
      </c>
      <c r="B473" s="68" t="s">
        <v>8379</v>
      </c>
      <c r="C473" s="68"/>
      <c r="D473" s="68"/>
      <c r="E473" s="83"/>
      <c r="F473" s="83"/>
      <c r="G473" s="83"/>
      <c r="H473" s="83"/>
      <c r="I473" s="68"/>
    </row>
    <row r="474" spans="1:9">
      <c r="A474" s="68">
        <v>489</v>
      </c>
      <c r="B474" s="68" t="s">
        <v>8380</v>
      </c>
      <c r="C474" s="68"/>
      <c r="D474" s="68"/>
      <c r="E474" s="83"/>
      <c r="F474" s="83"/>
      <c r="G474" s="83"/>
      <c r="H474" s="83"/>
      <c r="I474" s="68"/>
    </row>
    <row r="475" spans="1:9">
      <c r="A475" s="68">
        <v>490</v>
      </c>
      <c r="B475" s="68" t="s">
        <v>8381</v>
      </c>
      <c r="C475" s="68"/>
      <c r="D475" s="68"/>
      <c r="E475" s="83"/>
      <c r="F475" s="83"/>
      <c r="G475" s="83"/>
      <c r="H475" s="83"/>
      <c r="I475" s="68"/>
    </row>
    <row r="476" spans="1:9">
      <c r="A476" s="68">
        <v>491</v>
      </c>
      <c r="B476" s="68" t="s">
        <v>8382</v>
      </c>
      <c r="C476" s="68"/>
      <c r="D476" s="68"/>
      <c r="E476" s="83"/>
      <c r="F476" s="83"/>
      <c r="G476" s="83"/>
      <c r="H476" s="83"/>
      <c r="I476" s="68"/>
    </row>
    <row r="477" spans="1:9">
      <c r="A477" s="68">
        <v>492</v>
      </c>
      <c r="B477" s="68" t="s">
        <v>8383</v>
      </c>
      <c r="C477" s="68"/>
      <c r="D477" s="68"/>
      <c r="E477" s="83"/>
      <c r="F477" s="83"/>
      <c r="G477" s="83"/>
      <c r="H477" s="83"/>
      <c r="I477" s="68"/>
    </row>
    <row r="478" spans="1:9">
      <c r="A478" s="68">
        <v>493</v>
      </c>
      <c r="B478" s="68" t="s">
        <v>5918</v>
      </c>
      <c r="C478" s="68"/>
      <c r="D478" s="68"/>
      <c r="E478" s="83"/>
      <c r="F478" s="83"/>
      <c r="G478" s="83"/>
      <c r="H478" s="83"/>
      <c r="I478" s="68"/>
    </row>
    <row r="479" spans="1:9">
      <c r="A479" s="68">
        <v>494</v>
      </c>
      <c r="B479" s="68" t="s">
        <v>8384</v>
      </c>
      <c r="C479" s="68"/>
      <c r="D479" s="68"/>
      <c r="E479" s="83"/>
      <c r="F479" s="83"/>
      <c r="G479" s="83"/>
      <c r="H479" s="83"/>
      <c r="I479" s="68"/>
    </row>
    <row r="480" spans="1:9">
      <c r="A480" s="68">
        <v>495</v>
      </c>
      <c r="B480" s="68" t="s">
        <v>8385</v>
      </c>
      <c r="C480" s="68"/>
      <c r="D480" s="68"/>
      <c r="E480" s="83"/>
      <c r="F480" s="83"/>
      <c r="G480" s="83"/>
      <c r="H480" s="83"/>
      <c r="I480" s="68"/>
    </row>
    <row r="481" spans="1:9">
      <c r="A481" s="68">
        <v>496</v>
      </c>
      <c r="B481" s="68" t="s">
        <v>7539</v>
      </c>
      <c r="C481" s="68"/>
      <c r="D481" s="68"/>
      <c r="E481" s="83" t="s">
        <v>3470</v>
      </c>
      <c r="F481" s="83"/>
      <c r="G481" s="83"/>
      <c r="H481" s="83"/>
      <c r="I481" s="68" t="s">
        <v>3679</v>
      </c>
    </row>
    <row r="482" spans="1:9">
      <c r="A482" s="68">
        <v>497</v>
      </c>
      <c r="B482" s="68" t="s">
        <v>5919</v>
      </c>
      <c r="C482" s="68"/>
      <c r="D482" s="68"/>
      <c r="E482" s="83"/>
      <c r="F482" s="83"/>
      <c r="G482" s="83"/>
      <c r="H482" s="83"/>
      <c r="I482" s="68"/>
    </row>
    <row r="483" spans="1:9">
      <c r="A483" s="68">
        <v>498</v>
      </c>
      <c r="B483" s="68" t="s">
        <v>5920</v>
      </c>
      <c r="C483" s="68"/>
      <c r="D483" s="68"/>
      <c r="E483" s="83"/>
      <c r="F483" s="83"/>
      <c r="G483" s="83"/>
      <c r="H483" s="83"/>
      <c r="I483" s="68"/>
    </row>
    <row r="484" spans="1:9">
      <c r="A484" s="68">
        <v>499</v>
      </c>
      <c r="B484" s="68" t="s">
        <v>5921</v>
      </c>
      <c r="C484" s="68"/>
      <c r="D484" s="68"/>
      <c r="E484" s="83"/>
      <c r="F484" s="83"/>
      <c r="G484" s="83"/>
      <c r="H484" s="83"/>
      <c r="I484" s="68"/>
    </row>
    <row r="485" spans="1:9">
      <c r="A485" s="68">
        <v>500</v>
      </c>
      <c r="B485" s="68" t="s">
        <v>5767</v>
      </c>
      <c r="C485" s="68" t="s">
        <v>4261</v>
      </c>
      <c r="D485" s="68"/>
      <c r="E485" s="83"/>
      <c r="F485" s="83"/>
      <c r="G485" s="83"/>
      <c r="H485" s="83"/>
      <c r="I485" s="68"/>
    </row>
    <row r="486" spans="1:9">
      <c r="A486" s="68">
        <v>501</v>
      </c>
      <c r="B486" s="68" t="s">
        <v>5922</v>
      </c>
      <c r="C486" s="68"/>
      <c r="D486" s="68"/>
      <c r="E486" s="83"/>
      <c r="F486" s="83"/>
      <c r="G486" s="83"/>
      <c r="H486" s="83"/>
      <c r="I486" s="68"/>
    </row>
    <row r="487" spans="1:9">
      <c r="A487" s="68">
        <v>502</v>
      </c>
      <c r="B487" s="68" t="s">
        <v>5923</v>
      </c>
      <c r="C487" s="68"/>
      <c r="D487" s="68"/>
      <c r="E487" s="83"/>
      <c r="F487" s="83"/>
      <c r="G487" s="83"/>
      <c r="H487" s="83"/>
      <c r="I487" s="68"/>
    </row>
    <row r="488" spans="1:9">
      <c r="A488" s="68">
        <v>503</v>
      </c>
      <c r="B488" s="68" t="s">
        <v>5924</v>
      </c>
      <c r="C488" s="68"/>
      <c r="D488" s="68"/>
      <c r="E488" s="83"/>
      <c r="F488" s="83"/>
      <c r="G488" s="83"/>
      <c r="H488" s="83"/>
      <c r="I488" s="68"/>
    </row>
    <row r="489" spans="1:9">
      <c r="A489" s="68">
        <v>504</v>
      </c>
      <c r="B489" s="68" t="s">
        <v>7227</v>
      </c>
      <c r="C489" s="68"/>
      <c r="D489" s="68"/>
      <c r="E489" s="83"/>
      <c r="F489" s="83" t="s">
        <v>8807</v>
      </c>
      <c r="G489" s="83"/>
      <c r="H489" s="83"/>
      <c r="I489" s="68"/>
    </row>
    <row r="490" spans="1:9">
      <c r="A490" s="68">
        <v>505</v>
      </c>
      <c r="B490" s="68" t="s">
        <v>5925</v>
      </c>
      <c r="C490" s="68"/>
      <c r="D490" s="68"/>
      <c r="E490" s="83"/>
      <c r="F490" s="83"/>
      <c r="G490" s="83"/>
      <c r="H490" s="83"/>
      <c r="I490" s="68"/>
    </row>
    <row r="491" spans="1:9">
      <c r="A491" s="68">
        <v>506</v>
      </c>
      <c r="B491" s="68" t="s">
        <v>8336</v>
      </c>
      <c r="C491" s="68"/>
      <c r="D491" s="68"/>
      <c r="E491" s="83" t="s">
        <v>3470</v>
      </c>
      <c r="F491" s="83"/>
      <c r="G491" s="83"/>
      <c r="H491" s="83"/>
      <c r="I491" s="68" t="s">
        <v>3676</v>
      </c>
    </row>
    <row r="492" spans="1:9">
      <c r="A492" s="68">
        <v>507</v>
      </c>
      <c r="B492" s="68" t="s">
        <v>8386</v>
      </c>
      <c r="C492" s="68"/>
      <c r="D492" s="68"/>
      <c r="E492" s="83"/>
      <c r="F492" s="83"/>
      <c r="G492" s="83"/>
      <c r="H492" s="83"/>
      <c r="I492" s="68"/>
    </row>
    <row r="493" spans="1:9">
      <c r="A493" s="68">
        <v>508</v>
      </c>
      <c r="B493" s="68" t="s">
        <v>5926</v>
      </c>
      <c r="C493" s="68"/>
      <c r="D493" s="68"/>
      <c r="E493" s="83"/>
      <c r="F493" s="83"/>
      <c r="G493" s="83"/>
      <c r="H493" s="83"/>
      <c r="I493" s="68"/>
    </row>
    <row r="494" spans="1:9">
      <c r="A494" s="68">
        <v>509</v>
      </c>
      <c r="B494" s="68" t="s">
        <v>8387</v>
      </c>
      <c r="C494" s="68"/>
      <c r="D494" s="68"/>
      <c r="E494" s="83"/>
      <c r="F494" s="83"/>
      <c r="G494" s="83"/>
      <c r="H494" s="83"/>
      <c r="I494" s="68"/>
    </row>
    <row r="495" spans="1:9">
      <c r="A495" s="68">
        <v>510</v>
      </c>
      <c r="B495" s="68" t="s">
        <v>7540</v>
      </c>
      <c r="C495" s="68" t="s">
        <v>3207</v>
      </c>
      <c r="D495" s="68"/>
      <c r="E495" s="83" t="s">
        <v>3470</v>
      </c>
      <c r="F495" s="83"/>
      <c r="G495" s="83"/>
      <c r="H495" s="83"/>
      <c r="I495" s="68" t="s">
        <v>3679</v>
      </c>
    </row>
    <row r="496" spans="1:9">
      <c r="A496" s="68">
        <v>511</v>
      </c>
      <c r="B496" s="68" t="s">
        <v>7541</v>
      </c>
      <c r="C496" s="68" t="s">
        <v>3815</v>
      </c>
      <c r="D496" s="68"/>
      <c r="E496" s="83" t="s">
        <v>3470</v>
      </c>
      <c r="F496" s="83"/>
      <c r="G496" s="83"/>
      <c r="H496" s="83"/>
      <c r="I496" s="68" t="s">
        <v>3676</v>
      </c>
    </row>
    <row r="497" spans="1:9">
      <c r="A497" s="68">
        <v>512</v>
      </c>
      <c r="B497" s="68" t="s">
        <v>5927</v>
      </c>
      <c r="C497" s="68"/>
      <c r="D497" s="68"/>
      <c r="E497" s="83"/>
      <c r="F497" s="83"/>
      <c r="G497" s="83"/>
      <c r="H497" s="83"/>
      <c r="I497" s="68"/>
    </row>
    <row r="498" spans="1:9">
      <c r="A498" s="68">
        <v>513</v>
      </c>
      <c r="B498" s="68" t="s">
        <v>5928</v>
      </c>
      <c r="C498" s="68"/>
      <c r="D498" s="68"/>
      <c r="E498" s="83"/>
      <c r="F498" s="83"/>
      <c r="G498" s="83"/>
      <c r="H498" s="83"/>
      <c r="I498" s="68"/>
    </row>
    <row r="499" spans="1:9">
      <c r="A499" s="68">
        <v>514</v>
      </c>
      <c r="B499" s="68" t="s">
        <v>5929</v>
      </c>
      <c r="C499" s="68"/>
      <c r="D499" s="68"/>
      <c r="E499" s="83"/>
      <c r="F499" s="83"/>
      <c r="G499" s="83"/>
      <c r="H499" s="83"/>
      <c r="I499" s="68"/>
    </row>
    <row r="500" spans="1:9">
      <c r="A500" s="68">
        <v>515</v>
      </c>
      <c r="B500" s="68" t="s">
        <v>5930</v>
      </c>
      <c r="C500" s="68"/>
      <c r="D500" s="68"/>
      <c r="E500" s="83"/>
      <c r="F500" s="83"/>
      <c r="G500" s="83"/>
      <c r="H500" s="83"/>
      <c r="I500" s="68"/>
    </row>
    <row r="501" spans="1:9">
      <c r="A501" s="68">
        <v>516</v>
      </c>
      <c r="B501" s="68" t="s">
        <v>7542</v>
      </c>
      <c r="C501" s="68"/>
      <c r="D501" s="68"/>
      <c r="E501" s="83" t="s">
        <v>3470</v>
      </c>
      <c r="F501" s="83"/>
      <c r="G501" s="83"/>
      <c r="H501" s="83"/>
      <c r="I501" s="68" t="s">
        <v>3679</v>
      </c>
    </row>
    <row r="502" spans="1:9">
      <c r="A502" s="68">
        <v>517</v>
      </c>
      <c r="B502" s="68" t="s">
        <v>7543</v>
      </c>
      <c r="C502" s="68"/>
      <c r="D502" s="68"/>
      <c r="E502" s="83" t="s">
        <v>3728</v>
      </c>
      <c r="F502" s="83"/>
      <c r="G502" s="83"/>
      <c r="H502" s="83"/>
      <c r="I502" s="68"/>
    </row>
    <row r="503" spans="1:9">
      <c r="A503" s="68">
        <v>518</v>
      </c>
      <c r="B503" s="68" t="s">
        <v>5768</v>
      </c>
      <c r="C503" s="68"/>
      <c r="D503" s="68"/>
      <c r="E503" s="83"/>
      <c r="F503" s="83"/>
      <c r="G503" s="83"/>
      <c r="H503" s="83"/>
      <c r="I503" s="68"/>
    </row>
    <row r="504" spans="1:9">
      <c r="A504" s="68">
        <v>519</v>
      </c>
      <c r="B504" s="68" t="s">
        <v>7544</v>
      </c>
      <c r="C504" s="68" t="s">
        <v>3816</v>
      </c>
      <c r="D504" s="68"/>
      <c r="E504" s="83" t="s">
        <v>3470</v>
      </c>
      <c r="F504" s="83"/>
      <c r="G504" s="83"/>
      <c r="H504" s="83"/>
      <c r="I504" s="68" t="s">
        <v>3674</v>
      </c>
    </row>
    <row r="505" spans="1:9">
      <c r="A505" s="68">
        <v>520</v>
      </c>
      <c r="B505" s="68" t="s">
        <v>5931</v>
      </c>
      <c r="C505" s="68"/>
      <c r="D505" s="68"/>
      <c r="E505" s="83"/>
      <c r="F505" s="83"/>
      <c r="G505" s="83"/>
      <c r="H505" s="83"/>
      <c r="I505" s="68"/>
    </row>
    <row r="506" spans="1:9">
      <c r="A506" s="68">
        <v>521</v>
      </c>
      <c r="B506" s="68" t="s">
        <v>5932</v>
      </c>
      <c r="C506" s="68"/>
      <c r="D506" s="68"/>
      <c r="E506" s="83"/>
      <c r="F506" s="83"/>
      <c r="G506" s="83"/>
      <c r="H506" s="83"/>
      <c r="I506" s="68"/>
    </row>
    <row r="507" spans="1:9">
      <c r="A507" s="68">
        <v>522</v>
      </c>
      <c r="B507" s="68" t="s">
        <v>7545</v>
      </c>
      <c r="C507" s="68" t="s">
        <v>3817</v>
      </c>
      <c r="D507" s="68"/>
      <c r="E507" s="83" t="s">
        <v>3470</v>
      </c>
      <c r="F507" s="83"/>
      <c r="G507" s="83"/>
      <c r="H507" s="83"/>
      <c r="I507" s="68" t="s">
        <v>3674</v>
      </c>
    </row>
    <row r="508" spans="1:9">
      <c r="A508" s="68">
        <v>523</v>
      </c>
      <c r="B508" s="68" t="s">
        <v>8388</v>
      </c>
      <c r="C508" s="68"/>
      <c r="D508" s="68"/>
      <c r="E508" s="83"/>
      <c r="F508" s="83"/>
      <c r="G508" s="83"/>
      <c r="H508" s="83"/>
      <c r="I508" s="68"/>
    </row>
    <row r="509" spans="1:9">
      <c r="A509" s="68">
        <v>524</v>
      </c>
      <c r="B509" s="68" t="s">
        <v>5933</v>
      </c>
      <c r="C509" s="68"/>
      <c r="D509" s="68"/>
      <c r="E509" s="83"/>
      <c r="F509" s="83"/>
      <c r="G509" s="83"/>
      <c r="H509" s="83"/>
      <c r="I509" s="68"/>
    </row>
    <row r="510" spans="1:9">
      <c r="A510" s="68">
        <v>525</v>
      </c>
      <c r="B510" s="68" t="s">
        <v>5934</v>
      </c>
      <c r="C510" s="68"/>
      <c r="D510" s="68"/>
      <c r="E510" s="83"/>
      <c r="F510" s="83"/>
      <c r="G510" s="83"/>
      <c r="H510" s="83"/>
      <c r="I510" s="68"/>
    </row>
    <row r="511" spans="1:9">
      <c r="A511" s="68">
        <v>526</v>
      </c>
      <c r="B511" s="68" t="s">
        <v>8337</v>
      </c>
      <c r="C511" s="68"/>
      <c r="D511" s="68"/>
      <c r="E511" s="83" t="s">
        <v>3470</v>
      </c>
      <c r="F511" s="83"/>
      <c r="G511" s="83"/>
      <c r="H511" s="83"/>
      <c r="I511" s="68" t="s">
        <v>3674</v>
      </c>
    </row>
    <row r="512" spans="1:9">
      <c r="A512" s="68">
        <v>527</v>
      </c>
      <c r="B512" s="68" t="s">
        <v>5935</v>
      </c>
      <c r="C512" s="68"/>
      <c r="D512" s="68"/>
      <c r="E512" s="83"/>
      <c r="F512" s="83"/>
      <c r="G512" s="83"/>
      <c r="H512" s="83"/>
      <c r="I512" s="68"/>
    </row>
    <row r="513" spans="1:9">
      <c r="A513" s="68">
        <v>528</v>
      </c>
      <c r="B513" s="68" t="s">
        <v>7228</v>
      </c>
      <c r="C513" s="68"/>
      <c r="D513" s="68"/>
      <c r="E513" s="83" t="s">
        <v>3629</v>
      </c>
      <c r="F513" s="68" t="s">
        <v>8822</v>
      </c>
      <c r="G513" s="123">
        <v>1</v>
      </c>
      <c r="H513" s="123">
        <v>0.95</v>
      </c>
      <c r="I513" s="68"/>
    </row>
    <row r="514" spans="1:9">
      <c r="A514" s="68">
        <v>529</v>
      </c>
      <c r="B514" s="68" t="s">
        <v>5936</v>
      </c>
      <c r="C514" s="68"/>
      <c r="D514" s="68"/>
      <c r="E514" s="83"/>
      <c r="F514" s="83"/>
      <c r="G514" s="83"/>
      <c r="H514" s="83"/>
      <c r="I514" s="68"/>
    </row>
    <row r="515" spans="1:9">
      <c r="A515" s="68">
        <v>530</v>
      </c>
      <c r="B515" s="68" t="s">
        <v>7546</v>
      </c>
      <c r="C515" s="68"/>
      <c r="D515" s="68"/>
      <c r="E515" s="83" t="s">
        <v>3470</v>
      </c>
      <c r="F515" s="83"/>
      <c r="G515" s="83"/>
      <c r="H515" s="83"/>
      <c r="I515" s="68" t="s">
        <v>3674</v>
      </c>
    </row>
    <row r="516" spans="1:9">
      <c r="A516" s="68">
        <v>531</v>
      </c>
      <c r="B516" s="68" t="s">
        <v>8389</v>
      </c>
      <c r="C516" s="68"/>
      <c r="D516" s="68"/>
      <c r="E516" s="83"/>
      <c r="F516" s="83"/>
      <c r="G516" s="83"/>
      <c r="H516" s="83"/>
      <c r="I516" s="68"/>
    </row>
    <row r="517" spans="1:9">
      <c r="A517" s="68">
        <v>532</v>
      </c>
      <c r="B517" s="68" t="s">
        <v>5937</v>
      </c>
      <c r="C517" s="68"/>
      <c r="D517" s="68"/>
      <c r="E517" s="83"/>
      <c r="F517" s="83"/>
      <c r="G517" s="83"/>
      <c r="H517" s="83"/>
      <c r="I517" s="68"/>
    </row>
    <row r="518" spans="1:9">
      <c r="A518" s="68">
        <v>533</v>
      </c>
      <c r="B518" s="68" t="s">
        <v>5938</v>
      </c>
      <c r="C518" s="68"/>
      <c r="D518" s="68"/>
      <c r="E518" s="83"/>
      <c r="F518" s="83"/>
      <c r="G518" s="83"/>
      <c r="H518" s="83"/>
      <c r="I518" s="68"/>
    </row>
    <row r="519" spans="1:9">
      <c r="A519" s="68">
        <v>534</v>
      </c>
      <c r="B519" s="68" t="s">
        <v>7547</v>
      </c>
      <c r="C519" s="68" t="s">
        <v>3485</v>
      </c>
      <c r="D519" s="68"/>
      <c r="E519" s="83" t="s">
        <v>3470</v>
      </c>
      <c r="F519" s="83"/>
      <c r="G519" s="83"/>
      <c r="H519" s="83"/>
      <c r="I519" s="68"/>
    </row>
    <row r="520" spans="1:9">
      <c r="A520" s="68">
        <v>535</v>
      </c>
      <c r="B520" s="68" t="s">
        <v>7548</v>
      </c>
      <c r="C520" s="68"/>
      <c r="D520" s="68"/>
      <c r="E520" s="83" t="s">
        <v>3470</v>
      </c>
      <c r="F520" s="83"/>
      <c r="G520" s="83"/>
      <c r="H520" s="83"/>
      <c r="I520" s="68" t="s">
        <v>3676</v>
      </c>
    </row>
    <row r="521" spans="1:9">
      <c r="A521" s="68">
        <v>536</v>
      </c>
      <c r="B521" s="68" t="s">
        <v>7549</v>
      </c>
      <c r="C521" s="68"/>
      <c r="D521" s="68"/>
      <c r="E521" s="83" t="s">
        <v>3470</v>
      </c>
      <c r="F521" s="83"/>
      <c r="G521" s="83"/>
      <c r="H521" s="83"/>
      <c r="I521" s="68" t="s">
        <v>3674</v>
      </c>
    </row>
    <row r="522" spans="1:9">
      <c r="A522" s="68">
        <v>537</v>
      </c>
      <c r="B522" s="68" t="s">
        <v>8390</v>
      </c>
      <c r="C522" s="68"/>
      <c r="D522" s="68"/>
      <c r="E522" s="83"/>
      <c r="F522" s="83"/>
      <c r="G522" s="83"/>
      <c r="H522" s="83"/>
      <c r="I522" s="68"/>
    </row>
    <row r="523" spans="1:9">
      <c r="A523" s="68">
        <v>538</v>
      </c>
      <c r="B523" s="68" t="s">
        <v>7550</v>
      </c>
      <c r="C523" s="68"/>
      <c r="D523" s="68"/>
      <c r="E523" s="83" t="s">
        <v>3470</v>
      </c>
      <c r="F523" s="83"/>
      <c r="G523" s="83"/>
      <c r="H523" s="83"/>
      <c r="I523" s="68" t="s">
        <v>3674</v>
      </c>
    </row>
    <row r="524" spans="1:9">
      <c r="A524" s="68">
        <v>539</v>
      </c>
      <c r="B524" s="68" t="s">
        <v>7551</v>
      </c>
      <c r="C524" s="68" t="s">
        <v>3818</v>
      </c>
      <c r="D524" s="68"/>
      <c r="E524" s="83" t="s">
        <v>3470</v>
      </c>
      <c r="F524" s="83"/>
      <c r="G524" s="83"/>
      <c r="H524" s="83"/>
      <c r="I524" s="68" t="s">
        <v>3674</v>
      </c>
    </row>
    <row r="525" spans="1:9">
      <c r="A525" s="68">
        <v>540</v>
      </c>
      <c r="B525" s="68" t="s">
        <v>7552</v>
      </c>
      <c r="C525" s="68"/>
      <c r="D525" s="68"/>
      <c r="E525" s="83" t="s">
        <v>3470</v>
      </c>
      <c r="F525" s="83"/>
      <c r="G525" s="83"/>
      <c r="H525" s="83"/>
      <c r="I525" s="68" t="s">
        <v>3676</v>
      </c>
    </row>
    <row r="526" spans="1:9">
      <c r="A526" s="68">
        <v>541</v>
      </c>
      <c r="B526" s="68" t="s">
        <v>7553</v>
      </c>
      <c r="C526" s="68" t="s">
        <v>3819</v>
      </c>
      <c r="D526" s="68"/>
      <c r="E526" s="83" t="s">
        <v>3470</v>
      </c>
      <c r="F526" s="83"/>
      <c r="G526" s="83"/>
      <c r="H526" s="83"/>
      <c r="I526" s="68" t="s">
        <v>3674</v>
      </c>
    </row>
    <row r="527" spans="1:9">
      <c r="A527" s="68">
        <v>542</v>
      </c>
      <c r="B527" s="68" t="s">
        <v>7554</v>
      </c>
      <c r="C527" s="68" t="s">
        <v>3820</v>
      </c>
      <c r="D527" s="68"/>
      <c r="E527" s="83" t="s">
        <v>3470</v>
      </c>
      <c r="F527" s="83"/>
      <c r="G527" s="83"/>
      <c r="H527" s="83"/>
      <c r="I527" s="68" t="s">
        <v>3674</v>
      </c>
    </row>
    <row r="528" spans="1:9">
      <c r="A528" s="68">
        <v>543</v>
      </c>
      <c r="B528" s="68" t="s">
        <v>7555</v>
      </c>
      <c r="C528" s="68" t="s">
        <v>3821</v>
      </c>
      <c r="D528" s="68"/>
      <c r="E528" s="83" t="s">
        <v>3470</v>
      </c>
      <c r="F528" s="83"/>
      <c r="G528" s="83"/>
      <c r="H528" s="83"/>
      <c r="I528" s="68" t="s">
        <v>3674</v>
      </c>
    </row>
    <row r="529" spans="1:9">
      <c r="A529" s="68">
        <v>544</v>
      </c>
      <c r="B529" s="68" t="s">
        <v>8391</v>
      </c>
      <c r="C529" s="68"/>
      <c r="D529" s="68"/>
      <c r="E529" s="83"/>
      <c r="F529" s="83"/>
      <c r="G529" s="83"/>
      <c r="H529" s="83"/>
      <c r="I529" s="68"/>
    </row>
    <row r="530" spans="1:9">
      <c r="A530" s="68">
        <v>558</v>
      </c>
      <c r="B530" s="68" t="s">
        <v>5939</v>
      </c>
      <c r="C530" s="68" t="s">
        <v>3497</v>
      </c>
      <c r="D530" s="68"/>
      <c r="E530" s="83"/>
      <c r="F530" s="83"/>
      <c r="G530" s="83"/>
      <c r="H530" s="83"/>
      <c r="I530" s="68"/>
    </row>
    <row r="531" spans="1:9">
      <c r="A531" s="68">
        <v>559</v>
      </c>
      <c r="B531" s="68" t="s">
        <v>8392</v>
      </c>
      <c r="C531" s="68"/>
      <c r="D531" s="68"/>
      <c r="E531" s="83"/>
      <c r="F531" s="83"/>
      <c r="G531" s="83"/>
      <c r="H531" s="83"/>
      <c r="I531" s="68"/>
    </row>
    <row r="532" spans="1:9">
      <c r="A532" s="68">
        <v>560</v>
      </c>
      <c r="B532" s="68" t="s">
        <v>5940</v>
      </c>
      <c r="C532" s="68"/>
      <c r="D532" s="68"/>
      <c r="E532" s="83"/>
      <c r="F532" s="83"/>
      <c r="G532" s="83"/>
      <c r="H532" s="83"/>
      <c r="I532" s="68"/>
    </row>
    <row r="533" spans="1:9">
      <c r="A533" s="68">
        <v>561</v>
      </c>
      <c r="B533" s="68" t="s">
        <v>5941</v>
      </c>
      <c r="C533" s="68"/>
      <c r="D533" s="68"/>
      <c r="E533" s="83"/>
      <c r="F533" s="83"/>
      <c r="G533" s="83"/>
      <c r="H533" s="83"/>
      <c r="I533" s="68"/>
    </row>
    <row r="534" spans="1:9">
      <c r="A534" s="68">
        <v>562</v>
      </c>
      <c r="B534" s="68" t="s">
        <v>8272</v>
      </c>
      <c r="C534" s="68"/>
      <c r="D534" s="68"/>
      <c r="E534" s="83" t="s">
        <v>3470</v>
      </c>
      <c r="F534" s="83"/>
      <c r="G534" s="83"/>
      <c r="H534" s="83"/>
      <c r="I534" s="68" t="s">
        <v>3676</v>
      </c>
    </row>
    <row r="535" spans="1:9">
      <c r="A535" s="68">
        <v>563</v>
      </c>
      <c r="B535" s="68" t="s">
        <v>7556</v>
      </c>
      <c r="C535" s="68" t="s">
        <v>3822</v>
      </c>
      <c r="D535" s="68"/>
      <c r="E535" s="83" t="s">
        <v>3470</v>
      </c>
      <c r="F535" s="83"/>
      <c r="G535" s="83"/>
      <c r="H535" s="83"/>
      <c r="I535" s="68" t="s">
        <v>3674</v>
      </c>
    </row>
    <row r="536" spans="1:9">
      <c r="A536" s="68">
        <v>564</v>
      </c>
      <c r="B536" s="68" t="s">
        <v>7557</v>
      </c>
      <c r="C536" s="68" t="s">
        <v>3823</v>
      </c>
      <c r="D536" s="68"/>
      <c r="E536" s="83" t="s">
        <v>3470</v>
      </c>
      <c r="F536" s="83"/>
      <c r="G536" s="83"/>
      <c r="H536" s="83"/>
      <c r="I536" s="68" t="s">
        <v>3676</v>
      </c>
    </row>
    <row r="537" spans="1:9">
      <c r="A537" s="68">
        <v>565</v>
      </c>
      <c r="B537" s="68" t="s">
        <v>5942</v>
      </c>
      <c r="C537" s="68"/>
      <c r="D537" s="68"/>
      <c r="E537" s="83"/>
      <c r="F537" s="83"/>
      <c r="G537" s="83"/>
      <c r="H537" s="83"/>
      <c r="I537" s="68"/>
    </row>
    <row r="538" spans="1:9">
      <c r="A538" s="68">
        <v>566</v>
      </c>
      <c r="B538" s="68" t="s">
        <v>7229</v>
      </c>
      <c r="C538" s="68"/>
      <c r="D538" s="68"/>
      <c r="E538" s="83" t="s">
        <v>3641</v>
      </c>
      <c r="F538" s="83" t="s">
        <v>8852</v>
      </c>
      <c r="G538" s="83" t="s">
        <v>8853</v>
      </c>
      <c r="H538" s="83" t="s">
        <v>8854</v>
      </c>
      <c r="I538" s="68"/>
    </row>
    <row r="539" spans="1:9">
      <c r="A539" s="68">
        <v>567</v>
      </c>
      <c r="B539" s="68" t="s">
        <v>8393</v>
      </c>
      <c r="C539" s="68"/>
      <c r="D539" s="68"/>
      <c r="E539" s="83"/>
      <c r="F539" s="83"/>
      <c r="G539" s="83"/>
      <c r="H539" s="83"/>
      <c r="I539" s="68"/>
    </row>
    <row r="540" spans="1:9">
      <c r="A540" s="68">
        <v>568</v>
      </c>
      <c r="B540" s="68" t="s">
        <v>8394</v>
      </c>
      <c r="C540" s="68"/>
      <c r="D540" s="68"/>
      <c r="E540" s="83"/>
      <c r="F540" s="83"/>
      <c r="G540" s="83"/>
      <c r="H540" s="83"/>
      <c r="I540" s="68"/>
    </row>
    <row r="541" spans="1:9">
      <c r="A541" s="68">
        <v>569</v>
      </c>
      <c r="B541" s="68" t="s">
        <v>7230</v>
      </c>
      <c r="C541" s="68"/>
      <c r="D541" s="68"/>
      <c r="E541" s="83" t="s">
        <v>3631</v>
      </c>
      <c r="F541" s="83" t="s">
        <v>8802</v>
      </c>
      <c r="G541" s="83"/>
      <c r="H541" s="83"/>
      <c r="I541" s="83"/>
    </row>
    <row r="542" spans="1:9">
      <c r="A542" s="68">
        <v>570</v>
      </c>
      <c r="B542" s="68" t="s">
        <v>8395</v>
      </c>
      <c r="C542" s="68"/>
      <c r="D542" s="68"/>
      <c r="E542" s="83"/>
      <c r="F542" s="83"/>
      <c r="G542" s="83"/>
      <c r="H542" s="83"/>
      <c r="I542" s="68"/>
    </row>
    <row r="543" spans="1:9">
      <c r="A543" s="68">
        <v>571</v>
      </c>
      <c r="B543" s="68" t="s">
        <v>5943</v>
      </c>
      <c r="C543" s="68"/>
      <c r="D543" s="68"/>
      <c r="E543" s="83"/>
      <c r="F543" s="83"/>
      <c r="G543" s="83"/>
      <c r="H543" s="83"/>
      <c r="I543" s="68"/>
    </row>
    <row r="544" spans="1:9">
      <c r="A544" s="68">
        <v>572</v>
      </c>
      <c r="B544" s="68" t="s">
        <v>7558</v>
      </c>
      <c r="C544" s="68"/>
      <c r="D544" s="68"/>
      <c r="E544" s="83" t="s">
        <v>3470</v>
      </c>
      <c r="F544" s="83"/>
      <c r="G544" s="83"/>
      <c r="H544" s="83"/>
      <c r="I544" s="68" t="s">
        <v>3674</v>
      </c>
    </row>
    <row r="545" spans="1:9">
      <c r="A545" s="68">
        <v>573</v>
      </c>
      <c r="B545" s="68" t="s">
        <v>7231</v>
      </c>
      <c r="C545" s="68"/>
      <c r="D545" s="68"/>
      <c r="E545" s="83" t="s">
        <v>3631</v>
      </c>
      <c r="F545" s="83" t="s">
        <v>8802</v>
      </c>
      <c r="G545" s="83"/>
      <c r="H545" s="83"/>
      <c r="I545" s="83"/>
    </row>
    <row r="546" spans="1:9">
      <c r="A546" s="68">
        <v>574</v>
      </c>
      <c r="B546" s="68" t="s">
        <v>5944</v>
      </c>
      <c r="C546" s="68" t="s">
        <v>3498</v>
      </c>
      <c r="D546" s="68"/>
      <c r="E546" s="83"/>
      <c r="F546" s="83"/>
      <c r="G546" s="83"/>
      <c r="H546" s="83"/>
      <c r="I546" s="68"/>
    </row>
    <row r="547" spans="1:9">
      <c r="A547" s="68">
        <v>575</v>
      </c>
      <c r="B547" s="68" t="s">
        <v>8396</v>
      </c>
      <c r="C547" s="68"/>
      <c r="D547" s="68"/>
      <c r="E547" s="83"/>
      <c r="F547" s="83"/>
      <c r="G547" s="83"/>
      <c r="H547" s="83"/>
      <c r="I547" s="68"/>
    </row>
    <row r="548" spans="1:9">
      <c r="A548" s="68">
        <v>576</v>
      </c>
      <c r="B548" s="68" t="s">
        <v>5945</v>
      </c>
      <c r="C548" s="68" t="s">
        <v>3499</v>
      </c>
      <c r="D548" s="68"/>
      <c r="E548" s="83"/>
      <c r="F548" s="83"/>
      <c r="G548" s="83"/>
      <c r="H548" s="83"/>
      <c r="I548" s="68"/>
    </row>
    <row r="549" spans="1:9">
      <c r="A549" s="68">
        <v>577</v>
      </c>
      <c r="B549" s="68" t="s">
        <v>8397</v>
      </c>
      <c r="C549" s="68"/>
      <c r="D549" s="68"/>
      <c r="E549" s="83"/>
      <c r="F549" s="83"/>
      <c r="G549" s="83"/>
      <c r="H549" s="83"/>
      <c r="I549" s="68"/>
    </row>
    <row r="550" spans="1:9">
      <c r="A550" s="68">
        <v>578</v>
      </c>
      <c r="B550" s="68" t="s">
        <v>8273</v>
      </c>
      <c r="C550" s="68"/>
      <c r="D550" s="68"/>
      <c r="E550" s="83" t="s">
        <v>3470</v>
      </c>
      <c r="F550" s="83"/>
      <c r="G550" s="83"/>
      <c r="H550" s="83"/>
      <c r="I550" s="68" t="s">
        <v>3676</v>
      </c>
    </row>
    <row r="551" spans="1:9">
      <c r="A551" s="68">
        <v>579</v>
      </c>
      <c r="B551" s="68" t="s">
        <v>5946</v>
      </c>
      <c r="C551" s="68"/>
      <c r="D551" s="68"/>
      <c r="E551" s="83"/>
      <c r="F551" s="83"/>
      <c r="G551" s="83"/>
      <c r="H551" s="83"/>
      <c r="I551" s="68"/>
    </row>
    <row r="552" spans="1:9">
      <c r="A552" s="68">
        <v>580</v>
      </c>
      <c r="B552" s="68" t="s">
        <v>7559</v>
      </c>
      <c r="C552" s="68"/>
      <c r="D552" s="68"/>
      <c r="E552" s="83" t="s">
        <v>3470</v>
      </c>
      <c r="F552" s="83"/>
      <c r="G552" s="83"/>
      <c r="H552" s="83"/>
      <c r="I552" s="68" t="s">
        <v>3679</v>
      </c>
    </row>
    <row r="553" spans="1:9">
      <c r="A553" s="68">
        <v>581</v>
      </c>
      <c r="B553" s="68" t="s">
        <v>7560</v>
      </c>
      <c r="C553" s="68"/>
      <c r="D553" s="68"/>
      <c r="E553" s="83" t="s">
        <v>3470</v>
      </c>
      <c r="F553" s="83"/>
      <c r="G553" s="83"/>
      <c r="H553" s="83"/>
      <c r="I553" s="68" t="s">
        <v>3679</v>
      </c>
    </row>
    <row r="554" spans="1:9">
      <c r="A554" s="68">
        <v>582</v>
      </c>
      <c r="B554" s="68" t="s">
        <v>7561</v>
      </c>
      <c r="C554" s="68" t="s">
        <v>3824</v>
      </c>
      <c r="D554" s="68"/>
      <c r="E554" s="83" t="s">
        <v>3470</v>
      </c>
      <c r="F554" s="83"/>
      <c r="G554" s="83"/>
      <c r="H554" s="83"/>
      <c r="I554" s="68" t="s">
        <v>3679</v>
      </c>
    </row>
    <row r="555" spans="1:9">
      <c r="A555" s="68">
        <v>583</v>
      </c>
      <c r="B555" s="68" t="s">
        <v>7562</v>
      </c>
      <c r="C555" s="68"/>
      <c r="D555" s="68"/>
      <c r="E555" s="83" t="s">
        <v>3470</v>
      </c>
      <c r="F555" s="83"/>
      <c r="G555" s="83"/>
      <c r="H555" s="83"/>
      <c r="I555" s="68" t="s">
        <v>3679</v>
      </c>
    </row>
    <row r="556" spans="1:9">
      <c r="A556" s="68">
        <v>585</v>
      </c>
      <c r="B556" s="68" t="s">
        <v>7563</v>
      </c>
      <c r="C556" s="68" t="s">
        <v>3825</v>
      </c>
      <c r="D556" s="68"/>
      <c r="E556" s="83" t="s">
        <v>3470</v>
      </c>
      <c r="F556" s="83"/>
      <c r="G556" s="83"/>
      <c r="H556" s="83"/>
      <c r="I556" s="68" t="s">
        <v>3679</v>
      </c>
    </row>
    <row r="557" spans="1:9">
      <c r="A557" s="68">
        <v>586</v>
      </c>
      <c r="B557" s="68" t="s">
        <v>5947</v>
      </c>
      <c r="C557" s="68"/>
      <c r="D557" s="68"/>
      <c r="E557" s="83"/>
      <c r="F557" s="83"/>
      <c r="G557" s="83"/>
      <c r="H557" s="83"/>
      <c r="I557" s="68"/>
    </row>
    <row r="558" spans="1:9">
      <c r="A558" s="68">
        <v>587</v>
      </c>
      <c r="B558" s="68" t="s">
        <v>8398</v>
      </c>
      <c r="C558" s="68"/>
      <c r="D558" s="68"/>
      <c r="E558" s="83"/>
      <c r="F558" s="83"/>
      <c r="G558" s="83"/>
      <c r="H558" s="83"/>
      <c r="I558" s="68"/>
    </row>
    <row r="559" spans="1:9">
      <c r="A559" s="68">
        <v>588</v>
      </c>
      <c r="B559" s="68" t="s">
        <v>8399</v>
      </c>
      <c r="C559" s="68"/>
      <c r="D559" s="68"/>
      <c r="E559" s="83"/>
      <c r="F559" s="83"/>
      <c r="G559" s="83"/>
      <c r="H559" s="83"/>
      <c r="I559" s="68"/>
    </row>
    <row r="560" spans="1:9">
      <c r="A560" s="68">
        <v>589</v>
      </c>
      <c r="B560" s="68" t="s">
        <v>5948</v>
      </c>
      <c r="C560" s="68"/>
      <c r="D560" s="68"/>
      <c r="E560" s="83"/>
      <c r="F560" s="83"/>
      <c r="G560" s="83"/>
      <c r="H560" s="83"/>
      <c r="I560" s="68"/>
    </row>
    <row r="561" spans="1:9">
      <c r="A561" s="68">
        <v>590</v>
      </c>
      <c r="B561" s="68" t="s">
        <v>8400</v>
      </c>
      <c r="C561" s="68"/>
      <c r="D561" s="68"/>
      <c r="E561" s="83"/>
      <c r="F561" s="83"/>
      <c r="G561" s="83"/>
      <c r="H561" s="83"/>
      <c r="I561" s="68"/>
    </row>
    <row r="562" spans="1:9">
      <c r="A562" s="68">
        <v>591</v>
      </c>
      <c r="B562" s="68" t="s">
        <v>5949</v>
      </c>
      <c r="C562" s="68"/>
      <c r="D562" s="68"/>
      <c r="E562" s="83"/>
      <c r="F562" s="83"/>
      <c r="G562" s="83"/>
      <c r="H562" s="83"/>
      <c r="I562" s="68"/>
    </row>
    <row r="563" spans="1:9">
      <c r="A563" s="68">
        <v>592</v>
      </c>
      <c r="B563" s="68" t="s">
        <v>8401</v>
      </c>
      <c r="C563" s="68"/>
      <c r="D563" s="68"/>
      <c r="E563" s="83"/>
      <c r="F563" s="83"/>
      <c r="G563" s="83"/>
      <c r="H563" s="83"/>
      <c r="I563" s="68"/>
    </row>
    <row r="564" spans="1:9">
      <c r="A564" s="68">
        <v>593</v>
      </c>
      <c r="B564" s="68" t="s">
        <v>8402</v>
      </c>
      <c r="C564" s="68"/>
      <c r="D564" s="68"/>
      <c r="E564" s="83"/>
      <c r="F564" s="83"/>
      <c r="G564" s="83"/>
      <c r="H564" s="83"/>
      <c r="I564" s="68"/>
    </row>
    <row r="565" spans="1:9">
      <c r="A565" s="68">
        <v>594</v>
      </c>
      <c r="B565" s="68" t="s">
        <v>8403</v>
      </c>
      <c r="C565" s="68"/>
      <c r="D565" s="68"/>
      <c r="E565" s="83"/>
      <c r="F565" s="83"/>
      <c r="G565" s="83"/>
      <c r="H565" s="83"/>
      <c r="I565" s="68"/>
    </row>
    <row r="566" spans="1:9">
      <c r="A566" s="68">
        <v>595</v>
      </c>
      <c r="B566" s="68" t="s">
        <v>8404</v>
      </c>
      <c r="C566" s="68"/>
      <c r="D566" s="68"/>
      <c r="E566" s="83"/>
      <c r="F566" s="83"/>
      <c r="G566" s="83"/>
      <c r="H566" s="83"/>
      <c r="I566" s="68"/>
    </row>
    <row r="567" spans="1:9">
      <c r="A567" s="68">
        <v>596</v>
      </c>
      <c r="B567" s="68" t="s">
        <v>8405</v>
      </c>
      <c r="C567" s="68"/>
      <c r="D567" s="68"/>
      <c r="E567" s="83"/>
      <c r="F567" s="83"/>
      <c r="G567" s="83"/>
      <c r="H567" s="83"/>
      <c r="I567" s="68"/>
    </row>
    <row r="568" spans="1:9">
      <c r="A568" s="68">
        <v>597</v>
      </c>
      <c r="B568" s="68" t="s">
        <v>8406</v>
      </c>
      <c r="C568" s="68"/>
      <c r="D568" s="68"/>
      <c r="E568" s="83"/>
      <c r="F568" s="83"/>
      <c r="G568" s="83"/>
      <c r="H568" s="83"/>
      <c r="I568" s="68"/>
    </row>
    <row r="569" spans="1:9">
      <c r="A569" s="68">
        <v>598</v>
      </c>
      <c r="B569" s="68" t="s">
        <v>7232</v>
      </c>
      <c r="C569" s="68"/>
      <c r="D569" s="68"/>
      <c r="E569" s="83" t="s">
        <v>3652</v>
      </c>
      <c r="F569" s="83"/>
      <c r="G569" s="83"/>
      <c r="H569" s="83"/>
      <c r="I569" s="83"/>
    </row>
    <row r="570" spans="1:9">
      <c r="A570" s="68">
        <v>599</v>
      </c>
      <c r="B570" s="68" t="s">
        <v>7564</v>
      </c>
      <c r="C570" s="68"/>
      <c r="D570" s="68"/>
      <c r="E570" s="83" t="s">
        <v>3470</v>
      </c>
      <c r="F570" s="83"/>
      <c r="G570" s="83"/>
      <c r="H570" s="83"/>
      <c r="I570" s="68" t="s">
        <v>3674</v>
      </c>
    </row>
    <row r="571" spans="1:9">
      <c r="A571" s="68">
        <v>600</v>
      </c>
      <c r="B571" s="68" t="s">
        <v>5950</v>
      </c>
      <c r="C571" s="68"/>
      <c r="D571" s="68"/>
      <c r="E571" s="83"/>
      <c r="F571" s="83"/>
      <c r="G571" s="83"/>
      <c r="H571" s="83"/>
      <c r="I571" s="68"/>
    </row>
    <row r="572" spans="1:9">
      <c r="A572" s="68">
        <v>601</v>
      </c>
      <c r="B572" s="68" t="s">
        <v>7565</v>
      </c>
      <c r="C572" s="68"/>
      <c r="D572" s="68"/>
      <c r="E572" s="83" t="s">
        <v>3470</v>
      </c>
      <c r="F572" s="83"/>
      <c r="G572" s="83"/>
      <c r="H572" s="83"/>
      <c r="I572" s="68" t="s">
        <v>3674</v>
      </c>
    </row>
    <row r="573" spans="1:9">
      <c r="A573" s="68">
        <v>602</v>
      </c>
      <c r="B573" s="68" t="s">
        <v>7566</v>
      </c>
      <c r="C573" s="68"/>
      <c r="D573" s="68"/>
      <c r="E573" s="83" t="s">
        <v>3470</v>
      </c>
      <c r="F573" s="83"/>
      <c r="G573" s="83"/>
      <c r="H573" s="83"/>
      <c r="I573" s="68" t="s">
        <v>3674</v>
      </c>
    </row>
    <row r="574" spans="1:9">
      <c r="A574" s="68">
        <v>603</v>
      </c>
      <c r="B574" s="68" t="s">
        <v>5951</v>
      </c>
      <c r="C574" s="68"/>
      <c r="D574" s="68"/>
      <c r="E574" s="83"/>
      <c r="F574" s="83"/>
      <c r="G574" s="83"/>
      <c r="H574" s="83"/>
      <c r="I574" s="68"/>
    </row>
    <row r="575" spans="1:9">
      <c r="A575" s="68">
        <v>604</v>
      </c>
      <c r="B575" s="68" t="s">
        <v>5952</v>
      </c>
      <c r="C575" s="68"/>
      <c r="D575" s="68"/>
      <c r="E575" s="83"/>
      <c r="F575" s="83"/>
      <c r="G575" s="83"/>
      <c r="H575" s="83"/>
      <c r="I575" s="68"/>
    </row>
    <row r="576" spans="1:9">
      <c r="A576" s="68">
        <v>605</v>
      </c>
      <c r="B576" s="68" t="s">
        <v>5953</v>
      </c>
      <c r="C576" s="68"/>
      <c r="D576" s="68"/>
      <c r="E576" s="83"/>
      <c r="F576" s="83"/>
      <c r="G576" s="83"/>
      <c r="H576" s="83"/>
      <c r="I576" s="68"/>
    </row>
    <row r="577" spans="1:9">
      <c r="A577" s="68">
        <v>606</v>
      </c>
      <c r="B577" s="68" t="s">
        <v>7567</v>
      </c>
      <c r="C577" s="68"/>
      <c r="D577" s="68"/>
      <c r="E577" s="83" t="s">
        <v>3470</v>
      </c>
      <c r="F577" s="83"/>
      <c r="G577" s="83"/>
      <c r="H577" s="83"/>
      <c r="I577" s="68" t="s">
        <v>3674</v>
      </c>
    </row>
    <row r="578" spans="1:9">
      <c r="A578" s="68">
        <v>607</v>
      </c>
      <c r="B578" s="68" t="s">
        <v>5954</v>
      </c>
      <c r="C578" s="68"/>
      <c r="D578" s="68"/>
      <c r="E578" s="83"/>
      <c r="F578" s="83"/>
      <c r="G578" s="83"/>
      <c r="H578" s="83"/>
      <c r="I578" s="68"/>
    </row>
    <row r="579" spans="1:9">
      <c r="A579" s="68">
        <v>608</v>
      </c>
      <c r="B579" s="68" t="s">
        <v>7233</v>
      </c>
      <c r="C579" s="68"/>
      <c r="D579" s="68"/>
      <c r="E579" s="83"/>
      <c r="F579" s="83" t="s">
        <v>8855</v>
      </c>
      <c r="G579" s="123">
        <v>0.93</v>
      </c>
      <c r="H579" s="123">
        <v>0.74</v>
      </c>
      <c r="I579" s="68"/>
    </row>
    <row r="580" spans="1:9">
      <c r="A580" s="68">
        <v>609</v>
      </c>
      <c r="B580" s="68" t="s">
        <v>8407</v>
      </c>
      <c r="C580" s="68"/>
      <c r="D580" s="68"/>
      <c r="E580" s="83"/>
      <c r="F580" s="83"/>
      <c r="G580" s="83"/>
      <c r="H580" s="83"/>
      <c r="I580" s="68"/>
    </row>
    <row r="581" spans="1:9">
      <c r="A581" s="68">
        <v>612</v>
      </c>
      <c r="B581" s="68" t="s">
        <v>8408</v>
      </c>
      <c r="C581" s="68"/>
      <c r="D581" s="68"/>
      <c r="E581" s="83"/>
      <c r="F581" s="83"/>
      <c r="G581" s="83"/>
      <c r="H581" s="83"/>
      <c r="I581" s="68"/>
    </row>
    <row r="582" spans="1:9">
      <c r="A582" s="68">
        <v>613</v>
      </c>
      <c r="B582" s="68" t="s">
        <v>7568</v>
      </c>
      <c r="C582" s="68" t="s">
        <v>3826</v>
      </c>
      <c r="D582" s="68"/>
      <c r="E582" s="83" t="s">
        <v>3470</v>
      </c>
      <c r="F582" s="83"/>
      <c r="G582" s="83"/>
      <c r="H582" s="83"/>
      <c r="I582" s="68" t="s">
        <v>3679</v>
      </c>
    </row>
    <row r="583" spans="1:9">
      <c r="A583" s="68">
        <v>614</v>
      </c>
      <c r="B583" s="68" t="s">
        <v>7569</v>
      </c>
      <c r="C583" s="68" t="s">
        <v>3827</v>
      </c>
      <c r="D583" s="68"/>
      <c r="E583" s="83" t="s">
        <v>3470</v>
      </c>
      <c r="F583" s="83"/>
      <c r="G583" s="83"/>
      <c r="H583" s="83"/>
      <c r="I583" s="68" t="s">
        <v>3679</v>
      </c>
    </row>
    <row r="584" spans="1:9">
      <c r="A584" s="68">
        <v>615</v>
      </c>
      <c r="B584" s="68" t="s">
        <v>5769</v>
      </c>
      <c r="C584" s="68"/>
      <c r="D584" s="68"/>
      <c r="E584" s="83"/>
      <c r="F584" s="83"/>
      <c r="G584" s="83"/>
      <c r="H584" s="83"/>
      <c r="I584" s="68"/>
    </row>
    <row r="585" spans="1:9">
      <c r="A585" s="68">
        <v>616</v>
      </c>
      <c r="B585" s="68" t="s">
        <v>8409</v>
      </c>
      <c r="C585" s="68"/>
      <c r="D585" s="68"/>
      <c r="E585" s="83"/>
      <c r="F585" s="83"/>
      <c r="G585" s="83"/>
      <c r="H585" s="83"/>
      <c r="I585" s="68"/>
    </row>
    <row r="586" spans="1:9">
      <c r="A586" s="68">
        <v>617</v>
      </c>
      <c r="B586" s="68" t="s">
        <v>5955</v>
      </c>
      <c r="C586" s="68"/>
      <c r="D586" s="68"/>
      <c r="E586" s="83"/>
      <c r="F586" s="83"/>
      <c r="G586" s="83"/>
      <c r="H586" s="83"/>
      <c r="I586" s="68"/>
    </row>
    <row r="587" spans="1:9">
      <c r="A587" s="68">
        <v>618</v>
      </c>
      <c r="B587" s="68" t="s">
        <v>8410</v>
      </c>
      <c r="C587" s="68"/>
      <c r="D587" s="68"/>
      <c r="E587" s="83"/>
      <c r="F587" s="83"/>
      <c r="G587" s="83"/>
      <c r="H587" s="83"/>
      <c r="I587" s="68"/>
    </row>
    <row r="588" spans="1:9">
      <c r="A588" s="68">
        <v>619</v>
      </c>
      <c r="B588" s="68" t="s">
        <v>8411</v>
      </c>
      <c r="C588" s="68"/>
      <c r="D588" s="68"/>
      <c r="E588" s="83"/>
      <c r="F588" s="83"/>
      <c r="G588" s="83"/>
      <c r="H588" s="83"/>
      <c r="I588" s="68"/>
    </row>
    <row r="589" spans="1:9">
      <c r="A589" s="68">
        <v>620</v>
      </c>
      <c r="B589" s="68" t="s">
        <v>5956</v>
      </c>
      <c r="C589" s="68"/>
      <c r="D589" s="68"/>
      <c r="E589" s="83"/>
      <c r="F589" s="83"/>
      <c r="G589" s="83"/>
      <c r="H589" s="83"/>
      <c r="I589" s="68"/>
    </row>
    <row r="590" spans="1:9">
      <c r="A590" s="68">
        <v>621</v>
      </c>
      <c r="B590" s="68" t="s">
        <v>8274</v>
      </c>
      <c r="C590" s="68"/>
      <c r="D590" s="68"/>
      <c r="E590" s="83" t="s">
        <v>3470</v>
      </c>
      <c r="F590" s="83"/>
      <c r="G590" s="83"/>
      <c r="H590" s="83"/>
      <c r="I590" s="68" t="s">
        <v>3674</v>
      </c>
    </row>
    <row r="591" spans="1:9">
      <c r="A591" s="68">
        <v>622</v>
      </c>
      <c r="B591" s="68" t="s">
        <v>7570</v>
      </c>
      <c r="C591" s="68"/>
      <c r="D591" s="68"/>
      <c r="E591" s="83" t="s">
        <v>3470</v>
      </c>
      <c r="F591" s="83"/>
      <c r="G591" s="83"/>
      <c r="H591" s="83"/>
      <c r="I591" s="68" t="s">
        <v>3674</v>
      </c>
    </row>
    <row r="592" spans="1:9">
      <c r="A592" s="68">
        <v>623</v>
      </c>
      <c r="B592" s="68" t="s">
        <v>7234</v>
      </c>
      <c r="C592" s="68"/>
      <c r="D592" s="68"/>
      <c r="E592" s="83" t="s">
        <v>3628</v>
      </c>
      <c r="F592" s="83"/>
      <c r="G592" s="83"/>
      <c r="H592" s="83"/>
      <c r="I592" s="68"/>
    </row>
    <row r="593" spans="1:9">
      <c r="A593" s="68">
        <v>624</v>
      </c>
      <c r="B593" s="68" t="s">
        <v>7235</v>
      </c>
      <c r="C593" s="68"/>
      <c r="D593" s="68"/>
      <c r="E593" s="83" t="s">
        <v>3653</v>
      </c>
      <c r="F593" s="83" t="s">
        <v>8856</v>
      </c>
      <c r="G593" s="123">
        <v>0.51</v>
      </c>
      <c r="H593" s="123">
        <v>0.73</v>
      </c>
      <c r="I593" s="68"/>
    </row>
    <row r="594" spans="1:9">
      <c r="A594" s="68">
        <v>625</v>
      </c>
      <c r="B594" s="68" t="s">
        <v>7236</v>
      </c>
      <c r="C594" s="68"/>
      <c r="D594" s="68"/>
      <c r="E594" s="83"/>
      <c r="F594" s="83" t="s">
        <v>8857</v>
      </c>
      <c r="G594" s="123">
        <v>0.89</v>
      </c>
      <c r="H594" s="123">
        <v>0.7</v>
      </c>
      <c r="I594" s="68"/>
    </row>
    <row r="595" spans="1:9">
      <c r="A595" s="68">
        <v>626</v>
      </c>
      <c r="B595" s="68" t="s">
        <v>8275</v>
      </c>
      <c r="C595" s="68"/>
      <c r="D595" s="68"/>
      <c r="E595" s="83" t="s">
        <v>3470</v>
      </c>
      <c r="F595" s="83"/>
      <c r="G595" s="83"/>
      <c r="H595" s="83"/>
      <c r="I595" s="68" t="s">
        <v>3679</v>
      </c>
    </row>
    <row r="596" spans="1:9">
      <c r="A596" s="68">
        <v>627</v>
      </c>
      <c r="B596" s="68" t="s">
        <v>7237</v>
      </c>
      <c r="C596" s="68"/>
      <c r="D596" s="68"/>
      <c r="E596" s="83" t="s">
        <v>3654</v>
      </c>
      <c r="F596" s="83" t="s">
        <v>8858</v>
      </c>
      <c r="G596" s="123">
        <v>0.99</v>
      </c>
      <c r="H596" s="123">
        <v>0.81</v>
      </c>
      <c r="I596" s="68"/>
    </row>
    <row r="597" spans="1:9">
      <c r="A597" s="68">
        <v>628</v>
      </c>
      <c r="B597" s="68" t="s">
        <v>7571</v>
      </c>
      <c r="C597" s="68"/>
      <c r="D597" s="68"/>
      <c r="E597" s="83" t="s">
        <v>3470</v>
      </c>
      <c r="F597" s="83"/>
      <c r="G597" s="83"/>
      <c r="H597" s="83"/>
      <c r="I597" s="68" t="s">
        <v>3674</v>
      </c>
    </row>
    <row r="598" spans="1:9">
      <c r="A598" s="68">
        <v>629</v>
      </c>
      <c r="B598" s="68" t="s">
        <v>5770</v>
      </c>
      <c r="C598" s="68"/>
      <c r="D598" s="68"/>
      <c r="E598" s="83"/>
      <c r="F598" s="83"/>
      <c r="G598" s="83"/>
      <c r="H598" s="83"/>
      <c r="I598" s="68"/>
    </row>
    <row r="599" spans="1:9">
      <c r="A599" s="68">
        <v>630</v>
      </c>
      <c r="B599" s="68" t="s">
        <v>5771</v>
      </c>
      <c r="C599" s="68"/>
      <c r="D599" s="68"/>
      <c r="E599" s="83"/>
      <c r="F599" s="83"/>
      <c r="G599" s="83"/>
      <c r="H599" s="83"/>
      <c r="I599" s="68"/>
    </row>
    <row r="600" spans="1:9">
      <c r="A600" s="68">
        <v>631</v>
      </c>
      <c r="B600" s="68" t="s">
        <v>7572</v>
      </c>
      <c r="C600" s="68"/>
      <c r="D600" s="68"/>
      <c r="E600" s="83" t="s">
        <v>3470</v>
      </c>
      <c r="F600" s="83"/>
      <c r="G600" s="83"/>
      <c r="H600" s="83"/>
      <c r="I600" s="68" t="s">
        <v>3674</v>
      </c>
    </row>
    <row r="601" spans="1:9">
      <c r="A601" s="68">
        <v>632</v>
      </c>
      <c r="B601" s="68" t="s">
        <v>7573</v>
      </c>
      <c r="C601" s="68" t="s">
        <v>3828</v>
      </c>
      <c r="D601" s="68"/>
      <c r="E601" s="83" t="s">
        <v>3470</v>
      </c>
      <c r="F601" s="83"/>
      <c r="G601" s="83"/>
      <c r="H601" s="83"/>
      <c r="I601" s="68" t="s">
        <v>3676</v>
      </c>
    </row>
    <row r="602" spans="1:9">
      <c r="A602" s="68">
        <v>633</v>
      </c>
      <c r="B602" s="68" t="s">
        <v>5957</v>
      </c>
      <c r="C602" s="68"/>
      <c r="D602" s="68"/>
      <c r="E602" s="83"/>
      <c r="F602" s="83"/>
      <c r="G602" s="83"/>
      <c r="H602" s="83"/>
      <c r="I602" s="68"/>
    </row>
    <row r="603" spans="1:9">
      <c r="A603" s="68">
        <v>634</v>
      </c>
      <c r="B603" s="68" t="s">
        <v>8276</v>
      </c>
      <c r="C603" s="68"/>
      <c r="D603" s="68"/>
      <c r="E603" s="83" t="s">
        <v>3470</v>
      </c>
      <c r="F603" s="83"/>
      <c r="G603" s="83"/>
      <c r="H603" s="83"/>
      <c r="I603" s="68" t="s">
        <v>3674</v>
      </c>
    </row>
    <row r="604" spans="1:9">
      <c r="A604" s="68">
        <v>635</v>
      </c>
      <c r="B604" s="68" t="s">
        <v>8412</v>
      </c>
      <c r="C604" s="68"/>
      <c r="D604" s="68"/>
      <c r="E604" s="83"/>
      <c r="F604" s="83"/>
      <c r="G604" s="83"/>
      <c r="H604" s="83"/>
      <c r="I604" s="68"/>
    </row>
    <row r="605" spans="1:9">
      <c r="A605" s="68">
        <v>636</v>
      </c>
      <c r="B605" s="68" t="s">
        <v>5958</v>
      </c>
      <c r="C605" s="68"/>
      <c r="D605" s="68"/>
      <c r="E605" s="83"/>
      <c r="F605" s="83"/>
      <c r="G605" s="83"/>
      <c r="H605" s="83"/>
      <c r="I605" s="68"/>
    </row>
    <row r="606" spans="1:9">
      <c r="A606" s="68">
        <v>637</v>
      </c>
      <c r="B606" s="68" t="s">
        <v>8413</v>
      </c>
      <c r="C606" s="68"/>
      <c r="D606" s="68"/>
      <c r="E606" s="83"/>
      <c r="F606" s="83"/>
      <c r="G606" s="83"/>
      <c r="H606" s="83"/>
      <c r="I606" s="68"/>
    </row>
    <row r="607" spans="1:9">
      <c r="A607" s="68">
        <v>638</v>
      </c>
      <c r="B607" s="68" t="s">
        <v>5959</v>
      </c>
      <c r="C607" s="68"/>
      <c r="D607" s="68"/>
      <c r="E607" s="83"/>
      <c r="F607" s="83"/>
      <c r="G607" s="83"/>
      <c r="H607" s="83"/>
      <c r="I607" s="68"/>
    </row>
    <row r="608" spans="1:9">
      <c r="A608" s="68">
        <v>639</v>
      </c>
      <c r="B608" s="68" t="s">
        <v>8414</v>
      </c>
      <c r="C608" s="68"/>
      <c r="D608" s="68"/>
      <c r="E608" s="83"/>
      <c r="F608" s="83"/>
      <c r="G608" s="83"/>
      <c r="H608" s="83"/>
      <c r="I608" s="68"/>
    </row>
    <row r="609" spans="1:9">
      <c r="A609" s="68">
        <v>640</v>
      </c>
      <c r="B609" s="68" t="s">
        <v>5960</v>
      </c>
      <c r="C609" s="68"/>
      <c r="D609" s="68"/>
      <c r="E609" s="83"/>
      <c r="F609" s="83"/>
      <c r="G609" s="83"/>
      <c r="H609" s="83"/>
      <c r="I609" s="68"/>
    </row>
    <row r="610" spans="1:9">
      <c r="A610" s="68">
        <v>641</v>
      </c>
      <c r="B610" s="68" t="s">
        <v>7238</v>
      </c>
      <c r="C610" s="68"/>
      <c r="D610" s="68"/>
      <c r="E610" s="83" t="s">
        <v>3649</v>
      </c>
      <c r="F610" s="83" t="s">
        <v>8859</v>
      </c>
      <c r="G610" s="83" t="s">
        <v>8860</v>
      </c>
      <c r="H610" s="83" t="s">
        <v>8861</v>
      </c>
      <c r="I610" s="68"/>
    </row>
    <row r="611" spans="1:9">
      <c r="A611" s="68">
        <v>642</v>
      </c>
      <c r="B611" s="68" t="s">
        <v>5961</v>
      </c>
      <c r="C611" s="68"/>
      <c r="D611" s="68"/>
      <c r="E611" s="83"/>
      <c r="F611" s="83"/>
      <c r="G611" s="83"/>
      <c r="H611" s="83"/>
      <c r="I611" s="68"/>
    </row>
    <row r="612" spans="1:9">
      <c r="A612" s="68">
        <v>643</v>
      </c>
      <c r="B612" s="68" t="s">
        <v>5962</v>
      </c>
      <c r="C612" s="68"/>
      <c r="D612" s="68"/>
      <c r="E612" s="83"/>
      <c r="F612" s="83"/>
      <c r="G612" s="83"/>
      <c r="H612" s="83"/>
      <c r="I612" s="68"/>
    </row>
    <row r="613" spans="1:9">
      <c r="A613" s="68">
        <v>644</v>
      </c>
      <c r="B613" s="68" t="s">
        <v>7239</v>
      </c>
      <c r="C613" s="68"/>
      <c r="D613" s="68"/>
      <c r="E613" s="83"/>
      <c r="F613" s="83" t="s">
        <v>8823</v>
      </c>
      <c r="G613" s="123">
        <v>0.87</v>
      </c>
      <c r="H613" s="123">
        <v>0.74</v>
      </c>
      <c r="I613" s="68"/>
    </row>
    <row r="614" spans="1:9">
      <c r="A614" s="68">
        <v>645</v>
      </c>
      <c r="B614" s="68" t="s">
        <v>7240</v>
      </c>
      <c r="C614" s="68"/>
      <c r="D614" s="68"/>
      <c r="E614" s="83"/>
      <c r="F614" s="83" t="s">
        <v>8824</v>
      </c>
      <c r="G614" s="123">
        <v>0.6</v>
      </c>
      <c r="H614" s="123">
        <v>0.68</v>
      </c>
      <c r="I614" s="68"/>
    </row>
    <row r="615" spans="1:9">
      <c r="A615" s="68">
        <v>646</v>
      </c>
      <c r="B615" s="68" t="s">
        <v>7241</v>
      </c>
      <c r="C615" s="68"/>
      <c r="D615" s="68"/>
      <c r="E615" s="83"/>
      <c r="F615" s="83" t="s">
        <v>8825</v>
      </c>
      <c r="G615" s="83" t="s">
        <v>8892</v>
      </c>
      <c r="H615" s="83" t="s">
        <v>8891</v>
      </c>
      <c r="I615" s="68"/>
    </row>
    <row r="616" spans="1:9">
      <c r="A616" s="68">
        <v>647</v>
      </c>
      <c r="B616" s="68" t="s">
        <v>5963</v>
      </c>
      <c r="C616" s="68"/>
      <c r="D616" s="68"/>
      <c r="E616" s="83"/>
      <c r="F616" s="83"/>
      <c r="G616" s="83"/>
      <c r="H616" s="83"/>
      <c r="I616" s="68"/>
    </row>
    <row r="617" spans="1:9">
      <c r="A617" s="68">
        <v>648</v>
      </c>
      <c r="B617" s="68" t="s">
        <v>5964</v>
      </c>
      <c r="C617" s="68"/>
      <c r="D617" s="68"/>
      <c r="E617" s="83"/>
      <c r="F617" s="83"/>
      <c r="G617" s="83"/>
      <c r="H617" s="83"/>
      <c r="I617" s="68"/>
    </row>
    <row r="618" spans="1:9">
      <c r="A618" s="68">
        <v>649</v>
      </c>
      <c r="B618" s="68" t="s">
        <v>8415</v>
      </c>
      <c r="C618" s="68"/>
      <c r="D618" s="68"/>
      <c r="E618" s="83"/>
      <c r="F618" s="83"/>
      <c r="G618" s="83"/>
      <c r="H618" s="83"/>
      <c r="I618" s="68"/>
    </row>
    <row r="619" spans="1:9">
      <c r="A619" s="68">
        <v>650</v>
      </c>
      <c r="B619" s="68" t="s">
        <v>5965</v>
      </c>
      <c r="C619" s="68"/>
      <c r="D619" s="68"/>
      <c r="E619" s="83"/>
      <c r="F619" s="83"/>
      <c r="G619" s="83"/>
      <c r="H619" s="83"/>
      <c r="I619" s="68"/>
    </row>
    <row r="620" spans="1:9">
      <c r="A620" s="68">
        <v>651</v>
      </c>
      <c r="B620" s="68" t="s">
        <v>7242</v>
      </c>
      <c r="C620" s="68"/>
      <c r="D620" s="68"/>
      <c r="E620" s="83" t="s">
        <v>3655</v>
      </c>
      <c r="F620" s="83" t="s">
        <v>8862</v>
      </c>
      <c r="G620" s="83" t="s">
        <v>8863</v>
      </c>
      <c r="H620" s="83" t="s">
        <v>8864</v>
      </c>
      <c r="I620" s="68"/>
    </row>
    <row r="621" spans="1:9">
      <c r="A621" s="68">
        <v>652</v>
      </c>
      <c r="B621" s="68" t="s">
        <v>7574</v>
      </c>
      <c r="C621" s="68" t="s">
        <v>3185</v>
      </c>
      <c r="D621" s="68"/>
      <c r="E621" s="83" t="s">
        <v>3470</v>
      </c>
      <c r="F621" s="83"/>
      <c r="G621" s="83"/>
      <c r="H621" s="83"/>
      <c r="I621" s="68" t="s">
        <v>3679</v>
      </c>
    </row>
    <row r="622" spans="1:9">
      <c r="A622" s="68">
        <v>653</v>
      </c>
      <c r="B622" s="68" t="s">
        <v>5966</v>
      </c>
      <c r="C622" s="68"/>
      <c r="D622" s="68"/>
      <c r="E622" s="83"/>
      <c r="F622" s="83"/>
      <c r="G622" s="83"/>
      <c r="H622" s="83"/>
      <c r="I622" s="68"/>
    </row>
    <row r="623" spans="1:9">
      <c r="A623" s="68">
        <v>654</v>
      </c>
      <c r="B623" s="68" t="s">
        <v>7575</v>
      </c>
      <c r="C623" s="68"/>
      <c r="D623" s="68"/>
      <c r="E623" s="83" t="s">
        <v>3470</v>
      </c>
      <c r="F623" s="83"/>
      <c r="G623" s="83"/>
      <c r="H623" s="83"/>
      <c r="I623" s="68" t="s">
        <v>3676</v>
      </c>
    </row>
    <row r="624" spans="1:9">
      <c r="A624" s="68">
        <v>655</v>
      </c>
      <c r="B624" s="68" t="s">
        <v>7576</v>
      </c>
      <c r="C624" s="68" t="s">
        <v>3829</v>
      </c>
      <c r="D624" s="68"/>
      <c r="E624" s="83" t="s">
        <v>3470</v>
      </c>
      <c r="F624" s="83"/>
      <c r="G624" s="83"/>
      <c r="H624" s="83"/>
      <c r="I624" s="68" t="s">
        <v>3679</v>
      </c>
    </row>
    <row r="625" spans="1:9">
      <c r="A625" s="68">
        <v>656</v>
      </c>
      <c r="B625" s="68" t="s">
        <v>7577</v>
      </c>
      <c r="C625" s="68"/>
      <c r="D625" s="68"/>
      <c r="E625" s="83" t="s">
        <v>3470</v>
      </c>
      <c r="F625" s="83"/>
      <c r="G625" s="83"/>
      <c r="H625" s="83"/>
      <c r="I625" s="68" t="s">
        <v>3674</v>
      </c>
    </row>
    <row r="626" spans="1:9">
      <c r="A626" s="68">
        <v>657</v>
      </c>
      <c r="B626" s="68" t="s">
        <v>5967</v>
      </c>
      <c r="C626" s="68"/>
      <c r="D626" s="68"/>
      <c r="E626" s="83"/>
      <c r="F626" s="83"/>
      <c r="G626" s="83"/>
      <c r="H626" s="83"/>
      <c r="I626" s="68"/>
    </row>
    <row r="627" spans="1:9">
      <c r="A627" s="68">
        <v>658</v>
      </c>
      <c r="B627" s="68" t="s">
        <v>5968</v>
      </c>
      <c r="C627" s="68"/>
      <c r="D627" s="68"/>
      <c r="E627" s="83"/>
      <c r="F627" s="83"/>
      <c r="G627" s="83"/>
      <c r="H627" s="83"/>
      <c r="I627" s="68"/>
    </row>
    <row r="628" spans="1:9">
      <c r="A628" s="68">
        <v>659</v>
      </c>
      <c r="B628" s="68" t="s">
        <v>8416</v>
      </c>
      <c r="C628" s="68"/>
      <c r="D628" s="68"/>
      <c r="E628" s="83"/>
      <c r="F628" s="83"/>
      <c r="G628" s="83"/>
      <c r="H628" s="83"/>
      <c r="I628" s="68"/>
    </row>
    <row r="629" spans="1:9">
      <c r="A629" s="68">
        <v>660</v>
      </c>
      <c r="B629" s="68" t="s">
        <v>5969</v>
      </c>
      <c r="C629" s="68"/>
      <c r="D629" s="68"/>
      <c r="E629" s="83"/>
      <c r="F629" s="83"/>
      <c r="G629" s="83"/>
      <c r="H629" s="83"/>
      <c r="I629" s="68"/>
    </row>
    <row r="630" spans="1:9">
      <c r="A630" s="68">
        <v>661</v>
      </c>
      <c r="B630" s="68" t="s">
        <v>7578</v>
      </c>
      <c r="C630" s="68"/>
      <c r="D630" s="68"/>
      <c r="E630" s="83" t="s">
        <v>3470</v>
      </c>
      <c r="F630" s="83"/>
      <c r="G630" s="83"/>
      <c r="H630" s="83"/>
      <c r="I630" s="68" t="s">
        <v>3674</v>
      </c>
    </row>
    <row r="631" spans="1:9">
      <c r="A631" s="68">
        <v>662</v>
      </c>
      <c r="B631" s="68" t="s">
        <v>5772</v>
      </c>
      <c r="C631" s="68"/>
      <c r="D631" s="68"/>
      <c r="E631" s="83"/>
      <c r="F631" s="83"/>
      <c r="G631" s="83"/>
      <c r="H631" s="83"/>
      <c r="I631" s="68"/>
    </row>
    <row r="632" spans="1:9">
      <c r="A632" s="68">
        <v>663</v>
      </c>
      <c r="B632" s="68" t="s">
        <v>7579</v>
      </c>
      <c r="C632" s="68"/>
      <c r="D632" s="68"/>
      <c r="E632" s="83" t="s">
        <v>3470</v>
      </c>
      <c r="F632" s="83"/>
      <c r="G632" s="83"/>
      <c r="H632" s="83"/>
      <c r="I632" s="68" t="s">
        <v>3674</v>
      </c>
    </row>
    <row r="633" spans="1:9">
      <c r="A633" s="68">
        <v>664</v>
      </c>
      <c r="B633" s="68" t="s">
        <v>5773</v>
      </c>
      <c r="C633" s="68"/>
      <c r="D633" s="68"/>
      <c r="E633" s="83"/>
      <c r="F633" s="83"/>
      <c r="G633" s="83"/>
      <c r="H633" s="83"/>
      <c r="I633" s="68"/>
    </row>
    <row r="634" spans="1:9">
      <c r="A634" s="68">
        <v>665</v>
      </c>
      <c r="B634" s="68" t="s">
        <v>5970</v>
      </c>
      <c r="C634" s="68"/>
      <c r="D634" s="68"/>
      <c r="E634" s="83"/>
      <c r="F634" s="83"/>
      <c r="G634" s="83"/>
      <c r="H634" s="83"/>
      <c r="I634" s="68"/>
    </row>
    <row r="635" spans="1:9">
      <c r="A635" s="68">
        <v>666</v>
      </c>
      <c r="B635" s="68" t="s">
        <v>7580</v>
      </c>
      <c r="C635" s="68"/>
      <c r="D635" s="68"/>
      <c r="E635" s="83" t="s">
        <v>3470</v>
      </c>
      <c r="F635" s="83"/>
      <c r="G635" s="83"/>
      <c r="H635" s="83"/>
      <c r="I635" s="68" t="s">
        <v>3674</v>
      </c>
    </row>
    <row r="636" spans="1:9">
      <c r="A636" s="68">
        <v>667</v>
      </c>
      <c r="B636" s="68" t="s">
        <v>7581</v>
      </c>
      <c r="C636" s="68" t="s">
        <v>3830</v>
      </c>
      <c r="D636" s="68"/>
      <c r="E636" s="83" t="s">
        <v>3470</v>
      </c>
      <c r="F636" s="83"/>
      <c r="G636" s="83"/>
      <c r="H636" s="83"/>
      <c r="I636" s="68" t="s">
        <v>3676</v>
      </c>
    </row>
    <row r="637" spans="1:9">
      <c r="A637" s="68">
        <v>668</v>
      </c>
      <c r="B637" s="68" t="s">
        <v>5971</v>
      </c>
      <c r="C637" s="68"/>
      <c r="D637" s="68"/>
      <c r="E637" s="83"/>
      <c r="F637" s="83"/>
      <c r="G637" s="83"/>
      <c r="H637" s="83"/>
      <c r="I637" s="68"/>
    </row>
    <row r="638" spans="1:9">
      <c r="A638" s="68">
        <v>669</v>
      </c>
      <c r="B638" s="68" t="s">
        <v>8417</v>
      </c>
      <c r="C638" s="68"/>
      <c r="D638" s="68"/>
      <c r="E638" s="83"/>
      <c r="F638" s="83"/>
      <c r="G638" s="83"/>
      <c r="H638" s="83"/>
      <c r="I638" s="68"/>
    </row>
    <row r="639" spans="1:9">
      <c r="A639" s="68">
        <v>670</v>
      </c>
      <c r="B639" s="68" t="s">
        <v>5972</v>
      </c>
      <c r="C639" s="68"/>
      <c r="D639" s="68"/>
      <c r="E639" s="83"/>
      <c r="F639" s="83"/>
      <c r="G639" s="83"/>
      <c r="H639" s="83"/>
      <c r="I639" s="68"/>
    </row>
    <row r="640" spans="1:9">
      <c r="A640" s="68">
        <v>671</v>
      </c>
      <c r="B640" s="68" t="s">
        <v>7243</v>
      </c>
      <c r="C640" s="68"/>
      <c r="D640" s="68"/>
      <c r="E640" s="83" t="s">
        <v>3633</v>
      </c>
      <c r="F640" s="83" t="s">
        <v>8803</v>
      </c>
      <c r="G640" s="83"/>
      <c r="H640" s="83"/>
      <c r="I640" s="83"/>
    </row>
    <row r="641" spans="1:9">
      <c r="A641" s="68">
        <v>672</v>
      </c>
      <c r="B641" s="68" t="s">
        <v>7244</v>
      </c>
      <c r="C641" s="68"/>
      <c r="D641" s="68"/>
      <c r="E641" s="83" t="s">
        <v>3633</v>
      </c>
      <c r="F641" s="83" t="s">
        <v>8803</v>
      </c>
      <c r="G641" s="83"/>
      <c r="H641" s="83"/>
      <c r="I641" s="83"/>
    </row>
    <row r="642" spans="1:9">
      <c r="A642" s="68">
        <v>674</v>
      </c>
      <c r="B642" s="68" t="s">
        <v>8328</v>
      </c>
      <c r="C642" s="68"/>
      <c r="D642" s="68"/>
      <c r="E642" s="83" t="s">
        <v>3728</v>
      </c>
      <c r="F642" s="83"/>
      <c r="G642" s="83"/>
      <c r="H642" s="83"/>
      <c r="I642" s="68"/>
    </row>
    <row r="643" spans="1:9">
      <c r="A643" s="68">
        <v>675</v>
      </c>
      <c r="B643" s="68" t="s">
        <v>5973</v>
      </c>
      <c r="C643" s="68"/>
      <c r="D643" s="68"/>
      <c r="E643" s="83"/>
      <c r="F643" s="83"/>
      <c r="G643" s="83"/>
      <c r="H643" s="83"/>
      <c r="I643" s="68"/>
    </row>
    <row r="644" spans="1:9">
      <c r="A644" s="68">
        <v>676</v>
      </c>
      <c r="B644" s="68" t="s">
        <v>5974</v>
      </c>
      <c r="C644" s="68"/>
      <c r="D644" s="68"/>
      <c r="E644" s="83"/>
      <c r="F644" s="83"/>
      <c r="G644" s="83"/>
      <c r="H644" s="83"/>
      <c r="I644" s="68"/>
    </row>
    <row r="645" spans="1:9">
      <c r="A645" s="68">
        <v>677</v>
      </c>
      <c r="B645" s="68" t="s">
        <v>5774</v>
      </c>
      <c r="C645" s="68"/>
      <c r="D645" s="68"/>
      <c r="E645" s="83"/>
      <c r="F645" s="83"/>
      <c r="G645" s="83"/>
      <c r="H645" s="83"/>
      <c r="I645" s="68"/>
    </row>
    <row r="646" spans="1:9">
      <c r="A646" s="68">
        <v>678</v>
      </c>
      <c r="B646" s="68" t="s">
        <v>7582</v>
      </c>
      <c r="C646" s="68"/>
      <c r="D646" s="68"/>
      <c r="E646" s="83" t="s">
        <v>3470</v>
      </c>
      <c r="F646" s="83"/>
      <c r="G646" s="83"/>
      <c r="H646" s="83"/>
      <c r="I646" s="68" t="s">
        <v>3674</v>
      </c>
    </row>
    <row r="647" spans="1:9">
      <c r="A647" s="68">
        <v>679</v>
      </c>
      <c r="B647" s="68" t="s">
        <v>7583</v>
      </c>
      <c r="C647" s="68" t="s">
        <v>3831</v>
      </c>
      <c r="D647" s="68"/>
      <c r="E647" s="83" t="s">
        <v>3470</v>
      </c>
      <c r="F647" s="83"/>
      <c r="G647" s="83"/>
      <c r="H647" s="83"/>
      <c r="I647" s="68" t="s">
        <v>3674</v>
      </c>
    </row>
    <row r="648" spans="1:9">
      <c r="A648" s="68">
        <v>680</v>
      </c>
      <c r="B648" s="68" t="s">
        <v>5975</v>
      </c>
      <c r="C648" s="68"/>
      <c r="D648" s="68"/>
      <c r="E648" s="83"/>
      <c r="F648" s="83"/>
      <c r="G648" s="83"/>
      <c r="H648" s="83"/>
      <c r="I648" s="68"/>
    </row>
    <row r="649" spans="1:9">
      <c r="A649" s="68">
        <v>681</v>
      </c>
      <c r="B649" s="68" t="s">
        <v>5976</v>
      </c>
      <c r="C649" s="68"/>
      <c r="D649" s="68"/>
      <c r="E649" s="83"/>
      <c r="F649" s="83"/>
      <c r="G649" s="83"/>
      <c r="H649" s="83"/>
      <c r="I649" s="68"/>
    </row>
    <row r="650" spans="1:9">
      <c r="A650" s="68">
        <v>682</v>
      </c>
      <c r="B650" s="68" t="s">
        <v>7245</v>
      </c>
      <c r="C650" s="68"/>
      <c r="D650" s="68"/>
      <c r="E650" s="83" t="s">
        <v>3656</v>
      </c>
      <c r="F650" s="83" t="s">
        <v>8865</v>
      </c>
      <c r="G650" s="123">
        <v>0.91</v>
      </c>
      <c r="H650" s="123">
        <v>0.66</v>
      </c>
      <c r="I650" s="83"/>
    </row>
    <row r="651" spans="1:9">
      <c r="A651" s="68">
        <v>683</v>
      </c>
      <c r="B651" s="68" t="s">
        <v>5977</v>
      </c>
      <c r="C651" s="68"/>
      <c r="D651" s="68"/>
      <c r="E651" s="83"/>
      <c r="F651" s="83"/>
      <c r="G651" s="83"/>
      <c r="H651" s="83"/>
      <c r="I651" s="68"/>
    </row>
    <row r="652" spans="1:9">
      <c r="A652" s="68">
        <v>684</v>
      </c>
      <c r="B652" s="68" t="s">
        <v>8418</v>
      </c>
      <c r="C652" s="68"/>
      <c r="D652" s="68"/>
      <c r="E652" s="83"/>
      <c r="F652" s="83"/>
      <c r="G652" s="83"/>
      <c r="H652" s="83"/>
      <c r="I652" s="68"/>
    </row>
    <row r="653" spans="1:9">
      <c r="A653" s="68">
        <v>685</v>
      </c>
      <c r="B653" s="68" t="s">
        <v>5978</v>
      </c>
      <c r="C653" s="68"/>
      <c r="D653" s="68"/>
      <c r="E653" s="83"/>
      <c r="F653" s="83"/>
      <c r="G653" s="83"/>
      <c r="H653" s="83"/>
      <c r="I653" s="68"/>
    </row>
    <row r="654" spans="1:9">
      <c r="A654" s="68">
        <v>686</v>
      </c>
      <c r="B654" s="68" t="s">
        <v>5979</v>
      </c>
      <c r="C654" s="68"/>
      <c r="D654" s="68"/>
      <c r="E654" s="83"/>
      <c r="F654" s="83"/>
      <c r="G654" s="83"/>
      <c r="H654" s="83"/>
      <c r="I654" s="68"/>
    </row>
    <row r="655" spans="1:9">
      <c r="A655" s="68">
        <v>687</v>
      </c>
      <c r="B655" s="68" t="s">
        <v>5980</v>
      </c>
      <c r="C655" s="68" t="s">
        <v>3237</v>
      </c>
      <c r="D655" s="68"/>
      <c r="E655" s="68" t="s">
        <v>8606</v>
      </c>
      <c r="F655" s="68"/>
      <c r="G655" s="68"/>
      <c r="H655" s="68"/>
      <c r="I655" s="68"/>
    </row>
    <row r="656" spans="1:9">
      <c r="A656" s="68">
        <v>688</v>
      </c>
      <c r="B656" s="68" t="s">
        <v>7246</v>
      </c>
      <c r="C656" s="68"/>
      <c r="D656" s="68"/>
      <c r="E656" s="83"/>
      <c r="F656" s="83" t="s">
        <v>8667</v>
      </c>
      <c r="G656" s="83">
        <v>100</v>
      </c>
      <c r="H656" s="83">
        <v>78</v>
      </c>
      <c r="I656" s="68"/>
    </row>
    <row r="657" spans="1:9">
      <c r="A657" s="68">
        <v>689</v>
      </c>
      <c r="B657" s="68" t="s">
        <v>5981</v>
      </c>
      <c r="C657" s="68"/>
      <c r="D657" s="68"/>
      <c r="E657" s="83"/>
      <c r="F657" s="83"/>
      <c r="G657" s="83"/>
      <c r="H657" s="83"/>
      <c r="I657" s="68"/>
    </row>
    <row r="658" spans="1:9">
      <c r="A658" s="68">
        <v>690</v>
      </c>
      <c r="B658" s="68" t="s">
        <v>7584</v>
      </c>
      <c r="C658" s="68"/>
      <c r="D658" s="68"/>
      <c r="E658" s="83" t="s">
        <v>3470</v>
      </c>
      <c r="F658" s="83"/>
      <c r="G658" s="83"/>
      <c r="H658" s="83"/>
      <c r="I658" s="68" t="s">
        <v>3674</v>
      </c>
    </row>
    <row r="659" spans="1:9">
      <c r="A659" s="68">
        <v>691</v>
      </c>
      <c r="B659" s="68" t="s">
        <v>8419</v>
      </c>
      <c r="C659" s="68"/>
      <c r="D659" s="68"/>
      <c r="E659" s="83"/>
      <c r="F659" s="83"/>
      <c r="G659" s="83"/>
      <c r="H659" s="83"/>
      <c r="I659" s="68"/>
    </row>
    <row r="660" spans="1:9">
      <c r="A660" s="68">
        <v>692</v>
      </c>
      <c r="B660" s="68" t="s">
        <v>7585</v>
      </c>
      <c r="C660" s="68" t="s">
        <v>3752</v>
      </c>
      <c r="D660" s="68"/>
      <c r="E660" s="83" t="s">
        <v>3470</v>
      </c>
      <c r="F660" s="83"/>
      <c r="G660" s="83"/>
      <c r="H660" s="83"/>
      <c r="I660" s="68" t="s">
        <v>3674</v>
      </c>
    </row>
    <row r="661" spans="1:9">
      <c r="A661" s="68">
        <v>693</v>
      </c>
      <c r="B661" s="68" t="s">
        <v>7586</v>
      </c>
      <c r="C661" s="68"/>
      <c r="D661" s="68"/>
      <c r="E661" s="83" t="s">
        <v>3470</v>
      </c>
      <c r="F661" s="83"/>
      <c r="G661" s="83"/>
      <c r="H661" s="83"/>
      <c r="I661" s="68" t="s">
        <v>3674</v>
      </c>
    </row>
    <row r="662" spans="1:9">
      <c r="A662" s="68">
        <v>694</v>
      </c>
      <c r="B662" s="68" t="s">
        <v>7587</v>
      </c>
      <c r="C662" s="68" t="s">
        <v>3832</v>
      </c>
      <c r="D662" s="68"/>
      <c r="E662" s="83" t="s">
        <v>3470</v>
      </c>
      <c r="F662" s="83"/>
      <c r="G662" s="83"/>
      <c r="H662" s="83"/>
      <c r="I662" s="68" t="s">
        <v>3674</v>
      </c>
    </row>
    <row r="663" spans="1:9">
      <c r="A663" s="68">
        <v>695</v>
      </c>
      <c r="B663" s="68" t="s">
        <v>7588</v>
      </c>
      <c r="C663" s="68" t="s">
        <v>3833</v>
      </c>
      <c r="D663" s="68"/>
      <c r="E663" s="83" t="s">
        <v>3470</v>
      </c>
      <c r="F663" s="83"/>
      <c r="G663" s="83"/>
      <c r="H663" s="83"/>
      <c r="I663" s="68" t="s">
        <v>3674</v>
      </c>
    </row>
    <row r="664" spans="1:9">
      <c r="A664" s="68">
        <v>696</v>
      </c>
      <c r="B664" s="68" t="s">
        <v>7589</v>
      </c>
      <c r="C664" s="68" t="s">
        <v>3834</v>
      </c>
      <c r="D664" s="68"/>
      <c r="E664" s="83" t="s">
        <v>3470</v>
      </c>
      <c r="F664" s="83"/>
      <c r="G664" s="83"/>
      <c r="H664" s="83"/>
      <c r="I664" s="68" t="s">
        <v>3674</v>
      </c>
    </row>
    <row r="665" spans="1:9">
      <c r="A665" s="68">
        <v>697</v>
      </c>
      <c r="B665" s="68" t="s">
        <v>7590</v>
      </c>
      <c r="C665" s="68" t="s">
        <v>3835</v>
      </c>
      <c r="D665" s="68"/>
      <c r="E665" s="83" t="s">
        <v>3470</v>
      </c>
      <c r="F665" s="83"/>
      <c r="G665" s="83"/>
      <c r="H665" s="83"/>
      <c r="I665" s="68" t="s">
        <v>3674</v>
      </c>
    </row>
    <row r="666" spans="1:9">
      <c r="A666" s="68">
        <v>698</v>
      </c>
      <c r="B666" s="68" t="s">
        <v>7591</v>
      </c>
      <c r="C666" s="68" t="s">
        <v>3836</v>
      </c>
      <c r="D666" s="68"/>
      <c r="E666" s="83" t="s">
        <v>3470</v>
      </c>
      <c r="F666" s="83"/>
      <c r="G666" s="83"/>
      <c r="H666" s="83"/>
      <c r="I666" s="68" t="s">
        <v>3674</v>
      </c>
    </row>
    <row r="667" spans="1:9">
      <c r="A667" s="68">
        <v>699</v>
      </c>
      <c r="B667" s="68" t="s">
        <v>7592</v>
      </c>
      <c r="C667" s="68" t="s">
        <v>3837</v>
      </c>
      <c r="D667" s="68"/>
      <c r="E667" s="83" t="s">
        <v>3470</v>
      </c>
      <c r="F667" s="83"/>
      <c r="G667" s="83"/>
      <c r="H667" s="83"/>
      <c r="I667" s="68" t="s">
        <v>3674</v>
      </c>
    </row>
    <row r="668" spans="1:9">
      <c r="A668" s="68">
        <v>700</v>
      </c>
      <c r="B668" s="68" t="s">
        <v>7593</v>
      </c>
      <c r="C668" s="68"/>
      <c r="D668" s="68"/>
      <c r="E668" s="83" t="s">
        <v>3470</v>
      </c>
      <c r="F668" s="83"/>
      <c r="G668" s="83"/>
      <c r="H668" s="83"/>
      <c r="I668" s="68" t="s">
        <v>3674</v>
      </c>
    </row>
    <row r="669" spans="1:9">
      <c r="A669" s="68">
        <v>701</v>
      </c>
      <c r="B669" s="68" t="s">
        <v>7594</v>
      </c>
      <c r="C669" s="68" t="s">
        <v>3838</v>
      </c>
      <c r="D669" s="68"/>
      <c r="E669" s="83" t="s">
        <v>3470</v>
      </c>
      <c r="F669" s="83"/>
      <c r="G669" s="83"/>
      <c r="H669" s="83"/>
      <c r="I669" s="68" t="s">
        <v>3676</v>
      </c>
    </row>
    <row r="670" spans="1:9">
      <c r="A670" s="68">
        <v>702</v>
      </c>
      <c r="B670" s="68" t="s">
        <v>5982</v>
      </c>
      <c r="C670" s="68"/>
      <c r="D670" s="68"/>
      <c r="E670" s="83"/>
      <c r="F670" s="83"/>
      <c r="G670" s="83"/>
      <c r="H670" s="83"/>
      <c r="I670" s="68"/>
    </row>
    <row r="671" spans="1:9">
      <c r="A671" s="68">
        <v>703</v>
      </c>
      <c r="B671" s="68" t="s">
        <v>7247</v>
      </c>
      <c r="C671" s="68"/>
      <c r="D671" s="68"/>
      <c r="E671" s="83" t="s">
        <v>3633</v>
      </c>
      <c r="F671" s="83" t="s">
        <v>8803</v>
      </c>
      <c r="G671" s="83"/>
      <c r="H671" s="83"/>
      <c r="I671" s="83"/>
    </row>
    <row r="672" spans="1:9">
      <c r="A672" s="68">
        <v>704</v>
      </c>
      <c r="B672" s="68" t="s">
        <v>7248</v>
      </c>
      <c r="C672" s="68"/>
      <c r="D672" s="68"/>
      <c r="E672" s="83" t="s">
        <v>3633</v>
      </c>
      <c r="F672" s="83" t="s">
        <v>8803</v>
      </c>
      <c r="G672" s="83"/>
      <c r="H672" s="83"/>
      <c r="I672" s="83"/>
    </row>
    <row r="673" spans="1:9">
      <c r="A673" s="68">
        <v>705</v>
      </c>
      <c r="B673" s="68" t="s">
        <v>7249</v>
      </c>
      <c r="C673" s="68"/>
      <c r="D673" s="68"/>
      <c r="E673" s="83" t="s">
        <v>3633</v>
      </c>
      <c r="F673" s="83" t="s">
        <v>8803</v>
      </c>
      <c r="G673" s="83"/>
      <c r="H673" s="83"/>
      <c r="I673" s="83"/>
    </row>
    <row r="674" spans="1:9">
      <c r="A674" s="68">
        <v>706</v>
      </c>
      <c r="B674" s="68" t="s">
        <v>7250</v>
      </c>
      <c r="C674" s="68"/>
      <c r="D674" s="68"/>
      <c r="E674" s="83" t="s">
        <v>3633</v>
      </c>
      <c r="F674" s="83" t="s">
        <v>8803</v>
      </c>
      <c r="G674" s="83"/>
      <c r="H674" s="83"/>
      <c r="I674" s="83"/>
    </row>
    <row r="675" spans="1:9">
      <c r="A675" s="68">
        <v>707</v>
      </c>
      <c r="B675" s="68" t="s">
        <v>7251</v>
      </c>
      <c r="C675" s="68"/>
      <c r="D675" s="68"/>
      <c r="E675" s="83" t="s">
        <v>3633</v>
      </c>
      <c r="F675" s="83" t="s">
        <v>8803</v>
      </c>
      <c r="G675" s="83"/>
      <c r="H675" s="83"/>
      <c r="I675" s="83"/>
    </row>
    <row r="676" spans="1:9">
      <c r="A676" s="68">
        <v>708</v>
      </c>
      <c r="B676" s="68" t="s">
        <v>7252</v>
      </c>
      <c r="C676" s="68"/>
      <c r="D676" s="68"/>
      <c r="E676" s="83" t="s">
        <v>3633</v>
      </c>
      <c r="F676" s="83" t="s">
        <v>8803</v>
      </c>
      <c r="G676" s="83"/>
      <c r="H676" s="83"/>
      <c r="I676" s="83"/>
    </row>
    <row r="677" spans="1:9">
      <c r="A677" s="68">
        <v>709</v>
      </c>
      <c r="B677" s="68" t="s">
        <v>7253</v>
      </c>
      <c r="C677" s="68"/>
      <c r="D677" s="68"/>
      <c r="E677" s="83" t="s">
        <v>3633</v>
      </c>
      <c r="F677" s="83" t="s">
        <v>8803</v>
      </c>
      <c r="G677" s="83"/>
      <c r="H677" s="83"/>
      <c r="I677" s="83"/>
    </row>
    <row r="678" spans="1:9">
      <c r="A678" s="68">
        <v>710</v>
      </c>
      <c r="B678" s="68" t="s">
        <v>7254</v>
      </c>
      <c r="C678" s="68"/>
      <c r="D678" s="68"/>
      <c r="E678" s="83" t="s">
        <v>3633</v>
      </c>
      <c r="F678" s="83" t="s">
        <v>8803</v>
      </c>
      <c r="G678" s="83"/>
      <c r="H678" s="83"/>
      <c r="I678" s="83"/>
    </row>
    <row r="679" spans="1:9">
      <c r="A679" s="68">
        <v>711</v>
      </c>
      <c r="B679" s="68" t="s">
        <v>7255</v>
      </c>
      <c r="C679" s="68"/>
      <c r="D679" s="68"/>
      <c r="E679" s="83" t="s">
        <v>3633</v>
      </c>
      <c r="F679" s="83" t="s">
        <v>8803</v>
      </c>
      <c r="G679" s="83"/>
      <c r="H679" s="83"/>
      <c r="I679" s="83"/>
    </row>
    <row r="680" spans="1:9">
      <c r="A680" s="68">
        <v>712</v>
      </c>
      <c r="B680" s="68" t="s">
        <v>7256</v>
      </c>
      <c r="C680" s="68"/>
      <c r="D680" s="68"/>
      <c r="E680" s="83" t="s">
        <v>3633</v>
      </c>
      <c r="F680" s="83" t="s">
        <v>8803</v>
      </c>
      <c r="G680" s="83"/>
      <c r="H680" s="83"/>
      <c r="I680" s="83"/>
    </row>
    <row r="681" spans="1:9">
      <c r="A681" s="68">
        <v>713</v>
      </c>
      <c r="B681" s="68" t="s">
        <v>7257</v>
      </c>
      <c r="C681" s="68"/>
      <c r="D681" s="68"/>
      <c r="E681" s="83" t="s">
        <v>3633</v>
      </c>
      <c r="F681" s="83" t="s">
        <v>8803</v>
      </c>
      <c r="G681" s="83"/>
      <c r="H681" s="83"/>
      <c r="I681" s="83"/>
    </row>
    <row r="682" spans="1:9">
      <c r="A682" s="68">
        <v>714</v>
      </c>
      <c r="B682" s="68" t="s">
        <v>7258</v>
      </c>
      <c r="C682" s="68" t="s">
        <v>3657</v>
      </c>
      <c r="D682" s="68"/>
      <c r="E682" s="83" t="s">
        <v>3633</v>
      </c>
      <c r="F682" s="83" t="s">
        <v>8803</v>
      </c>
      <c r="G682" s="83"/>
      <c r="H682" s="83"/>
      <c r="I682" s="83"/>
    </row>
    <row r="683" spans="1:9">
      <c r="A683" s="68">
        <v>715</v>
      </c>
      <c r="B683" s="68" t="s">
        <v>7259</v>
      </c>
      <c r="C683" s="68"/>
      <c r="D683" s="68"/>
      <c r="E683" s="83" t="s">
        <v>3633</v>
      </c>
      <c r="F683" s="83" t="s">
        <v>8803</v>
      </c>
      <c r="G683" s="83"/>
      <c r="H683" s="83"/>
      <c r="I683" s="83"/>
    </row>
    <row r="684" spans="1:9">
      <c r="A684" s="68">
        <v>716</v>
      </c>
      <c r="B684" s="68" t="s">
        <v>7260</v>
      </c>
      <c r="C684" s="68"/>
      <c r="D684" s="68"/>
      <c r="E684" s="83" t="s">
        <v>3633</v>
      </c>
      <c r="F684" s="83" t="s">
        <v>8803</v>
      </c>
      <c r="G684" s="83"/>
      <c r="H684" s="83"/>
      <c r="I684" s="83"/>
    </row>
    <row r="685" spans="1:9">
      <c r="A685" s="68">
        <v>717</v>
      </c>
      <c r="B685" s="68" t="s">
        <v>7261</v>
      </c>
      <c r="C685" s="68"/>
      <c r="D685" s="68"/>
      <c r="E685" s="83" t="s">
        <v>3633</v>
      </c>
      <c r="F685" s="83" t="s">
        <v>8803</v>
      </c>
      <c r="G685" s="83"/>
      <c r="H685" s="83"/>
      <c r="I685" s="83"/>
    </row>
    <row r="686" spans="1:9">
      <c r="A686" s="68">
        <v>718</v>
      </c>
      <c r="B686" s="68" t="s">
        <v>7262</v>
      </c>
      <c r="C686" s="68"/>
      <c r="D686" s="68"/>
      <c r="E686" s="83" t="s">
        <v>3633</v>
      </c>
      <c r="F686" s="83" t="s">
        <v>8803</v>
      </c>
      <c r="G686" s="83"/>
      <c r="H686" s="83"/>
      <c r="I686" s="83"/>
    </row>
    <row r="687" spans="1:9">
      <c r="A687" s="68">
        <v>719</v>
      </c>
      <c r="B687" s="68" t="s">
        <v>7263</v>
      </c>
      <c r="C687" s="68" t="s">
        <v>3192</v>
      </c>
      <c r="D687" s="68"/>
      <c r="E687" s="83" t="s">
        <v>3633</v>
      </c>
      <c r="F687" s="83" t="s">
        <v>8803</v>
      </c>
      <c r="G687" s="83"/>
      <c r="H687" s="83"/>
      <c r="I687" s="83"/>
    </row>
    <row r="688" spans="1:9">
      <c r="A688" s="68">
        <v>720</v>
      </c>
      <c r="B688" s="68" t="s">
        <v>7264</v>
      </c>
      <c r="C688" s="68"/>
      <c r="D688" s="68"/>
      <c r="E688" s="83" t="s">
        <v>3633</v>
      </c>
      <c r="F688" s="83" t="s">
        <v>8803</v>
      </c>
      <c r="G688" s="83"/>
      <c r="H688" s="83"/>
      <c r="I688" s="83"/>
    </row>
    <row r="689" spans="1:9">
      <c r="A689" s="68">
        <v>721</v>
      </c>
      <c r="B689" s="68" t="s">
        <v>7265</v>
      </c>
      <c r="C689" s="68"/>
      <c r="D689" s="68"/>
      <c r="E689" s="83" t="s">
        <v>3633</v>
      </c>
      <c r="F689" s="83" t="s">
        <v>8803</v>
      </c>
      <c r="G689" s="83"/>
      <c r="H689" s="83"/>
      <c r="I689" s="83"/>
    </row>
    <row r="690" spans="1:9">
      <c r="A690" s="68">
        <v>722</v>
      </c>
      <c r="B690" s="68" t="s">
        <v>7266</v>
      </c>
      <c r="C690" s="68"/>
      <c r="D690" s="68"/>
      <c r="E690" s="83" t="s">
        <v>3633</v>
      </c>
      <c r="F690" s="83" t="s">
        <v>8803</v>
      </c>
      <c r="G690" s="83"/>
      <c r="H690" s="83"/>
      <c r="I690" s="83"/>
    </row>
    <row r="691" spans="1:9">
      <c r="A691" s="68">
        <v>723</v>
      </c>
      <c r="B691" s="68" t="s">
        <v>7267</v>
      </c>
      <c r="C691" s="68"/>
      <c r="D691" s="68"/>
      <c r="E691" s="83" t="s">
        <v>3633</v>
      </c>
      <c r="F691" s="83" t="s">
        <v>8803</v>
      </c>
      <c r="G691" s="83"/>
      <c r="H691" s="83"/>
      <c r="I691" s="83"/>
    </row>
    <row r="692" spans="1:9">
      <c r="A692" s="68">
        <v>724</v>
      </c>
      <c r="B692" s="68" t="s">
        <v>7268</v>
      </c>
      <c r="C692" s="68"/>
      <c r="D692" s="68"/>
      <c r="E692" s="83" t="s">
        <v>3633</v>
      </c>
      <c r="F692" s="83" t="s">
        <v>8803</v>
      </c>
      <c r="G692" s="83"/>
      <c r="H692" s="83"/>
      <c r="I692" s="83"/>
    </row>
    <row r="693" spans="1:9">
      <c r="A693" s="68">
        <v>725</v>
      </c>
      <c r="B693" s="68" t="s">
        <v>7595</v>
      </c>
      <c r="C693" s="68" t="s">
        <v>3839</v>
      </c>
      <c r="D693" s="68"/>
      <c r="E693" s="83" t="s">
        <v>3470</v>
      </c>
      <c r="F693" s="83"/>
      <c r="G693" s="83"/>
      <c r="H693" s="83"/>
      <c r="I693" s="68" t="s">
        <v>3674</v>
      </c>
    </row>
    <row r="694" spans="1:9">
      <c r="A694" s="68">
        <v>726</v>
      </c>
      <c r="B694" s="68" t="s">
        <v>7596</v>
      </c>
      <c r="C694" s="68" t="s">
        <v>3840</v>
      </c>
      <c r="D694" s="68"/>
      <c r="E694" s="83" t="s">
        <v>3470</v>
      </c>
      <c r="F694" s="83"/>
      <c r="G694" s="83"/>
      <c r="H694" s="83"/>
      <c r="I694" s="68" t="s">
        <v>3674</v>
      </c>
    </row>
    <row r="695" spans="1:9">
      <c r="A695" s="68">
        <v>727</v>
      </c>
      <c r="B695" s="68" t="s">
        <v>7597</v>
      </c>
      <c r="C695" s="68" t="s">
        <v>3841</v>
      </c>
      <c r="D695" s="68"/>
      <c r="E695" s="83" t="s">
        <v>3470</v>
      </c>
      <c r="F695" s="83"/>
      <c r="G695" s="83"/>
      <c r="H695" s="83"/>
      <c r="I695" s="68" t="s">
        <v>3674</v>
      </c>
    </row>
    <row r="696" spans="1:9">
      <c r="A696" s="68">
        <v>728</v>
      </c>
      <c r="B696" s="68" t="s">
        <v>7598</v>
      </c>
      <c r="C696" s="68"/>
      <c r="D696" s="68"/>
      <c r="E696" s="83" t="s">
        <v>3470</v>
      </c>
      <c r="F696" s="83"/>
      <c r="G696" s="83"/>
      <c r="H696" s="83"/>
      <c r="I696" s="68" t="s">
        <v>3674</v>
      </c>
    </row>
    <row r="697" spans="1:9">
      <c r="A697" s="68">
        <v>729</v>
      </c>
      <c r="B697" s="68" t="s">
        <v>5983</v>
      </c>
      <c r="C697" s="68" t="s">
        <v>3500</v>
      </c>
      <c r="D697" s="68"/>
      <c r="E697" s="83"/>
      <c r="F697" s="83"/>
      <c r="G697" s="83"/>
      <c r="H697" s="83"/>
      <c r="I697" s="68"/>
    </row>
    <row r="698" spans="1:9">
      <c r="A698" s="68">
        <v>730</v>
      </c>
      <c r="B698" s="68" t="s">
        <v>7599</v>
      </c>
      <c r="C698" s="68" t="s">
        <v>3698</v>
      </c>
      <c r="D698" s="68"/>
      <c r="E698" s="83" t="s">
        <v>3470</v>
      </c>
      <c r="F698" s="83"/>
      <c r="G698" s="83"/>
      <c r="H698" s="83"/>
      <c r="I698" s="68" t="s">
        <v>3674</v>
      </c>
    </row>
    <row r="699" spans="1:9">
      <c r="A699" s="68">
        <v>731</v>
      </c>
      <c r="B699" s="68" t="s">
        <v>7600</v>
      </c>
      <c r="C699" s="68"/>
      <c r="D699" s="68"/>
      <c r="E699" s="83" t="s">
        <v>3470</v>
      </c>
      <c r="F699" s="83"/>
      <c r="G699" s="83"/>
      <c r="H699" s="83"/>
      <c r="I699" s="68" t="s">
        <v>3674</v>
      </c>
    </row>
    <row r="700" spans="1:9">
      <c r="A700" s="68">
        <v>732</v>
      </c>
      <c r="B700" s="68" t="s">
        <v>5775</v>
      </c>
      <c r="C700" s="68"/>
      <c r="D700" s="68"/>
      <c r="E700" s="83"/>
      <c r="F700" s="83"/>
      <c r="G700" s="83"/>
      <c r="H700" s="83"/>
      <c r="I700" s="68"/>
    </row>
    <row r="701" spans="1:9">
      <c r="A701" s="68">
        <v>733</v>
      </c>
      <c r="B701" s="68" t="s">
        <v>7601</v>
      </c>
      <c r="C701" s="68" t="s">
        <v>3842</v>
      </c>
      <c r="D701" s="68"/>
      <c r="E701" s="83" t="s">
        <v>3470</v>
      </c>
      <c r="F701" s="83"/>
      <c r="G701" s="83"/>
      <c r="H701" s="83"/>
      <c r="I701" s="68" t="s">
        <v>3674</v>
      </c>
    </row>
    <row r="702" spans="1:9">
      <c r="A702" s="68">
        <v>734</v>
      </c>
      <c r="B702" s="68" t="s">
        <v>7602</v>
      </c>
      <c r="C702" s="68"/>
      <c r="D702" s="68"/>
      <c r="E702" s="83" t="s">
        <v>3470</v>
      </c>
      <c r="F702" s="83"/>
      <c r="G702" s="83"/>
      <c r="H702" s="83"/>
      <c r="I702" s="68" t="s">
        <v>3679</v>
      </c>
    </row>
    <row r="703" spans="1:9">
      <c r="A703" s="68">
        <v>735</v>
      </c>
      <c r="B703" s="68" t="s">
        <v>7603</v>
      </c>
      <c r="C703" s="68" t="s">
        <v>3843</v>
      </c>
      <c r="D703" s="68"/>
      <c r="E703" s="83" t="s">
        <v>3470</v>
      </c>
      <c r="F703" s="83"/>
      <c r="G703" s="83"/>
      <c r="H703" s="83"/>
      <c r="I703" s="68" t="s">
        <v>3679</v>
      </c>
    </row>
    <row r="704" spans="1:9">
      <c r="A704" s="68">
        <v>736</v>
      </c>
      <c r="B704" s="68" t="s">
        <v>7604</v>
      </c>
      <c r="C704" s="68" t="s">
        <v>3844</v>
      </c>
      <c r="D704" s="68"/>
      <c r="E704" s="83" t="s">
        <v>3470</v>
      </c>
      <c r="F704" s="83"/>
      <c r="G704" s="83"/>
      <c r="H704" s="83"/>
      <c r="I704" s="68" t="s">
        <v>3679</v>
      </c>
    </row>
    <row r="705" spans="1:9">
      <c r="A705" s="68">
        <v>737</v>
      </c>
      <c r="B705" s="68" t="s">
        <v>7605</v>
      </c>
      <c r="C705" s="68" t="s">
        <v>3845</v>
      </c>
      <c r="D705" s="68"/>
      <c r="E705" s="83" t="s">
        <v>3470</v>
      </c>
      <c r="F705" s="83"/>
      <c r="G705" s="83"/>
      <c r="H705" s="83"/>
      <c r="I705" s="68" t="s">
        <v>3679</v>
      </c>
    </row>
    <row r="706" spans="1:9">
      <c r="A706" s="68">
        <v>738</v>
      </c>
      <c r="B706" s="68" t="s">
        <v>7606</v>
      </c>
      <c r="C706" s="68" t="s">
        <v>3846</v>
      </c>
      <c r="D706" s="68"/>
      <c r="E706" s="83" t="s">
        <v>3470</v>
      </c>
      <c r="F706" s="83"/>
      <c r="G706" s="83"/>
      <c r="H706" s="83"/>
      <c r="I706" s="68" t="s">
        <v>3679</v>
      </c>
    </row>
    <row r="707" spans="1:9">
      <c r="A707" s="68">
        <v>739</v>
      </c>
      <c r="B707" s="68" t="s">
        <v>7607</v>
      </c>
      <c r="C707" s="68" t="s">
        <v>3847</v>
      </c>
      <c r="D707" s="68"/>
      <c r="E707" s="83" t="s">
        <v>3470</v>
      </c>
      <c r="F707" s="83"/>
      <c r="G707" s="83"/>
      <c r="H707" s="83"/>
      <c r="I707" s="68" t="s">
        <v>3679</v>
      </c>
    </row>
    <row r="708" spans="1:9">
      <c r="A708" s="68">
        <v>740</v>
      </c>
      <c r="B708" s="68" t="s">
        <v>7608</v>
      </c>
      <c r="C708" s="68" t="s">
        <v>3848</v>
      </c>
      <c r="D708" s="68"/>
      <c r="E708" s="83" t="s">
        <v>3470</v>
      </c>
      <c r="F708" s="83"/>
      <c r="G708" s="83"/>
      <c r="H708" s="83"/>
      <c r="I708" s="68" t="s">
        <v>3679</v>
      </c>
    </row>
    <row r="709" spans="1:9">
      <c r="A709" s="68">
        <v>741</v>
      </c>
      <c r="B709" s="68" t="s">
        <v>5984</v>
      </c>
      <c r="C709" s="68" t="s">
        <v>3501</v>
      </c>
      <c r="D709" s="68"/>
      <c r="E709" s="83"/>
      <c r="F709" s="83"/>
      <c r="G709" s="83"/>
      <c r="H709" s="83"/>
      <c r="I709" s="68"/>
    </row>
    <row r="710" spans="1:9">
      <c r="A710" s="68">
        <v>742</v>
      </c>
      <c r="B710" s="68" t="s">
        <v>7609</v>
      </c>
      <c r="C710" s="68" t="s">
        <v>3849</v>
      </c>
      <c r="D710" s="68"/>
      <c r="E710" s="83" t="s">
        <v>3470</v>
      </c>
      <c r="F710" s="83"/>
      <c r="G710" s="83"/>
      <c r="H710" s="83"/>
      <c r="I710" s="68" t="s">
        <v>3679</v>
      </c>
    </row>
    <row r="711" spans="1:9">
      <c r="A711" s="68">
        <v>743</v>
      </c>
      <c r="B711" s="68" t="s">
        <v>7610</v>
      </c>
      <c r="C711" s="68" t="s">
        <v>3850</v>
      </c>
      <c r="D711" s="68"/>
      <c r="E711" s="83" t="s">
        <v>3470</v>
      </c>
      <c r="F711" s="83"/>
      <c r="G711" s="83"/>
      <c r="H711" s="83"/>
      <c r="I711" s="68" t="s">
        <v>3679</v>
      </c>
    </row>
    <row r="712" spans="1:9">
      <c r="A712" s="68">
        <v>744</v>
      </c>
      <c r="B712" s="68" t="s">
        <v>7611</v>
      </c>
      <c r="C712" s="68" t="s">
        <v>3851</v>
      </c>
      <c r="D712" s="68"/>
      <c r="E712" s="83" t="s">
        <v>3470</v>
      </c>
      <c r="F712" s="83"/>
      <c r="G712" s="83"/>
      <c r="H712" s="83"/>
      <c r="I712" s="68" t="s">
        <v>3674</v>
      </c>
    </row>
    <row r="713" spans="1:9">
      <c r="A713" s="68">
        <v>745</v>
      </c>
      <c r="B713" s="68" t="s">
        <v>7612</v>
      </c>
      <c r="C713" s="68" t="s">
        <v>3852</v>
      </c>
      <c r="D713" s="68"/>
      <c r="E713" s="83" t="s">
        <v>3470</v>
      </c>
      <c r="F713" s="83"/>
      <c r="G713" s="83"/>
      <c r="H713" s="83"/>
      <c r="I713" s="68" t="s">
        <v>3679</v>
      </c>
    </row>
    <row r="714" spans="1:9">
      <c r="A714" s="68">
        <v>746</v>
      </c>
      <c r="B714" s="68" t="s">
        <v>7613</v>
      </c>
      <c r="C714" s="68"/>
      <c r="D714" s="68"/>
      <c r="E714" s="83" t="s">
        <v>3470</v>
      </c>
      <c r="F714" s="83"/>
      <c r="G714" s="83"/>
      <c r="H714" s="83"/>
      <c r="I714" s="68" t="s">
        <v>3679</v>
      </c>
    </row>
    <row r="715" spans="1:9">
      <c r="A715" s="68">
        <v>747</v>
      </c>
      <c r="B715" s="68" t="s">
        <v>7614</v>
      </c>
      <c r="C715" s="68" t="s">
        <v>3853</v>
      </c>
      <c r="D715" s="68"/>
      <c r="E715" s="83" t="s">
        <v>3470</v>
      </c>
      <c r="F715" s="83"/>
      <c r="G715" s="83"/>
      <c r="H715" s="83"/>
      <c r="I715" s="68" t="s">
        <v>3674</v>
      </c>
    </row>
    <row r="716" spans="1:9">
      <c r="A716" s="68">
        <v>748</v>
      </c>
      <c r="B716" s="68" t="s">
        <v>5985</v>
      </c>
      <c r="C716" s="68"/>
      <c r="D716" s="68"/>
      <c r="E716" s="83"/>
      <c r="F716" s="83"/>
      <c r="G716" s="83"/>
      <c r="H716" s="83"/>
      <c r="I716" s="68"/>
    </row>
    <row r="717" spans="1:9">
      <c r="A717" s="68">
        <v>749</v>
      </c>
      <c r="B717" s="68" t="s">
        <v>7615</v>
      </c>
      <c r="C717" s="68"/>
      <c r="D717" s="68"/>
      <c r="E717" s="83" t="s">
        <v>3470</v>
      </c>
      <c r="F717" s="83"/>
      <c r="G717" s="83"/>
      <c r="H717" s="83"/>
      <c r="I717" s="68" t="s">
        <v>3679</v>
      </c>
    </row>
    <row r="718" spans="1:9">
      <c r="A718" s="68">
        <v>750</v>
      </c>
      <c r="B718" s="68" t="s">
        <v>7616</v>
      </c>
      <c r="C718" s="68"/>
      <c r="D718" s="68"/>
      <c r="E718" s="83" t="s">
        <v>3470</v>
      </c>
      <c r="F718" s="83"/>
      <c r="G718" s="83"/>
      <c r="H718" s="83"/>
      <c r="I718" s="68" t="s">
        <v>3679</v>
      </c>
    </row>
    <row r="719" spans="1:9">
      <c r="A719" s="68">
        <v>751</v>
      </c>
      <c r="B719" s="68" t="s">
        <v>5986</v>
      </c>
      <c r="C719" s="68"/>
      <c r="D719" s="68"/>
      <c r="E719" s="83"/>
      <c r="F719" s="83"/>
      <c r="G719" s="83"/>
      <c r="H719" s="83"/>
      <c r="I719" s="68"/>
    </row>
    <row r="720" spans="1:9">
      <c r="A720" s="68">
        <v>752</v>
      </c>
      <c r="B720" s="68" t="s">
        <v>7617</v>
      </c>
      <c r="C720" s="68"/>
      <c r="D720" s="68"/>
      <c r="E720" s="83" t="s">
        <v>3470</v>
      </c>
      <c r="F720" s="83"/>
      <c r="G720" s="83"/>
      <c r="H720" s="83"/>
      <c r="I720" s="68" t="s">
        <v>3674</v>
      </c>
    </row>
    <row r="721" spans="1:9">
      <c r="A721" s="68">
        <v>753</v>
      </c>
      <c r="B721" s="68" t="s">
        <v>5987</v>
      </c>
      <c r="C721" s="68"/>
      <c r="D721" s="68"/>
      <c r="E721" s="83"/>
      <c r="F721" s="83"/>
      <c r="G721" s="83"/>
      <c r="H721" s="83"/>
      <c r="I721" s="68"/>
    </row>
    <row r="722" spans="1:9">
      <c r="A722" s="68">
        <v>754</v>
      </c>
      <c r="B722" s="68" t="s">
        <v>7618</v>
      </c>
      <c r="C722" s="68"/>
      <c r="D722" s="68"/>
      <c r="E722" s="83" t="s">
        <v>3470</v>
      </c>
      <c r="F722" s="83"/>
      <c r="G722" s="83"/>
      <c r="H722" s="83"/>
      <c r="I722" s="68" t="s">
        <v>3679</v>
      </c>
    </row>
    <row r="723" spans="1:9">
      <c r="A723" s="68">
        <v>755</v>
      </c>
      <c r="B723" s="68" t="s">
        <v>7619</v>
      </c>
      <c r="C723" s="68" t="s">
        <v>3854</v>
      </c>
      <c r="D723" s="68"/>
      <c r="E723" s="83" t="s">
        <v>3470</v>
      </c>
      <c r="F723" s="83"/>
      <c r="G723" s="83"/>
      <c r="H723" s="83"/>
      <c r="I723" s="68" t="s">
        <v>3679</v>
      </c>
    </row>
    <row r="724" spans="1:9">
      <c r="A724" s="68">
        <v>756</v>
      </c>
      <c r="B724" s="68" t="s">
        <v>7620</v>
      </c>
      <c r="C724" s="68" t="s">
        <v>3855</v>
      </c>
      <c r="D724" s="68"/>
      <c r="E724" s="83" t="s">
        <v>3470</v>
      </c>
      <c r="F724" s="83"/>
      <c r="G724" s="83"/>
      <c r="H724" s="83"/>
      <c r="I724" s="68" t="s">
        <v>3679</v>
      </c>
    </row>
    <row r="725" spans="1:9">
      <c r="A725" s="68">
        <v>757</v>
      </c>
      <c r="B725" s="68" t="s">
        <v>7621</v>
      </c>
      <c r="C725" s="68" t="s">
        <v>3856</v>
      </c>
      <c r="D725" s="68"/>
      <c r="E725" s="83" t="s">
        <v>3470</v>
      </c>
      <c r="F725" s="83"/>
      <c r="G725" s="83"/>
      <c r="H725" s="83"/>
      <c r="I725" s="68" t="s">
        <v>3679</v>
      </c>
    </row>
    <row r="726" spans="1:9">
      <c r="A726" s="68">
        <v>758</v>
      </c>
      <c r="B726" s="68" t="s">
        <v>7622</v>
      </c>
      <c r="C726" s="68" t="s">
        <v>3186</v>
      </c>
      <c r="D726" s="68"/>
      <c r="E726" s="83" t="s">
        <v>3470</v>
      </c>
      <c r="F726" s="83"/>
      <c r="G726" s="83"/>
      <c r="H726" s="83"/>
      <c r="I726" s="68" t="s">
        <v>3674</v>
      </c>
    </row>
    <row r="727" spans="1:9">
      <c r="A727" s="68">
        <v>759</v>
      </c>
      <c r="B727" s="68" t="s">
        <v>7623</v>
      </c>
      <c r="C727" s="68" t="s">
        <v>3857</v>
      </c>
      <c r="D727" s="68"/>
      <c r="E727" s="83" t="s">
        <v>3470</v>
      </c>
      <c r="F727" s="83"/>
      <c r="G727" s="83"/>
      <c r="H727" s="83"/>
      <c r="I727" s="68" t="s">
        <v>3674</v>
      </c>
    </row>
    <row r="728" spans="1:9">
      <c r="A728" s="68">
        <v>760</v>
      </c>
      <c r="B728" s="68" t="s">
        <v>7624</v>
      </c>
      <c r="C728" s="68" t="s">
        <v>3858</v>
      </c>
      <c r="D728" s="68"/>
      <c r="E728" s="83" t="s">
        <v>3470</v>
      </c>
      <c r="F728" s="83"/>
      <c r="G728" s="83"/>
      <c r="H728" s="83"/>
      <c r="I728" s="68" t="s">
        <v>3674</v>
      </c>
    </row>
    <row r="729" spans="1:9">
      <c r="A729" s="68">
        <v>761</v>
      </c>
      <c r="B729" s="68" t="s">
        <v>7625</v>
      </c>
      <c r="C729" s="68" t="s">
        <v>3859</v>
      </c>
      <c r="D729" s="68"/>
      <c r="E729" s="83" t="s">
        <v>3470</v>
      </c>
      <c r="F729" s="83"/>
      <c r="G729" s="83"/>
      <c r="H729" s="83"/>
      <c r="I729" s="68" t="s">
        <v>3674</v>
      </c>
    </row>
    <row r="730" spans="1:9">
      <c r="A730" s="68">
        <v>762</v>
      </c>
      <c r="B730" s="68" t="s">
        <v>7626</v>
      </c>
      <c r="C730" s="68" t="s">
        <v>3187</v>
      </c>
      <c r="D730" s="68"/>
      <c r="E730" s="83" t="s">
        <v>3470</v>
      </c>
      <c r="F730" s="83"/>
      <c r="G730" s="83"/>
      <c r="H730" s="83"/>
      <c r="I730" s="68" t="s">
        <v>3674</v>
      </c>
    </row>
    <row r="731" spans="1:9">
      <c r="A731" s="68">
        <v>763</v>
      </c>
      <c r="B731" s="68" t="s">
        <v>7627</v>
      </c>
      <c r="C731" s="68" t="s">
        <v>3860</v>
      </c>
      <c r="D731" s="68"/>
      <c r="E731" s="83" t="s">
        <v>3470</v>
      </c>
      <c r="F731" s="83"/>
      <c r="G731" s="83"/>
      <c r="H731" s="83"/>
      <c r="I731" s="68" t="s">
        <v>3679</v>
      </c>
    </row>
    <row r="732" spans="1:9">
      <c r="A732" s="68">
        <v>764</v>
      </c>
      <c r="B732" s="68" t="s">
        <v>7628</v>
      </c>
      <c r="C732" s="68" t="s">
        <v>3861</v>
      </c>
      <c r="D732" s="68"/>
      <c r="E732" s="83" t="s">
        <v>3470</v>
      </c>
      <c r="F732" s="83"/>
      <c r="G732" s="83"/>
      <c r="H732" s="83"/>
      <c r="I732" s="68" t="s">
        <v>3679</v>
      </c>
    </row>
    <row r="733" spans="1:9">
      <c r="A733" s="68">
        <v>765</v>
      </c>
      <c r="B733" s="68" t="s">
        <v>7629</v>
      </c>
      <c r="C733" s="68" t="s">
        <v>3862</v>
      </c>
      <c r="D733" s="68"/>
      <c r="E733" s="83" t="s">
        <v>3470</v>
      </c>
      <c r="F733" s="83"/>
      <c r="G733" s="83"/>
      <c r="H733" s="83"/>
      <c r="I733" s="68" t="s">
        <v>3679</v>
      </c>
    </row>
    <row r="734" spans="1:9">
      <c r="A734" s="68">
        <v>766</v>
      </c>
      <c r="B734" s="68" t="s">
        <v>7630</v>
      </c>
      <c r="C734" s="68" t="s">
        <v>3486</v>
      </c>
      <c r="D734" s="68"/>
      <c r="E734" s="83" t="s">
        <v>3470</v>
      </c>
      <c r="F734" s="83"/>
      <c r="G734" s="83"/>
      <c r="H734" s="83"/>
      <c r="I734" s="68" t="s">
        <v>3679</v>
      </c>
    </row>
    <row r="735" spans="1:9">
      <c r="A735" s="68">
        <v>767</v>
      </c>
      <c r="B735" s="68" t="s">
        <v>7631</v>
      </c>
      <c r="C735" s="68" t="s">
        <v>3863</v>
      </c>
      <c r="D735" s="68"/>
      <c r="E735" s="83" t="s">
        <v>3470</v>
      </c>
      <c r="F735" s="83"/>
      <c r="G735" s="83"/>
      <c r="H735" s="83"/>
      <c r="I735" s="68" t="s">
        <v>3679</v>
      </c>
    </row>
    <row r="736" spans="1:9">
      <c r="A736" s="68">
        <v>768</v>
      </c>
      <c r="B736" s="68" t="s">
        <v>5776</v>
      </c>
      <c r="C736" s="68"/>
      <c r="D736" s="68"/>
      <c r="E736" s="83"/>
      <c r="F736" s="83"/>
      <c r="G736" s="83"/>
      <c r="H736" s="83"/>
      <c r="I736" s="68"/>
    </row>
    <row r="737" spans="1:9">
      <c r="A737" s="68">
        <v>769</v>
      </c>
      <c r="B737" s="68" t="s">
        <v>5988</v>
      </c>
      <c r="C737" s="68"/>
      <c r="D737" s="68"/>
      <c r="E737" s="83"/>
      <c r="F737" s="83"/>
      <c r="G737" s="83"/>
      <c r="H737" s="83"/>
      <c r="I737" s="68"/>
    </row>
    <row r="738" spans="1:9">
      <c r="A738" s="68">
        <v>770</v>
      </c>
      <c r="B738" s="68" t="s">
        <v>5989</v>
      </c>
      <c r="C738" s="68"/>
      <c r="D738" s="68"/>
      <c r="E738" s="83"/>
      <c r="F738" s="83"/>
      <c r="G738" s="83"/>
      <c r="H738" s="83"/>
      <c r="I738" s="68"/>
    </row>
    <row r="739" spans="1:9">
      <c r="A739" s="68">
        <v>771</v>
      </c>
      <c r="B739" s="68" t="s">
        <v>7269</v>
      </c>
      <c r="C739" s="68"/>
      <c r="D739" s="68"/>
      <c r="E739" s="83" t="s">
        <v>3653</v>
      </c>
      <c r="F739" s="83"/>
      <c r="G739" s="83"/>
      <c r="H739" s="83"/>
      <c r="I739" s="68"/>
    </row>
    <row r="740" spans="1:9">
      <c r="A740" s="68">
        <v>772</v>
      </c>
      <c r="B740" s="68" t="s">
        <v>7632</v>
      </c>
      <c r="C740" s="68"/>
      <c r="D740" s="68"/>
      <c r="E740" s="83" t="s">
        <v>3470</v>
      </c>
      <c r="F740" s="83"/>
      <c r="G740" s="83"/>
      <c r="H740" s="83"/>
      <c r="I740" s="68" t="s">
        <v>3679</v>
      </c>
    </row>
    <row r="741" spans="1:9">
      <c r="A741" s="68">
        <v>773</v>
      </c>
      <c r="B741" s="68" t="s">
        <v>7633</v>
      </c>
      <c r="C741" s="68"/>
      <c r="D741" s="68"/>
      <c r="E741" s="83" t="s">
        <v>3470</v>
      </c>
      <c r="F741" s="83"/>
      <c r="G741" s="83"/>
      <c r="H741" s="83"/>
      <c r="I741" s="68" t="s">
        <v>3674</v>
      </c>
    </row>
    <row r="742" spans="1:9">
      <c r="A742" s="68">
        <v>774</v>
      </c>
      <c r="B742" s="68" t="s">
        <v>5990</v>
      </c>
      <c r="C742" s="68" t="s">
        <v>3502</v>
      </c>
      <c r="D742" s="68"/>
      <c r="E742" s="83"/>
      <c r="F742" s="83"/>
      <c r="G742" s="83"/>
      <c r="H742" s="83"/>
      <c r="I742" s="68"/>
    </row>
    <row r="743" spans="1:9">
      <c r="A743" s="68">
        <v>775</v>
      </c>
      <c r="B743" s="68" t="s">
        <v>5991</v>
      </c>
      <c r="C743" s="68" t="s">
        <v>3502</v>
      </c>
      <c r="D743" s="68"/>
      <c r="E743" s="83"/>
      <c r="F743" s="83"/>
      <c r="G743" s="83"/>
      <c r="H743" s="83"/>
      <c r="I743" s="68"/>
    </row>
    <row r="744" spans="1:9">
      <c r="A744" s="68">
        <v>776</v>
      </c>
      <c r="B744" s="68" t="s">
        <v>5992</v>
      </c>
      <c r="C744" s="68"/>
      <c r="D744" s="68"/>
      <c r="E744" s="83"/>
      <c r="F744" s="83"/>
      <c r="G744" s="83"/>
      <c r="H744" s="83"/>
      <c r="I744" s="68"/>
    </row>
    <row r="745" spans="1:9">
      <c r="A745" s="68">
        <v>778</v>
      </c>
      <c r="B745" s="68" t="s">
        <v>7634</v>
      </c>
      <c r="C745" s="68" t="s">
        <v>3864</v>
      </c>
      <c r="D745" s="68"/>
      <c r="E745" s="83" t="s">
        <v>3470</v>
      </c>
      <c r="F745" s="83"/>
      <c r="G745" s="83"/>
      <c r="H745" s="83"/>
      <c r="I745" s="68" t="s">
        <v>3674</v>
      </c>
    </row>
    <row r="746" spans="1:9">
      <c r="A746" s="68">
        <v>779</v>
      </c>
      <c r="B746" s="68" t="s">
        <v>7635</v>
      </c>
      <c r="C746" s="68" t="s">
        <v>3865</v>
      </c>
      <c r="D746" s="68"/>
      <c r="E746" s="83" t="s">
        <v>3470</v>
      </c>
      <c r="F746" s="83"/>
      <c r="G746" s="83"/>
      <c r="H746" s="83"/>
      <c r="I746" s="68" t="s">
        <v>3674</v>
      </c>
    </row>
    <row r="747" spans="1:9">
      <c r="A747" s="68">
        <v>780</v>
      </c>
      <c r="B747" s="68" t="s">
        <v>7636</v>
      </c>
      <c r="C747" s="68" t="s">
        <v>3180</v>
      </c>
      <c r="D747" s="68"/>
      <c r="E747" s="83" t="s">
        <v>3470</v>
      </c>
      <c r="F747" s="83"/>
      <c r="G747" s="83"/>
      <c r="H747" s="83"/>
      <c r="I747" s="68" t="s">
        <v>3674</v>
      </c>
    </row>
    <row r="748" spans="1:9">
      <c r="A748" s="68">
        <v>781</v>
      </c>
      <c r="B748" s="68" t="s">
        <v>7637</v>
      </c>
      <c r="C748" s="68" t="s">
        <v>3866</v>
      </c>
      <c r="D748" s="68"/>
      <c r="E748" s="83" t="s">
        <v>3470</v>
      </c>
      <c r="F748" s="83"/>
      <c r="G748" s="83"/>
      <c r="H748" s="83"/>
      <c r="I748" s="68" t="s">
        <v>3674</v>
      </c>
    </row>
    <row r="749" spans="1:9">
      <c r="A749" s="68">
        <v>782</v>
      </c>
      <c r="B749" s="68" t="s">
        <v>7638</v>
      </c>
      <c r="C749" s="68" t="s">
        <v>3867</v>
      </c>
      <c r="D749" s="68"/>
      <c r="E749" s="83" t="s">
        <v>3470</v>
      </c>
      <c r="F749" s="83"/>
      <c r="G749" s="83"/>
      <c r="H749" s="83"/>
      <c r="I749" s="68" t="s">
        <v>3674</v>
      </c>
    </row>
    <row r="750" spans="1:9">
      <c r="A750" s="68">
        <v>783</v>
      </c>
      <c r="B750" s="68" t="s">
        <v>7639</v>
      </c>
      <c r="C750" s="68" t="s">
        <v>3868</v>
      </c>
      <c r="D750" s="68"/>
      <c r="E750" s="83" t="s">
        <v>3470</v>
      </c>
      <c r="F750" s="83"/>
      <c r="G750" s="83"/>
      <c r="H750" s="83"/>
      <c r="I750" s="68" t="s">
        <v>3674</v>
      </c>
    </row>
    <row r="751" spans="1:9">
      <c r="A751" s="68">
        <v>784</v>
      </c>
      <c r="B751" s="68" t="s">
        <v>7640</v>
      </c>
      <c r="C751" s="68" t="s">
        <v>3869</v>
      </c>
      <c r="D751" s="68"/>
      <c r="E751" s="83" t="s">
        <v>3470</v>
      </c>
      <c r="F751" s="83"/>
      <c r="G751" s="83"/>
      <c r="H751" s="83"/>
      <c r="I751" s="68" t="s">
        <v>3674</v>
      </c>
    </row>
    <row r="752" spans="1:9">
      <c r="A752" s="68">
        <v>785</v>
      </c>
      <c r="B752" s="68" t="s">
        <v>5993</v>
      </c>
      <c r="C752" s="68" t="s">
        <v>3503</v>
      </c>
      <c r="D752" s="68"/>
      <c r="E752" s="83"/>
      <c r="F752" s="83"/>
      <c r="G752" s="83"/>
      <c r="H752" s="83"/>
      <c r="I752" s="68"/>
    </row>
    <row r="753" spans="1:9">
      <c r="A753" s="68">
        <v>786</v>
      </c>
      <c r="B753" s="68" t="s">
        <v>7641</v>
      </c>
      <c r="C753" s="68" t="s">
        <v>3870</v>
      </c>
      <c r="D753" s="68"/>
      <c r="E753" s="83" t="s">
        <v>3470</v>
      </c>
      <c r="F753" s="83"/>
      <c r="G753" s="83"/>
      <c r="H753" s="83"/>
      <c r="I753" s="68" t="s">
        <v>3679</v>
      </c>
    </row>
    <row r="754" spans="1:9">
      <c r="A754" s="68">
        <v>787</v>
      </c>
      <c r="B754" s="68" t="s">
        <v>5994</v>
      </c>
      <c r="C754" s="68" t="s">
        <v>3504</v>
      </c>
      <c r="D754" s="68"/>
      <c r="E754" s="83"/>
      <c r="F754" s="83"/>
      <c r="G754" s="83"/>
      <c r="H754" s="83"/>
      <c r="I754" s="68"/>
    </row>
    <row r="755" spans="1:9">
      <c r="A755" s="68">
        <v>788</v>
      </c>
      <c r="B755" s="68" t="s">
        <v>8420</v>
      </c>
      <c r="C755" s="68"/>
      <c r="D755" s="68"/>
      <c r="E755" s="83"/>
      <c r="F755" s="83"/>
      <c r="G755" s="83"/>
      <c r="H755" s="83"/>
      <c r="I755" s="68"/>
    </row>
    <row r="756" spans="1:9">
      <c r="A756" s="68">
        <v>789</v>
      </c>
      <c r="B756" s="68" t="s">
        <v>7642</v>
      </c>
      <c r="C756" s="68" t="s">
        <v>3871</v>
      </c>
      <c r="D756" s="68"/>
      <c r="E756" s="83" t="s">
        <v>3470</v>
      </c>
      <c r="F756" s="83"/>
      <c r="G756" s="83"/>
      <c r="H756" s="83"/>
      <c r="I756" s="68" t="s">
        <v>3674</v>
      </c>
    </row>
    <row r="757" spans="1:9">
      <c r="A757" s="68">
        <v>790</v>
      </c>
      <c r="B757" s="68" t="s">
        <v>5995</v>
      </c>
      <c r="C757" s="68" t="s">
        <v>3505</v>
      </c>
      <c r="D757" s="68"/>
      <c r="E757" s="83"/>
      <c r="F757" s="83"/>
      <c r="G757" s="83"/>
      <c r="H757" s="83"/>
      <c r="I757" s="68"/>
    </row>
    <row r="758" spans="1:9">
      <c r="A758" s="68">
        <v>791</v>
      </c>
      <c r="B758" s="68" t="s">
        <v>5996</v>
      </c>
      <c r="C758" s="68"/>
      <c r="D758" s="68"/>
      <c r="E758" s="83"/>
      <c r="F758" s="83"/>
      <c r="G758" s="83"/>
      <c r="H758" s="83"/>
      <c r="I758" s="68"/>
    </row>
    <row r="759" spans="1:9">
      <c r="A759" s="68">
        <v>792</v>
      </c>
      <c r="B759" s="68" t="s">
        <v>7643</v>
      </c>
      <c r="C759" s="68" t="s">
        <v>3872</v>
      </c>
      <c r="D759" s="68"/>
      <c r="E759" s="83" t="s">
        <v>3470</v>
      </c>
      <c r="F759" s="83"/>
      <c r="G759" s="83"/>
      <c r="H759" s="83"/>
      <c r="I759" s="68" t="s">
        <v>3679</v>
      </c>
    </row>
    <row r="760" spans="1:9">
      <c r="A760" s="68">
        <v>793</v>
      </c>
      <c r="B760" s="68" t="s">
        <v>7644</v>
      </c>
      <c r="C760" s="68" t="s">
        <v>3873</v>
      </c>
      <c r="D760" s="68"/>
      <c r="E760" s="83" t="s">
        <v>3470</v>
      </c>
      <c r="F760" s="83"/>
      <c r="G760" s="83"/>
      <c r="H760" s="83"/>
      <c r="I760" s="68" t="s">
        <v>3674</v>
      </c>
    </row>
    <row r="761" spans="1:9">
      <c r="A761" s="68">
        <v>794</v>
      </c>
      <c r="B761" s="68" t="s">
        <v>7645</v>
      </c>
      <c r="C761" s="68"/>
      <c r="D761" s="68"/>
      <c r="E761" s="83" t="s">
        <v>3470</v>
      </c>
      <c r="F761" s="83"/>
      <c r="G761" s="83"/>
      <c r="H761" s="83"/>
      <c r="I761" s="68" t="s">
        <v>3674</v>
      </c>
    </row>
    <row r="762" spans="1:9">
      <c r="A762" s="68">
        <v>795</v>
      </c>
      <c r="B762" s="68" t="s">
        <v>7646</v>
      </c>
      <c r="C762" s="68"/>
      <c r="D762" s="68"/>
      <c r="E762" s="83" t="s">
        <v>3470</v>
      </c>
      <c r="F762" s="83"/>
      <c r="G762" s="83"/>
      <c r="H762" s="83"/>
      <c r="I762" s="68" t="s">
        <v>3679</v>
      </c>
    </row>
    <row r="763" spans="1:9">
      <c r="A763" s="68">
        <v>796</v>
      </c>
      <c r="B763" s="68" t="s">
        <v>7647</v>
      </c>
      <c r="C763" s="68" t="s">
        <v>3874</v>
      </c>
      <c r="D763" s="68"/>
      <c r="E763" s="83" t="s">
        <v>3470</v>
      </c>
      <c r="F763" s="83"/>
      <c r="G763" s="83"/>
      <c r="H763" s="83"/>
      <c r="I763" s="68" t="s">
        <v>3679</v>
      </c>
    </row>
    <row r="764" spans="1:9">
      <c r="A764" s="68">
        <v>797</v>
      </c>
      <c r="B764" s="68" t="s">
        <v>7648</v>
      </c>
      <c r="C764" s="68" t="s">
        <v>3875</v>
      </c>
      <c r="D764" s="68"/>
      <c r="E764" s="83" t="s">
        <v>3470</v>
      </c>
      <c r="F764" s="83"/>
      <c r="G764" s="83"/>
      <c r="H764" s="83"/>
      <c r="I764" s="68" t="s">
        <v>3679</v>
      </c>
    </row>
    <row r="765" spans="1:9">
      <c r="A765" s="68">
        <v>798</v>
      </c>
      <c r="B765" s="68" t="s">
        <v>8421</v>
      </c>
      <c r="C765" s="68"/>
      <c r="D765" s="68"/>
      <c r="E765" s="83"/>
      <c r="F765" s="83"/>
      <c r="G765" s="83"/>
      <c r="H765" s="83"/>
      <c r="I765" s="68"/>
    </row>
    <row r="766" spans="1:9">
      <c r="A766" s="68">
        <v>799</v>
      </c>
      <c r="B766" s="68" t="s">
        <v>7649</v>
      </c>
      <c r="C766" s="68" t="s">
        <v>3876</v>
      </c>
      <c r="D766" s="68"/>
      <c r="E766" s="83" t="s">
        <v>3470</v>
      </c>
      <c r="F766" s="83"/>
      <c r="G766" s="83"/>
      <c r="H766" s="83"/>
      <c r="I766" s="68" t="s">
        <v>3679</v>
      </c>
    </row>
    <row r="767" spans="1:9">
      <c r="A767" s="68">
        <v>800</v>
      </c>
      <c r="B767" s="68" t="s">
        <v>5997</v>
      </c>
      <c r="C767" s="68" t="s">
        <v>3506</v>
      </c>
      <c r="D767" s="68"/>
      <c r="E767" s="83"/>
      <c r="F767" s="83"/>
      <c r="G767" s="83"/>
      <c r="H767" s="83"/>
      <c r="I767" s="68"/>
    </row>
    <row r="768" spans="1:9">
      <c r="A768" s="68">
        <v>801</v>
      </c>
      <c r="B768" s="68" t="s">
        <v>5998</v>
      </c>
      <c r="C768" s="68" t="s">
        <v>3507</v>
      </c>
      <c r="D768" s="68"/>
      <c r="E768" s="83"/>
      <c r="F768" s="83"/>
      <c r="G768" s="83"/>
      <c r="H768" s="83"/>
      <c r="I768" s="68"/>
    </row>
    <row r="769" spans="1:9">
      <c r="A769" s="68">
        <v>802</v>
      </c>
      <c r="B769" s="68" t="s">
        <v>7650</v>
      </c>
      <c r="C769" s="68" t="s">
        <v>3877</v>
      </c>
      <c r="D769" s="68"/>
      <c r="E769" s="83" t="s">
        <v>3470</v>
      </c>
      <c r="F769" s="83"/>
      <c r="G769" s="83"/>
      <c r="H769" s="83"/>
      <c r="I769" s="68" t="s">
        <v>3674</v>
      </c>
    </row>
    <row r="770" spans="1:9">
      <c r="A770" s="68">
        <v>803</v>
      </c>
      <c r="B770" s="68" t="s">
        <v>7651</v>
      </c>
      <c r="C770" s="68" t="s">
        <v>3878</v>
      </c>
      <c r="D770" s="68"/>
      <c r="E770" s="83" t="s">
        <v>3470</v>
      </c>
      <c r="F770" s="83"/>
      <c r="G770" s="83"/>
      <c r="H770" s="83"/>
      <c r="I770" s="68" t="s">
        <v>3679</v>
      </c>
    </row>
    <row r="771" spans="1:9">
      <c r="A771" s="68">
        <v>804</v>
      </c>
      <c r="B771" s="68" t="s">
        <v>7652</v>
      </c>
      <c r="C771" s="68" t="s">
        <v>3879</v>
      </c>
      <c r="D771" s="68"/>
      <c r="E771" s="83" t="s">
        <v>3470</v>
      </c>
      <c r="F771" s="83"/>
      <c r="G771" s="83"/>
      <c r="H771" s="83"/>
      <c r="I771" s="68" t="s">
        <v>3679</v>
      </c>
    </row>
    <row r="772" spans="1:9">
      <c r="A772" s="68">
        <v>805</v>
      </c>
      <c r="B772" s="68" t="s">
        <v>7653</v>
      </c>
      <c r="C772" s="68" t="s">
        <v>3880</v>
      </c>
      <c r="D772" s="68"/>
      <c r="E772" s="83" t="s">
        <v>3470</v>
      </c>
      <c r="F772" s="83"/>
      <c r="G772" s="83"/>
      <c r="H772" s="83"/>
      <c r="I772" s="68" t="s">
        <v>3679</v>
      </c>
    </row>
    <row r="773" spans="1:9">
      <c r="A773" s="68">
        <v>806</v>
      </c>
      <c r="B773" s="68" t="s">
        <v>7654</v>
      </c>
      <c r="C773" s="68" t="s">
        <v>3228</v>
      </c>
      <c r="D773" s="68"/>
      <c r="E773" s="83" t="s">
        <v>3470</v>
      </c>
      <c r="F773" s="83"/>
      <c r="G773" s="83"/>
      <c r="H773" s="83"/>
      <c r="I773" s="68" t="s">
        <v>3679</v>
      </c>
    </row>
    <row r="774" spans="1:9">
      <c r="A774" s="68">
        <v>807</v>
      </c>
      <c r="B774" s="68" t="s">
        <v>7655</v>
      </c>
      <c r="C774" s="68" t="s">
        <v>3227</v>
      </c>
      <c r="D774" s="68"/>
      <c r="E774" s="83" t="s">
        <v>3470</v>
      </c>
      <c r="F774" s="83"/>
      <c r="G774" s="83"/>
      <c r="H774" s="83"/>
      <c r="I774" s="68" t="s">
        <v>3679</v>
      </c>
    </row>
    <row r="775" spans="1:9">
      <c r="A775" s="68">
        <v>808</v>
      </c>
      <c r="B775" s="68" t="s">
        <v>7656</v>
      </c>
      <c r="C775" s="68" t="s">
        <v>3231</v>
      </c>
      <c r="D775" s="68"/>
      <c r="E775" s="83" t="s">
        <v>3470</v>
      </c>
      <c r="F775" s="83"/>
      <c r="G775" s="83"/>
      <c r="H775" s="83"/>
      <c r="I775" s="68" t="s">
        <v>3679</v>
      </c>
    </row>
    <row r="776" spans="1:9">
      <c r="A776" s="68">
        <v>809</v>
      </c>
      <c r="B776" s="68" t="s">
        <v>7657</v>
      </c>
      <c r="C776" s="68" t="s">
        <v>3881</v>
      </c>
      <c r="D776" s="68"/>
      <c r="E776" s="83" t="s">
        <v>3470</v>
      </c>
      <c r="F776" s="83"/>
      <c r="G776" s="83"/>
      <c r="H776" s="83"/>
      <c r="I776" s="68" t="s">
        <v>3679</v>
      </c>
    </row>
    <row r="777" spans="1:9">
      <c r="A777" s="68">
        <v>810</v>
      </c>
      <c r="B777" s="68" t="s">
        <v>7658</v>
      </c>
      <c r="C777" s="68" t="s">
        <v>3882</v>
      </c>
      <c r="D777" s="68"/>
      <c r="E777" s="83" t="s">
        <v>3470</v>
      </c>
      <c r="F777" s="83"/>
      <c r="G777" s="83"/>
      <c r="H777" s="83"/>
      <c r="I777" s="68" t="s">
        <v>3674</v>
      </c>
    </row>
    <row r="778" spans="1:9">
      <c r="A778" s="68">
        <v>811</v>
      </c>
      <c r="B778" s="68" t="s">
        <v>5999</v>
      </c>
      <c r="C778" s="68"/>
      <c r="D778" s="68"/>
      <c r="E778" s="83"/>
      <c r="F778" s="83"/>
      <c r="G778" s="83"/>
      <c r="H778" s="83"/>
      <c r="I778" s="68"/>
    </row>
    <row r="779" spans="1:9">
      <c r="A779" s="68">
        <v>812</v>
      </c>
      <c r="B779" s="68" t="s">
        <v>7659</v>
      </c>
      <c r="C779" s="68" t="s">
        <v>3883</v>
      </c>
      <c r="D779" s="68"/>
      <c r="E779" s="83" t="s">
        <v>3470</v>
      </c>
      <c r="F779" s="83"/>
      <c r="G779" s="83"/>
      <c r="H779" s="83"/>
      <c r="I779" s="68" t="s">
        <v>3679</v>
      </c>
    </row>
    <row r="780" spans="1:9">
      <c r="A780" s="68">
        <v>813</v>
      </c>
      <c r="B780" s="68" t="s">
        <v>7660</v>
      </c>
      <c r="C780" s="68" t="s">
        <v>3257</v>
      </c>
      <c r="D780" s="68"/>
      <c r="E780" s="83" t="s">
        <v>3470</v>
      </c>
      <c r="F780" s="83"/>
      <c r="G780" s="83"/>
      <c r="H780" s="83"/>
      <c r="I780" s="68" t="s">
        <v>3679</v>
      </c>
    </row>
    <row r="781" spans="1:9">
      <c r="A781" s="68">
        <v>814</v>
      </c>
      <c r="B781" s="68" t="s">
        <v>7661</v>
      </c>
      <c r="C781" s="68" t="s">
        <v>3884</v>
      </c>
      <c r="D781" s="68"/>
      <c r="E781" s="83" t="s">
        <v>3470</v>
      </c>
      <c r="F781" s="83"/>
      <c r="G781" s="83"/>
      <c r="H781" s="83"/>
      <c r="I781" s="68" t="s">
        <v>3679</v>
      </c>
    </row>
    <row r="782" spans="1:9">
      <c r="A782" s="68">
        <v>815</v>
      </c>
      <c r="B782" s="68" t="s">
        <v>7662</v>
      </c>
      <c r="C782" s="68" t="s">
        <v>3885</v>
      </c>
      <c r="D782" s="68"/>
      <c r="E782" s="83" t="s">
        <v>3470</v>
      </c>
      <c r="F782" s="83"/>
      <c r="G782" s="83"/>
      <c r="H782" s="83"/>
      <c r="I782" s="68" t="s">
        <v>3674</v>
      </c>
    </row>
    <row r="783" spans="1:9">
      <c r="A783" s="68">
        <v>816</v>
      </c>
      <c r="B783" s="68" t="s">
        <v>7663</v>
      </c>
      <c r="C783" s="68" t="s">
        <v>3886</v>
      </c>
      <c r="D783" s="68"/>
      <c r="E783" s="83" t="s">
        <v>3470</v>
      </c>
      <c r="F783" s="83"/>
      <c r="G783" s="83"/>
      <c r="H783" s="83"/>
      <c r="I783" s="68" t="s">
        <v>3674</v>
      </c>
    </row>
    <row r="784" spans="1:9">
      <c r="A784" s="68">
        <v>817</v>
      </c>
      <c r="B784" s="68" t="s">
        <v>7664</v>
      </c>
      <c r="C784" s="68" t="s">
        <v>3887</v>
      </c>
      <c r="D784" s="68"/>
      <c r="E784" s="83" t="s">
        <v>3470</v>
      </c>
      <c r="F784" s="83"/>
      <c r="G784" s="83"/>
      <c r="H784" s="83"/>
      <c r="I784" s="68" t="s">
        <v>3674</v>
      </c>
    </row>
    <row r="785" spans="1:9">
      <c r="A785" s="68">
        <v>818</v>
      </c>
      <c r="B785" s="68" t="s">
        <v>7665</v>
      </c>
      <c r="C785" s="68" t="s">
        <v>3888</v>
      </c>
      <c r="D785" s="68"/>
      <c r="E785" s="83" t="s">
        <v>3470</v>
      </c>
      <c r="F785" s="83"/>
      <c r="G785" s="83"/>
      <c r="H785" s="83"/>
      <c r="I785" s="68" t="s">
        <v>3674</v>
      </c>
    </row>
    <row r="786" spans="1:9">
      <c r="A786" s="68">
        <v>819</v>
      </c>
      <c r="B786" s="68" t="s">
        <v>7666</v>
      </c>
      <c r="C786" s="68" t="s">
        <v>3889</v>
      </c>
      <c r="D786" s="68"/>
      <c r="E786" s="83" t="s">
        <v>3470</v>
      </c>
      <c r="F786" s="83"/>
      <c r="G786" s="83"/>
      <c r="H786" s="83"/>
      <c r="I786" s="68" t="s">
        <v>3674</v>
      </c>
    </row>
    <row r="787" spans="1:9">
      <c r="A787" s="68">
        <v>820</v>
      </c>
      <c r="B787" s="68" t="s">
        <v>7667</v>
      </c>
      <c r="C787" s="68" t="s">
        <v>3890</v>
      </c>
      <c r="D787" s="68"/>
      <c r="E787" s="83" t="s">
        <v>3470</v>
      </c>
      <c r="F787" s="83"/>
      <c r="G787" s="83"/>
      <c r="H787" s="83"/>
      <c r="I787" s="68" t="s">
        <v>3674</v>
      </c>
    </row>
    <row r="788" spans="1:9">
      <c r="A788" s="68">
        <v>821</v>
      </c>
      <c r="B788" s="68" t="s">
        <v>7668</v>
      </c>
      <c r="C788" s="68" t="s">
        <v>3891</v>
      </c>
      <c r="D788" s="68"/>
      <c r="E788" s="83" t="s">
        <v>3470</v>
      </c>
      <c r="F788" s="83"/>
      <c r="G788" s="83"/>
      <c r="H788" s="83"/>
      <c r="I788" s="68" t="s">
        <v>3674</v>
      </c>
    </row>
    <row r="789" spans="1:9">
      <c r="A789" s="68">
        <v>822</v>
      </c>
      <c r="B789" s="68" t="s">
        <v>7669</v>
      </c>
      <c r="C789" s="68" t="s">
        <v>3892</v>
      </c>
      <c r="D789" s="68"/>
      <c r="E789" s="83" t="s">
        <v>3470</v>
      </c>
      <c r="F789" s="83"/>
      <c r="G789" s="83"/>
      <c r="H789" s="83"/>
      <c r="I789" s="68" t="s">
        <v>3674</v>
      </c>
    </row>
    <row r="790" spans="1:9">
      <c r="A790" s="68">
        <v>823</v>
      </c>
      <c r="B790" s="68" t="s">
        <v>7670</v>
      </c>
      <c r="C790" s="68" t="s">
        <v>3893</v>
      </c>
      <c r="D790" s="68"/>
      <c r="E790" s="83" t="s">
        <v>3470</v>
      </c>
      <c r="F790" s="83"/>
      <c r="G790" s="83"/>
      <c r="H790" s="83"/>
      <c r="I790" s="68" t="s">
        <v>3674</v>
      </c>
    </row>
    <row r="791" spans="1:9">
      <c r="A791" s="68">
        <v>824</v>
      </c>
      <c r="B791" s="68" t="s">
        <v>7671</v>
      </c>
      <c r="C791" s="68" t="s">
        <v>3894</v>
      </c>
      <c r="D791" s="68"/>
      <c r="E791" s="83" t="s">
        <v>3470</v>
      </c>
      <c r="F791" s="83"/>
      <c r="G791" s="83"/>
      <c r="H791" s="83"/>
      <c r="I791" s="68" t="s">
        <v>3674</v>
      </c>
    </row>
    <row r="792" spans="1:9">
      <c r="A792" s="68">
        <v>825</v>
      </c>
      <c r="B792" s="68" t="s">
        <v>7672</v>
      </c>
      <c r="C792" s="68" t="s">
        <v>3895</v>
      </c>
      <c r="D792" s="68"/>
      <c r="E792" s="83" t="s">
        <v>3470</v>
      </c>
      <c r="F792" s="83"/>
      <c r="G792" s="83"/>
      <c r="H792" s="83"/>
      <c r="I792" s="68" t="s">
        <v>3674</v>
      </c>
    </row>
    <row r="793" spans="1:9">
      <c r="A793" s="68">
        <v>826</v>
      </c>
      <c r="B793" s="68" t="s">
        <v>7673</v>
      </c>
      <c r="C793" s="68" t="s">
        <v>3896</v>
      </c>
      <c r="D793" s="68"/>
      <c r="E793" s="83" t="s">
        <v>3470</v>
      </c>
      <c r="F793" s="83"/>
      <c r="G793" s="83"/>
      <c r="H793" s="83"/>
      <c r="I793" s="68" t="s">
        <v>3674</v>
      </c>
    </row>
    <row r="794" spans="1:9">
      <c r="A794" s="68">
        <v>827</v>
      </c>
      <c r="B794" s="68" t="s">
        <v>7674</v>
      </c>
      <c r="C794" s="68" t="s">
        <v>3897</v>
      </c>
      <c r="D794" s="68"/>
      <c r="E794" s="83" t="s">
        <v>3470</v>
      </c>
      <c r="F794" s="83"/>
      <c r="G794" s="83"/>
      <c r="H794" s="83"/>
      <c r="I794" s="68" t="s">
        <v>3674</v>
      </c>
    </row>
    <row r="795" spans="1:9">
      <c r="A795" s="68">
        <v>828</v>
      </c>
      <c r="B795" s="68" t="s">
        <v>7675</v>
      </c>
      <c r="C795" s="68" t="s">
        <v>3898</v>
      </c>
      <c r="D795" s="68"/>
      <c r="E795" s="83" t="s">
        <v>3470</v>
      </c>
      <c r="F795" s="83"/>
      <c r="G795" s="83"/>
      <c r="H795" s="83"/>
      <c r="I795" s="68" t="s">
        <v>3674</v>
      </c>
    </row>
    <row r="796" spans="1:9">
      <c r="A796" s="68">
        <v>829</v>
      </c>
      <c r="B796" s="68" t="s">
        <v>7676</v>
      </c>
      <c r="C796" s="68" t="s">
        <v>3224</v>
      </c>
      <c r="D796" s="68"/>
      <c r="E796" s="83" t="s">
        <v>3470</v>
      </c>
      <c r="F796" s="83"/>
      <c r="G796" s="83"/>
      <c r="H796" s="83"/>
      <c r="I796" s="68" t="s">
        <v>3674</v>
      </c>
    </row>
    <row r="797" spans="1:9">
      <c r="A797" s="68">
        <v>830</v>
      </c>
      <c r="B797" s="68" t="s">
        <v>7677</v>
      </c>
      <c r="C797" s="68"/>
      <c r="D797" s="68"/>
      <c r="E797" s="83" t="s">
        <v>3470</v>
      </c>
      <c r="F797" s="83"/>
      <c r="G797" s="83"/>
      <c r="H797" s="83"/>
      <c r="I797" s="68" t="s">
        <v>3674</v>
      </c>
    </row>
    <row r="798" spans="1:9">
      <c r="A798" s="68">
        <v>831</v>
      </c>
      <c r="B798" s="68" t="s">
        <v>5777</v>
      </c>
      <c r="C798" s="68"/>
      <c r="D798" s="68"/>
      <c r="E798" s="83"/>
      <c r="F798" s="83"/>
      <c r="G798" s="83"/>
      <c r="H798" s="83"/>
      <c r="I798" s="68"/>
    </row>
    <row r="799" spans="1:9">
      <c r="A799" s="68">
        <v>832</v>
      </c>
      <c r="B799" s="68" t="s">
        <v>7678</v>
      </c>
      <c r="C799" s="68"/>
      <c r="D799" s="68"/>
      <c r="E799" s="83" t="s">
        <v>3470</v>
      </c>
      <c r="F799" s="83"/>
      <c r="G799" s="83"/>
      <c r="H799" s="83"/>
      <c r="I799" s="68" t="s">
        <v>3674</v>
      </c>
    </row>
    <row r="800" spans="1:9">
      <c r="A800" s="68">
        <v>833</v>
      </c>
      <c r="B800" s="68" t="s">
        <v>8422</v>
      </c>
      <c r="C800" s="68"/>
      <c r="D800" s="68"/>
      <c r="E800" s="83"/>
      <c r="F800" s="83"/>
      <c r="G800" s="83"/>
      <c r="H800" s="83"/>
      <c r="I800" s="68"/>
    </row>
    <row r="801" spans="1:9">
      <c r="A801" s="68">
        <v>834</v>
      </c>
      <c r="B801" s="68" t="s">
        <v>7679</v>
      </c>
      <c r="C801" s="68" t="s">
        <v>3899</v>
      </c>
      <c r="D801" s="68"/>
      <c r="E801" s="83" t="s">
        <v>3470</v>
      </c>
      <c r="F801" s="83"/>
      <c r="G801" s="83"/>
      <c r="H801" s="83"/>
      <c r="I801" s="68" t="s">
        <v>3674</v>
      </c>
    </row>
    <row r="802" spans="1:9">
      <c r="A802" s="68">
        <v>835</v>
      </c>
      <c r="B802" s="68" t="s">
        <v>7680</v>
      </c>
      <c r="C802" s="68" t="s">
        <v>3900</v>
      </c>
      <c r="D802" s="68"/>
      <c r="E802" s="83" t="s">
        <v>3470</v>
      </c>
      <c r="F802" s="83"/>
      <c r="G802" s="83"/>
      <c r="H802" s="83"/>
      <c r="I802" s="68" t="s">
        <v>3674</v>
      </c>
    </row>
    <row r="803" spans="1:9">
      <c r="A803" s="68">
        <v>836</v>
      </c>
      <c r="B803" s="68" t="s">
        <v>6000</v>
      </c>
      <c r="C803" s="68"/>
      <c r="D803" s="68"/>
      <c r="E803" s="83"/>
      <c r="F803" s="83"/>
      <c r="G803" s="83"/>
      <c r="H803" s="83"/>
      <c r="I803" s="68"/>
    </row>
    <row r="804" spans="1:9">
      <c r="A804" s="68">
        <v>837</v>
      </c>
      <c r="B804" s="68" t="s">
        <v>7681</v>
      </c>
      <c r="C804" s="68" t="s">
        <v>3824</v>
      </c>
      <c r="D804" s="68"/>
      <c r="E804" s="83" t="s">
        <v>3470</v>
      </c>
      <c r="F804" s="83"/>
      <c r="G804" s="83"/>
      <c r="H804" s="83"/>
      <c r="I804" s="68" t="s">
        <v>3674</v>
      </c>
    </row>
    <row r="805" spans="1:9">
      <c r="A805" s="68">
        <v>839</v>
      </c>
      <c r="B805" s="68" t="s">
        <v>6001</v>
      </c>
      <c r="C805" s="68"/>
      <c r="D805" s="68"/>
      <c r="E805" s="83"/>
      <c r="F805" s="83"/>
      <c r="G805" s="83"/>
      <c r="H805" s="83"/>
      <c r="I805" s="68"/>
    </row>
    <row r="806" spans="1:9">
      <c r="A806" s="68">
        <v>840</v>
      </c>
      <c r="B806" s="68" t="s">
        <v>7682</v>
      </c>
      <c r="C806" s="68" t="s">
        <v>3901</v>
      </c>
      <c r="D806" s="68"/>
      <c r="E806" s="83" t="s">
        <v>3470</v>
      </c>
      <c r="F806" s="83"/>
      <c r="G806" s="83"/>
      <c r="H806" s="83"/>
      <c r="I806" s="68" t="s">
        <v>3674</v>
      </c>
    </row>
    <row r="807" spans="1:9">
      <c r="A807" s="68">
        <v>841</v>
      </c>
      <c r="B807" s="68" t="s">
        <v>7683</v>
      </c>
      <c r="C807" s="68"/>
      <c r="D807" s="68"/>
      <c r="E807" s="83" t="s">
        <v>3470</v>
      </c>
      <c r="F807" s="83"/>
      <c r="G807" s="83"/>
      <c r="H807" s="83"/>
      <c r="I807" s="68" t="s">
        <v>3674</v>
      </c>
    </row>
    <row r="808" spans="1:9">
      <c r="A808" s="68">
        <v>842</v>
      </c>
      <c r="B808" s="68" t="s">
        <v>7684</v>
      </c>
      <c r="C808" s="68" t="s">
        <v>3902</v>
      </c>
      <c r="D808" s="68"/>
      <c r="E808" s="83" t="s">
        <v>3470</v>
      </c>
      <c r="F808" s="83"/>
      <c r="G808" s="83"/>
      <c r="H808" s="83"/>
      <c r="I808" s="68" t="s">
        <v>3674</v>
      </c>
    </row>
    <row r="809" spans="1:9">
      <c r="A809" s="68">
        <v>843</v>
      </c>
      <c r="B809" s="68" t="s">
        <v>7685</v>
      </c>
      <c r="C809" s="68" t="s">
        <v>3903</v>
      </c>
      <c r="D809" s="68"/>
      <c r="E809" s="83" t="s">
        <v>3470</v>
      </c>
      <c r="F809" s="83"/>
      <c r="G809" s="83"/>
      <c r="H809" s="83"/>
      <c r="I809" s="68" t="s">
        <v>3674</v>
      </c>
    </row>
    <row r="810" spans="1:9">
      <c r="A810" s="68">
        <v>844</v>
      </c>
      <c r="B810" s="68" t="s">
        <v>7686</v>
      </c>
      <c r="C810" s="68" t="s">
        <v>3904</v>
      </c>
      <c r="D810" s="68"/>
      <c r="E810" s="83" t="s">
        <v>3470</v>
      </c>
      <c r="F810" s="83"/>
      <c r="G810" s="83"/>
      <c r="H810" s="83"/>
      <c r="I810" s="68" t="s">
        <v>3674</v>
      </c>
    </row>
    <row r="811" spans="1:9">
      <c r="A811" s="68">
        <v>845</v>
      </c>
      <c r="B811" s="68" t="s">
        <v>7687</v>
      </c>
      <c r="C811" s="68" t="s">
        <v>3905</v>
      </c>
      <c r="D811" s="68"/>
      <c r="E811" s="83" t="s">
        <v>3470</v>
      </c>
      <c r="F811" s="83"/>
      <c r="G811" s="83"/>
      <c r="H811" s="83"/>
      <c r="I811" s="68" t="s">
        <v>3674</v>
      </c>
    </row>
    <row r="812" spans="1:9">
      <c r="A812" s="68">
        <v>846</v>
      </c>
      <c r="B812" s="68" t="s">
        <v>7688</v>
      </c>
      <c r="C812" s="68" t="s">
        <v>3906</v>
      </c>
      <c r="D812" s="68"/>
      <c r="E812" s="83" t="s">
        <v>3470</v>
      </c>
      <c r="F812" s="83"/>
      <c r="G812" s="83"/>
      <c r="H812" s="83"/>
      <c r="I812" s="68" t="s">
        <v>3674</v>
      </c>
    </row>
    <row r="813" spans="1:9">
      <c r="A813" s="68">
        <v>847</v>
      </c>
      <c r="B813" s="68" t="s">
        <v>6002</v>
      </c>
      <c r="C813" s="68"/>
      <c r="D813" s="68"/>
      <c r="E813" s="83"/>
      <c r="F813" s="83"/>
      <c r="G813" s="83"/>
      <c r="H813" s="83"/>
      <c r="I813" s="68"/>
    </row>
    <row r="814" spans="1:9">
      <c r="A814" s="68">
        <v>848</v>
      </c>
      <c r="B814" s="68" t="s">
        <v>7689</v>
      </c>
      <c r="C814" s="68" t="s">
        <v>3907</v>
      </c>
      <c r="D814" s="68"/>
      <c r="E814" s="83" t="s">
        <v>3470</v>
      </c>
      <c r="F814" s="83"/>
      <c r="G814" s="83"/>
      <c r="H814" s="83"/>
      <c r="I814" s="68" t="s">
        <v>3679</v>
      </c>
    </row>
    <row r="815" spans="1:9">
      <c r="A815" s="68">
        <v>849</v>
      </c>
      <c r="B815" s="68" t="s">
        <v>7690</v>
      </c>
      <c r="C815" s="68"/>
      <c r="D815" s="68"/>
      <c r="E815" s="83" t="s">
        <v>3470</v>
      </c>
      <c r="F815" s="83"/>
      <c r="G815" s="83"/>
      <c r="H815" s="83"/>
      <c r="I815" s="68" t="s">
        <v>3679</v>
      </c>
    </row>
    <row r="816" spans="1:9">
      <c r="A816" s="68">
        <v>850</v>
      </c>
      <c r="B816" s="68" t="s">
        <v>8423</v>
      </c>
      <c r="C816" s="68"/>
      <c r="D816" s="68"/>
      <c r="E816" s="83"/>
      <c r="F816" s="83"/>
      <c r="G816" s="83"/>
      <c r="H816" s="83"/>
      <c r="I816" s="68"/>
    </row>
    <row r="817" spans="1:9">
      <c r="A817" s="68">
        <v>851</v>
      </c>
      <c r="B817" s="68" t="s">
        <v>7691</v>
      </c>
      <c r="C817" s="68" t="s">
        <v>3208</v>
      </c>
      <c r="D817" s="68"/>
      <c r="E817" s="83" t="s">
        <v>3470</v>
      </c>
      <c r="F817" s="83"/>
      <c r="G817" s="83"/>
      <c r="H817" s="83"/>
      <c r="I817" s="68" t="s">
        <v>3679</v>
      </c>
    </row>
    <row r="818" spans="1:9">
      <c r="A818" s="68">
        <v>852</v>
      </c>
      <c r="B818" s="68" t="s">
        <v>7692</v>
      </c>
      <c r="C818" s="68" t="s">
        <v>3908</v>
      </c>
      <c r="D818" s="68"/>
      <c r="E818" s="83" t="s">
        <v>3470</v>
      </c>
      <c r="F818" s="83"/>
      <c r="G818" s="83"/>
      <c r="H818" s="83"/>
      <c r="I818" s="68" t="s">
        <v>3679</v>
      </c>
    </row>
    <row r="819" spans="1:9">
      <c r="A819" s="68">
        <v>853</v>
      </c>
      <c r="B819" s="68" t="s">
        <v>7693</v>
      </c>
      <c r="C819" s="68" t="s">
        <v>3909</v>
      </c>
      <c r="D819" s="68"/>
      <c r="E819" s="83" t="s">
        <v>3470</v>
      </c>
      <c r="F819" s="83"/>
      <c r="G819" s="83"/>
      <c r="H819" s="83"/>
      <c r="I819" s="68" t="s">
        <v>3679</v>
      </c>
    </row>
    <row r="820" spans="1:9">
      <c r="A820" s="68">
        <v>854</v>
      </c>
      <c r="B820" s="68" t="s">
        <v>7694</v>
      </c>
      <c r="C820" s="68" t="s">
        <v>3910</v>
      </c>
      <c r="D820" s="68"/>
      <c r="E820" s="83" t="s">
        <v>3470</v>
      </c>
      <c r="F820" s="83"/>
      <c r="G820" s="83"/>
      <c r="H820" s="83"/>
      <c r="I820" s="68" t="s">
        <v>3679</v>
      </c>
    </row>
    <row r="821" spans="1:9">
      <c r="A821" s="68">
        <v>855</v>
      </c>
      <c r="B821" s="68" t="s">
        <v>7695</v>
      </c>
      <c r="C821" s="68" t="s">
        <v>3911</v>
      </c>
      <c r="D821" s="68"/>
      <c r="E821" s="83" t="s">
        <v>3470</v>
      </c>
      <c r="F821" s="83"/>
      <c r="G821" s="83"/>
      <c r="H821" s="83"/>
      <c r="I821" s="68" t="s">
        <v>3679</v>
      </c>
    </row>
    <row r="822" spans="1:9">
      <c r="A822" s="68">
        <v>856</v>
      </c>
      <c r="B822" s="68" t="s">
        <v>7696</v>
      </c>
      <c r="C822" s="68" t="s">
        <v>3912</v>
      </c>
      <c r="D822" s="68"/>
      <c r="E822" s="83" t="s">
        <v>3470</v>
      </c>
      <c r="F822" s="83"/>
      <c r="G822" s="83"/>
      <c r="H822" s="83"/>
      <c r="I822" s="68" t="s">
        <v>3674</v>
      </c>
    </row>
    <row r="823" spans="1:9">
      <c r="A823" s="68">
        <v>857</v>
      </c>
      <c r="B823" s="68" t="s">
        <v>6003</v>
      </c>
      <c r="C823" s="68"/>
      <c r="D823" s="68"/>
      <c r="E823" s="83"/>
      <c r="F823" s="83"/>
      <c r="G823" s="83"/>
      <c r="H823" s="83"/>
      <c r="I823" s="68"/>
    </row>
    <row r="824" spans="1:9">
      <c r="A824" s="68">
        <v>858</v>
      </c>
      <c r="B824" s="68" t="s">
        <v>7697</v>
      </c>
      <c r="C824" s="68" t="s">
        <v>3913</v>
      </c>
      <c r="D824" s="68"/>
      <c r="E824" s="83" t="s">
        <v>3470</v>
      </c>
      <c r="F824" s="83"/>
      <c r="G824" s="83"/>
      <c r="H824" s="83"/>
      <c r="I824" s="68" t="s">
        <v>3674</v>
      </c>
    </row>
    <row r="825" spans="1:9">
      <c r="A825" s="68">
        <v>859</v>
      </c>
      <c r="B825" s="68" t="s">
        <v>7698</v>
      </c>
      <c r="C825" s="68" t="s">
        <v>3914</v>
      </c>
      <c r="D825" s="68"/>
      <c r="E825" s="83" t="s">
        <v>3470</v>
      </c>
      <c r="F825" s="83"/>
      <c r="G825" s="83"/>
      <c r="H825" s="83"/>
      <c r="I825" s="68" t="s">
        <v>3674</v>
      </c>
    </row>
    <row r="826" spans="1:9">
      <c r="A826" s="68">
        <v>860</v>
      </c>
      <c r="B826" s="68" t="s">
        <v>7699</v>
      </c>
      <c r="C826" s="68" t="s">
        <v>3915</v>
      </c>
      <c r="D826" s="68"/>
      <c r="E826" s="83" t="s">
        <v>3470</v>
      </c>
      <c r="F826" s="83"/>
      <c r="G826" s="83"/>
      <c r="H826" s="83"/>
      <c r="I826" s="68" t="s">
        <v>3674</v>
      </c>
    </row>
    <row r="827" spans="1:9">
      <c r="A827" s="68">
        <v>861</v>
      </c>
      <c r="B827" s="68" t="s">
        <v>7700</v>
      </c>
      <c r="C827" s="68"/>
      <c r="D827" s="68"/>
      <c r="E827" s="83" t="s">
        <v>3470</v>
      </c>
      <c r="F827" s="83"/>
      <c r="G827" s="83"/>
      <c r="H827" s="83"/>
      <c r="I827" s="68" t="s">
        <v>3674</v>
      </c>
    </row>
    <row r="828" spans="1:9">
      <c r="A828" s="68">
        <v>862</v>
      </c>
      <c r="B828" s="68" t="s">
        <v>7701</v>
      </c>
      <c r="C828" s="68" t="s">
        <v>3916</v>
      </c>
      <c r="D828" s="68"/>
      <c r="E828" s="83" t="s">
        <v>3470</v>
      </c>
      <c r="F828" s="83"/>
      <c r="G828" s="83"/>
      <c r="H828" s="83"/>
      <c r="I828" s="68" t="s">
        <v>3674</v>
      </c>
    </row>
    <row r="829" spans="1:9">
      <c r="A829" s="68">
        <v>863</v>
      </c>
      <c r="B829" s="68" t="s">
        <v>7702</v>
      </c>
      <c r="C829" s="68" t="s">
        <v>3917</v>
      </c>
      <c r="D829" s="68"/>
      <c r="E829" s="83" t="s">
        <v>3470</v>
      </c>
      <c r="F829" s="83"/>
      <c r="G829" s="83"/>
      <c r="H829" s="83"/>
      <c r="I829" s="68" t="s">
        <v>3674</v>
      </c>
    </row>
    <row r="830" spans="1:9">
      <c r="A830" s="68">
        <v>864</v>
      </c>
      <c r="B830" s="68" t="s">
        <v>7703</v>
      </c>
      <c r="C830" s="68" t="s">
        <v>3918</v>
      </c>
      <c r="D830" s="68"/>
      <c r="E830" s="83" t="s">
        <v>3470</v>
      </c>
      <c r="F830" s="83"/>
      <c r="G830" s="83"/>
      <c r="H830" s="83"/>
      <c r="I830" s="68" t="s">
        <v>3674</v>
      </c>
    </row>
    <row r="831" spans="1:9">
      <c r="A831" s="68">
        <v>865</v>
      </c>
      <c r="B831" s="68" t="s">
        <v>7704</v>
      </c>
      <c r="C831" s="68" t="s">
        <v>3919</v>
      </c>
      <c r="D831" s="68"/>
      <c r="E831" s="83" t="s">
        <v>3470</v>
      </c>
      <c r="F831" s="83"/>
      <c r="G831" s="83"/>
      <c r="H831" s="83"/>
      <c r="I831" s="68" t="s">
        <v>3674</v>
      </c>
    </row>
    <row r="832" spans="1:9">
      <c r="A832" s="68">
        <v>866</v>
      </c>
      <c r="B832" s="68" t="s">
        <v>7705</v>
      </c>
      <c r="C832" s="68" t="s">
        <v>3920</v>
      </c>
      <c r="D832" s="68"/>
      <c r="E832" s="83" t="s">
        <v>3470</v>
      </c>
      <c r="F832" s="83"/>
      <c r="G832" s="83"/>
      <c r="H832" s="83"/>
      <c r="I832" s="68" t="s">
        <v>3674</v>
      </c>
    </row>
    <row r="833" spans="1:9">
      <c r="A833" s="68">
        <v>867</v>
      </c>
      <c r="B833" s="68" t="s">
        <v>7706</v>
      </c>
      <c r="C833" s="68" t="s">
        <v>3921</v>
      </c>
      <c r="D833" s="68"/>
      <c r="E833" s="83" t="s">
        <v>3470</v>
      </c>
      <c r="F833" s="83"/>
      <c r="G833" s="83"/>
      <c r="H833" s="83"/>
      <c r="I833" s="68" t="s">
        <v>3674</v>
      </c>
    </row>
    <row r="834" spans="1:9">
      <c r="A834" s="68">
        <v>868</v>
      </c>
      <c r="B834" s="68" t="s">
        <v>7707</v>
      </c>
      <c r="C834" s="68" t="s">
        <v>3922</v>
      </c>
      <c r="D834" s="68"/>
      <c r="E834" s="83" t="s">
        <v>3470</v>
      </c>
      <c r="F834" s="83"/>
      <c r="G834" s="83"/>
      <c r="H834" s="83"/>
      <c r="I834" s="68" t="s">
        <v>3674</v>
      </c>
    </row>
    <row r="835" spans="1:9">
      <c r="A835" s="68">
        <v>869</v>
      </c>
      <c r="B835" s="68" t="s">
        <v>7708</v>
      </c>
      <c r="C835" s="68" t="s">
        <v>3923</v>
      </c>
      <c r="D835" s="68"/>
      <c r="E835" s="83" t="s">
        <v>3470</v>
      </c>
      <c r="F835" s="83"/>
      <c r="G835" s="83"/>
      <c r="H835" s="83"/>
      <c r="I835" s="68" t="s">
        <v>3674</v>
      </c>
    </row>
    <row r="836" spans="1:9">
      <c r="A836" s="68">
        <v>870</v>
      </c>
      <c r="B836" s="68" t="s">
        <v>7709</v>
      </c>
      <c r="C836" s="68" t="s">
        <v>3924</v>
      </c>
      <c r="D836" s="68"/>
      <c r="E836" s="83" t="s">
        <v>3470</v>
      </c>
      <c r="F836" s="83"/>
      <c r="G836" s="83"/>
      <c r="H836" s="83"/>
      <c r="I836" s="68" t="s">
        <v>3674</v>
      </c>
    </row>
    <row r="837" spans="1:9">
      <c r="A837" s="68">
        <v>871</v>
      </c>
      <c r="B837" s="68" t="s">
        <v>7710</v>
      </c>
      <c r="C837" s="68"/>
      <c r="D837" s="68"/>
      <c r="E837" s="83" t="s">
        <v>3470</v>
      </c>
      <c r="F837" s="83"/>
      <c r="G837" s="83"/>
      <c r="H837" s="83"/>
      <c r="I837" s="68" t="s">
        <v>3674</v>
      </c>
    </row>
    <row r="838" spans="1:9">
      <c r="A838" s="68">
        <v>872</v>
      </c>
      <c r="B838" s="68" t="s">
        <v>7711</v>
      </c>
      <c r="C838" s="68" t="s">
        <v>3925</v>
      </c>
      <c r="D838" s="68"/>
      <c r="E838" s="83" t="s">
        <v>3470</v>
      </c>
      <c r="F838" s="83"/>
      <c r="G838" s="83"/>
      <c r="H838" s="83"/>
      <c r="I838" s="68" t="s">
        <v>3679</v>
      </c>
    </row>
    <row r="839" spans="1:9">
      <c r="A839" s="68">
        <v>873</v>
      </c>
      <c r="B839" s="68" t="s">
        <v>7712</v>
      </c>
      <c r="C839" s="68"/>
      <c r="D839" s="68"/>
      <c r="E839" s="83" t="s">
        <v>3470</v>
      </c>
      <c r="F839" s="83"/>
      <c r="G839" s="83"/>
      <c r="H839" s="83"/>
      <c r="I839" s="68" t="s">
        <v>3674</v>
      </c>
    </row>
    <row r="840" spans="1:9">
      <c r="A840" s="68">
        <v>874</v>
      </c>
      <c r="B840" s="68" t="s">
        <v>7713</v>
      </c>
      <c r="C840" s="68" t="s">
        <v>3531</v>
      </c>
      <c r="D840" s="68"/>
      <c r="E840" s="83" t="s">
        <v>3470</v>
      </c>
      <c r="F840" s="83"/>
      <c r="G840" s="83"/>
      <c r="H840" s="83"/>
      <c r="I840" s="68" t="s">
        <v>3674</v>
      </c>
    </row>
    <row r="841" spans="1:9">
      <c r="A841" s="68">
        <v>875</v>
      </c>
      <c r="B841" s="68" t="s">
        <v>7714</v>
      </c>
      <c r="C841" s="68"/>
      <c r="D841" s="68"/>
      <c r="E841" s="83" t="s">
        <v>3470</v>
      </c>
      <c r="F841" s="83"/>
      <c r="G841" s="83"/>
      <c r="H841" s="83"/>
      <c r="I841" s="68" t="s">
        <v>3674</v>
      </c>
    </row>
    <row r="842" spans="1:9">
      <c r="A842" s="68">
        <v>876</v>
      </c>
      <c r="B842" s="68" t="s">
        <v>7715</v>
      </c>
      <c r="C842" s="68"/>
      <c r="D842" s="68"/>
      <c r="E842" s="83" t="s">
        <v>3470</v>
      </c>
      <c r="F842" s="83"/>
      <c r="G842" s="83"/>
      <c r="H842" s="83"/>
      <c r="I842" s="68" t="s">
        <v>3674</v>
      </c>
    </row>
    <row r="843" spans="1:9">
      <c r="A843" s="68">
        <v>877</v>
      </c>
      <c r="B843" s="68" t="s">
        <v>7716</v>
      </c>
      <c r="C843" s="68" t="s">
        <v>3926</v>
      </c>
      <c r="D843" s="68"/>
      <c r="E843" s="83" t="s">
        <v>3470</v>
      </c>
      <c r="F843" s="83"/>
      <c r="G843" s="83"/>
      <c r="H843" s="83"/>
      <c r="I843" s="68" t="s">
        <v>3676</v>
      </c>
    </row>
    <row r="844" spans="1:9">
      <c r="A844" s="68">
        <v>878</v>
      </c>
      <c r="B844" s="68" t="s">
        <v>7717</v>
      </c>
      <c r="C844" s="68" t="s">
        <v>3927</v>
      </c>
      <c r="D844" s="68"/>
      <c r="E844" s="83" t="s">
        <v>3470</v>
      </c>
      <c r="F844" s="83"/>
      <c r="G844" s="83"/>
      <c r="H844" s="83"/>
      <c r="I844" s="68" t="s">
        <v>3679</v>
      </c>
    </row>
    <row r="845" spans="1:9">
      <c r="A845" s="68">
        <v>879</v>
      </c>
      <c r="B845" s="68" t="s">
        <v>7718</v>
      </c>
      <c r="C845" s="68" t="s">
        <v>3928</v>
      </c>
      <c r="D845" s="68"/>
      <c r="E845" s="83" t="s">
        <v>3470</v>
      </c>
      <c r="F845" s="83"/>
      <c r="G845" s="83"/>
      <c r="H845" s="83"/>
      <c r="I845" s="68" t="s">
        <v>3679</v>
      </c>
    </row>
    <row r="846" spans="1:9">
      <c r="A846" s="68">
        <v>880</v>
      </c>
      <c r="B846" s="68" t="s">
        <v>7719</v>
      </c>
      <c r="C846" s="68" t="s">
        <v>3929</v>
      </c>
      <c r="D846" s="68"/>
      <c r="E846" s="83" t="s">
        <v>3470</v>
      </c>
      <c r="F846" s="83"/>
      <c r="G846" s="83"/>
      <c r="H846" s="83"/>
      <c r="I846" s="68" t="s">
        <v>3679</v>
      </c>
    </row>
    <row r="847" spans="1:9">
      <c r="A847" s="68">
        <v>881</v>
      </c>
      <c r="B847" s="68" t="s">
        <v>7720</v>
      </c>
      <c r="C847" s="68"/>
      <c r="D847" s="68"/>
      <c r="E847" s="83" t="s">
        <v>3470</v>
      </c>
      <c r="F847" s="83"/>
      <c r="G847" s="83"/>
      <c r="H847" s="83"/>
      <c r="I847" s="68" t="s">
        <v>3679</v>
      </c>
    </row>
    <row r="848" spans="1:9">
      <c r="A848" s="68">
        <v>882</v>
      </c>
      <c r="B848" s="68" t="s">
        <v>6004</v>
      </c>
      <c r="C848" s="68"/>
      <c r="D848" s="68"/>
      <c r="E848" s="83"/>
      <c r="F848" s="83"/>
      <c r="G848" s="83"/>
      <c r="H848" s="83"/>
      <c r="I848" s="68"/>
    </row>
    <row r="849" spans="1:9">
      <c r="A849" s="68">
        <v>883</v>
      </c>
      <c r="B849" s="68" t="s">
        <v>5778</v>
      </c>
      <c r="C849" s="68" t="s">
        <v>3508</v>
      </c>
      <c r="D849" s="68"/>
      <c r="E849" s="83"/>
      <c r="F849" s="83"/>
      <c r="G849" s="83"/>
      <c r="H849" s="83"/>
      <c r="I849" s="68"/>
    </row>
    <row r="850" spans="1:9">
      <c r="A850" s="68">
        <v>884</v>
      </c>
      <c r="B850" s="68" t="s">
        <v>5779</v>
      </c>
      <c r="C850" s="68" t="s">
        <v>3509</v>
      </c>
      <c r="D850" s="68"/>
      <c r="E850" s="83"/>
      <c r="F850" s="83"/>
      <c r="G850" s="83"/>
      <c r="H850" s="83"/>
      <c r="I850" s="68"/>
    </row>
    <row r="851" spans="1:9">
      <c r="A851" s="68">
        <v>885</v>
      </c>
      <c r="B851" s="68" t="s">
        <v>5780</v>
      </c>
      <c r="C851" s="68" t="s">
        <v>3510</v>
      </c>
      <c r="D851" s="68"/>
      <c r="E851" s="83"/>
      <c r="F851" s="83"/>
      <c r="G851" s="83"/>
      <c r="H851" s="83"/>
      <c r="I851" s="68"/>
    </row>
    <row r="852" spans="1:9">
      <c r="A852" s="68">
        <v>886</v>
      </c>
      <c r="B852" s="68" t="s">
        <v>6005</v>
      </c>
      <c r="C852" s="68" t="s">
        <v>3511</v>
      </c>
      <c r="D852" s="68"/>
      <c r="E852" s="83"/>
      <c r="F852" s="83"/>
      <c r="G852" s="83"/>
      <c r="H852" s="83"/>
      <c r="I852" s="68"/>
    </row>
    <row r="853" spans="1:9">
      <c r="A853" s="68">
        <v>887</v>
      </c>
      <c r="B853" s="68" t="s">
        <v>6006</v>
      </c>
      <c r="C853" s="68"/>
      <c r="D853" s="68"/>
      <c r="E853" s="83"/>
      <c r="F853" s="83"/>
      <c r="G853" s="83"/>
      <c r="H853" s="83"/>
      <c r="I853" s="68"/>
    </row>
    <row r="854" spans="1:9">
      <c r="A854" s="68">
        <v>888</v>
      </c>
      <c r="B854" s="68" t="s">
        <v>7721</v>
      </c>
      <c r="C854" s="68" t="s">
        <v>3930</v>
      </c>
      <c r="D854" s="68"/>
      <c r="E854" s="83" t="s">
        <v>3470</v>
      </c>
      <c r="F854" s="83"/>
      <c r="G854" s="83"/>
      <c r="H854" s="83"/>
      <c r="I854" s="68" t="s">
        <v>3679</v>
      </c>
    </row>
    <row r="855" spans="1:9">
      <c r="A855" s="68">
        <v>889</v>
      </c>
      <c r="B855" s="68" t="s">
        <v>7722</v>
      </c>
      <c r="C855" s="68" t="s">
        <v>3931</v>
      </c>
      <c r="D855" s="68"/>
      <c r="E855" s="83" t="s">
        <v>3470</v>
      </c>
      <c r="F855" s="83"/>
      <c r="G855" s="83"/>
      <c r="H855" s="83"/>
      <c r="I855" s="68" t="s">
        <v>3674</v>
      </c>
    </row>
    <row r="856" spans="1:9">
      <c r="A856" s="68">
        <v>890</v>
      </c>
      <c r="B856" s="68" t="s">
        <v>7723</v>
      </c>
      <c r="C856" s="68" t="s">
        <v>3932</v>
      </c>
      <c r="D856" s="68"/>
      <c r="E856" s="83" t="s">
        <v>3470</v>
      </c>
      <c r="F856" s="83"/>
      <c r="G856" s="83"/>
      <c r="H856" s="83"/>
      <c r="I856" s="68" t="s">
        <v>3674</v>
      </c>
    </row>
    <row r="857" spans="1:9">
      <c r="A857" s="68">
        <v>891</v>
      </c>
      <c r="B857" s="68" t="s">
        <v>7724</v>
      </c>
      <c r="C857" s="68" t="s">
        <v>3933</v>
      </c>
      <c r="D857" s="68"/>
      <c r="E857" s="83" t="s">
        <v>3470</v>
      </c>
      <c r="F857" s="83"/>
      <c r="G857" s="83"/>
      <c r="H857" s="83"/>
      <c r="I857" s="68" t="s">
        <v>3674</v>
      </c>
    </row>
    <row r="858" spans="1:9">
      <c r="A858" s="68">
        <v>892</v>
      </c>
      <c r="B858" s="68" t="s">
        <v>7725</v>
      </c>
      <c r="C858" s="68" t="s">
        <v>3934</v>
      </c>
      <c r="D858" s="68"/>
      <c r="E858" s="83" t="s">
        <v>3470</v>
      </c>
      <c r="F858" s="83"/>
      <c r="G858" s="83"/>
      <c r="H858" s="83"/>
      <c r="I858" s="68" t="s">
        <v>3679</v>
      </c>
    </row>
    <row r="859" spans="1:9">
      <c r="A859" s="68">
        <v>893</v>
      </c>
      <c r="B859" s="68" t="s">
        <v>7726</v>
      </c>
      <c r="C859" s="68" t="s">
        <v>3234</v>
      </c>
      <c r="D859" s="68"/>
      <c r="E859" s="83" t="s">
        <v>3470</v>
      </c>
      <c r="F859" s="83"/>
      <c r="G859" s="83"/>
      <c r="H859" s="83"/>
      <c r="I859" s="68" t="s">
        <v>3679</v>
      </c>
    </row>
    <row r="860" spans="1:9">
      <c r="A860" s="68">
        <v>894</v>
      </c>
      <c r="B860" s="68" t="s">
        <v>7727</v>
      </c>
      <c r="C860" s="68" t="s">
        <v>3935</v>
      </c>
      <c r="D860" s="68"/>
      <c r="E860" s="83" t="s">
        <v>3470</v>
      </c>
      <c r="F860" s="83"/>
      <c r="G860" s="83"/>
      <c r="H860" s="83"/>
      <c r="I860" s="68" t="s">
        <v>3679</v>
      </c>
    </row>
    <row r="861" spans="1:9">
      <c r="A861" s="68">
        <v>895</v>
      </c>
      <c r="B861" s="68" t="s">
        <v>7728</v>
      </c>
      <c r="C861" s="68" t="s">
        <v>3936</v>
      </c>
      <c r="D861" s="68"/>
      <c r="E861" s="83" t="s">
        <v>3470</v>
      </c>
      <c r="F861" s="83"/>
      <c r="G861" s="83"/>
      <c r="H861" s="83"/>
      <c r="I861" s="68" t="s">
        <v>3679</v>
      </c>
    </row>
    <row r="862" spans="1:9">
      <c r="A862" s="68">
        <v>896</v>
      </c>
      <c r="B862" s="68" t="s">
        <v>7729</v>
      </c>
      <c r="C862" s="68" t="s">
        <v>3937</v>
      </c>
      <c r="D862" s="68"/>
      <c r="E862" s="83" t="s">
        <v>3470</v>
      </c>
      <c r="F862" s="83"/>
      <c r="G862" s="83"/>
      <c r="H862" s="83"/>
      <c r="I862" s="68" t="s">
        <v>3679</v>
      </c>
    </row>
    <row r="863" spans="1:9">
      <c r="A863" s="68">
        <v>897</v>
      </c>
      <c r="B863" s="68" t="s">
        <v>8424</v>
      </c>
      <c r="C863" s="68"/>
      <c r="D863" s="68"/>
      <c r="E863" s="83"/>
      <c r="F863" s="83"/>
      <c r="G863" s="83"/>
      <c r="H863" s="83"/>
      <c r="I863" s="68"/>
    </row>
    <row r="864" spans="1:9">
      <c r="A864" s="68">
        <v>898</v>
      </c>
      <c r="B864" s="68" t="s">
        <v>7730</v>
      </c>
      <c r="C864" s="68"/>
      <c r="D864" s="68"/>
      <c r="E864" s="83" t="s">
        <v>3470</v>
      </c>
      <c r="F864" s="83"/>
      <c r="G864" s="83"/>
      <c r="H864" s="83"/>
      <c r="I864" s="68" t="s">
        <v>3674</v>
      </c>
    </row>
    <row r="865" spans="1:9">
      <c r="A865" s="68">
        <v>899</v>
      </c>
      <c r="B865" s="68" t="s">
        <v>7731</v>
      </c>
      <c r="C865" s="68"/>
      <c r="D865" s="68"/>
      <c r="E865" s="83" t="s">
        <v>3470</v>
      </c>
      <c r="F865" s="83"/>
      <c r="G865" s="83"/>
      <c r="H865" s="83"/>
      <c r="I865" s="68" t="s">
        <v>3674</v>
      </c>
    </row>
    <row r="866" spans="1:9">
      <c r="A866" s="68">
        <v>900</v>
      </c>
      <c r="B866" s="68" t="s">
        <v>7732</v>
      </c>
      <c r="C866" s="68" t="s">
        <v>3938</v>
      </c>
      <c r="D866" s="68"/>
      <c r="E866" s="83" t="s">
        <v>3470</v>
      </c>
      <c r="F866" s="83"/>
      <c r="G866" s="83"/>
      <c r="H866" s="83"/>
      <c r="I866" s="68" t="s">
        <v>3674</v>
      </c>
    </row>
    <row r="867" spans="1:9">
      <c r="A867" s="68">
        <v>901</v>
      </c>
      <c r="B867" s="68" t="s">
        <v>7733</v>
      </c>
      <c r="C867" s="68" t="s">
        <v>3939</v>
      </c>
      <c r="D867" s="68"/>
      <c r="E867" s="83" t="s">
        <v>3470</v>
      </c>
      <c r="F867" s="83"/>
      <c r="G867" s="83"/>
      <c r="H867" s="83"/>
      <c r="I867" s="68" t="s">
        <v>3674</v>
      </c>
    </row>
    <row r="868" spans="1:9">
      <c r="A868" s="68">
        <v>902</v>
      </c>
      <c r="B868" s="68" t="s">
        <v>6007</v>
      </c>
      <c r="C868" s="68" t="s">
        <v>3512</v>
      </c>
      <c r="D868" s="68"/>
      <c r="E868" s="83"/>
      <c r="F868" s="83"/>
      <c r="G868" s="83"/>
      <c r="H868" s="83"/>
      <c r="I868" s="68"/>
    </row>
    <row r="869" spans="1:9">
      <c r="A869" s="68">
        <v>903</v>
      </c>
      <c r="B869" s="68" t="s">
        <v>6008</v>
      </c>
      <c r="C869" s="68" t="s">
        <v>3513</v>
      </c>
      <c r="D869" s="68"/>
      <c r="E869" s="83"/>
      <c r="F869" s="83"/>
      <c r="G869" s="83"/>
      <c r="H869" s="83"/>
      <c r="I869" s="68"/>
    </row>
    <row r="870" spans="1:9">
      <c r="A870" s="68">
        <v>904</v>
      </c>
      <c r="B870" s="68" t="s">
        <v>7270</v>
      </c>
      <c r="C870" s="68"/>
      <c r="D870" s="68"/>
      <c r="E870" s="83" t="s">
        <v>3649</v>
      </c>
      <c r="F870" s="83" t="s">
        <v>8866</v>
      </c>
      <c r="G870" s="123" t="s">
        <v>8867</v>
      </c>
      <c r="H870" s="123" t="s">
        <v>8868</v>
      </c>
      <c r="I870" s="68"/>
    </row>
    <row r="871" spans="1:9">
      <c r="A871" s="68">
        <v>905</v>
      </c>
      <c r="B871" s="68" t="s">
        <v>6009</v>
      </c>
      <c r="C871" s="68"/>
      <c r="D871" s="68"/>
      <c r="E871" s="83"/>
      <c r="F871" s="83"/>
      <c r="G871" s="83"/>
      <c r="H871" s="83"/>
      <c r="I871" s="68"/>
    </row>
    <row r="872" spans="1:9">
      <c r="A872" s="68">
        <v>906</v>
      </c>
      <c r="B872" s="68" t="s">
        <v>8425</v>
      </c>
      <c r="C872" s="68"/>
      <c r="D872" s="68"/>
      <c r="E872" s="83"/>
      <c r="F872" s="83"/>
      <c r="G872" s="83"/>
      <c r="H872" s="83"/>
      <c r="I872" s="68"/>
    </row>
    <row r="873" spans="1:9">
      <c r="A873" s="68">
        <v>907</v>
      </c>
      <c r="B873" s="68" t="s">
        <v>6010</v>
      </c>
      <c r="C873" s="68"/>
      <c r="D873" s="68"/>
      <c r="E873" s="83"/>
      <c r="F873" s="83"/>
      <c r="G873" s="83"/>
      <c r="H873" s="83"/>
      <c r="I873" s="68"/>
    </row>
    <row r="874" spans="1:9">
      <c r="A874" s="68">
        <v>908</v>
      </c>
      <c r="B874" s="68" t="s">
        <v>8426</v>
      </c>
      <c r="C874" s="68"/>
      <c r="D874" s="68"/>
      <c r="E874" s="83"/>
      <c r="F874" s="83"/>
      <c r="G874" s="83"/>
      <c r="H874" s="83"/>
      <c r="I874" s="68"/>
    </row>
    <row r="875" spans="1:9">
      <c r="A875" s="68">
        <v>909</v>
      </c>
      <c r="B875" s="68" t="s">
        <v>7734</v>
      </c>
      <c r="C875" s="68"/>
      <c r="D875" s="68"/>
      <c r="E875" s="83" t="s">
        <v>3470</v>
      </c>
      <c r="F875" s="83"/>
      <c r="G875" s="83"/>
      <c r="H875" s="83"/>
      <c r="I875" s="68" t="s">
        <v>3679</v>
      </c>
    </row>
    <row r="876" spans="1:9">
      <c r="A876" s="68">
        <v>910</v>
      </c>
      <c r="B876" s="68" t="s">
        <v>7735</v>
      </c>
      <c r="C876" s="68" t="s">
        <v>3546</v>
      </c>
      <c r="D876" s="68"/>
      <c r="E876" s="83" t="s">
        <v>3470</v>
      </c>
      <c r="F876" s="83"/>
      <c r="G876" s="83"/>
      <c r="H876" s="83"/>
      <c r="I876" s="68" t="s">
        <v>3679</v>
      </c>
    </row>
    <row r="877" spans="1:9">
      <c r="A877" s="68">
        <v>911</v>
      </c>
      <c r="B877" s="68" t="s">
        <v>7736</v>
      </c>
      <c r="C877" s="68" t="s">
        <v>3940</v>
      </c>
      <c r="D877" s="68"/>
      <c r="E877" s="83" t="s">
        <v>3470</v>
      </c>
      <c r="F877" s="83"/>
      <c r="G877" s="83"/>
      <c r="H877" s="83"/>
      <c r="I877" s="68" t="s">
        <v>3674</v>
      </c>
    </row>
    <row r="878" spans="1:9">
      <c r="A878" s="68">
        <v>912</v>
      </c>
      <c r="B878" s="68" t="s">
        <v>6011</v>
      </c>
      <c r="C878" s="68" t="s">
        <v>3513</v>
      </c>
      <c r="D878" s="68"/>
      <c r="E878" s="83"/>
      <c r="F878" s="83"/>
      <c r="G878" s="83"/>
      <c r="H878" s="83"/>
      <c r="I878" s="68"/>
    </row>
    <row r="879" spans="1:9">
      <c r="A879" s="68">
        <v>913</v>
      </c>
      <c r="B879" s="68" t="s">
        <v>8427</v>
      </c>
      <c r="C879" s="68"/>
      <c r="D879" s="68"/>
      <c r="E879" s="83"/>
      <c r="F879" s="83"/>
      <c r="G879" s="83"/>
      <c r="H879" s="83"/>
      <c r="I879" s="68"/>
    </row>
    <row r="880" spans="1:9">
      <c r="A880" s="68">
        <v>914</v>
      </c>
      <c r="B880" s="68" t="s">
        <v>6012</v>
      </c>
      <c r="C880" s="68"/>
      <c r="D880" s="68"/>
      <c r="E880" s="83"/>
      <c r="F880" s="83"/>
      <c r="G880" s="83"/>
      <c r="H880" s="83"/>
      <c r="I880" s="68"/>
    </row>
    <row r="881" spans="1:9">
      <c r="A881" s="68">
        <v>915</v>
      </c>
      <c r="B881" s="68" t="s">
        <v>7737</v>
      </c>
      <c r="C881" s="68" t="s">
        <v>3941</v>
      </c>
      <c r="D881" s="68"/>
      <c r="E881" s="83" t="s">
        <v>3470</v>
      </c>
      <c r="F881" s="83"/>
      <c r="G881" s="83"/>
      <c r="H881" s="83"/>
      <c r="I881" s="68" t="s">
        <v>3679</v>
      </c>
    </row>
    <row r="882" spans="1:9">
      <c r="A882" s="68">
        <v>916</v>
      </c>
      <c r="B882" s="68" t="s">
        <v>6013</v>
      </c>
      <c r="C882" s="68"/>
      <c r="D882" s="68"/>
      <c r="E882" s="83"/>
      <c r="F882" s="83"/>
      <c r="G882" s="83"/>
      <c r="H882" s="83"/>
      <c r="I882" s="68"/>
    </row>
    <row r="883" spans="1:9">
      <c r="A883" s="68">
        <v>917</v>
      </c>
      <c r="B883" s="68" t="s">
        <v>7271</v>
      </c>
      <c r="C883" s="68"/>
      <c r="D883" s="68"/>
      <c r="E883" s="83" t="s">
        <v>3628</v>
      </c>
      <c r="F883" s="83" t="s">
        <v>8869</v>
      </c>
      <c r="G883" s="123">
        <v>0.96</v>
      </c>
      <c r="H883" s="123">
        <v>0.84</v>
      </c>
      <c r="I883" s="68"/>
    </row>
    <row r="884" spans="1:9">
      <c r="A884" s="68">
        <v>918</v>
      </c>
      <c r="B884" s="68" t="s">
        <v>6014</v>
      </c>
      <c r="C884" s="68"/>
      <c r="D884" s="68"/>
      <c r="E884" s="83"/>
      <c r="F884" s="83"/>
      <c r="G884" s="83"/>
      <c r="H884" s="83"/>
      <c r="I884" s="68"/>
    </row>
    <row r="885" spans="1:9">
      <c r="A885" s="68">
        <v>919</v>
      </c>
      <c r="B885" s="68" t="s">
        <v>7738</v>
      </c>
      <c r="C885" s="68" t="s">
        <v>3942</v>
      </c>
      <c r="D885" s="68"/>
      <c r="E885" s="83" t="s">
        <v>3470</v>
      </c>
      <c r="F885" s="83"/>
      <c r="G885" s="83"/>
      <c r="H885" s="83"/>
      <c r="I885" s="68" t="s">
        <v>3679</v>
      </c>
    </row>
    <row r="886" spans="1:9">
      <c r="A886" s="68">
        <v>920</v>
      </c>
      <c r="B886" s="68" t="s">
        <v>7739</v>
      </c>
      <c r="C886" s="68" t="s">
        <v>3943</v>
      </c>
      <c r="D886" s="68"/>
      <c r="E886" s="83" t="s">
        <v>3470</v>
      </c>
      <c r="F886" s="83"/>
      <c r="G886" s="83"/>
      <c r="H886" s="83"/>
      <c r="I886" s="68" t="s">
        <v>3679</v>
      </c>
    </row>
    <row r="887" spans="1:9">
      <c r="A887" s="68">
        <v>921</v>
      </c>
      <c r="B887" s="68" t="s">
        <v>7740</v>
      </c>
      <c r="C887" s="68" t="s">
        <v>3944</v>
      </c>
      <c r="D887" s="68"/>
      <c r="E887" s="83" t="s">
        <v>3470</v>
      </c>
      <c r="F887" s="83"/>
      <c r="G887" s="83"/>
      <c r="H887" s="83"/>
      <c r="I887" s="68" t="s">
        <v>3679</v>
      </c>
    </row>
    <row r="888" spans="1:9">
      <c r="A888" s="68">
        <v>922</v>
      </c>
      <c r="B888" s="68" t="s">
        <v>7741</v>
      </c>
      <c r="C888" s="68" t="s">
        <v>3945</v>
      </c>
      <c r="D888" s="68"/>
      <c r="E888" s="83" t="s">
        <v>3470</v>
      </c>
      <c r="F888" s="83"/>
      <c r="G888" s="83"/>
      <c r="H888" s="83"/>
      <c r="I888" s="68" t="s">
        <v>3679</v>
      </c>
    </row>
    <row r="889" spans="1:9">
      <c r="A889" s="68">
        <v>923</v>
      </c>
      <c r="B889" s="68" t="s">
        <v>7742</v>
      </c>
      <c r="C889" s="68" t="s">
        <v>3946</v>
      </c>
      <c r="D889" s="68"/>
      <c r="E889" s="83" t="s">
        <v>3470</v>
      </c>
      <c r="F889" s="83"/>
      <c r="G889" s="83"/>
      <c r="H889" s="83"/>
      <c r="I889" s="68" t="s">
        <v>3679</v>
      </c>
    </row>
    <row r="890" spans="1:9">
      <c r="A890" s="68">
        <v>924</v>
      </c>
      <c r="B890" s="68" t="s">
        <v>5781</v>
      </c>
      <c r="C890" s="68" t="s">
        <v>3256</v>
      </c>
      <c r="D890" s="68"/>
      <c r="E890" s="83"/>
      <c r="F890" s="83"/>
      <c r="G890" s="83"/>
      <c r="H890" s="83"/>
      <c r="I890" s="68"/>
    </row>
    <row r="891" spans="1:9">
      <c r="A891" s="68">
        <v>925</v>
      </c>
      <c r="B891" s="68" t="s">
        <v>7743</v>
      </c>
      <c r="C891" s="68" t="s">
        <v>3947</v>
      </c>
      <c r="D891" s="68"/>
      <c r="E891" s="83" t="s">
        <v>3470</v>
      </c>
      <c r="F891" s="83"/>
      <c r="G891" s="83"/>
      <c r="H891" s="83"/>
      <c r="I891" s="68" t="s">
        <v>3679</v>
      </c>
    </row>
    <row r="892" spans="1:9">
      <c r="A892" s="68">
        <v>926</v>
      </c>
      <c r="B892" s="68" t="s">
        <v>7744</v>
      </c>
      <c r="C892" s="68"/>
      <c r="D892" s="68"/>
      <c r="E892" s="83" t="s">
        <v>3470</v>
      </c>
      <c r="F892" s="83"/>
      <c r="G892" s="83"/>
      <c r="H892" s="83"/>
      <c r="I892" s="68" t="s">
        <v>3679</v>
      </c>
    </row>
    <row r="893" spans="1:9">
      <c r="A893" s="68">
        <v>927</v>
      </c>
      <c r="B893" s="68" t="s">
        <v>7745</v>
      </c>
      <c r="C893" s="68" t="s">
        <v>3948</v>
      </c>
      <c r="D893" s="68"/>
      <c r="E893" s="83" t="s">
        <v>3470</v>
      </c>
      <c r="F893" s="83"/>
      <c r="G893" s="83"/>
      <c r="H893" s="83"/>
      <c r="I893" s="68" t="s">
        <v>3679</v>
      </c>
    </row>
    <row r="894" spans="1:9">
      <c r="A894" s="68">
        <v>928</v>
      </c>
      <c r="B894" s="68" t="s">
        <v>7746</v>
      </c>
      <c r="C894" s="68" t="s">
        <v>3949</v>
      </c>
      <c r="D894" s="68"/>
      <c r="E894" s="83" t="s">
        <v>3470</v>
      </c>
      <c r="F894" s="83"/>
      <c r="G894" s="83"/>
      <c r="H894" s="83"/>
      <c r="I894" s="68" t="s">
        <v>3679</v>
      </c>
    </row>
    <row r="895" spans="1:9">
      <c r="A895" s="68">
        <v>929</v>
      </c>
      <c r="B895" s="68" t="s">
        <v>7747</v>
      </c>
      <c r="C895" s="68" t="s">
        <v>3950</v>
      </c>
      <c r="D895" s="68"/>
      <c r="E895" s="83" t="s">
        <v>3470</v>
      </c>
      <c r="F895" s="83"/>
      <c r="G895" s="83"/>
      <c r="H895" s="83"/>
      <c r="I895" s="68" t="s">
        <v>3679</v>
      </c>
    </row>
    <row r="896" spans="1:9">
      <c r="A896" s="68">
        <v>930</v>
      </c>
      <c r="B896" s="68" t="s">
        <v>8428</v>
      </c>
      <c r="C896" s="68"/>
      <c r="D896" s="68"/>
      <c r="E896" s="83"/>
      <c r="F896" s="83"/>
      <c r="G896" s="83"/>
      <c r="H896" s="83"/>
      <c r="I896" s="68"/>
    </row>
    <row r="897" spans="1:9">
      <c r="A897" s="68">
        <v>931</v>
      </c>
      <c r="B897" s="68" t="s">
        <v>7748</v>
      </c>
      <c r="C897" s="68" t="s">
        <v>3951</v>
      </c>
      <c r="D897" s="68"/>
      <c r="E897" s="83" t="s">
        <v>3470</v>
      </c>
      <c r="F897" s="83"/>
      <c r="G897" s="83"/>
      <c r="H897" s="83"/>
      <c r="I897" s="68" t="s">
        <v>3674</v>
      </c>
    </row>
    <row r="898" spans="1:9">
      <c r="A898" s="68">
        <v>932</v>
      </c>
      <c r="B898" s="68" t="s">
        <v>7749</v>
      </c>
      <c r="C898" s="68"/>
      <c r="D898" s="68"/>
      <c r="E898" s="83" t="s">
        <v>3470</v>
      </c>
      <c r="F898" s="83"/>
      <c r="G898" s="83"/>
      <c r="H898" s="83"/>
      <c r="I898" s="68" t="s">
        <v>3679</v>
      </c>
    </row>
    <row r="899" spans="1:9">
      <c r="A899" s="68">
        <v>933</v>
      </c>
      <c r="B899" s="68" t="s">
        <v>5782</v>
      </c>
      <c r="C899" s="68" t="s">
        <v>3514</v>
      </c>
      <c r="D899" s="68"/>
      <c r="E899" s="83"/>
      <c r="F899" s="83"/>
      <c r="G899" s="83"/>
      <c r="H899" s="83"/>
      <c r="I899" s="68"/>
    </row>
    <row r="900" spans="1:9">
      <c r="A900" s="68">
        <v>934</v>
      </c>
      <c r="B900" s="68" t="s">
        <v>6015</v>
      </c>
      <c r="C900" s="68" t="s">
        <v>3515</v>
      </c>
      <c r="D900" s="68"/>
      <c r="E900" s="83"/>
      <c r="F900" s="83"/>
      <c r="G900" s="83"/>
      <c r="H900" s="83"/>
      <c r="I900" s="68"/>
    </row>
    <row r="901" spans="1:9">
      <c r="A901" s="68">
        <v>935</v>
      </c>
      <c r="B901" s="68" t="s">
        <v>6016</v>
      </c>
      <c r="C901" s="68" t="s">
        <v>3516</v>
      </c>
      <c r="D901" s="68"/>
      <c r="E901" s="83"/>
      <c r="F901" s="83"/>
      <c r="G901" s="83"/>
      <c r="H901" s="83"/>
      <c r="I901" s="68"/>
    </row>
    <row r="902" spans="1:9">
      <c r="A902" s="68">
        <v>936</v>
      </c>
      <c r="B902" s="68" t="s">
        <v>5783</v>
      </c>
      <c r="C902" s="68" t="s">
        <v>3517</v>
      </c>
      <c r="D902" s="68"/>
      <c r="E902" s="83"/>
      <c r="F902" s="83"/>
      <c r="G902" s="83"/>
      <c r="H902" s="83"/>
      <c r="I902" s="68"/>
    </row>
    <row r="903" spans="1:9">
      <c r="A903" s="68">
        <v>937</v>
      </c>
      <c r="B903" s="68" t="s">
        <v>5784</v>
      </c>
      <c r="C903" s="68" t="s">
        <v>3479</v>
      </c>
      <c r="D903" s="68"/>
      <c r="E903" s="83"/>
      <c r="F903" s="83"/>
      <c r="G903" s="83"/>
      <c r="H903" s="83"/>
      <c r="I903" s="68"/>
    </row>
    <row r="904" spans="1:9">
      <c r="A904" s="68">
        <v>938</v>
      </c>
      <c r="B904" s="68" t="s">
        <v>6017</v>
      </c>
      <c r="C904" s="68" t="s">
        <v>3830</v>
      </c>
      <c r="D904" s="68"/>
      <c r="E904" s="83"/>
      <c r="F904" s="83"/>
      <c r="G904" s="83"/>
      <c r="H904" s="83"/>
      <c r="I904" s="68"/>
    </row>
    <row r="905" spans="1:9">
      <c r="A905" s="68">
        <v>939</v>
      </c>
      <c r="B905" s="68" t="s">
        <v>7750</v>
      </c>
      <c r="C905" s="68" t="s">
        <v>3952</v>
      </c>
      <c r="D905" s="68"/>
      <c r="E905" s="83" t="s">
        <v>3470</v>
      </c>
      <c r="F905" s="83"/>
      <c r="G905" s="83"/>
      <c r="H905" s="83"/>
      <c r="I905" s="68" t="s">
        <v>3679</v>
      </c>
    </row>
    <row r="906" spans="1:9">
      <c r="A906" s="68">
        <v>940</v>
      </c>
      <c r="B906" s="68" t="s">
        <v>7272</v>
      </c>
      <c r="C906" s="68"/>
      <c r="D906" s="68"/>
      <c r="E906" s="83" t="s">
        <v>3629</v>
      </c>
      <c r="F906" t="s">
        <v>8806</v>
      </c>
      <c r="G906" s="123">
        <v>1</v>
      </c>
      <c r="H906" s="123">
        <v>0.97</v>
      </c>
      <c r="I906" s="68"/>
    </row>
    <row r="907" spans="1:9">
      <c r="A907" s="68">
        <v>941</v>
      </c>
      <c r="B907" s="68" t="s">
        <v>7273</v>
      </c>
      <c r="C907" s="68"/>
      <c r="D907" s="68"/>
      <c r="E907" s="83" t="s">
        <v>3628</v>
      </c>
      <c r="F907" t="s">
        <v>8806</v>
      </c>
      <c r="G907" s="123">
        <v>1</v>
      </c>
      <c r="H907" s="123">
        <v>0.96</v>
      </c>
      <c r="I907" s="68"/>
    </row>
    <row r="908" spans="1:9">
      <c r="A908" s="68">
        <v>942</v>
      </c>
      <c r="B908" s="68" t="s">
        <v>7274</v>
      </c>
      <c r="C908" s="68"/>
      <c r="D908" s="68"/>
      <c r="E908" s="83" t="s">
        <v>3628</v>
      </c>
      <c r="F908" t="s">
        <v>8806</v>
      </c>
      <c r="G908" s="123">
        <v>1</v>
      </c>
      <c r="H908" s="123">
        <v>0.96</v>
      </c>
      <c r="I908" s="68"/>
    </row>
    <row r="909" spans="1:9">
      <c r="A909" s="68">
        <v>943</v>
      </c>
      <c r="B909" s="68" t="s">
        <v>7275</v>
      </c>
      <c r="C909" s="68"/>
      <c r="D909" s="68"/>
      <c r="E909" s="83" t="s">
        <v>3628</v>
      </c>
      <c r="F909" s="68" t="s">
        <v>8806</v>
      </c>
      <c r="G909" s="123">
        <v>0.99</v>
      </c>
      <c r="H909" s="123">
        <v>0.95</v>
      </c>
      <c r="I909" s="68"/>
    </row>
    <row r="910" spans="1:9">
      <c r="A910" s="68">
        <v>944</v>
      </c>
      <c r="B910" s="68" t="s">
        <v>7276</v>
      </c>
      <c r="C910" s="68"/>
      <c r="D910" s="68"/>
      <c r="E910" s="83" t="s">
        <v>3629</v>
      </c>
      <c r="F910" t="s">
        <v>8806</v>
      </c>
      <c r="G910" s="123">
        <v>1</v>
      </c>
      <c r="H910" s="123">
        <v>0.96</v>
      </c>
      <c r="I910" s="68"/>
    </row>
    <row r="911" spans="1:9">
      <c r="A911" s="68">
        <v>945</v>
      </c>
      <c r="B911" s="68" t="s">
        <v>7277</v>
      </c>
      <c r="C911" s="68"/>
      <c r="D911" s="68"/>
      <c r="E911" s="83" t="s">
        <v>3629</v>
      </c>
      <c r="F911" t="s">
        <v>8806</v>
      </c>
      <c r="G911" s="123">
        <v>1</v>
      </c>
      <c r="H911" s="123">
        <v>0.97</v>
      </c>
      <c r="I911" s="68"/>
    </row>
    <row r="912" spans="1:9">
      <c r="A912" s="68">
        <v>946</v>
      </c>
      <c r="B912" s="68" t="s">
        <v>7278</v>
      </c>
      <c r="C912" s="68"/>
      <c r="D912" s="68"/>
      <c r="E912" s="83" t="s">
        <v>3629</v>
      </c>
      <c r="F912" s="68" t="s">
        <v>8822</v>
      </c>
      <c r="G912" s="123">
        <v>1</v>
      </c>
      <c r="H912" s="123">
        <v>0.95</v>
      </c>
      <c r="I912" s="68"/>
    </row>
    <row r="913" spans="1:9">
      <c r="A913" s="68">
        <v>947</v>
      </c>
      <c r="B913" s="68" t="s">
        <v>6018</v>
      </c>
      <c r="C913" s="68" t="s">
        <v>3513</v>
      </c>
      <c r="D913" s="68"/>
      <c r="E913" s="83"/>
      <c r="F913" s="83"/>
      <c r="G913" s="83"/>
      <c r="H913" s="83"/>
      <c r="I913" s="68"/>
    </row>
    <row r="914" spans="1:9">
      <c r="A914" s="68">
        <v>948</v>
      </c>
      <c r="B914" s="68" t="s">
        <v>7751</v>
      </c>
      <c r="C914" s="68" t="s">
        <v>3953</v>
      </c>
      <c r="D914" s="68"/>
      <c r="E914" s="83" t="s">
        <v>3470</v>
      </c>
      <c r="F914" s="83"/>
      <c r="G914" s="83"/>
      <c r="H914" s="83"/>
      <c r="I914" s="68" t="s">
        <v>3679</v>
      </c>
    </row>
    <row r="915" spans="1:9">
      <c r="A915" s="68">
        <v>949</v>
      </c>
      <c r="B915" s="68" t="s">
        <v>7752</v>
      </c>
      <c r="C915" s="68" t="s">
        <v>3954</v>
      </c>
      <c r="D915" s="68"/>
      <c r="E915" s="83" t="s">
        <v>3470</v>
      </c>
      <c r="F915" s="83"/>
      <c r="G915" s="83"/>
      <c r="H915" s="83"/>
      <c r="I915" s="68" t="s">
        <v>3679</v>
      </c>
    </row>
    <row r="916" spans="1:9">
      <c r="A916" s="68">
        <v>950</v>
      </c>
      <c r="B916" s="68" t="s">
        <v>7753</v>
      </c>
      <c r="C916" s="68" t="s">
        <v>3955</v>
      </c>
      <c r="D916" s="68"/>
      <c r="E916" s="83" t="s">
        <v>3470</v>
      </c>
      <c r="F916" s="83"/>
      <c r="G916" s="83"/>
      <c r="H916" s="83"/>
      <c r="I916" s="68" t="s">
        <v>3679</v>
      </c>
    </row>
    <row r="917" spans="1:9">
      <c r="A917" s="68">
        <v>951</v>
      </c>
      <c r="B917" s="68" t="s">
        <v>6019</v>
      </c>
      <c r="C917" s="68"/>
      <c r="D917" s="68"/>
      <c r="E917" s="83"/>
      <c r="F917" s="83"/>
      <c r="G917" s="83"/>
      <c r="H917" s="83"/>
      <c r="I917" s="68"/>
    </row>
    <row r="918" spans="1:9">
      <c r="A918" s="68">
        <v>952</v>
      </c>
      <c r="B918" s="68" t="s">
        <v>7754</v>
      </c>
      <c r="C918" s="68" t="s">
        <v>3956</v>
      </c>
      <c r="D918" s="68"/>
      <c r="E918" s="83" t="s">
        <v>3470</v>
      </c>
      <c r="F918" s="83"/>
      <c r="G918" s="83"/>
      <c r="H918" s="83"/>
      <c r="I918" s="68" t="s">
        <v>3674</v>
      </c>
    </row>
    <row r="919" spans="1:9">
      <c r="A919" s="68">
        <v>953</v>
      </c>
      <c r="B919" s="68" t="s">
        <v>6020</v>
      </c>
      <c r="C919" s="68"/>
      <c r="D919" s="68"/>
      <c r="E919" s="83"/>
      <c r="F919" s="83"/>
      <c r="G919" s="83"/>
      <c r="H919" s="83"/>
      <c r="I919" s="68"/>
    </row>
    <row r="920" spans="1:9">
      <c r="A920" s="68">
        <v>954</v>
      </c>
      <c r="B920" s="68" t="s">
        <v>7755</v>
      </c>
      <c r="C920" s="68" t="s">
        <v>3957</v>
      </c>
      <c r="D920" s="68"/>
      <c r="E920" s="83" t="s">
        <v>3470</v>
      </c>
      <c r="F920" s="83"/>
      <c r="G920" s="83"/>
      <c r="H920" s="83"/>
      <c r="I920" s="68" t="s">
        <v>3679</v>
      </c>
    </row>
    <row r="921" spans="1:9">
      <c r="A921" s="68">
        <v>955</v>
      </c>
      <c r="B921" s="68" t="s">
        <v>7756</v>
      </c>
      <c r="C921" s="68" t="s">
        <v>3958</v>
      </c>
      <c r="D921" s="68"/>
      <c r="E921" s="83" t="s">
        <v>3470</v>
      </c>
      <c r="F921" s="83"/>
      <c r="G921" s="83"/>
      <c r="H921" s="83"/>
      <c r="I921" s="68" t="s">
        <v>3679</v>
      </c>
    </row>
    <row r="922" spans="1:9">
      <c r="A922" s="68">
        <v>956</v>
      </c>
      <c r="B922" s="68" t="s">
        <v>7757</v>
      </c>
      <c r="C922" s="68" t="s">
        <v>3959</v>
      </c>
      <c r="D922" s="68"/>
      <c r="E922" s="83" t="s">
        <v>3470</v>
      </c>
      <c r="F922" s="83"/>
      <c r="G922" s="83"/>
      <c r="H922" s="83"/>
      <c r="I922" s="68" t="s">
        <v>3679</v>
      </c>
    </row>
    <row r="923" spans="1:9">
      <c r="A923" s="68">
        <v>957</v>
      </c>
      <c r="B923" s="68" t="s">
        <v>7758</v>
      </c>
      <c r="C923" s="68" t="s">
        <v>3960</v>
      </c>
      <c r="D923" s="68"/>
      <c r="E923" s="83" t="s">
        <v>3470</v>
      </c>
      <c r="F923" s="83"/>
      <c r="G923" s="83"/>
      <c r="H923" s="83"/>
      <c r="I923" s="68" t="s">
        <v>3679</v>
      </c>
    </row>
    <row r="924" spans="1:9">
      <c r="A924" s="68">
        <v>958</v>
      </c>
      <c r="B924" s="68" t="s">
        <v>7759</v>
      </c>
      <c r="C924" s="68" t="s">
        <v>3961</v>
      </c>
      <c r="D924" s="68"/>
      <c r="E924" s="83" t="s">
        <v>3470</v>
      </c>
      <c r="F924" s="83"/>
      <c r="G924" s="83"/>
      <c r="H924" s="83"/>
      <c r="I924" s="68" t="s">
        <v>3679</v>
      </c>
    </row>
    <row r="925" spans="1:9">
      <c r="A925" s="68">
        <v>959</v>
      </c>
      <c r="B925" s="68" t="s">
        <v>7760</v>
      </c>
      <c r="C925" s="68" t="s">
        <v>3962</v>
      </c>
      <c r="D925" s="68"/>
      <c r="E925" s="83" t="s">
        <v>3470</v>
      </c>
      <c r="F925" s="83"/>
      <c r="G925" s="83"/>
      <c r="H925" s="83"/>
      <c r="I925" s="68" t="s">
        <v>3679</v>
      </c>
    </row>
    <row r="926" spans="1:9">
      <c r="A926" s="68">
        <v>960</v>
      </c>
      <c r="B926" s="68" t="s">
        <v>7761</v>
      </c>
      <c r="C926" s="68" t="s">
        <v>3963</v>
      </c>
      <c r="D926" s="68"/>
      <c r="E926" s="83" t="s">
        <v>3470</v>
      </c>
      <c r="F926" s="83"/>
      <c r="G926" s="83"/>
      <c r="H926" s="83"/>
      <c r="I926" s="68" t="s">
        <v>3679</v>
      </c>
    </row>
    <row r="927" spans="1:9">
      <c r="A927" s="68">
        <v>961</v>
      </c>
      <c r="B927" s="68" t="s">
        <v>7762</v>
      </c>
      <c r="C927" s="68" t="s">
        <v>3964</v>
      </c>
      <c r="D927" s="68"/>
      <c r="E927" s="83" t="s">
        <v>3470</v>
      </c>
      <c r="F927" s="83"/>
      <c r="G927" s="83"/>
      <c r="H927" s="83"/>
      <c r="I927" s="68" t="s">
        <v>3679</v>
      </c>
    </row>
    <row r="928" spans="1:9">
      <c r="A928" s="68">
        <v>962</v>
      </c>
      <c r="B928" s="68" t="s">
        <v>7763</v>
      </c>
      <c r="C928" s="68" t="s">
        <v>3965</v>
      </c>
      <c r="D928" s="68"/>
      <c r="E928" s="83" t="s">
        <v>3470</v>
      </c>
      <c r="F928" s="83"/>
      <c r="G928" s="83"/>
      <c r="H928" s="83"/>
      <c r="I928" s="68" t="s">
        <v>3679</v>
      </c>
    </row>
    <row r="929" spans="1:9">
      <c r="A929" s="68">
        <v>963</v>
      </c>
      <c r="B929" s="68" t="s">
        <v>7764</v>
      </c>
      <c r="C929" s="68"/>
      <c r="D929" s="68"/>
      <c r="E929" s="83" t="s">
        <v>3470</v>
      </c>
      <c r="F929" s="83"/>
      <c r="G929" s="83"/>
      <c r="H929" s="83"/>
      <c r="I929" s="68" t="s">
        <v>3679</v>
      </c>
    </row>
    <row r="930" spans="1:9">
      <c r="A930" s="68">
        <v>964</v>
      </c>
      <c r="B930" s="68" t="s">
        <v>7765</v>
      </c>
      <c r="C930" s="68" t="s">
        <v>3966</v>
      </c>
      <c r="D930" s="68"/>
      <c r="E930" s="83" t="s">
        <v>3470</v>
      </c>
      <c r="F930" s="83"/>
      <c r="G930" s="83"/>
      <c r="H930" s="83"/>
      <c r="I930" s="68" t="s">
        <v>3679</v>
      </c>
    </row>
    <row r="931" spans="1:9">
      <c r="A931" s="68">
        <v>965</v>
      </c>
      <c r="B931" s="68" t="s">
        <v>7766</v>
      </c>
      <c r="C931" s="68" t="s">
        <v>3967</v>
      </c>
      <c r="D931" s="68"/>
      <c r="E931" s="83" t="s">
        <v>3470</v>
      </c>
      <c r="F931" s="83"/>
      <c r="G931" s="83"/>
      <c r="H931" s="83"/>
      <c r="I931" s="68" t="s">
        <v>3679</v>
      </c>
    </row>
    <row r="932" spans="1:9">
      <c r="A932" s="68">
        <v>966</v>
      </c>
      <c r="B932" s="68" t="s">
        <v>8429</v>
      </c>
      <c r="C932" s="68"/>
      <c r="D932" s="68"/>
      <c r="E932" s="83"/>
      <c r="F932" s="83"/>
      <c r="G932" s="83"/>
      <c r="H932" s="83"/>
      <c r="I932" s="68"/>
    </row>
    <row r="933" spans="1:9">
      <c r="A933" s="68">
        <v>967</v>
      </c>
      <c r="B933" s="68" t="s">
        <v>7767</v>
      </c>
      <c r="C933" s="68" t="s">
        <v>3968</v>
      </c>
      <c r="D933" s="68"/>
      <c r="E933" s="83" t="s">
        <v>3470</v>
      </c>
      <c r="F933" s="83"/>
      <c r="G933" s="83"/>
      <c r="H933" s="83"/>
      <c r="I933" s="68" t="s">
        <v>3674</v>
      </c>
    </row>
    <row r="934" spans="1:9">
      <c r="A934" s="68">
        <v>968</v>
      </c>
      <c r="B934" s="68" t="s">
        <v>7768</v>
      </c>
      <c r="C934" s="68"/>
      <c r="D934" s="68"/>
      <c r="E934" s="83" t="s">
        <v>3470</v>
      </c>
      <c r="F934" s="83"/>
      <c r="G934" s="83"/>
      <c r="H934" s="83"/>
      <c r="I934" s="68" t="s">
        <v>3674</v>
      </c>
    </row>
    <row r="935" spans="1:9">
      <c r="A935" s="68">
        <v>969</v>
      </c>
      <c r="B935" s="68" t="s">
        <v>7769</v>
      </c>
      <c r="C935" s="68"/>
      <c r="D935" s="68"/>
      <c r="E935" s="83" t="s">
        <v>3470</v>
      </c>
      <c r="F935" s="83"/>
      <c r="G935" s="83"/>
      <c r="H935" s="83"/>
      <c r="I935" s="68" t="s">
        <v>3674</v>
      </c>
    </row>
    <row r="936" spans="1:9">
      <c r="A936" s="68">
        <v>970</v>
      </c>
      <c r="B936" s="68" t="s">
        <v>5785</v>
      </c>
      <c r="C936" s="68"/>
      <c r="D936" s="68"/>
      <c r="E936" s="83"/>
      <c r="F936" s="83"/>
      <c r="G936" s="83"/>
      <c r="H936" s="83"/>
      <c r="I936" s="68"/>
    </row>
    <row r="937" spans="1:9">
      <c r="A937" s="68">
        <v>971</v>
      </c>
      <c r="B937" s="68" t="s">
        <v>7770</v>
      </c>
      <c r="C937" s="68" t="s">
        <v>3194</v>
      </c>
      <c r="D937" s="68"/>
      <c r="E937" s="83" t="s">
        <v>3470</v>
      </c>
      <c r="F937" s="83"/>
      <c r="G937" s="83"/>
      <c r="H937" s="83"/>
      <c r="I937" s="68" t="s">
        <v>3674</v>
      </c>
    </row>
    <row r="938" spans="1:9">
      <c r="A938" s="68">
        <v>972</v>
      </c>
      <c r="B938" s="68" t="s">
        <v>7771</v>
      </c>
      <c r="C938" s="68" t="s">
        <v>3193</v>
      </c>
      <c r="D938" s="68"/>
      <c r="E938" s="83" t="s">
        <v>3470</v>
      </c>
      <c r="F938" s="83"/>
      <c r="G938" s="83"/>
      <c r="H938" s="83"/>
      <c r="I938" s="68" t="s">
        <v>3674</v>
      </c>
    </row>
    <row r="939" spans="1:9">
      <c r="A939" s="68">
        <v>973</v>
      </c>
      <c r="B939" s="68" t="s">
        <v>6021</v>
      </c>
      <c r="C939" s="68" t="s">
        <v>3518</v>
      </c>
      <c r="D939" s="68"/>
      <c r="E939" s="83"/>
      <c r="F939" s="83"/>
      <c r="G939" s="83"/>
      <c r="H939" s="83"/>
      <c r="I939" s="68"/>
    </row>
    <row r="940" spans="1:9">
      <c r="A940" s="68">
        <v>974</v>
      </c>
      <c r="B940" s="68" t="s">
        <v>7772</v>
      </c>
      <c r="C940" s="68" t="s">
        <v>3969</v>
      </c>
      <c r="D940" s="68"/>
      <c r="E940" s="83" t="s">
        <v>3470</v>
      </c>
      <c r="F940" s="83"/>
      <c r="G940" s="83"/>
      <c r="H940" s="83"/>
      <c r="I940" s="68" t="s">
        <v>3679</v>
      </c>
    </row>
    <row r="941" spans="1:9">
      <c r="A941" s="68">
        <v>975</v>
      </c>
      <c r="B941" s="68" t="s">
        <v>7773</v>
      </c>
      <c r="C941" s="68" t="s">
        <v>3222</v>
      </c>
      <c r="D941" s="68"/>
      <c r="E941" s="83" t="s">
        <v>3470</v>
      </c>
      <c r="F941" s="83"/>
      <c r="G941" s="83"/>
      <c r="H941" s="83"/>
      <c r="I941" s="68" t="s">
        <v>3679</v>
      </c>
    </row>
    <row r="942" spans="1:9">
      <c r="A942" s="68">
        <v>976</v>
      </c>
      <c r="B942" s="68" t="s">
        <v>6022</v>
      </c>
      <c r="C942" s="68"/>
      <c r="D942" s="68"/>
      <c r="E942" s="83"/>
      <c r="F942" s="83"/>
      <c r="G942" s="83"/>
      <c r="H942" s="83"/>
      <c r="I942" s="68"/>
    </row>
    <row r="943" spans="1:9">
      <c r="A943" s="68">
        <v>977</v>
      </c>
      <c r="B943" s="68" t="s">
        <v>6023</v>
      </c>
      <c r="C943" s="68"/>
      <c r="D943" s="68"/>
      <c r="E943" s="83"/>
      <c r="F943" s="83"/>
      <c r="G943" s="83"/>
      <c r="H943" s="83"/>
      <c r="I943" s="68"/>
    </row>
    <row r="944" spans="1:9">
      <c r="A944" s="68">
        <v>978</v>
      </c>
      <c r="B944" s="68" t="s">
        <v>6024</v>
      </c>
      <c r="C944" s="68"/>
      <c r="D944" s="68"/>
      <c r="E944" s="83"/>
      <c r="F944" s="83"/>
      <c r="G944" s="83"/>
      <c r="H944" s="83"/>
      <c r="I944" s="68"/>
    </row>
    <row r="945" spans="1:9">
      <c r="A945" s="68">
        <v>979</v>
      </c>
      <c r="B945" s="68" t="s">
        <v>8430</v>
      </c>
      <c r="C945" s="68"/>
      <c r="D945" s="68"/>
      <c r="E945" s="83"/>
      <c r="F945" s="83"/>
      <c r="G945" s="83"/>
      <c r="H945" s="83"/>
      <c r="I945" s="68"/>
    </row>
    <row r="946" spans="1:9">
      <c r="A946" s="68">
        <v>980</v>
      </c>
      <c r="B946" s="68" t="s">
        <v>7774</v>
      </c>
      <c r="C946" s="68" t="s">
        <v>3970</v>
      </c>
      <c r="D946" s="68"/>
      <c r="E946" s="83" t="s">
        <v>3470</v>
      </c>
      <c r="F946" s="83"/>
      <c r="G946" s="83"/>
      <c r="H946" s="83"/>
      <c r="I946" s="68" t="s">
        <v>3674</v>
      </c>
    </row>
    <row r="947" spans="1:9">
      <c r="A947" s="68">
        <v>981</v>
      </c>
      <c r="B947" s="68" t="s">
        <v>8431</v>
      </c>
      <c r="C947" s="68"/>
      <c r="D947" s="68"/>
      <c r="E947" s="83"/>
      <c r="F947" s="83"/>
      <c r="G947" s="83"/>
      <c r="H947" s="83"/>
      <c r="I947" s="68"/>
    </row>
    <row r="948" spans="1:9">
      <c r="A948" s="68">
        <v>982</v>
      </c>
      <c r="B948" s="68" t="s">
        <v>6025</v>
      </c>
      <c r="C948" s="68" t="s">
        <v>3519</v>
      </c>
      <c r="D948" s="68"/>
      <c r="E948" s="83"/>
      <c r="F948" s="83"/>
      <c r="G948" s="83"/>
      <c r="H948" s="83"/>
      <c r="I948" s="68"/>
    </row>
    <row r="949" spans="1:9">
      <c r="A949" s="68">
        <v>983</v>
      </c>
      <c r="B949" s="68" t="s">
        <v>7775</v>
      </c>
      <c r="C949" s="68" t="s">
        <v>3252</v>
      </c>
      <c r="D949" s="68"/>
      <c r="E949" s="83" t="s">
        <v>3470</v>
      </c>
      <c r="F949" s="83"/>
      <c r="G949" s="83"/>
      <c r="H949" s="83"/>
      <c r="I949" s="68" t="s">
        <v>3674</v>
      </c>
    </row>
    <row r="950" spans="1:9">
      <c r="A950" s="68">
        <v>984</v>
      </c>
      <c r="B950" s="68" t="s">
        <v>7776</v>
      </c>
      <c r="C950" s="68"/>
      <c r="D950" s="68"/>
      <c r="E950" s="83" t="s">
        <v>3470</v>
      </c>
      <c r="F950" s="83"/>
      <c r="G950" s="83"/>
      <c r="H950" s="83"/>
      <c r="I950" s="68" t="s">
        <v>3674</v>
      </c>
    </row>
    <row r="951" spans="1:9">
      <c r="A951" s="68">
        <v>985</v>
      </c>
      <c r="B951" s="68" t="s">
        <v>6026</v>
      </c>
      <c r="C951" s="68"/>
      <c r="D951" s="68"/>
      <c r="E951" s="83"/>
      <c r="F951" s="83"/>
      <c r="G951" s="83"/>
      <c r="H951" s="83"/>
      <c r="I951" s="68"/>
    </row>
    <row r="952" spans="1:9">
      <c r="A952" s="68">
        <v>986</v>
      </c>
      <c r="B952" s="68" t="s">
        <v>6027</v>
      </c>
      <c r="C952" s="68"/>
      <c r="D952" s="68"/>
      <c r="E952" s="83"/>
      <c r="F952" s="83"/>
      <c r="G952" s="83"/>
      <c r="H952" s="83"/>
      <c r="I952" s="68"/>
    </row>
    <row r="953" spans="1:9">
      <c r="A953" s="68">
        <v>987</v>
      </c>
      <c r="B953" s="68" t="s">
        <v>6028</v>
      </c>
      <c r="C953" s="68"/>
      <c r="D953" s="68"/>
      <c r="E953" s="83"/>
      <c r="F953" s="83"/>
      <c r="G953" s="83"/>
      <c r="H953" s="83"/>
      <c r="I953" s="68"/>
    </row>
    <row r="954" spans="1:9">
      <c r="A954" s="68">
        <v>988</v>
      </c>
      <c r="B954" s="68" t="s">
        <v>7777</v>
      </c>
      <c r="C954" s="68" t="s">
        <v>3971</v>
      </c>
      <c r="D954" s="68"/>
      <c r="E954" s="83" t="s">
        <v>3470</v>
      </c>
      <c r="F954" s="83"/>
      <c r="G954" s="83"/>
      <c r="H954" s="83"/>
      <c r="I954" s="68" t="s">
        <v>3674</v>
      </c>
    </row>
    <row r="955" spans="1:9">
      <c r="A955" s="68">
        <v>989</v>
      </c>
      <c r="B955" s="68" t="s">
        <v>7778</v>
      </c>
      <c r="C955" s="68" t="s">
        <v>3498</v>
      </c>
      <c r="D955" s="68"/>
      <c r="E955" s="83" t="s">
        <v>3470</v>
      </c>
      <c r="F955" s="83"/>
      <c r="G955" s="83"/>
      <c r="H955" s="83"/>
      <c r="I955" s="68" t="s">
        <v>3679</v>
      </c>
    </row>
    <row r="956" spans="1:9">
      <c r="A956" s="68">
        <v>990</v>
      </c>
      <c r="B956" s="68" t="s">
        <v>7779</v>
      </c>
      <c r="C956" s="68" t="s">
        <v>3972</v>
      </c>
      <c r="D956" s="68"/>
      <c r="E956" s="83" t="s">
        <v>3470</v>
      </c>
      <c r="F956" s="83"/>
      <c r="G956" s="83"/>
      <c r="H956" s="83"/>
      <c r="I956" s="68" t="s">
        <v>3679</v>
      </c>
    </row>
    <row r="957" spans="1:9">
      <c r="A957" s="68">
        <v>991</v>
      </c>
      <c r="B957" s="68" t="s">
        <v>7780</v>
      </c>
      <c r="C957" s="68" t="s">
        <v>3973</v>
      </c>
      <c r="D957" s="68"/>
      <c r="E957" s="83" t="s">
        <v>3470</v>
      </c>
      <c r="F957" s="83"/>
      <c r="G957" s="83"/>
      <c r="H957" s="83"/>
      <c r="I957" s="68" t="s">
        <v>3679</v>
      </c>
    </row>
    <row r="958" spans="1:9">
      <c r="A958" s="68">
        <v>992</v>
      </c>
      <c r="B958" s="68" t="s">
        <v>7781</v>
      </c>
      <c r="C958" s="68" t="s">
        <v>3974</v>
      </c>
      <c r="D958" s="68"/>
      <c r="E958" s="83" t="s">
        <v>3470</v>
      </c>
      <c r="F958" s="83"/>
      <c r="G958" s="83"/>
      <c r="H958" s="83"/>
      <c r="I958" s="68" t="s">
        <v>3679</v>
      </c>
    </row>
    <row r="959" spans="1:9">
      <c r="A959" s="68">
        <v>993</v>
      </c>
      <c r="B959" s="68" t="s">
        <v>7782</v>
      </c>
      <c r="C959" s="68" t="s">
        <v>3218</v>
      </c>
      <c r="D959" s="68"/>
      <c r="E959" s="83" t="s">
        <v>3470</v>
      </c>
      <c r="F959" s="83"/>
      <c r="G959" s="83"/>
      <c r="H959" s="83"/>
      <c r="I959" s="68" t="s">
        <v>3679</v>
      </c>
    </row>
    <row r="960" spans="1:9">
      <c r="A960" s="68">
        <v>994</v>
      </c>
      <c r="B960" s="68" t="s">
        <v>7783</v>
      </c>
      <c r="C960" s="68" t="s">
        <v>3217</v>
      </c>
      <c r="D960" s="68"/>
      <c r="E960" s="83" t="s">
        <v>3470</v>
      </c>
      <c r="F960" s="83"/>
      <c r="G960" s="83"/>
      <c r="H960" s="83"/>
      <c r="I960" s="68" t="s">
        <v>3679</v>
      </c>
    </row>
    <row r="961" spans="1:9">
      <c r="A961" s="68">
        <v>995</v>
      </c>
      <c r="B961" s="68" t="s">
        <v>7784</v>
      </c>
      <c r="C961" s="68" t="s">
        <v>3202</v>
      </c>
      <c r="D961" s="68"/>
      <c r="E961" s="83" t="s">
        <v>3470</v>
      </c>
      <c r="F961" s="83"/>
      <c r="G961" s="83"/>
      <c r="H961" s="83"/>
      <c r="I961" s="68" t="s">
        <v>3679</v>
      </c>
    </row>
    <row r="962" spans="1:9">
      <c r="A962" s="68">
        <v>996</v>
      </c>
      <c r="B962" s="68" t="s">
        <v>7785</v>
      </c>
      <c r="C962" s="68" t="s">
        <v>3200</v>
      </c>
      <c r="D962" s="68"/>
      <c r="E962" s="83" t="s">
        <v>3470</v>
      </c>
      <c r="F962" s="83"/>
      <c r="G962" s="83"/>
      <c r="H962" s="83"/>
      <c r="I962" s="68" t="s">
        <v>3679</v>
      </c>
    </row>
    <row r="963" spans="1:9">
      <c r="A963" s="68">
        <v>997</v>
      </c>
      <c r="B963" s="68" t="s">
        <v>7786</v>
      </c>
      <c r="C963" s="68"/>
      <c r="D963" s="68"/>
      <c r="E963" s="83" t="s">
        <v>3470</v>
      </c>
      <c r="F963" s="83"/>
      <c r="G963" s="83"/>
      <c r="H963" s="83"/>
      <c r="I963" s="68" t="s">
        <v>3679</v>
      </c>
    </row>
    <row r="964" spans="1:9">
      <c r="A964" s="68">
        <v>998</v>
      </c>
      <c r="B964" s="68" t="s">
        <v>7787</v>
      </c>
      <c r="C964" s="68" t="s">
        <v>3975</v>
      </c>
      <c r="D964" s="68"/>
      <c r="E964" s="83" t="s">
        <v>3470</v>
      </c>
      <c r="F964" s="83"/>
      <c r="G964" s="83"/>
      <c r="H964" s="83"/>
      <c r="I964" s="68" t="s">
        <v>3674</v>
      </c>
    </row>
    <row r="965" spans="1:9">
      <c r="A965" s="68">
        <v>999</v>
      </c>
      <c r="B965" s="68" t="s">
        <v>5786</v>
      </c>
      <c r="C965" s="68" t="s">
        <v>3520</v>
      </c>
      <c r="D965" s="68"/>
      <c r="E965" s="83"/>
      <c r="F965" s="83"/>
      <c r="G965" s="83"/>
      <c r="H965" s="83"/>
      <c r="I965" s="68"/>
    </row>
    <row r="966" spans="1:9">
      <c r="A966" s="68">
        <v>1000</v>
      </c>
      <c r="B966" s="68" t="s">
        <v>7788</v>
      </c>
      <c r="C966" s="68" t="s">
        <v>3976</v>
      </c>
      <c r="D966" s="68"/>
      <c r="E966" s="83" t="s">
        <v>3470</v>
      </c>
      <c r="F966" s="83"/>
      <c r="G966" s="83"/>
      <c r="H966" s="83"/>
      <c r="I966" s="68" t="s">
        <v>3679</v>
      </c>
    </row>
    <row r="967" spans="1:9">
      <c r="A967" s="68">
        <v>1001</v>
      </c>
      <c r="B967" s="68" t="s">
        <v>7789</v>
      </c>
      <c r="C967" s="68" t="s">
        <v>3977</v>
      </c>
      <c r="D967" s="68"/>
      <c r="E967" s="83" t="s">
        <v>3470</v>
      </c>
      <c r="F967" s="83"/>
      <c r="G967" s="83"/>
      <c r="H967" s="83"/>
      <c r="I967" s="68" t="s">
        <v>3679</v>
      </c>
    </row>
    <row r="968" spans="1:9">
      <c r="A968" s="68">
        <v>1002</v>
      </c>
      <c r="B968" s="68" t="s">
        <v>7790</v>
      </c>
      <c r="C968" s="68" t="s">
        <v>3978</v>
      </c>
      <c r="D968" s="68"/>
      <c r="E968" s="83" t="s">
        <v>3470</v>
      </c>
      <c r="F968" s="83"/>
      <c r="G968" s="83"/>
      <c r="H968" s="83"/>
      <c r="I968" s="68"/>
    </row>
    <row r="969" spans="1:9">
      <c r="A969" s="68">
        <v>1003</v>
      </c>
      <c r="B969" s="68" t="s">
        <v>7279</v>
      </c>
      <c r="C969" s="68"/>
      <c r="D969" s="68"/>
      <c r="E969" s="83" t="s">
        <v>3628</v>
      </c>
      <c r="F969" s="83" t="s">
        <v>8870</v>
      </c>
      <c r="G969" s="123">
        <v>0.89</v>
      </c>
      <c r="H969" s="123">
        <v>0.77</v>
      </c>
      <c r="I969" s="68"/>
    </row>
    <row r="970" spans="1:9">
      <c r="A970" s="68">
        <v>1004</v>
      </c>
      <c r="B970" s="68" t="s">
        <v>8432</v>
      </c>
      <c r="C970" s="68"/>
      <c r="D970" s="68"/>
      <c r="E970" s="83"/>
      <c r="F970" s="83"/>
      <c r="G970" s="83"/>
      <c r="H970" s="83"/>
      <c r="I970" s="68"/>
    </row>
    <row r="971" spans="1:9">
      <c r="A971" s="68">
        <v>1005</v>
      </c>
      <c r="B971" s="68" t="s">
        <v>8433</v>
      </c>
      <c r="C971" s="68"/>
      <c r="D971" s="68"/>
      <c r="E971" s="83"/>
      <c r="F971" s="83"/>
      <c r="G971" s="83"/>
      <c r="H971" s="83"/>
      <c r="I971" s="68"/>
    </row>
    <row r="972" spans="1:9">
      <c r="A972" s="68">
        <v>1006</v>
      </c>
      <c r="B972" s="68" t="s">
        <v>8434</v>
      </c>
      <c r="C972" s="68"/>
      <c r="D972" s="68"/>
      <c r="E972" s="83"/>
      <c r="F972" s="83"/>
      <c r="G972" s="83"/>
      <c r="H972" s="83"/>
      <c r="I972" s="68"/>
    </row>
    <row r="973" spans="1:9">
      <c r="A973" s="68">
        <v>1007</v>
      </c>
      <c r="B973" s="68" t="s">
        <v>8435</v>
      </c>
      <c r="C973" s="68"/>
      <c r="D973" s="68"/>
      <c r="E973" s="83"/>
      <c r="F973" s="83"/>
      <c r="G973" s="83"/>
      <c r="H973" s="83"/>
      <c r="I973" s="68"/>
    </row>
    <row r="974" spans="1:9">
      <c r="A974" s="68">
        <v>1008</v>
      </c>
      <c r="B974" s="68" t="s">
        <v>7791</v>
      </c>
      <c r="C974" s="68" t="s">
        <v>3979</v>
      </c>
      <c r="D974" s="68"/>
      <c r="E974" s="83" t="s">
        <v>3470</v>
      </c>
      <c r="F974" s="83"/>
      <c r="G974" s="83"/>
      <c r="H974" s="83"/>
      <c r="I974" s="68" t="s">
        <v>3679</v>
      </c>
    </row>
    <row r="975" spans="1:9">
      <c r="A975" s="68">
        <v>1009</v>
      </c>
      <c r="B975" s="68" t="s">
        <v>7792</v>
      </c>
      <c r="C975" s="68" t="s">
        <v>3980</v>
      </c>
      <c r="D975" s="68"/>
      <c r="E975" s="83" t="s">
        <v>3470</v>
      </c>
      <c r="F975" s="83"/>
      <c r="G975" s="83"/>
      <c r="H975" s="83"/>
      <c r="I975" s="68" t="s">
        <v>3679</v>
      </c>
    </row>
    <row r="976" spans="1:9">
      <c r="A976" s="68">
        <v>1010</v>
      </c>
      <c r="B976" s="68" t="s">
        <v>7793</v>
      </c>
      <c r="C976" s="68" t="s">
        <v>3981</v>
      </c>
      <c r="D976" s="68"/>
      <c r="E976" s="83" t="s">
        <v>3470</v>
      </c>
      <c r="F976" s="83"/>
      <c r="G976" s="83"/>
      <c r="H976" s="83"/>
      <c r="I976" s="68" t="s">
        <v>3679</v>
      </c>
    </row>
    <row r="977" spans="1:9">
      <c r="A977" s="68">
        <v>1011</v>
      </c>
      <c r="B977" s="68" t="s">
        <v>6029</v>
      </c>
      <c r="C977" s="68"/>
      <c r="D977" s="68"/>
      <c r="E977" s="83"/>
      <c r="F977" s="83"/>
      <c r="G977" s="83"/>
      <c r="H977" s="83"/>
      <c r="I977" s="68"/>
    </row>
    <row r="978" spans="1:9">
      <c r="A978" s="68">
        <v>1012</v>
      </c>
      <c r="B978" s="68" t="s">
        <v>6030</v>
      </c>
      <c r="C978" s="68"/>
      <c r="D978" s="68"/>
      <c r="E978" s="83"/>
      <c r="F978" s="83"/>
      <c r="G978" s="83"/>
      <c r="H978" s="83"/>
      <c r="I978" s="68"/>
    </row>
    <row r="979" spans="1:9">
      <c r="A979" s="68">
        <v>1013</v>
      </c>
      <c r="B979" s="68" t="s">
        <v>7794</v>
      </c>
      <c r="C979" s="68" t="s">
        <v>3249</v>
      </c>
      <c r="D979" s="68"/>
      <c r="E979" s="83" t="s">
        <v>3470</v>
      </c>
      <c r="F979" s="83"/>
      <c r="G979" s="83"/>
      <c r="H979" s="83"/>
      <c r="I979" s="68" t="s">
        <v>3679</v>
      </c>
    </row>
    <row r="980" spans="1:9">
      <c r="A980" s="68">
        <v>1014</v>
      </c>
      <c r="B980" s="68" t="s">
        <v>7795</v>
      </c>
      <c r="C980" s="68" t="s">
        <v>3250</v>
      </c>
      <c r="D980" s="68"/>
      <c r="E980" s="83" t="s">
        <v>3470</v>
      </c>
      <c r="F980" s="83"/>
      <c r="G980" s="83"/>
      <c r="H980" s="83"/>
      <c r="I980" s="68" t="s">
        <v>3679</v>
      </c>
    </row>
    <row r="981" spans="1:9">
      <c r="A981" s="68">
        <v>1015</v>
      </c>
      <c r="B981" s="68" t="s">
        <v>7796</v>
      </c>
      <c r="C981" s="68" t="s">
        <v>3982</v>
      </c>
      <c r="D981" s="68"/>
      <c r="E981" s="83" t="s">
        <v>3470</v>
      </c>
      <c r="F981" s="83"/>
      <c r="G981" s="83"/>
      <c r="H981" s="83"/>
      <c r="I981" s="68" t="s">
        <v>3679</v>
      </c>
    </row>
    <row r="982" spans="1:9">
      <c r="A982" s="68">
        <v>1016</v>
      </c>
      <c r="B982" s="68" t="s">
        <v>7797</v>
      </c>
      <c r="C982" s="68" t="s">
        <v>3512</v>
      </c>
      <c r="D982" s="68"/>
      <c r="E982" s="83" t="s">
        <v>3470</v>
      </c>
      <c r="F982" s="83"/>
      <c r="G982" s="83"/>
      <c r="H982" s="83"/>
      <c r="I982" s="68" t="s">
        <v>3679</v>
      </c>
    </row>
    <row r="983" spans="1:9">
      <c r="A983" s="68">
        <v>1017</v>
      </c>
      <c r="B983" s="68" t="s">
        <v>7798</v>
      </c>
      <c r="C983" s="68"/>
      <c r="D983" s="68"/>
      <c r="E983" s="83" t="s">
        <v>3470</v>
      </c>
      <c r="F983" s="83"/>
      <c r="G983" s="83"/>
      <c r="H983" s="83"/>
      <c r="I983" s="68" t="s">
        <v>3679</v>
      </c>
    </row>
    <row r="984" spans="1:9">
      <c r="A984" s="68">
        <v>1018</v>
      </c>
      <c r="B984" s="68" t="s">
        <v>7799</v>
      </c>
      <c r="C984" s="68" t="s">
        <v>3983</v>
      </c>
      <c r="D984" s="68"/>
      <c r="E984" s="83" t="s">
        <v>3470</v>
      </c>
      <c r="F984" s="83"/>
      <c r="G984" s="83"/>
      <c r="H984" s="83"/>
      <c r="I984" s="68" t="s">
        <v>3679</v>
      </c>
    </row>
    <row r="985" spans="1:9">
      <c r="A985" s="68">
        <v>1019</v>
      </c>
      <c r="B985" s="68" t="s">
        <v>5787</v>
      </c>
      <c r="C985" s="68"/>
      <c r="D985" s="68"/>
      <c r="E985" s="83"/>
      <c r="F985" s="83"/>
      <c r="G985" s="83"/>
      <c r="H985" s="83"/>
      <c r="I985" s="68"/>
    </row>
    <row r="986" spans="1:9">
      <c r="A986" s="68">
        <v>1021</v>
      </c>
      <c r="B986" s="68" t="s">
        <v>6031</v>
      </c>
      <c r="C986" s="68"/>
      <c r="D986" s="68"/>
      <c r="E986" s="83"/>
      <c r="F986" s="83"/>
      <c r="G986" s="83"/>
      <c r="H986" s="83"/>
      <c r="I986" s="68"/>
    </row>
    <row r="987" spans="1:9">
      <c r="A987" s="68">
        <v>1022</v>
      </c>
      <c r="B987" s="68" t="s">
        <v>7280</v>
      </c>
      <c r="C987" s="68"/>
      <c r="D987" s="68"/>
      <c r="E987" s="83" t="s">
        <v>3659</v>
      </c>
      <c r="F987" s="83" t="s">
        <v>8826</v>
      </c>
      <c r="G987" s="83" t="s">
        <v>8827</v>
      </c>
      <c r="H987" s="83" t="s">
        <v>8828</v>
      </c>
      <c r="I987" s="68"/>
    </row>
    <row r="988" spans="1:9">
      <c r="A988" s="68">
        <v>1023</v>
      </c>
      <c r="B988" s="68" t="s">
        <v>7281</v>
      </c>
      <c r="C988" s="68"/>
      <c r="D988" s="68"/>
      <c r="E988" s="83"/>
      <c r="F988" s="83" t="s">
        <v>8829</v>
      </c>
      <c r="G988" s="83" t="s">
        <v>8830</v>
      </c>
      <c r="H988" s="83" t="s">
        <v>8831</v>
      </c>
      <c r="I988" s="68"/>
    </row>
    <row r="989" spans="1:9">
      <c r="A989" s="68">
        <v>1024</v>
      </c>
      <c r="B989" s="68" t="s">
        <v>7282</v>
      </c>
      <c r="C989" s="68" t="s">
        <v>3660</v>
      </c>
      <c r="D989" s="68"/>
      <c r="E989" s="83" t="s">
        <v>3628</v>
      </c>
      <c r="F989" s="83" t="s">
        <v>8832</v>
      </c>
      <c r="G989" s="83" t="s">
        <v>8893</v>
      </c>
      <c r="H989" s="83" t="s">
        <v>8894</v>
      </c>
      <c r="I989" s="68"/>
    </row>
    <row r="990" spans="1:9">
      <c r="A990" s="68">
        <v>1025</v>
      </c>
      <c r="B990" s="68" t="s">
        <v>7800</v>
      </c>
      <c r="C990" s="68" t="s">
        <v>3984</v>
      </c>
      <c r="D990" s="68"/>
      <c r="E990" s="83" t="s">
        <v>3470</v>
      </c>
      <c r="F990" s="83"/>
      <c r="G990" s="83"/>
      <c r="H990" s="83"/>
      <c r="I990" s="68" t="s">
        <v>3674</v>
      </c>
    </row>
    <row r="991" spans="1:9">
      <c r="A991" s="68">
        <v>1026</v>
      </c>
      <c r="B991" s="68" t="s">
        <v>7801</v>
      </c>
      <c r="C991" s="68" t="s">
        <v>3985</v>
      </c>
      <c r="D991" s="68"/>
      <c r="E991" s="83" t="s">
        <v>3470</v>
      </c>
      <c r="F991" s="83"/>
      <c r="G991" s="83"/>
      <c r="H991" s="83"/>
      <c r="I991" s="68" t="s">
        <v>3674</v>
      </c>
    </row>
    <row r="992" spans="1:9">
      <c r="A992" s="68">
        <v>1027</v>
      </c>
      <c r="B992" s="68" t="s">
        <v>7802</v>
      </c>
      <c r="C992" s="68" t="s">
        <v>3986</v>
      </c>
      <c r="D992" s="68"/>
      <c r="E992" s="83" t="s">
        <v>3470</v>
      </c>
      <c r="F992" s="83"/>
      <c r="G992" s="83"/>
      <c r="H992" s="83"/>
      <c r="I992" s="68" t="s">
        <v>3674</v>
      </c>
    </row>
    <row r="993" spans="1:9">
      <c r="A993" s="68">
        <v>1028</v>
      </c>
      <c r="B993" s="68" t="s">
        <v>7803</v>
      </c>
      <c r="C993" s="68" t="s">
        <v>3987</v>
      </c>
      <c r="D993" s="68"/>
      <c r="E993" s="83" t="s">
        <v>3470</v>
      </c>
      <c r="F993" s="83"/>
      <c r="G993" s="83"/>
      <c r="H993" s="83"/>
      <c r="I993" s="68" t="s">
        <v>3674</v>
      </c>
    </row>
    <row r="994" spans="1:9">
      <c r="A994" s="68">
        <v>1029</v>
      </c>
      <c r="B994" s="68" t="s">
        <v>7804</v>
      </c>
      <c r="C994" s="68" t="s">
        <v>3988</v>
      </c>
      <c r="D994" s="68"/>
      <c r="E994" s="83" t="s">
        <v>3470</v>
      </c>
      <c r="F994" s="83"/>
      <c r="G994" s="83"/>
      <c r="H994" s="83"/>
      <c r="I994" s="68" t="s">
        <v>3674</v>
      </c>
    </row>
    <row r="995" spans="1:9">
      <c r="A995" s="68">
        <v>1030</v>
      </c>
      <c r="B995" s="68" t="s">
        <v>7805</v>
      </c>
      <c r="C995" s="68" t="s">
        <v>3989</v>
      </c>
      <c r="D995" s="68"/>
      <c r="E995" s="83" t="s">
        <v>3470</v>
      </c>
      <c r="F995" s="83"/>
      <c r="G995" s="83"/>
      <c r="H995" s="83"/>
      <c r="I995" s="68" t="s">
        <v>3674</v>
      </c>
    </row>
    <row r="996" spans="1:9">
      <c r="A996" s="68">
        <v>1031</v>
      </c>
      <c r="B996" s="68" t="s">
        <v>7806</v>
      </c>
      <c r="C996" s="68" t="s">
        <v>3990</v>
      </c>
      <c r="D996" s="68"/>
      <c r="E996" s="83" t="s">
        <v>3470</v>
      </c>
      <c r="F996" s="83"/>
      <c r="G996" s="83"/>
      <c r="H996" s="83"/>
      <c r="I996" s="68" t="s">
        <v>3674</v>
      </c>
    </row>
    <row r="997" spans="1:9">
      <c r="A997" s="68">
        <v>1032</v>
      </c>
      <c r="B997" s="68" t="s">
        <v>8436</v>
      </c>
      <c r="C997" s="68"/>
      <c r="D997" s="68"/>
      <c r="E997" s="83"/>
      <c r="F997" s="83"/>
      <c r="G997" s="83"/>
      <c r="H997" s="83"/>
      <c r="I997" s="68"/>
    </row>
    <row r="998" spans="1:9">
      <c r="A998" s="68">
        <v>1033</v>
      </c>
      <c r="B998" s="68" t="s">
        <v>8338</v>
      </c>
      <c r="C998" s="68"/>
      <c r="D998" s="68"/>
      <c r="E998" s="83" t="s">
        <v>3728</v>
      </c>
      <c r="F998" s="83"/>
      <c r="G998" s="83"/>
      <c r="H998" s="83"/>
      <c r="I998" s="68"/>
    </row>
    <row r="999" spans="1:9">
      <c r="A999" s="68">
        <v>1034</v>
      </c>
      <c r="B999" s="68" t="s">
        <v>7807</v>
      </c>
      <c r="C999" s="68" t="s">
        <v>3991</v>
      </c>
      <c r="D999" s="68"/>
      <c r="E999" s="83" t="s">
        <v>3470</v>
      </c>
      <c r="F999" s="83"/>
      <c r="G999" s="83"/>
      <c r="H999" s="83"/>
      <c r="I999" s="68" t="s">
        <v>3674</v>
      </c>
    </row>
    <row r="1000" spans="1:9">
      <c r="A1000" s="68">
        <v>1035</v>
      </c>
      <c r="B1000" s="68" t="s">
        <v>6032</v>
      </c>
      <c r="C1000" s="68"/>
      <c r="D1000" s="68"/>
      <c r="E1000" s="83"/>
      <c r="F1000" s="83"/>
      <c r="G1000" s="83"/>
      <c r="H1000" s="83"/>
      <c r="I1000" s="68"/>
    </row>
    <row r="1001" spans="1:9">
      <c r="A1001" s="68">
        <v>1036</v>
      </c>
      <c r="B1001" s="68" t="s">
        <v>7808</v>
      </c>
      <c r="C1001" s="68"/>
      <c r="D1001" s="68"/>
      <c r="E1001" s="83" t="s">
        <v>3470</v>
      </c>
      <c r="F1001" s="83"/>
      <c r="G1001" s="83"/>
      <c r="H1001" s="83"/>
      <c r="I1001" s="68" t="s">
        <v>3674</v>
      </c>
    </row>
    <row r="1002" spans="1:9">
      <c r="A1002" s="68">
        <v>1037</v>
      </c>
      <c r="B1002" s="68" t="s">
        <v>7809</v>
      </c>
      <c r="C1002" s="68" t="s">
        <v>3496</v>
      </c>
      <c r="D1002" s="68"/>
      <c r="E1002" s="83" t="s">
        <v>3470</v>
      </c>
      <c r="F1002" s="83"/>
      <c r="G1002" s="83"/>
      <c r="H1002" s="83"/>
      <c r="I1002" s="68" t="s">
        <v>3674</v>
      </c>
    </row>
    <row r="1003" spans="1:9">
      <c r="A1003" s="68">
        <v>1038</v>
      </c>
      <c r="B1003" s="68" t="s">
        <v>7810</v>
      </c>
      <c r="C1003" s="68"/>
      <c r="D1003" s="68"/>
      <c r="E1003" s="83" t="s">
        <v>3470</v>
      </c>
      <c r="F1003" s="83"/>
      <c r="G1003" s="83"/>
      <c r="H1003" s="83"/>
      <c r="I1003" s="68" t="s">
        <v>3674</v>
      </c>
    </row>
    <row r="1004" spans="1:9">
      <c r="A1004" s="68">
        <v>1039</v>
      </c>
      <c r="B1004" s="68" t="s">
        <v>7811</v>
      </c>
      <c r="C1004" s="68" t="s">
        <v>3240</v>
      </c>
      <c r="D1004" s="68"/>
      <c r="E1004" s="83" t="s">
        <v>3470</v>
      </c>
      <c r="F1004" s="83"/>
      <c r="G1004" s="83"/>
      <c r="H1004" s="83"/>
      <c r="I1004" s="68" t="s">
        <v>3674</v>
      </c>
    </row>
    <row r="1005" spans="1:9">
      <c r="A1005" s="68">
        <v>1040</v>
      </c>
      <c r="B1005" s="68" t="s">
        <v>6033</v>
      </c>
      <c r="C1005" s="68" t="s">
        <v>3521</v>
      </c>
      <c r="D1005" s="68"/>
      <c r="E1005" s="83"/>
      <c r="F1005" s="83"/>
      <c r="G1005" s="83"/>
      <c r="H1005" s="83"/>
      <c r="I1005" s="68"/>
    </row>
    <row r="1006" spans="1:9">
      <c r="A1006" s="68">
        <v>1041</v>
      </c>
      <c r="B1006" s="68" t="s">
        <v>7812</v>
      </c>
      <c r="C1006" s="68"/>
      <c r="D1006" s="68"/>
      <c r="E1006" s="83" t="s">
        <v>3470</v>
      </c>
      <c r="F1006" s="83"/>
      <c r="G1006" s="83"/>
      <c r="H1006" s="83"/>
      <c r="I1006" s="68" t="s">
        <v>3679</v>
      </c>
    </row>
    <row r="1007" spans="1:9">
      <c r="A1007" s="68">
        <v>1042</v>
      </c>
      <c r="B1007" s="68" t="s">
        <v>7813</v>
      </c>
      <c r="C1007" s="68" t="s">
        <v>3992</v>
      </c>
      <c r="D1007" s="68"/>
      <c r="E1007" s="83" t="s">
        <v>3470</v>
      </c>
      <c r="F1007" s="83"/>
      <c r="G1007" s="83"/>
      <c r="H1007" s="83"/>
      <c r="I1007" s="68" t="s">
        <v>3679</v>
      </c>
    </row>
    <row r="1008" spans="1:9">
      <c r="A1008" s="68">
        <v>1043</v>
      </c>
      <c r="B1008" s="68" t="s">
        <v>7814</v>
      </c>
      <c r="C1008" s="68" t="s">
        <v>3993</v>
      </c>
      <c r="D1008" s="68"/>
      <c r="E1008" s="83" t="s">
        <v>3470</v>
      </c>
      <c r="F1008" s="83"/>
      <c r="G1008" s="83"/>
      <c r="H1008" s="83"/>
      <c r="I1008" s="68" t="s">
        <v>3679</v>
      </c>
    </row>
    <row r="1009" spans="1:9">
      <c r="A1009" s="68">
        <v>1044</v>
      </c>
      <c r="B1009" s="68" t="s">
        <v>7815</v>
      </c>
      <c r="C1009" s="68" t="s">
        <v>3994</v>
      </c>
      <c r="D1009" s="68"/>
      <c r="E1009" s="83" t="s">
        <v>3470</v>
      </c>
      <c r="F1009" s="83"/>
      <c r="G1009" s="83"/>
      <c r="H1009" s="83"/>
      <c r="I1009" s="68" t="s">
        <v>3679</v>
      </c>
    </row>
    <row r="1010" spans="1:9">
      <c r="A1010" s="68">
        <v>1045</v>
      </c>
      <c r="B1010" s="68" t="s">
        <v>7816</v>
      </c>
      <c r="C1010" s="68" t="s">
        <v>3995</v>
      </c>
      <c r="D1010" s="68"/>
      <c r="E1010" s="83" t="s">
        <v>3470</v>
      </c>
      <c r="F1010" s="83"/>
      <c r="G1010" s="83"/>
      <c r="H1010" s="83"/>
      <c r="I1010" s="68" t="s">
        <v>3679</v>
      </c>
    </row>
    <row r="1011" spans="1:9">
      <c r="A1011" s="68">
        <v>1046</v>
      </c>
      <c r="B1011" s="68" t="s">
        <v>7817</v>
      </c>
      <c r="C1011" s="68" t="s">
        <v>3996</v>
      </c>
      <c r="D1011" s="68"/>
      <c r="E1011" s="83" t="s">
        <v>3470</v>
      </c>
      <c r="F1011" s="83"/>
      <c r="G1011" s="83"/>
      <c r="H1011" s="83"/>
      <c r="I1011" s="68" t="s">
        <v>3679</v>
      </c>
    </row>
    <row r="1012" spans="1:9">
      <c r="A1012" s="68">
        <v>1047</v>
      </c>
      <c r="B1012" s="68" t="s">
        <v>7818</v>
      </c>
      <c r="C1012" s="68"/>
      <c r="D1012" s="68"/>
      <c r="E1012" s="83" t="s">
        <v>3470</v>
      </c>
      <c r="F1012" s="83"/>
      <c r="G1012" s="83"/>
      <c r="H1012" s="83"/>
      <c r="I1012" s="68" t="s">
        <v>3679</v>
      </c>
    </row>
    <row r="1013" spans="1:9">
      <c r="A1013" s="68">
        <v>1048</v>
      </c>
      <c r="B1013" s="68" t="s">
        <v>7819</v>
      </c>
      <c r="C1013" s="68" t="s">
        <v>3997</v>
      </c>
      <c r="D1013" s="68"/>
      <c r="E1013" s="83" t="s">
        <v>3470</v>
      </c>
      <c r="F1013" s="83"/>
      <c r="G1013" s="83"/>
      <c r="H1013" s="83"/>
      <c r="I1013" s="68" t="s">
        <v>3674</v>
      </c>
    </row>
    <row r="1014" spans="1:9">
      <c r="A1014" s="68">
        <v>1049</v>
      </c>
      <c r="B1014" s="68" t="s">
        <v>7820</v>
      </c>
      <c r="C1014" s="68" t="s">
        <v>3998</v>
      </c>
      <c r="D1014" s="68"/>
      <c r="E1014" s="83" t="s">
        <v>3470</v>
      </c>
      <c r="F1014" s="83"/>
      <c r="G1014" s="83"/>
      <c r="H1014" s="83"/>
      <c r="I1014" s="68" t="s">
        <v>3674</v>
      </c>
    </row>
    <row r="1015" spans="1:9">
      <c r="A1015" s="68">
        <v>1050</v>
      </c>
      <c r="B1015" s="68" t="s">
        <v>7821</v>
      </c>
      <c r="C1015" s="68" t="s">
        <v>3999</v>
      </c>
      <c r="D1015" s="68"/>
      <c r="E1015" s="83" t="s">
        <v>3470</v>
      </c>
      <c r="F1015" s="83"/>
      <c r="G1015" s="83"/>
      <c r="H1015" s="83"/>
      <c r="I1015" s="68" t="s">
        <v>3674</v>
      </c>
    </row>
    <row r="1016" spans="1:9">
      <c r="A1016" s="68">
        <v>1051</v>
      </c>
      <c r="B1016" s="68" t="s">
        <v>7822</v>
      </c>
      <c r="C1016" s="68" t="s">
        <v>4000</v>
      </c>
      <c r="D1016" s="68"/>
      <c r="E1016" s="83" t="s">
        <v>3470</v>
      </c>
      <c r="F1016" s="83"/>
      <c r="G1016" s="83"/>
      <c r="H1016" s="83"/>
      <c r="I1016" s="68" t="s">
        <v>3674</v>
      </c>
    </row>
    <row r="1017" spans="1:9">
      <c r="A1017" s="68">
        <v>1052</v>
      </c>
      <c r="B1017" s="68" t="s">
        <v>7823</v>
      </c>
      <c r="C1017" s="68" t="s">
        <v>4001</v>
      </c>
      <c r="D1017" s="68"/>
      <c r="E1017" s="83" t="s">
        <v>3470</v>
      </c>
      <c r="F1017" s="83"/>
      <c r="G1017" s="83"/>
      <c r="H1017" s="83"/>
      <c r="I1017" s="68" t="s">
        <v>3674</v>
      </c>
    </row>
    <row r="1018" spans="1:9">
      <c r="A1018" s="68">
        <v>1053</v>
      </c>
      <c r="B1018" s="68" t="s">
        <v>7824</v>
      </c>
      <c r="C1018" s="68" t="s">
        <v>4002</v>
      </c>
      <c r="D1018" s="68"/>
      <c r="E1018" s="83" t="s">
        <v>3470</v>
      </c>
      <c r="F1018" s="83"/>
      <c r="G1018" s="83"/>
      <c r="H1018" s="83"/>
      <c r="I1018" s="68" t="s">
        <v>3674</v>
      </c>
    </row>
    <row r="1019" spans="1:9">
      <c r="A1019" s="68">
        <v>1054</v>
      </c>
      <c r="B1019" s="68" t="s">
        <v>7825</v>
      </c>
      <c r="C1019" s="68" t="s">
        <v>4003</v>
      </c>
      <c r="D1019" s="68"/>
      <c r="E1019" s="83" t="s">
        <v>3470</v>
      </c>
      <c r="F1019" s="83"/>
      <c r="G1019" s="83"/>
      <c r="H1019" s="83"/>
      <c r="I1019" s="68" t="s">
        <v>3679</v>
      </c>
    </row>
    <row r="1020" spans="1:9">
      <c r="A1020" s="68">
        <v>1055</v>
      </c>
      <c r="B1020" s="68" t="s">
        <v>7826</v>
      </c>
      <c r="C1020" s="68" t="s">
        <v>4004</v>
      </c>
      <c r="D1020" s="68"/>
      <c r="E1020" s="83" t="s">
        <v>3470</v>
      </c>
      <c r="F1020" s="83"/>
      <c r="G1020" s="83"/>
      <c r="H1020" s="83"/>
      <c r="I1020" s="68" t="s">
        <v>3679</v>
      </c>
    </row>
    <row r="1021" spans="1:9">
      <c r="A1021" s="68">
        <v>1056</v>
      </c>
      <c r="B1021" s="68" t="s">
        <v>7827</v>
      </c>
      <c r="C1021" s="68" t="s">
        <v>4005</v>
      </c>
      <c r="D1021" s="68"/>
      <c r="E1021" s="83" t="s">
        <v>3470</v>
      </c>
      <c r="F1021" s="83"/>
      <c r="G1021" s="83"/>
      <c r="H1021" s="83"/>
      <c r="I1021" s="68" t="s">
        <v>3679</v>
      </c>
    </row>
    <row r="1022" spans="1:9">
      <c r="A1022" s="68">
        <v>1057</v>
      </c>
      <c r="B1022" s="68" t="s">
        <v>7828</v>
      </c>
      <c r="C1022" s="68" t="s">
        <v>4006</v>
      </c>
      <c r="D1022" s="68"/>
      <c r="E1022" s="83" t="s">
        <v>3470</v>
      </c>
      <c r="F1022" s="83"/>
      <c r="G1022" s="83"/>
      <c r="H1022" s="83"/>
      <c r="I1022" s="68" t="s">
        <v>3679</v>
      </c>
    </row>
    <row r="1023" spans="1:9">
      <c r="A1023" s="68">
        <v>1058</v>
      </c>
      <c r="B1023" s="68" t="s">
        <v>7829</v>
      </c>
      <c r="C1023" s="68"/>
      <c r="D1023" s="68"/>
      <c r="E1023" s="83" t="s">
        <v>3470</v>
      </c>
      <c r="F1023" s="83"/>
      <c r="G1023" s="83"/>
      <c r="H1023" s="83"/>
      <c r="I1023" s="68" t="s">
        <v>3674</v>
      </c>
    </row>
    <row r="1024" spans="1:9">
      <c r="A1024" s="68">
        <v>1059</v>
      </c>
      <c r="B1024" s="68" t="s">
        <v>7830</v>
      </c>
      <c r="C1024" s="68" t="s">
        <v>4007</v>
      </c>
      <c r="D1024" s="68"/>
      <c r="E1024" s="83" t="s">
        <v>3470</v>
      </c>
      <c r="F1024" s="83"/>
      <c r="G1024" s="83"/>
      <c r="H1024" s="83"/>
      <c r="I1024" s="68" t="s">
        <v>3674</v>
      </c>
    </row>
    <row r="1025" spans="1:9">
      <c r="A1025" s="68">
        <v>1060</v>
      </c>
      <c r="B1025" s="68" t="s">
        <v>7283</v>
      </c>
      <c r="C1025" s="68" t="s">
        <v>3661</v>
      </c>
      <c r="D1025" s="68"/>
      <c r="E1025" s="83" t="s">
        <v>3662</v>
      </c>
      <c r="F1025" s="83" t="s">
        <v>8871</v>
      </c>
      <c r="G1025" s="83" t="s">
        <v>8872</v>
      </c>
      <c r="H1025" s="83" t="s">
        <v>8873</v>
      </c>
      <c r="I1025" s="83"/>
    </row>
    <row r="1026" spans="1:9">
      <c r="A1026" s="68">
        <v>1061</v>
      </c>
      <c r="B1026" s="68" t="s">
        <v>8277</v>
      </c>
      <c r="C1026" s="68"/>
      <c r="D1026" s="68"/>
      <c r="E1026" s="83" t="s">
        <v>3470</v>
      </c>
      <c r="F1026" s="83"/>
      <c r="G1026" s="83"/>
      <c r="H1026" s="83"/>
      <c r="I1026" s="68" t="s">
        <v>3674</v>
      </c>
    </row>
    <row r="1027" spans="1:9">
      <c r="A1027" s="68">
        <v>1062</v>
      </c>
      <c r="B1027" s="68" t="s">
        <v>6034</v>
      </c>
      <c r="C1027" s="68"/>
      <c r="D1027" s="68"/>
      <c r="E1027" s="83"/>
      <c r="F1027" s="83"/>
      <c r="G1027" s="83"/>
      <c r="H1027" s="83"/>
      <c r="I1027" s="68"/>
    </row>
    <row r="1028" spans="1:9">
      <c r="A1028" s="68">
        <v>1063</v>
      </c>
      <c r="B1028" s="68" t="s">
        <v>8437</v>
      </c>
      <c r="C1028" s="68"/>
      <c r="D1028" s="68"/>
      <c r="E1028" s="83"/>
      <c r="F1028" s="83"/>
      <c r="G1028" s="83"/>
      <c r="H1028" s="83"/>
      <c r="I1028" s="68"/>
    </row>
    <row r="1029" spans="1:9">
      <c r="A1029" s="68">
        <v>1064</v>
      </c>
      <c r="B1029" s="68" t="s">
        <v>7831</v>
      </c>
      <c r="C1029" s="68"/>
      <c r="D1029" s="68"/>
      <c r="E1029" s="83" t="s">
        <v>3728</v>
      </c>
      <c r="F1029" s="83"/>
      <c r="G1029" s="83"/>
      <c r="H1029" s="83"/>
      <c r="I1029" s="68"/>
    </row>
    <row r="1030" spans="1:9">
      <c r="A1030" s="68">
        <v>1065</v>
      </c>
      <c r="B1030" s="68" t="s">
        <v>7832</v>
      </c>
      <c r="C1030" s="68" t="s">
        <v>4008</v>
      </c>
      <c r="D1030" s="68"/>
      <c r="E1030" s="83" t="s">
        <v>3728</v>
      </c>
      <c r="F1030" s="83"/>
      <c r="G1030" s="83"/>
      <c r="H1030" s="83"/>
      <c r="I1030" s="68"/>
    </row>
    <row r="1031" spans="1:9">
      <c r="A1031" s="68">
        <v>1066</v>
      </c>
      <c r="B1031" s="68" t="s">
        <v>6035</v>
      </c>
      <c r="C1031" s="68" t="s">
        <v>3468</v>
      </c>
      <c r="D1031" s="68"/>
      <c r="E1031" s="83"/>
      <c r="F1031" s="83"/>
      <c r="G1031" s="83"/>
      <c r="H1031" s="83"/>
      <c r="I1031" s="68"/>
    </row>
    <row r="1032" spans="1:9">
      <c r="A1032" s="68">
        <v>1067</v>
      </c>
      <c r="B1032" s="68" t="s">
        <v>7833</v>
      </c>
      <c r="C1032" s="68"/>
      <c r="D1032" s="68"/>
      <c r="E1032" s="83" t="s">
        <v>3728</v>
      </c>
      <c r="F1032" s="83"/>
      <c r="G1032" s="83"/>
      <c r="H1032" s="83"/>
      <c r="I1032" s="68"/>
    </row>
    <row r="1033" spans="1:9">
      <c r="A1033" s="68">
        <v>1070</v>
      </c>
      <c r="B1033" s="68" t="s">
        <v>6036</v>
      </c>
      <c r="C1033" s="68"/>
      <c r="D1033" s="68"/>
      <c r="E1033" s="83"/>
      <c r="F1033" s="83"/>
      <c r="G1033" s="83"/>
      <c r="H1033" s="83"/>
      <c r="I1033" s="68"/>
    </row>
    <row r="1034" spans="1:9">
      <c r="A1034" s="68">
        <v>1071</v>
      </c>
      <c r="B1034" s="68" t="s">
        <v>6037</v>
      </c>
      <c r="C1034" s="68"/>
      <c r="D1034" s="68"/>
      <c r="E1034" s="83"/>
      <c r="F1034" s="83"/>
      <c r="G1034" s="83"/>
      <c r="H1034" s="83"/>
      <c r="I1034" s="68"/>
    </row>
    <row r="1035" spans="1:9">
      <c r="A1035" s="68">
        <v>1072</v>
      </c>
      <c r="B1035" s="68" t="s">
        <v>7834</v>
      </c>
      <c r="C1035" s="68" t="s">
        <v>4009</v>
      </c>
      <c r="D1035" s="68"/>
      <c r="E1035" s="83" t="s">
        <v>3470</v>
      </c>
      <c r="F1035" s="83"/>
      <c r="G1035" s="83"/>
      <c r="H1035" s="83"/>
      <c r="I1035" s="68" t="s">
        <v>3674</v>
      </c>
    </row>
    <row r="1036" spans="1:9">
      <c r="A1036" s="68">
        <v>1073</v>
      </c>
      <c r="B1036" s="68" t="s">
        <v>6038</v>
      </c>
      <c r="C1036" s="68"/>
      <c r="D1036" s="68"/>
      <c r="E1036" s="83"/>
      <c r="F1036" s="83"/>
      <c r="G1036" s="83"/>
      <c r="H1036" s="83"/>
      <c r="I1036" s="68"/>
    </row>
    <row r="1037" spans="1:9">
      <c r="A1037" s="68">
        <v>1074</v>
      </c>
      <c r="B1037" s="68" t="s">
        <v>7835</v>
      </c>
      <c r="C1037" s="68"/>
      <c r="D1037" s="68"/>
      <c r="E1037" s="83" t="s">
        <v>3470</v>
      </c>
      <c r="F1037" s="83"/>
      <c r="G1037" s="83"/>
      <c r="H1037" s="83"/>
      <c r="I1037" s="68" t="s">
        <v>3674</v>
      </c>
    </row>
    <row r="1038" spans="1:9">
      <c r="A1038" s="68">
        <v>1075</v>
      </c>
      <c r="B1038" s="68" t="s">
        <v>7284</v>
      </c>
      <c r="C1038" s="68"/>
      <c r="D1038" s="68"/>
      <c r="E1038" s="83" t="s">
        <v>3649</v>
      </c>
      <c r="F1038" s="83" t="s">
        <v>8833</v>
      </c>
      <c r="G1038" s="123">
        <v>0.53</v>
      </c>
      <c r="H1038" s="123">
        <v>0.66</v>
      </c>
      <c r="I1038" s="68"/>
    </row>
    <row r="1039" spans="1:9">
      <c r="A1039" s="68">
        <v>1076</v>
      </c>
      <c r="B1039" s="68" t="s">
        <v>7836</v>
      </c>
      <c r="C1039" s="68" t="s">
        <v>4010</v>
      </c>
      <c r="D1039" s="68"/>
      <c r="E1039" s="83" t="s">
        <v>3470</v>
      </c>
      <c r="F1039" s="83"/>
      <c r="G1039" s="83"/>
      <c r="H1039" s="83"/>
      <c r="I1039" s="68" t="s">
        <v>3679</v>
      </c>
    </row>
    <row r="1040" spans="1:9">
      <c r="A1040" s="68">
        <v>1077</v>
      </c>
      <c r="B1040" s="68" t="s">
        <v>7837</v>
      </c>
      <c r="C1040" s="68" t="s">
        <v>4011</v>
      </c>
      <c r="D1040" s="68"/>
      <c r="E1040" s="83" t="s">
        <v>3470</v>
      </c>
      <c r="F1040" s="83"/>
      <c r="G1040" s="83"/>
      <c r="H1040" s="83"/>
      <c r="I1040" s="68" t="s">
        <v>3679</v>
      </c>
    </row>
    <row r="1041" spans="1:9">
      <c r="A1041" s="68">
        <v>1078</v>
      </c>
      <c r="B1041" s="68" t="s">
        <v>7838</v>
      </c>
      <c r="C1041" s="68" t="s">
        <v>3197</v>
      </c>
      <c r="D1041" s="68"/>
      <c r="E1041" s="83" t="s">
        <v>3470</v>
      </c>
      <c r="F1041" s="83"/>
      <c r="G1041" s="83"/>
      <c r="H1041" s="83"/>
      <c r="I1041" s="68" t="s">
        <v>3679</v>
      </c>
    </row>
    <row r="1042" spans="1:9">
      <c r="A1042" s="68">
        <v>1079</v>
      </c>
      <c r="B1042" s="68" t="s">
        <v>7839</v>
      </c>
      <c r="C1042" s="68" t="s">
        <v>3198</v>
      </c>
      <c r="D1042" s="68"/>
      <c r="E1042" s="83" t="s">
        <v>3470</v>
      </c>
      <c r="F1042" s="83"/>
      <c r="G1042" s="83"/>
      <c r="H1042" s="83"/>
      <c r="I1042" s="68" t="s">
        <v>3679</v>
      </c>
    </row>
    <row r="1043" spans="1:9">
      <c r="A1043" s="68">
        <v>1080</v>
      </c>
      <c r="B1043" s="68" t="s">
        <v>7840</v>
      </c>
      <c r="C1043" s="68" t="s">
        <v>3199</v>
      </c>
      <c r="D1043" s="68"/>
      <c r="E1043" s="83" t="s">
        <v>3470</v>
      </c>
      <c r="F1043" s="83"/>
      <c r="G1043" s="83"/>
      <c r="H1043" s="83"/>
      <c r="I1043" s="68" t="s">
        <v>3679</v>
      </c>
    </row>
    <row r="1044" spans="1:9">
      <c r="A1044" s="68">
        <v>1081</v>
      </c>
      <c r="B1044" s="68" t="s">
        <v>7841</v>
      </c>
      <c r="C1044" s="68"/>
      <c r="D1044" s="68"/>
      <c r="E1044" s="83" t="s">
        <v>3470</v>
      </c>
      <c r="F1044" s="83"/>
      <c r="G1044" s="83"/>
      <c r="H1044" s="83"/>
      <c r="I1044" s="68" t="s">
        <v>3674</v>
      </c>
    </row>
    <row r="1045" spans="1:9">
      <c r="A1045" s="68">
        <v>1082</v>
      </c>
      <c r="B1045" s="68" t="s">
        <v>7842</v>
      </c>
      <c r="C1045" s="68" t="s">
        <v>3188</v>
      </c>
      <c r="D1045" s="68"/>
      <c r="E1045" s="83" t="s">
        <v>3470</v>
      </c>
      <c r="F1045" s="83"/>
      <c r="G1045" s="83"/>
      <c r="H1045" s="83"/>
      <c r="I1045" s="68" t="s">
        <v>3674</v>
      </c>
    </row>
    <row r="1046" spans="1:9">
      <c r="A1046" s="68">
        <v>1083</v>
      </c>
      <c r="B1046" s="68" t="s">
        <v>6039</v>
      </c>
      <c r="C1046" s="68"/>
      <c r="D1046" s="68"/>
      <c r="E1046" s="83"/>
      <c r="F1046" s="83"/>
      <c r="G1046" s="83"/>
      <c r="H1046" s="83"/>
      <c r="I1046" s="68"/>
    </row>
    <row r="1047" spans="1:9">
      <c r="A1047" s="68">
        <v>1084</v>
      </c>
      <c r="B1047" s="68" t="s">
        <v>7843</v>
      </c>
      <c r="C1047" s="68"/>
      <c r="D1047" s="68"/>
      <c r="E1047" s="83" t="s">
        <v>3470</v>
      </c>
      <c r="F1047" s="83"/>
      <c r="G1047" s="83"/>
      <c r="H1047" s="83"/>
      <c r="I1047" s="68" t="s">
        <v>3674</v>
      </c>
    </row>
    <row r="1048" spans="1:9">
      <c r="A1048" s="68">
        <v>1085</v>
      </c>
      <c r="B1048" s="68" t="s">
        <v>8438</v>
      </c>
      <c r="C1048" s="68"/>
      <c r="D1048" s="68"/>
      <c r="E1048" s="83"/>
      <c r="F1048" s="83"/>
      <c r="G1048" s="83"/>
      <c r="H1048" s="83"/>
      <c r="I1048" s="68"/>
    </row>
    <row r="1049" spans="1:9">
      <c r="A1049" s="68">
        <v>1086</v>
      </c>
      <c r="B1049" s="68" t="s">
        <v>8439</v>
      </c>
      <c r="C1049" s="68"/>
      <c r="D1049" s="68"/>
      <c r="E1049" s="83"/>
      <c r="F1049" s="83"/>
      <c r="G1049" s="83"/>
      <c r="H1049" s="83"/>
      <c r="I1049" s="68"/>
    </row>
    <row r="1050" spans="1:9">
      <c r="A1050" s="68">
        <v>1087</v>
      </c>
      <c r="B1050" s="68" t="s">
        <v>7844</v>
      </c>
      <c r="C1050" s="68"/>
      <c r="D1050" s="68"/>
      <c r="E1050" s="83" t="s">
        <v>3470</v>
      </c>
      <c r="F1050" s="83"/>
      <c r="G1050" s="83"/>
      <c r="H1050" s="83"/>
      <c r="I1050" s="68" t="s">
        <v>3679</v>
      </c>
    </row>
    <row r="1051" spans="1:9">
      <c r="A1051" s="68">
        <v>1088</v>
      </c>
      <c r="B1051" s="68" t="s">
        <v>7845</v>
      </c>
      <c r="C1051" s="68" t="s">
        <v>4012</v>
      </c>
      <c r="D1051" s="68"/>
      <c r="E1051" s="83" t="s">
        <v>3470</v>
      </c>
      <c r="F1051" s="83"/>
      <c r="G1051" s="83"/>
      <c r="H1051" s="83"/>
      <c r="I1051" s="68" t="s">
        <v>3679</v>
      </c>
    </row>
    <row r="1052" spans="1:9">
      <c r="A1052" s="68">
        <v>1089</v>
      </c>
      <c r="B1052" s="68" t="s">
        <v>7846</v>
      </c>
      <c r="C1052" s="68" t="s">
        <v>4013</v>
      </c>
      <c r="D1052" s="68"/>
      <c r="E1052" s="83" t="s">
        <v>3470</v>
      </c>
      <c r="F1052" s="83"/>
      <c r="G1052" s="83"/>
      <c r="H1052" s="83"/>
      <c r="I1052" s="68" t="s">
        <v>3679</v>
      </c>
    </row>
    <row r="1053" spans="1:9">
      <c r="A1053" s="68">
        <v>1090</v>
      </c>
      <c r="B1053" s="68" t="s">
        <v>7847</v>
      </c>
      <c r="C1053" s="68"/>
      <c r="D1053" s="68"/>
      <c r="E1053" s="83" t="s">
        <v>3470</v>
      </c>
      <c r="F1053" s="83"/>
      <c r="G1053" s="83"/>
      <c r="H1053" s="83"/>
      <c r="I1053" s="68" t="s">
        <v>3679</v>
      </c>
    </row>
    <row r="1054" spans="1:9">
      <c r="A1054" s="68">
        <v>1091</v>
      </c>
      <c r="B1054" s="68" t="s">
        <v>7848</v>
      </c>
      <c r="C1054" s="68" t="s">
        <v>3599</v>
      </c>
      <c r="D1054" s="68"/>
      <c r="E1054" s="83" t="s">
        <v>3470</v>
      </c>
      <c r="F1054" s="83"/>
      <c r="G1054" s="83"/>
      <c r="H1054" s="83"/>
      <c r="I1054" s="68" t="s">
        <v>3679</v>
      </c>
    </row>
    <row r="1055" spans="1:9">
      <c r="A1055" s="68">
        <v>1092</v>
      </c>
      <c r="B1055" s="68" t="s">
        <v>7849</v>
      </c>
      <c r="C1055" s="68" t="s">
        <v>4014</v>
      </c>
      <c r="D1055" s="68"/>
      <c r="E1055" s="83" t="s">
        <v>3470</v>
      </c>
      <c r="F1055" s="83"/>
      <c r="G1055" s="83"/>
      <c r="H1055" s="83"/>
      <c r="I1055" s="68" t="s">
        <v>3679</v>
      </c>
    </row>
    <row r="1056" spans="1:9">
      <c r="A1056" s="68">
        <v>1093</v>
      </c>
      <c r="B1056" s="68" t="s">
        <v>7850</v>
      </c>
      <c r="C1056" s="68" t="s">
        <v>4015</v>
      </c>
      <c r="D1056" s="68"/>
      <c r="E1056" s="83" t="s">
        <v>3470</v>
      </c>
      <c r="F1056" s="83"/>
      <c r="G1056" s="83"/>
      <c r="H1056" s="83"/>
      <c r="I1056" s="68" t="s">
        <v>3679</v>
      </c>
    </row>
    <row r="1057" spans="1:9">
      <c r="A1057" s="68">
        <v>1094</v>
      </c>
      <c r="B1057" s="68" t="s">
        <v>7851</v>
      </c>
      <c r="C1057" s="68" t="s">
        <v>4016</v>
      </c>
      <c r="D1057" s="68"/>
      <c r="E1057" s="83" t="s">
        <v>3470</v>
      </c>
      <c r="F1057" s="83"/>
      <c r="G1057" s="83"/>
      <c r="H1057" s="83"/>
      <c r="I1057" s="68" t="s">
        <v>3679</v>
      </c>
    </row>
    <row r="1058" spans="1:9">
      <c r="A1058" s="68">
        <v>1095</v>
      </c>
      <c r="B1058" s="68" t="s">
        <v>8278</v>
      </c>
      <c r="C1058" s="68" t="s">
        <v>4017</v>
      </c>
      <c r="D1058" s="68"/>
      <c r="E1058" s="83" t="s">
        <v>3470</v>
      </c>
      <c r="F1058" s="83"/>
      <c r="G1058" s="83"/>
      <c r="H1058" s="83"/>
      <c r="I1058" s="68"/>
    </row>
    <row r="1059" spans="1:9">
      <c r="A1059" s="68">
        <v>1096</v>
      </c>
      <c r="B1059" s="68" t="s">
        <v>7852</v>
      </c>
      <c r="C1059" s="68" t="s">
        <v>4018</v>
      </c>
      <c r="D1059" s="68"/>
      <c r="E1059" s="83" t="s">
        <v>3470</v>
      </c>
      <c r="F1059" s="83"/>
      <c r="G1059" s="83"/>
      <c r="H1059" s="83"/>
      <c r="I1059" s="68"/>
    </row>
    <row r="1060" spans="1:9">
      <c r="A1060" s="68">
        <v>1097</v>
      </c>
      <c r="B1060" s="68" t="s">
        <v>7853</v>
      </c>
      <c r="C1060" s="68" t="s">
        <v>4019</v>
      </c>
      <c r="D1060" s="68"/>
      <c r="E1060" s="83" t="s">
        <v>3470</v>
      </c>
      <c r="F1060" s="83"/>
      <c r="G1060" s="83"/>
      <c r="H1060" s="83"/>
      <c r="I1060" s="68" t="s">
        <v>3679</v>
      </c>
    </row>
    <row r="1061" spans="1:9">
      <c r="A1061" s="68">
        <v>1098</v>
      </c>
      <c r="B1061" s="68" t="s">
        <v>7854</v>
      </c>
      <c r="C1061" s="68" t="s">
        <v>4020</v>
      </c>
      <c r="D1061" s="68"/>
      <c r="E1061" s="83" t="s">
        <v>3470</v>
      </c>
      <c r="F1061" s="83"/>
      <c r="G1061" s="83"/>
      <c r="H1061" s="83"/>
      <c r="I1061" s="68" t="s">
        <v>3674</v>
      </c>
    </row>
    <row r="1062" spans="1:9">
      <c r="A1062" s="68">
        <v>1099</v>
      </c>
      <c r="B1062" s="68" t="s">
        <v>7855</v>
      </c>
      <c r="C1062" s="68" t="s">
        <v>4021</v>
      </c>
      <c r="D1062" s="68"/>
      <c r="E1062" s="83" t="s">
        <v>3470</v>
      </c>
      <c r="F1062" s="83"/>
      <c r="G1062" s="83"/>
      <c r="H1062" s="83"/>
      <c r="I1062" s="68" t="s">
        <v>3674</v>
      </c>
    </row>
    <row r="1063" spans="1:9">
      <c r="A1063" s="68">
        <v>1100</v>
      </c>
      <c r="B1063" s="68" t="s">
        <v>5788</v>
      </c>
      <c r="C1063" s="68" t="s">
        <v>3522</v>
      </c>
      <c r="D1063" s="68"/>
      <c r="E1063" s="83"/>
      <c r="F1063" s="83"/>
      <c r="G1063" s="83"/>
      <c r="H1063" s="83"/>
      <c r="I1063" s="68"/>
    </row>
    <row r="1064" spans="1:9">
      <c r="A1064" s="68">
        <v>1101</v>
      </c>
      <c r="B1064" s="68" t="s">
        <v>7856</v>
      </c>
      <c r="C1064" s="68" t="s">
        <v>4022</v>
      </c>
      <c r="D1064" s="68"/>
      <c r="E1064" s="83" t="s">
        <v>3470</v>
      </c>
      <c r="F1064" s="83"/>
      <c r="G1064" s="83"/>
      <c r="H1064" s="83"/>
      <c r="I1064" s="68" t="s">
        <v>3674</v>
      </c>
    </row>
    <row r="1065" spans="1:9">
      <c r="A1065" s="68">
        <v>1102</v>
      </c>
      <c r="B1065" s="68" t="s">
        <v>6040</v>
      </c>
      <c r="C1065" s="68"/>
      <c r="D1065" s="68"/>
      <c r="E1065" s="83"/>
      <c r="F1065" s="83"/>
      <c r="G1065" s="83"/>
      <c r="H1065" s="83"/>
      <c r="I1065" s="68"/>
    </row>
    <row r="1066" spans="1:9">
      <c r="A1066" s="68">
        <v>1103</v>
      </c>
      <c r="B1066" s="68" t="s">
        <v>5789</v>
      </c>
      <c r="C1066" s="68"/>
      <c r="D1066" s="68"/>
      <c r="E1066" s="83"/>
      <c r="F1066" s="83"/>
      <c r="G1066" s="83"/>
      <c r="H1066" s="83"/>
      <c r="I1066" s="68"/>
    </row>
    <row r="1067" spans="1:9">
      <c r="A1067" s="68">
        <v>1104</v>
      </c>
      <c r="B1067" s="68" t="s">
        <v>8279</v>
      </c>
      <c r="C1067" s="68"/>
      <c r="D1067" s="68"/>
      <c r="E1067" s="83" t="s">
        <v>3470</v>
      </c>
      <c r="F1067" s="83"/>
      <c r="G1067" s="83"/>
      <c r="H1067" s="83"/>
      <c r="I1067" s="68" t="s">
        <v>3674</v>
      </c>
    </row>
    <row r="1068" spans="1:9">
      <c r="A1068" s="68">
        <v>1105</v>
      </c>
      <c r="B1068" s="68" t="s">
        <v>6041</v>
      </c>
      <c r="C1068" s="68"/>
      <c r="D1068" s="68"/>
      <c r="E1068" s="83"/>
      <c r="F1068" s="83"/>
      <c r="G1068" s="83"/>
      <c r="H1068" s="83"/>
      <c r="I1068" s="68"/>
    </row>
    <row r="1069" spans="1:9">
      <c r="A1069" s="68">
        <v>1106</v>
      </c>
      <c r="B1069" s="68" t="s">
        <v>7857</v>
      </c>
      <c r="C1069" s="68"/>
      <c r="D1069" s="68"/>
      <c r="E1069" s="83" t="s">
        <v>3470</v>
      </c>
      <c r="F1069" s="83"/>
      <c r="G1069" s="83"/>
      <c r="H1069" s="83"/>
      <c r="I1069" s="68" t="s">
        <v>3674</v>
      </c>
    </row>
    <row r="1070" spans="1:9">
      <c r="A1070" s="68">
        <v>1107</v>
      </c>
      <c r="B1070" s="68" t="s">
        <v>7858</v>
      </c>
      <c r="C1070" s="68"/>
      <c r="D1070" s="68"/>
      <c r="E1070" s="83" t="s">
        <v>3470</v>
      </c>
      <c r="F1070" s="83"/>
      <c r="G1070" s="83"/>
      <c r="H1070" s="83"/>
      <c r="I1070" s="68" t="s">
        <v>3674</v>
      </c>
    </row>
    <row r="1071" spans="1:9">
      <c r="A1071" s="68">
        <v>1108</v>
      </c>
      <c r="B1071" s="68" t="s">
        <v>7859</v>
      </c>
      <c r="C1071" s="68" t="s">
        <v>4023</v>
      </c>
      <c r="D1071" s="68"/>
      <c r="E1071" s="83" t="s">
        <v>3470</v>
      </c>
      <c r="F1071" s="83"/>
      <c r="G1071" s="83"/>
      <c r="H1071" s="83"/>
      <c r="I1071" s="68" t="s">
        <v>3674</v>
      </c>
    </row>
    <row r="1072" spans="1:9">
      <c r="A1072" s="68">
        <v>1109</v>
      </c>
      <c r="B1072" s="68" t="s">
        <v>6042</v>
      </c>
      <c r="C1072" s="68" t="s">
        <v>3523</v>
      </c>
      <c r="D1072" s="68"/>
      <c r="E1072" s="83"/>
      <c r="F1072" s="83"/>
      <c r="G1072" s="83"/>
      <c r="H1072" s="83"/>
      <c r="I1072" s="68"/>
    </row>
    <row r="1073" spans="1:9">
      <c r="A1073" s="68">
        <v>1110</v>
      </c>
      <c r="B1073" s="68" t="s">
        <v>7860</v>
      </c>
      <c r="C1073" s="68" t="s">
        <v>3501</v>
      </c>
      <c r="D1073" s="68"/>
      <c r="E1073" s="83" t="s">
        <v>3470</v>
      </c>
      <c r="F1073" s="83"/>
      <c r="G1073" s="83"/>
      <c r="H1073" s="83"/>
      <c r="I1073" s="68" t="s">
        <v>3679</v>
      </c>
    </row>
    <row r="1074" spans="1:9">
      <c r="A1074" s="68">
        <v>1111</v>
      </c>
      <c r="B1074" s="68" t="s">
        <v>6043</v>
      </c>
      <c r="C1074" s="68"/>
      <c r="D1074" s="68"/>
      <c r="E1074" s="83"/>
      <c r="F1074" s="83"/>
      <c r="G1074" s="83"/>
      <c r="H1074" s="83"/>
      <c r="I1074" s="68"/>
    </row>
    <row r="1075" spans="1:9">
      <c r="A1075" s="68">
        <v>1112</v>
      </c>
      <c r="B1075" s="68" t="s">
        <v>6044</v>
      </c>
      <c r="C1075" s="68"/>
      <c r="D1075" s="68"/>
      <c r="E1075" s="83"/>
      <c r="F1075" s="83"/>
      <c r="G1075" s="83"/>
      <c r="H1075" s="83"/>
      <c r="I1075" s="68"/>
    </row>
    <row r="1076" spans="1:9">
      <c r="A1076" s="68">
        <v>1113</v>
      </c>
      <c r="B1076" s="68" t="s">
        <v>7861</v>
      </c>
      <c r="C1076" s="68" t="s">
        <v>4024</v>
      </c>
      <c r="D1076" s="68"/>
      <c r="E1076" s="83" t="s">
        <v>3470</v>
      </c>
      <c r="F1076" s="83"/>
      <c r="G1076" s="83"/>
      <c r="H1076" s="83"/>
      <c r="I1076" s="68" t="s">
        <v>3674</v>
      </c>
    </row>
    <row r="1077" spans="1:9">
      <c r="A1077" s="68">
        <v>1114</v>
      </c>
      <c r="B1077" s="68" t="s">
        <v>7862</v>
      </c>
      <c r="C1077" s="68" t="s">
        <v>4025</v>
      </c>
      <c r="D1077" s="68"/>
      <c r="E1077" s="83" t="s">
        <v>3470</v>
      </c>
      <c r="F1077" s="83"/>
      <c r="G1077" s="83"/>
      <c r="H1077" s="83"/>
      <c r="I1077" s="68" t="s">
        <v>3674</v>
      </c>
    </row>
    <row r="1078" spans="1:9">
      <c r="A1078" s="68">
        <v>1115</v>
      </c>
      <c r="B1078" s="68" t="s">
        <v>7863</v>
      </c>
      <c r="C1078" s="68" t="s">
        <v>4026</v>
      </c>
      <c r="D1078" s="68"/>
      <c r="E1078" s="83" t="s">
        <v>3470</v>
      </c>
      <c r="F1078" s="83"/>
      <c r="G1078" s="83"/>
      <c r="H1078" s="83"/>
      <c r="I1078" s="68" t="s">
        <v>3674</v>
      </c>
    </row>
    <row r="1079" spans="1:9">
      <c r="A1079" s="68">
        <v>1116</v>
      </c>
      <c r="B1079" s="68" t="s">
        <v>6045</v>
      </c>
      <c r="C1079" s="68"/>
      <c r="D1079" s="68"/>
      <c r="E1079" s="83"/>
      <c r="F1079" s="83"/>
      <c r="G1079" s="83"/>
      <c r="H1079" s="83"/>
      <c r="I1079" s="68"/>
    </row>
    <row r="1080" spans="1:9">
      <c r="A1080" s="68">
        <v>1117</v>
      </c>
      <c r="B1080" s="68" t="s">
        <v>7864</v>
      </c>
      <c r="C1080" s="68" t="s">
        <v>4027</v>
      </c>
      <c r="D1080" s="68"/>
      <c r="E1080" s="83" t="s">
        <v>3470</v>
      </c>
      <c r="F1080" s="83"/>
      <c r="G1080" s="83"/>
      <c r="H1080" s="83"/>
      <c r="I1080" s="68" t="s">
        <v>3674</v>
      </c>
    </row>
    <row r="1081" spans="1:9">
      <c r="A1081" s="68">
        <v>1118</v>
      </c>
      <c r="B1081" s="68" t="s">
        <v>7865</v>
      </c>
      <c r="C1081" s="68" t="s">
        <v>4028</v>
      </c>
      <c r="D1081" s="68"/>
      <c r="E1081" s="83" t="s">
        <v>3470</v>
      </c>
      <c r="F1081" s="83"/>
      <c r="G1081" s="83"/>
      <c r="H1081" s="83"/>
      <c r="I1081" s="68" t="s">
        <v>3674</v>
      </c>
    </row>
    <row r="1082" spans="1:9">
      <c r="A1082" s="68">
        <v>1119</v>
      </c>
      <c r="B1082" s="68" t="s">
        <v>7866</v>
      </c>
      <c r="C1082" s="68" t="s">
        <v>4029</v>
      </c>
      <c r="D1082" s="68"/>
      <c r="E1082" s="83" t="s">
        <v>3470</v>
      </c>
      <c r="F1082" s="83"/>
      <c r="G1082" s="83"/>
      <c r="H1082" s="83"/>
      <c r="I1082" s="68" t="s">
        <v>3674</v>
      </c>
    </row>
    <row r="1083" spans="1:9">
      <c r="A1083" s="68">
        <v>1120</v>
      </c>
      <c r="B1083" s="68" t="s">
        <v>7867</v>
      </c>
      <c r="C1083" s="68" t="s">
        <v>4030</v>
      </c>
      <c r="D1083" s="68"/>
      <c r="E1083" s="83" t="s">
        <v>3470</v>
      </c>
      <c r="F1083" s="83"/>
      <c r="G1083" s="83"/>
      <c r="H1083" s="83"/>
      <c r="I1083" s="68" t="s">
        <v>3674</v>
      </c>
    </row>
    <row r="1084" spans="1:9">
      <c r="A1084" s="68">
        <v>1121</v>
      </c>
      <c r="B1084" s="68" t="s">
        <v>7868</v>
      </c>
      <c r="C1084" s="68" t="s">
        <v>4031</v>
      </c>
      <c r="D1084" s="68"/>
      <c r="E1084" s="83" t="s">
        <v>3470</v>
      </c>
      <c r="F1084" s="83"/>
      <c r="G1084" s="83"/>
      <c r="H1084" s="83"/>
      <c r="I1084" s="68" t="s">
        <v>3674</v>
      </c>
    </row>
    <row r="1085" spans="1:9">
      <c r="A1085" s="68">
        <v>1122</v>
      </c>
      <c r="B1085" s="68" t="s">
        <v>7869</v>
      </c>
      <c r="C1085" s="68" t="s">
        <v>4032</v>
      </c>
      <c r="D1085" s="68"/>
      <c r="E1085" s="83" t="s">
        <v>3470</v>
      </c>
      <c r="F1085" s="83"/>
      <c r="G1085" s="83"/>
      <c r="H1085" s="83"/>
      <c r="I1085" s="68" t="s">
        <v>3674</v>
      </c>
    </row>
    <row r="1086" spans="1:9">
      <c r="A1086" s="68">
        <v>1123</v>
      </c>
      <c r="B1086" s="68" t="s">
        <v>7870</v>
      </c>
      <c r="C1086" s="68" t="s">
        <v>4033</v>
      </c>
      <c r="D1086" s="68"/>
      <c r="E1086" s="83" t="s">
        <v>3470</v>
      </c>
      <c r="F1086" s="83"/>
      <c r="G1086" s="83"/>
      <c r="H1086" s="83"/>
      <c r="I1086" s="68" t="s">
        <v>3674</v>
      </c>
    </row>
    <row r="1087" spans="1:9">
      <c r="A1087" s="68">
        <v>1124</v>
      </c>
      <c r="B1087" s="68" t="s">
        <v>7871</v>
      </c>
      <c r="C1087" s="68" t="s">
        <v>4034</v>
      </c>
      <c r="D1087" s="68"/>
      <c r="E1087" s="83" t="s">
        <v>3470</v>
      </c>
      <c r="F1087" s="83"/>
      <c r="G1087" s="83"/>
      <c r="H1087" s="83"/>
      <c r="I1087" s="68" t="s">
        <v>3674</v>
      </c>
    </row>
    <row r="1088" spans="1:9">
      <c r="A1088" s="68">
        <v>1125</v>
      </c>
      <c r="B1088" s="68" t="s">
        <v>7872</v>
      </c>
      <c r="C1088" s="68"/>
      <c r="D1088" s="68"/>
      <c r="E1088" s="83" t="s">
        <v>3470</v>
      </c>
      <c r="F1088" s="83"/>
      <c r="G1088" s="83"/>
      <c r="H1088" s="83"/>
      <c r="I1088" s="68" t="s">
        <v>3674</v>
      </c>
    </row>
    <row r="1089" spans="1:9">
      <c r="A1089" s="68">
        <v>1126</v>
      </c>
      <c r="B1089" s="68" t="s">
        <v>8440</v>
      </c>
      <c r="C1089" s="68"/>
      <c r="D1089" s="68"/>
      <c r="E1089" s="83"/>
      <c r="F1089" s="83"/>
      <c r="G1089" s="83"/>
      <c r="H1089" s="83"/>
      <c r="I1089" s="68"/>
    </row>
    <row r="1090" spans="1:9">
      <c r="A1090" s="68">
        <v>1127</v>
      </c>
      <c r="B1090" s="68" t="s">
        <v>6046</v>
      </c>
      <c r="C1090" s="68"/>
      <c r="D1090" s="68"/>
      <c r="E1090" s="83"/>
      <c r="F1090" s="83"/>
      <c r="G1090" s="83"/>
      <c r="H1090" s="83"/>
      <c r="I1090" s="68"/>
    </row>
    <row r="1091" spans="1:9">
      <c r="A1091" s="68">
        <v>1128</v>
      </c>
      <c r="B1091" s="68" t="s">
        <v>7285</v>
      </c>
      <c r="C1091" s="68"/>
      <c r="D1091" s="68"/>
      <c r="E1091" s="83" t="s">
        <v>3644</v>
      </c>
      <c r="F1091" s="83"/>
      <c r="G1091" s="83"/>
      <c r="H1091" s="83"/>
      <c r="I1091" s="68"/>
    </row>
    <row r="1092" spans="1:9">
      <c r="A1092" s="68">
        <v>1129</v>
      </c>
      <c r="B1092" s="68" t="s">
        <v>6047</v>
      </c>
      <c r="C1092" s="68" t="s">
        <v>3524</v>
      </c>
      <c r="D1092" s="68"/>
      <c r="E1092" s="83"/>
      <c r="F1092" s="83"/>
      <c r="G1092" s="83"/>
      <c r="H1092" s="83"/>
      <c r="I1092" s="68"/>
    </row>
    <row r="1093" spans="1:9">
      <c r="A1093" s="68">
        <v>1130</v>
      </c>
      <c r="B1093" s="68" t="s">
        <v>6048</v>
      </c>
      <c r="C1093" s="68" t="s">
        <v>3525</v>
      </c>
      <c r="D1093" s="68"/>
      <c r="E1093" s="83"/>
      <c r="F1093" s="83"/>
      <c r="G1093" s="83"/>
      <c r="H1093" s="83"/>
      <c r="I1093" s="68"/>
    </row>
    <row r="1094" spans="1:9">
      <c r="A1094" s="68">
        <v>1131</v>
      </c>
      <c r="B1094" s="68" t="s">
        <v>7873</v>
      </c>
      <c r="C1094" s="68"/>
      <c r="D1094" s="68"/>
      <c r="E1094" s="83" t="s">
        <v>3470</v>
      </c>
      <c r="F1094" s="83"/>
      <c r="G1094" s="83"/>
      <c r="H1094" s="83"/>
      <c r="I1094" s="68" t="s">
        <v>3674</v>
      </c>
    </row>
    <row r="1095" spans="1:9">
      <c r="A1095" s="68">
        <v>1132</v>
      </c>
      <c r="B1095" s="68" t="s">
        <v>5790</v>
      </c>
      <c r="C1095" s="68"/>
      <c r="D1095" s="68"/>
      <c r="E1095" s="83"/>
      <c r="F1095" s="83"/>
      <c r="G1095" s="83"/>
      <c r="H1095" s="83"/>
      <c r="I1095" s="68"/>
    </row>
    <row r="1096" spans="1:9">
      <c r="A1096" s="68">
        <v>1133</v>
      </c>
      <c r="B1096" s="68" t="s">
        <v>7874</v>
      </c>
      <c r="C1096" s="68" t="s">
        <v>4035</v>
      </c>
      <c r="D1096" s="68"/>
      <c r="E1096" s="83" t="s">
        <v>3470</v>
      </c>
      <c r="F1096" s="83"/>
      <c r="G1096" s="83"/>
      <c r="H1096" s="83"/>
      <c r="I1096" s="68" t="s">
        <v>3679</v>
      </c>
    </row>
    <row r="1097" spans="1:9">
      <c r="A1097" s="68">
        <v>1134</v>
      </c>
      <c r="B1097" s="68" t="s">
        <v>7875</v>
      </c>
      <c r="C1097" s="68" t="s">
        <v>4036</v>
      </c>
      <c r="D1097" s="68"/>
      <c r="E1097" s="83" t="s">
        <v>3470</v>
      </c>
      <c r="F1097" s="83"/>
      <c r="G1097" s="83"/>
      <c r="H1097" s="83"/>
      <c r="I1097" s="68" t="s">
        <v>3679</v>
      </c>
    </row>
    <row r="1098" spans="1:9">
      <c r="A1098" s="68">
        <v>1135</v>
      </c>
      <c r="B1098" s="68" t="s">
        <v>7876</v>
      </c>
      <c r="C1098" s="68" t="s">
        <v>4037</v>
      </c>
      <c r="D1098" s="68"/>
      <c r="E1098" s="83" t="s">
        <v>3470</v>
      </c>
      <c r="F1098" s="83"/>
      <c r="G1098" s="83"/>
      <c r="H1098" s="83"/>
      <c r="I1098" s="68" t="s">
        <v>3679</v>
      </c>
    </row>
    <row r="1099" spans="1:9">
      <c r="A1099" s="68">
        <v>1136</v>
      </c>
      <c r="B1099" s="68" t="s">
        <v>6049</v>
      </c>
      <c r="C1099" s="68"/>
      <c r="D1099" s="68"/>
      <c r="E1099" s="83"/>
      <c r="F1099" s="83"/>
      <c r="G1099" s="83"/>
      <c r="H1099" s="83"/>
      <c r="I1099" s="68"/>
    </row>
    <row r="1100" spans="1:9">
      <c r="A1100" s="68">
        <v>1137</v>
      </c>
      <c r="B1100" s="68" t="s">
        <v>7877</v>
      </c>
      <c r="C1100" s="68"/>
      <c r="D1100" s="68"/>
      <c r="E1100" s="83" t="s">
        <v>3470</v>
      </c>
      <c r="F1100" s="83"/>
      <c r="G1100" s="83"/>
      <c r="H1100" s="83"/>
      <c r="I1100" s="68" t="s">
        <v>3674</v>
      </c>
    </row>
    <row r="1101" spans="1:9">
      <c r="A1101" s="68">
        <v>1138</v>
      </c>
      <c r="B1101" s="68" t="s">
        <v>7878</v>
      </c>
      <c r="C1101" s="68"/>
      <c r="D1101" s="68"/>
      <c r="E1101" s="83" t="s">
        <v>3470</v>
      </c>
      <c r="F1101" s="83"/>
      <c r="G1101" s="83"/>
      <c r="H1101" s="83"/>
      <c r="I1101" s="68" t="s">
        <v>3674</v>
      </c>
    </row>
    <row r="1102" spans="1:9">
      <c r="A1102" s="68">
        <v>1139</v>
      </c>
      <c r="B1102" s="68" t="s">
        <v>7879</v>
      </c>
      <c r="C1102" s="68"/>
      <c r="D1102" s="68"/>
      <c r="E1102" s="83" t="s">
        <v>3470</v>
      </c>
      <c r="F1102" s="83"/>
      <c r="G1102" s="83"/>
      <c r="H1102" s="83"/>
      <c r="I1102" s="68" t="s">
        <v>3674</v>
      </c>
    </row>
    <row r="1103" spans="1:9">
      <c r="A1103" s="68">
        <v>1140</v>
      </c>
      <c r="B1103" s="68" t="s">
        <v>7880</v>
      </c>
      <c r="C1103" s="68" t="s">
        <v>4038</v>
      </c>
      <c r="D1103" s="68"/>
      <c r="E1103" s="83" t="s">
        <v>3470</v>
      </c>
      <c r="F1103" s="83"/>
      <c r="G1103" s="83"/>
      <c r="H1103" s="83"/>
      <c r="I1103" s="68" t="s">
        <v>3674</v>
      </c>
    </row>
    <row r="1104" spans="1:9">
      <c r="A1104" s="68">
        <v>1141</v>
      </c>
      <c r="B1104" s="68" t="s">
        <v>7881</v>
      </c>
      <c r="C1104" s="68" t="s">
        <v>4039</v>
      </c>
      <c r="D1104" s="68"/>
      <c r="E1104" s="83" t="s">
        <v>3470</v>
      </c>
      <c r="F1104" s="83"/>
      <c r="G1104" s="83"/>
      <c r="H1104" s="83"/>
      <c r="I1104" s="68" t="s">
        <v>3679</v>
      </c>
    </row>
    <row r="1105" spans="1:9">
      <c r="A1105" s="68">
        <v>1142</v>
      </c>
      <c r="B1105" s="68" t="s">
        <v>7882</v>
      </c>
      <c r="C1105" s="68" t="s">
        <v>4040</v>
      </c>
      <c r="D1105" s="68"/>
      <c r="E1105" s="83" t="s">
        <v>3470</v>
      </c>
      <c r="F1105" s="83"/>
      <c r="G1105" s="83"/>
      <c r="H1105" s="83"/>
      <c r="I1105" s="68" t="s">
        <v>3679</v>
      </c>
    </row>
    <row r="1106" spans="1:9">
      <c r="A1106" s="68">
        <v>1143</v>
      </c>
      <c r="B1106" s="68" t="s">
        <v>7883</v>
      </c>
      <c r="C1106" s="68" t="s">
        <v>4041</v>
      </c>
      <c r="D1106" s="68"/>
      <c r="E1106" s="83" t="s">
        <v>3470</v>
      </c>
      <c r="F1106" s="83"/>
      <c r="G1106" s="83"/>
      <c r="H1106" s="83"/>
      <c r="I1106" s="68" t="s">
        <v>3679</v>
      </c>
    </row>
    <row r="1107" spans="1:9">
      <c r="A1107" s="68">
        <v>1144</v>
      </c>
      <c r="B1107" s="68" t="s">
        <v>6050</v>
      </c>
      <c r="C1107" s="68"/>
      <c r="D1107" s="68"/>
      <c r="E1107" s="83"/>
      <c r="F1107" s="83"/>
      <c r="G1107" s="83"/>
      <c r="H1107" s="83"/>
      <c r="I1107" s="68"/>
    </row>
    <row r="1108" spans="1:9">
      <c r="A1108" s="68">
        <v>1145</v>
      </c>
      <c r="B1108" s="68" t="s">
        <v>7884</v>
      </c>
      <c r="C1108" s="68"/>
      <c r="D1108" s="68"/>
      <c r="E1108" s="83" t="s">
        <v>3470</v>
      </c>
      <c r="F1108" s="83"/>
      <c r="G1108" s="83"/>
      <c r="H1108" s="83"/>
      <c r="I1108" s="68" t="s">
        <v>3674</v>
      </c>
    </row>
    <row r="1109" spans="1:9">
      <c r="A1109" s="68">
        <v>1146</v>
      </c>
      <c r="B1109" s="68" t="s">
        <v>6051</v>
      </c>
      <c r="C1109" s="68" t="s">
        <v>3238</v>
      </c>
      <c r="D1109" s="68"/>
      <c r="E1109" s="68" t="s">
        <v>8606</v>
      </c>
      <c r="F1109" s="68"/>
      <c r="G1109" s="68"/>
      <c r="H1109" s="68"/>
      <c r="I1109" s="68"/>
    </row>
    <row r="1110" spans="1:9">
      <c r="A1110" s="68">
        <v>1147</v>
      </c>
      <c r="B1110" s="68" t="s">
        <v>6052</v>
      </c>
      <c r="C1110" s="68" t="s">
        <v>3526</v>
      </c>
      <c r="D1110" s="68"/>
      <c r="E1110" s="68" t="s">
        <v>8606</v>
      </c>
      <c r="F1110" s="68"/>
      <c r="G1110" s="68"/>
      <c r="H1110" s="68"/>
      <c r="I1110" s="68"/>
    </row>
    <row r="1111" spans="1:9">
      <c r="A1111" s="68">
        <v>1148</v>
      </c>
      <c r="B1111" s="68" t="s">
        <v>6053</v>
      </c>
      <c r="C1111" s="68" t="s">
        <v>3527</v>
      </c>
      <c r="D1111" s="68"/>
      <c r="E1111" s="68" t="s">
        <v>8606</v>
      </c>
      <c r="F1111" s="68"/>
      <c r="G1111" s="68"/>
      <c r="H1111" s="68"/>
      <c r="I1111" s="68"/>
    </row>
    <row r="1112" spans="1:9">
      <c r="A1112" s="68">
        <v>1149</v>
      </c>
      <c r="B1112" s="68" t="s">
        <v>6054</v>
      </c>
      <c r="C1112" s="68" t="s">
        <v>3528</v>
      </c>
      <c r="D1112" s="68"/>
      <c r="E1112" s="68" t="s">
        <v>8606</v>
      </c>
      <c r="F1112" s="68"/>
      <c r="G1112" s="68"/>
      <c r="H1112" s="68"/>
      <c r="I1112" s="68"/>
    </row>
    <row r="1113" spans="1:9">
      <c r="A1113" s="68">
        <v>1150</v>
      </c>
      <c r="B1113" s="68" t="s">
        <v>7885</v>
      </c>
      <c r="C1113" s="68" t="s">
        <v>4042</v>
      </c>
      <c r="D1113" s="68"/>
      <c r="E1113" s="83" t="s">
        <v>3470</v>
      </c>
      <c r="F1113" s="83"/>
      <c r="G1113" s="83"/>
      <c r="H1113" s="83"/>
      <c r="I1113" s="68" t="s">
        <v>3679</v>
      </c>
    </row>
    <row r="1114" spans="1:9">
      <c r="A1114" s="68">
        <v>1151</v>
      </c>
      <c r="B1114" s="68" t="s">
        <v>7886</v>
      </c>
      <c r="C1114" s="68" t="s">
        <v>4043</v>
      </c>
      <c r="D1114" s="68"/>
      <c r="E1114" s="83" t="s">
        <v>3470</v>
      </c>
      <c r="F1114" s="83"/>
      <c r="G1114" s="83"/>
      <c r="H1114" s="83"/>
      <c r="I1114" s="68" t="s">
        <v>3679</v>
      </c>
    </row>
    <row r="1115" spans="1:9">
      <c r="A1115" s="68">
        <v>1152</v>
      </c>
      <c r="B1115" s="68" t="s">
        <v>7887</v>
      </c>
      <c r="C1115" s="68" t="s">
        <v>4044</v>
      </c>
      <c r="D1115" s="68"/>
      <c r="E1115" s="83" t="s">
        <v>3470</v>
      </c>
      <c r="F1115" s="83"/>
      <c r="G1115" s="83"/>
      <c r="H1115" s="83"/>
      <c r="I1115" s="68" t="s">
        <v>3679</v>
      </c>
    </row>
    <row r="1116" spans="1:9">
      <c r="A1116" s="68">
        <v>1153</v>
      </c>
      <c r="B1116" s="68" t="s">
        <v>7888</v>
      </c>
      <c r="C1116" s="68"/>
      <c r="D1116" s="68"/>
      <c r="E1116" s="83" t="s">
        <v>3470</v>
      </c>
      <c r="F1116" s="83"/>
      <c r="G1116" s="83"/>
      <c r="H1116" s="83"/>
      <c r="I1116" s="68" t="s">
        <v>3674</v>
      </c>
    </row>
    <row r="1117" spans="1:9">
      <c r="A1117" s="68">
        <v>1154</v>
      </c>
      <c r="B1117" s="68" t="s">
        <v>6055</v>
      </c>
      <c r="C1117" s="68"/>
      <c r="D1117" s="68"/>
      <c r="E1117" s="83"/>
      <c r="F1117" s="83"/>
      <c r="G1117" s="83"/>
      <c r="H1117" s="83"/>
      <c r="I1117" s="68"/>
    </row>
    <row r="1118" spans="1:9">
      <c r="A1118" s="68">
        <v>1155</v>
      </c>
      <c r="B1118" s="68" t="s">
        <v>7889</v>
      </c>
      <c r="C1118" s="68" t="s">
        <v>4045</v>
      </c>
      <c r="D1118" s="68"/>
      <c r="E1118" s="83" t="s">
        <v>3470</v>
      </c>
      <c r="F1118" s="83"/>
      <c r="G1118" s="83"/>
      <c r="H1118" s="83"/>
      <c r="I1118" s="68" t="s">
        <v>3679</v>
      </c>
    </row>
    <row r="1119" spans="1:9">
      <c r="A1119" s="68">
        <v>1156</v>
      </c>
      <c r="B1119" s="68" t="s">
        <v>7890</v>
      </c>
      <c r="C1119" s="68" t="s">
        <v>3254</v>
      </c>
      <c r="D1119" s="68"/>
      <c r="E1119" s="83" t="s">
        <v>3470</v>
      </c>
      <c r="F1119" s="83"/>
      <c r="G1119" s="83"/>
      <c r="H1119" s="83"/>
      <c r="I1119" s="68" t="s">
        <v>3679</v>
      </c>
    </row>
    <row r="1120" spans="1:9">
      <c r="A1120" s="68">
        <v>1157</v>
      </c>
      <c r="B1120" s="68" t="s">
        <v>7891</v>
      </c>
      <c r="C1120" s="68" t="s">
        <v>4046</v>
      </c>
      <c r="D1120" s="68"/>
      <c r="E1120" s="83" t="s">
        <v>3470</v>
      </c>
      <c r="F1120" s="83"/>
      <c r="G1120" s="83"/>
      <c r="H1120" s="83"/>
      <c r="I1120" s="68" t="s">
        <v>3679</v>
      </c>
    </row>
    <row r="1121" spans="1:9">
      <c r="A1121" s="68">
        <v>1158</v>
      </c>
      <c r="B1121" s="68" t="s">
        <v>7892</v>
      </c>
      <c r="C1121" s="68"/>
      <c r="D1121" s="68"/>
      <c r="E1121" s="83" t="s">
        <v>3470</v>
      </c>
      <c r="F1121" s="83"/>
      <c r="G1121" s="83"/>
      <c r="H1121" s="83"/>
      <c r="I1121" s="68" t="s">
        <v>3679</v>
      </c>
    </row>
    <row r="1122" spans="1:9">
      <c r="A1122" s="68">
        <v>1159</v>
      </c>
      <c r="B1122" s="68" t="s">
        <v>7893</v>
      </c>
      <c r="C1122" s="68" t="s">
        <v>4047</v>
      </c>
      <c r="D1122" s="68"/>
      <c r="E1122" s="83" t="s">
        <v>3470</v>
      </c>
      <c r="F1122" s="83"/>
      <c r="G1122" s="83"/>
      <c r="H1122" s="83"/>
      <c r="I1122" s="68" t="s">
        <v>3679</v>
      </c>
    </row>
    <row r="1123" spans="1:9">
      <c r="A1123" s="68">
        <v>1160</v>
      </c>
      <c r="B1123" s="68" t="s">
        <v>7894</v>
      </c>
      <c r="C1123" s="68" t="s">
        <v>4048</v>
      </c>
      <c r="D1123" s="68"/>
      <c r="E1123" s="83" t="s">
        <v>3470</v>
      </c>
      <c r="F1123" s="83"/>
      <c r="G1123" s="83"/>
      <c r="H1123" s="83"/>
      <c r="I1123" s="68" t="s">
        <v>3679</v>
      </c>
    </row>
    <row r="1124" spans="1:9">
      <c r="A1124" s="68">
        <v>1161</v>
      </c>
      <c r="B1124" s="68" t="s">
        <v>7895</v>
      </c>
      <c r="C1124" s="68" t="s">
        <v>4049</v>
      </c>
      <c r="D1124" s="68"/>
      <c r="E1124" s="83" t="s">
        <v>3470</v>
      </c>
      <c r="F1124" s="83"/>
      <c r="G1124" s="83"/>
      <c r="H1124" s="83"/>
      <c r="I1124" s="68" t="s">
        <v>3679</v>
      </c>
    </row>
    <row r="1125" spans="1:9">
      <c r="A1125" s="68">
        <v>1162</v>
      </c>
      <c r="B1125" s="68" t="s">
        <v>7896</v>
      </c>
      <c r="C1125" s="68" t="s">
        <v>4050</v>
      </c>
      <c r="D1125" s="68"/>
      <c r="E1125" s="83" t="s">
        <v>3470</v>
      </c>
      <c r="F1125" s="83"/>
      <c r="G1125" s="83"/>
      <c r="H1125" s="83"/>
      <c r="I1125" s="68" t="s">
        <v>3679</v>
      </c>
    </row>
    <row r="1126" spans="1:9">
      <c r="A1126" s="68">
        <v>1163</v>
      </c>
      <c r="B1126" s="68" t="s">
        <v>7897</v>
      </c>
      <c r="C1126" s="68" t="s">
        <v>4051</v>
      </c>
      <c r="D1126" s="68"/>
      <c r="E1126" s="83" t="s">
        <v>3470</v>
      </c>
      <c r="F1126" s="83"/>
      <c r="G1126" s="83"/>
      <c r="H1126" s="83"/>
      <c r="I1126" s="68" t="s">
        <v>3679</v>
      </c>
    </row>
    <row r="1127" spans="1:9">
      <c r="A1127" s="68">
        <v>1164</v>
      </c>
      <c r="B1127" s="68" t="s">
        <v>7898</v>
      </c>
      <c r="C1127" s="68" t="s">
        <v>3195</v>
      </c>
      <c r="D1127" s="68"/>
      <c r="E1127" s="83" t="s">
        <v>3470</v>
      </c>
      <c r="F1127" s="83"/>
      <c r="G1127" s="83"/>
      <c r="H1127" s="83"/>
      <c r="I1127" s="68" t="s">
        <v>3679</v>
      </c>
    </row>
    <row r="1128" spans="1:9">
      <c r="A1128" s="68">
        <v>1165</v>
      </c>
      <c r="B1128" s="68" t="s">
        <v>7899</v>
      </c>
      <c r="C1128" s="68" t="s">
        <v>4052</v>
      </c>
      <c r="D1128" s="68"/>
      <c r="E1128" s="83" t="s">
        <v>3470</v>
      </c>
      <c r="F1128" s="83"/>
      <c r="G1128" s="83"/>
      <c r="H1128" s="83"/>
      <c r="I1128" s="68" t="s">
        <v>3679</v>
      </c>
    </row>
    <row r="1129" spans="1:9">
      <c r="A1129" s="68">
        <v>1166</v>
      </c>
      <c r="B1129" s="68" t="s">
        <v>8441</v>
      </c>
      <c r="C1129" s="68"/>
      <c r="D1129" s="68"/>
      <c r="E1129" s="83"/>
      <c r="F1129" s="83"/>
      <c r="G1129" s="83"/>
      <c r="H1129" s="83"/>
      <c r="I1129" s="68"/>
    </row>
    <row r="1130" spans="1:9">
      <c r="A1130" s="68">
        <v>1167</v>
      </c>
      <c r="B1130" s="68" t="s">
        <v>7900</v>
      </c>
      <c r="C1130" s="68" t="s">
        <v>3945</v>
      </c>
      <c r="D1130" s="68"/>
      <c r="E1130" s="83" t="s">
        <v>3470</v>
      </c>
      <c r="F1130" s="83"/>
      <c r="G1130" s="83"/>
      <c r="H1130" s="83"/>
      <c r="I1130" s="68" t="s">
        <v>3674</v>
      </c>
    </row>
    <row r="1131" spans="1:9">
      <c r="A1131" s="68">
        <v>1168</v>
      </c>
      <c r="B1131" s="68" t="s">
        <v>7901</v>
      </c>
      <c r="C1131" s="68"/>
      <c r="D1131" s="68"/>
      <c r="E1131" s="83" t="s">
        <v>3470</v>
      </c>
      <c r="F1131" s="83"/>
      <c r="G1131" s="83"/>
      <c r="H1131" s="83"/>
      <c r="I1131" s="68" t="s">
        <v>3674</v>
      </c>
    </row>
    <row r="1132" spans="1:9">
      <c r="A1132" s="68">
        <v>1169</v>
      </c>
      <c r="B1132" s="68" t="s">
        <v>7902</v>
      </c>
      <c r="C1132" s="68" t="s">
        <v>4053</v>
      </c>
      <c r="D1132" s="68"/>
      <c r="E1132" s="83" t="s">
        <v>3470</v>
      </c>
      <c r="F1132" s="83"/>
      <c r="G1132" s="83"/>
      <c r="H1132" s="83"/>
      <c r="I1132" s="68" t="s">
        <v>3674</v>
      </c>
    </row>
    <row r="1133" spans="1:9">
      <c r="A1133" s="68">
        <v>1170</v>
      </c>
      <c r="B1133" s="68" t="s">
        <v>7903</v>
      </c>
      <c r="C1133" s="68" t="s">
        <v>4054</v>
      </c>
      <c r="D1133" s="68"/>
      <c r="E1133" s="83" t="s">
        <v>3470</v>
      </c>
      <c r="F1133" s="83"/>
      <c r="G1133" s="83"/>
      <c r="H1133" s="83"/>
      <c r="I1133" s="68" t="s">
        <v>3674</v>
      </c>
    </row>
    <row r="1134" spans="1:9">
      <c r="A1134" s="68">
        <v>1171</v>
      </c>
      <c r="B1134" s="68" t="s">
        <v>7904</v>
      </c>
      <c r="C1134" s="68"/>
      <c r="D1134" s="68"/>
      <c r="E1134" s="83" t="s">
        <v>3470</v>
      </c>
      <c r="F1134" s="83"/>
      <c r="G1134" s="83"/>
      <c r="H1134" s="83"/>
      <c r="I1134" s="68" t="s">
        <v>3674</v>
      </c>
    </row>
    <row r="1135" spans="1:9">
      <c r="A1135" s="68">
        <v>1172</v>
      </c>
      <c r="B1135" s="68" t="s">
        <v>7905</v>
      </c>
      <c r="C1135" s="68" t="s">
        <v>4055</v>
      </c>
      <c r="D1135" s="68"/>
      <c r="E1135" s="83" t="s">
        <v>3470</v>
      </c>
      <c r="F1135" s="83"/>
      <c r="G1135" s="83"/>
      <c r="H1135" s="83"/>
      <c r="I1135" s="68" t="s">
        <v>3674</v>
      </c>
    </row>
    <row r="1136" spans="1:9">
      <c r="A1136" s="68">
        <v>1173</v>
      </c>
      <c r="B1136" s="68" t="s">
        <v>7906</v>
      </c>
      <c r="C1136" s="68" t="s">
        <v>4056</v>
      </c>
      <c r="D1136" s="68"/>
      <c r="E1136" s="83" t="s">
        <v>3470</v>
      </c>
      <c r="F1136" s="83"/>
      <c r="G1136" s="83"/>
      <c r="H1136" s="83"/>
      <c r="I1136" s="68" t="s">
        <v>3674</v>
      </c>
    </row>
    <row r="1137" spans="1:9">
      <c r="A1137" s="68">
        <v>1174</v>
      </c>
      <c r="B1137" s="68" t="s">
        <v>7907</v>
      </c>
      <c r="C1137" s="68" t="s">
        <v>4057</v>
      </c>
      <c r="D1137" s="68"/>
      <c r="E1137" s="83" t="s">
        <v>3470</v>
      </c>
      <c r="F1137" s="83"/>
      <c r="G1137" s="83"/>
      <c r="H1137" s="83"/>
      <c r="I1137" s="68" t="s">
        <v>3674</v>
      </c>
    </row>
    <row r="1138" spans="1:9">
      <c r="A1138" s="68">
        <v>1175</v>
      </c>
      <c r="B1138" s="68" t="s">
        <v>7908</v>
      </c>
      <c r="C1138" s="68" t="s">
        <v>4058</v>
      </c>
      <c r="D1138" s="68"/>
      <c r="E1138" s="83" t="s">
        <v>3470</v>
      </c>
      <c r="F1138" s="83"/>
      <c r="G1138" s="83"/>
      <c r="H1138" s="83"/>
      <c r="I1138" s="68" t="s">
        <v>3674</v>
      </c>
    </row>
    <row r="1139" spans="1:9">
      <c r="A1139" s="68">
        <v>1176</v>
      </c>
      <c r="B1139" s="68" t="s">
        <v>7909</v>
      </c>
      <c r="C1139" s="68" t="s">
        <v>4059</v>
      </c>
      <c r="D1139" s="68"/>
      <c r="E1139" s="83" t="s">
        <v>3470</v>
      </c>
      <c r="F1139" s="83"/>
      <c r="G1139" s="83"/>
      <c r="H1139" s="83"/>
      <c r="I1139" s="68" t="s">
        <v>3674</v>
      </c>
    </row>
    <row r="1140" spans="1:9">
      <c r="A1140" s="68">
        <v>1177</v>
      </c>
      <c r="B1140" s="68" t="s">
        <v>7910</v>
      </c>
      <c r="C1140" s="68" t="s">
        <v>4060</v>
      </c>
      <c r="D1140" s="68"/>
      <c r="E1140" s="83" t="s">
        <v>3470</v>
      </c>
      <c r="F1140" s="83"/>
      <c r="G1140" s="83"/>
      <c r="H1140" s="83"/>
      <c r="I1140" s="68" t="s">
        <v>3679</v>
      </c>
    </row>
    <row r="1141" spans="1:9">
      <c r="A1141" s="68">
        <v>1178</v>
      </c>
      <c r="B1141" s="68" t="s">
        <v>7911</v>
      </c>
      <c r="C1141" s="68"/>
      <c r="D1141" s="68"/>
      <c r="E1141" s="83" t="s">
        <v>3470</v>
      </c>
      <c r="F1141" s="83"/>
      <c r="G1141" s="83"/>
      <c r="H1141" s="83"/>
      <c r="I1141" s="68" t="s">
        <v>3679</v>
      </c>
    </row>
    <row r="1142" spans="1:9">
      <c r="A1142" s="68">
        <v>1179</v>
      </c>
      <c r="B1142" s="68" t="s">
        <v>7912</v>
      </c>
      <c r="C1142" s="68" t="s">
        <v>4061</v>
      </c>
      <c r="D1142" s="68"/>
      <c r="E1142" s="83" t="s">
        <v>3470</v>
      </c>
      <c r="F1142" s="83"/>
      <c r="G1142" s="83"/>
      <c r="H1142" s="83"/>
      <c r="I1142" s="68" t="s">
        <v>3679</v>
      </c>
    </row>
    <row r="1143" spans="1:9">
      <c r="A1143" s="68">
        <v>1180</v>
      </c>
      <c r="B1143" s="68" t="s">
        <v>7913</v>
      </c>
      <c r="C1143" s="68" t="s">
        <v>4062</v>
      </c>
      <c r="D1143" s="68"/>
      <c r="E1143" s="83" t="s">
        <v>3470</v>
      </c>
      <c r="F1143" s="83"/>
      <c r="G1143" s="83"/>
      <c r="H1143" s="83"/>
      <c r="I1143" s="68" t="s">
        <v>3679</v>
      </c>
    </row>
    <row r="1144" spans="1:9">
      <c r="A1144" s="68">
        <v>1181</v>
      </c>
      <c r="B1144" s="68" t="s">
        <v>8442</v>
      </c>
      <c r="C1144" s="68"/>
      <c r="D1144" s="68"/>
      <c r="E1144" s="83"/>
      <c r="F1144" s="83"/>
      <c r="G1144" s="83"/>
      <c r="H1144" s="83"/>
      <c r="I1144" s="68"/>
    </row>
    <row r="1145" spans="1:9">
      <c r="A1145" s="68">
        <v>1182</v>
      </c>
      <c r="B1145" s="68" t="s">
        <v>7914</v>
      </c>
      <c r="C1145" s="68" t="s">
        <v>4063</v>
      </c>
      <c r="D1145" s="68"/>
      <c r="E1145" s="83" t="s">
        <v>3470</v>
      </c>
      <c r="F1145" s="83"/>
      <c r="G1145" s="83"/>
      <c r="H1145" s="83"/>
      <c r="I1145" s="68" t="s">
        <v>3674</v>
      </c>
    </row>
    <row r="1146" spans="1:9">
      <c r="A1146" s="68">
        <v>1183</v>
      </c>
      <c r="B1146" s="68" t="s">
        <v>7915</v>
      </c>
      <c r="C1146" s="68"/>
      <c r="D1146" s="68"/>
      <c r="E1146" s="83" t="s">
        <v>3470</v>
      </c>
      <c r="F1146" s="83"/>
      <c r="G1146" s="83"/>
      <c r="H1146" s="83"/>
      <c r="I1146" s="68" t="s">
        <v>3674</v>
      </c>
    </row>
    <row r="1147" spans="1:9">
      <c r="A1147" s="68">
        <v>1184</v>
      </c>
      <c r="B1147" s="68" t="s">
        <v>7916</v>
      </c>
      <c r="C1147" s="68" t="s">
        <v>4064</v>
      </c>
      <c r="D1147" s="68"/>
      <c r="E1147" s="83" t="s">
        <v>3470</v>
      </c>
      <c r="F1147" s="83"/>
      <c r="G1147" s="83"/>
      <c r="H1147" s="83"/>
      <c r="I1147" s="68" t="s">
        <v>3674</v>
      </c>
    </row>
    <row r="1148" spans="1:9">
      <c r="A1148" s="68">
        <v>1185</v>
      </c>
      <c r="B1148" s="68" t="s">
        <v>6056</v>
      </c>
      <c r="C1148" s="68" t="s">
        <v>3529</v>
      </c>
      <c r="D1148" s="68"/>
      <c r="E1148" s="83"/>
      <c r="F1148" s="83"/>
      <c r="G1148" s="83"/>
      <c r="H1148" s="83"/>
      <c r="I1148" s="68"/>
    </row>
    <row r="1149" spans="1:9">
      <c r="A1149" s="68">
        <v>1186</v>
      </c>
      <c r="B1149" s="68" t="s">
        <v>8443</v>
      </c>
      <c r="C1149" s="68"/>
      <c r="D1149" s="68"/>
      <c r="E1149" s="83"/>
      <c r="F1149" s="83"/>
      <c r="G1149" s="83"/>
      <c r="H1149" s="83"/>
      <c r="I1149" s="68"/>
    </row>
    <row r="1150" spans="1:9">
      <c r="A1150" s="68">
        <v>1187</v>
      </c>
      <c r="B1150" s="68" t="s">
        <v>8444</v>
      </c>
      <c r="C1150" s="68"/>
      <c r="D1150" s="68"/>
      <c r="E1150" s="83"/>
      <c r="F1150" s="83"/>
      <c r="G1150" s="83"/>
      <c r="H1150" s="83"/>
      <c r="I1150" s="68"/>
    </row>
    <row r="1151" spans="1:9">
      <c r="A1151" s="68">
        <v>1188</v>
      </c>
      <c r="B1151" s="68" t="s">
        <v>7917</v>
      </c>
      <c r="C1151" s="68" t="s">
        <v>4065</v>
      </c>
      <c r="D1151" s="68"/>
      <c r="E1151" s="83" t="s">
        <v>3470</v>
      </c>
      <c r="F1151" s="83"/>
      <c r="G1151" s="83"/>
      <c r="H1151" s="83"/>
      <c r="I1151" s="68" t="s">
        <v>3674</v>
      </c>
    </row>
    <row r="1152" spans="1:9">
      <c r="A1152" s="68">
        <v>1189</v>
      </c>
      <c r="B1152" s="68" t="s">
        <v>7918</v>
      </c>
      <c r="C1152" s="68" t="s">
        <v>3521</v>
      </c>
      <c r="D1152" s="68"/>
      <c r="E1152" s="83" t="s">
        <v>3470</v>
      </c>
      <c r="F1152" s="83"/>
      <c r="G1152" s="83"/>
      <c r="H1152" s="83"/>
      <c r="I1152" s="68" t="s">
        <v>3674</v>
      </c>
    </row>
    <row r="1153" spans="1:9">
      <c r="A1153" s="68">
        <v>1190</v>
      </c>
      <c r="B1153" s="68" t="s">
        <v>7919</v>
      </c>
      <c r="C1153" s="68" t="s">
        <v>4066</v>
      </c>
      <c r="D1153" s="68"/>
      <c r="E1153" s="83" t="s">
        <v>3470</v>
      </c>
      <c r="F1153" s="83"/>
      <c r="G1153" s="83"/>
      <c r="H1153" s="83"/>
      <c r="I1153" s="68" t="s">
        <v>3679</v>
      </c>
    </row>
    <row r="1154" spans="1:9">
      <c r="A1154" s="68">
        <v>1191</v>
      </c>
      <c r="B1154" s="68" t="s">
        <v>5791</v>
      </c>
      <c r="C1154" s="68" t="s">
        <v>3530</v>
      </c>
      <c r="D1154" s="68"/>
      <c r="E1154" s="83"/>
      <c r="F1154" s="83"/>
      <c r="G1154" s="83"/>
      <c r="H1154" s="83"/>
      <c r="I1154" s="68"/>
    </row>
    <row r="1155" spans="1:9">
      <c r="A1155" s="68">
        <v>1192</v>
      </c>
      <c r="B1155" s="68" t="s">
        <v>7920</v>
      </c>
      <c r="C1155" s="68" t="s">
        <v>4067</v>
      </c>
      <c r="D1155" s="68"/>
      <c r="E1155" s="83" t="s">
        <v>3470</v>
      </c>
      <c r="F1155" s="83"/>
      <c r="G1155" s="83"/>
      <c r="H1155" s="83"/>
      <c r="I1155" s="68" t="s">
        <v>3674</v>
      </c>
    </row>
    <row r="1156" spans="1:9">
      <c r="A1156" s="68">
        <v>1193</v>
      </c>
      <c r="B1156" s="68" t="s">
        <v>7921</v>
      </c>
      <c r="C1156" s="68"/>
      <c r="D1156" s="68"/>
      <c r="E1156" s="83" t="s">
        <v>3470</v>
      </c>
      <c r="F1156" s="83"/>
      <c r="G1156" s="83"/>
      <c r="H1156" s="83"/>
      <c r="I1156" s="68" t="s">
        <v>3674</v>
      </c>
    </row>
    <row r="1157" spans="1:9">
      <c r="A1157" s="68">
        <v>1196</v>
      </c>
      <c r="B1157" s="68" t="s">
        <v>7922</v>
      </c>
      <c r="C1157" s="68" t="s">
        <v>4068</v>
      </c>
      <c r="D1157" s="68"/>
      <c r="E1157" s="83" t="s">
        <v>3470</v>
      </c>
      <c r="F1157" s="83"/>
      <c r="G1157" s="83"/>
      <c r="H1157" s="83"/>
      <c r="I1157" s="68" t="s">
        <v>3679</v>
      </c>
    </row>
    <row r="1158" spans="1:9">
      <c r="A1158" s="68">
        <v>1197</v>
      </c>
      <c r="B1158" s="68" t="s">
        <v>7923</v>
      </c>
      <c r="C1158" s="68" t="s">
        <v>4069</v>
      </c>
      <c r="D1158" s="68"/>
      <c r="E1158" s="83" t="s">
        <v>3470</v>
      </c>
      <c r="F1158" s="83"/>
      <c r="G1158" s="83"/>
      <c r="H1158" s="83"/>
      <c r="I1158" s="68" t="s">
        <v>3679</v>
      </c>
    </row>
    <row r="1159" spans="1:9">
      <c r="A1159" s="68">
        <v>1198</v>
      </c>
      <c r="B1159" s="68" t="s">
        <v>7924</v>
      </c>
      <c r="C1159" s="68" t="s">
        <v>4070</v>
      </c>
      <c r="D1159" s="68"/>
      <c r="E1159" s="83" t="s">
        <v>3470</v>
      </c>
      <c r="F1159" s="83"/>
      <c r="G1159" s="83"/>
      <c r="H1159" s="83"/>
      <c r="I1159" s="68" t="s">
        <v>3676</v>
      </c>
    </row>
    <row r="1160" spans="1:9">
      <c r="A1160" s="68">
        <v>1199</v>
      </c>
      <c r="B1160" s="68" t="s">
        <v>6057</v>
      </c>
      <c r="C1160" s="68"/>
      <c r="D1160" s="68"/>
      <c r="E1160" s="83"/>
      <c r="F1160" s="83"/>
      <c r="G1160" s="83"/>
      <c r="H1160" s="83"/>
      <c r="I1160" s="68"/>
    </row>
    <row r="1161" spans="1:9">
      <c r="A1161" s="68">
        <v>1200</v>
      </c>
      <c r="B1161" s="68" t="s">
        <v>6058</v>
      </c>
      <c r="C1161" s="68"/>
      <c r="D1161" s="68"/>
      <c r="E1161" s="83"/>
      <c r="F1161" s="83"/>
      <c r="G1161" s="83"/>
      <c r="H1161" s="83"/>
      <c r="I1161" s="68"/>
    </row>
    <row r="1162" spans="1:9">
      <c r="A1162" s="68">
        <v>1201</v>
      </c>
      <c r="B1162" s="68" t="s">
        <v>7286</v>
      </c>
      <c r="C1162" s="68"/>
      <c r="D1162" s="68"/>
      <c r="E1162" s="83" t="s">
        <v>3663</v>
      </c>
      <c r="F1162" s="83" t="s">
        <v>8847</v>
      </c>
      <c r="G1162" s="123">
        <v>0.83</v>
      </c>
      <c r="H1162" s="123">
        <v>0.72</v>
      </c>
      <c r="I1162" s="68"/>
    </row>
    <row r="1163" spans="1:9">
      <c r="A1163" s="68">
        <v>1202</v>
      </c>
      <c r="B1163" s="68" t="s">
        <v>7925</v>
      </c>
      <c r="C1163" s="68"/>
      <c r="D1163" s="68"/>
      <c r="E1163" s="83" t="s">
        <v>3470</v>
      </c>
      <c r="F1163" s="83"/>
      <c r="G1163" s="83"/>
      <c r="H1163" s="83"/>
      <c r="I1163" s="68" t="s">
        <v>3674</v>
      </c>
    </row>
    <row r="1164" spans="1:9">
      <c r="A1164" s="68">
        <v>1203</v>
      </c>
      <c r="B1164" s="68" t="s">
        <v>7287</v>
      </c>
      <c r="C1164" s="68"/>
      <c r="D1164" s="68"/>
      <c r="E1164" s="83" t="s">
        <v>3635</v>
      </c>
      <c r="F1164" s="83" t="s">
        <v>8847</v>
      </c>
      <c r="G1164" s="123">
        <v>0.53</v>
      </c>
      <c r="H1164" s="123">
        <v>0.65</v>
      </c>
      <c r="I1164" s="68"/>
    </row>
    <row r="1165" spans="1:9">
      <c r="A1165" s="68">
        <v>1204</v>
      </c>
      <c r="B1165" s="68" t="s">
        <v>7926</v>
      </c>
      <c r="C1165" s="68" t="s">
        <v>4071</v>
      </c>
      <c r="D1165" s="68"/>
      <c r="E1165" s="83" t="s">
        <v>3470</v>
      </c>
      <c r="F1165" s="83"/>
      <c r="G1165" s="83"/>
      <c r="H1165" s="83"/>
      <c r="I1165" s="68" t="s">
        <v>3674</v>
      </c>
    </row>
    <row r="1166" spans="1:9">
      <c r="A1166" s="68">
        <v>1205</v>
      </c>
      <c r="B1166" s="68" t="s">
        <v>6059</v>
      </c>
      <c r="C1166" s="68"/>
      <c r="D1166" s="68"/>
      <c r="E1166" s="83"/>
      <c r="F1166" s="83"/>
      <c r="G1166" s="83"/>
      <c r="H1166" s="83"/>
      <c r="I1166" s="68"/>
    </row>
    <row r="1167" spans="1:9">
      <c r="A1167" s="68">
        <v>1206</v>
      </c>
      <c r="B1167" s="68" t="s">
        <v>6060</v>
      </c>
      <c r="C1167" s="68" t="s">
        <v>3531</v>
      </c>
      <c r="D1167" s="68"/>
      <c r="E1167" s="83"/>
      <c r="F1167" s="83"/>
      <c r="G1167" s="83"/>
      <c r="H1167" s="83"/>
      <c r="I1167" s="68"/>
    </row>
    <row r="1168" spans="1:9">
      <c r="A1168" s="68">
        <v>1207</v>
      </c>
      <c r="B1168" s="68" t="s">
        <v>7927</v>
      </c>
      <c r="C1168" s="68" t="s">
        <v>4072</v>
      </c>
      <c r="D1168" s="68"/>
      <c r="E1168" s="83" t="s">
        <v>3470</v>
      </c>
      <c r="F1168" s="83"/>
      <c r="G1168" s="83"/>
      <c r="H1168" s="83"/>
      <c r="I1168" s="68" t="s">
        <v>3679</v>
      </c>
    </row>
    <row r="1169" spans="1:9">
      <c r="A1169" s="68">
        <v>1208</v>
      </c>
      <c r="B1169" s="68" t="s">
        <v>7928</v>
      </c>
      <c r="C1169" s="68" t="s">
        <v>4073</v>
      </c>
      <c r="D1169" s="68"/>
      <c r="E1169" s="83" t="s">
        <v>3470</v>
      </c>
      <c r="F1169" s="83"/>
      <c r="G1169" s="83"/>
      <c r="H1169" s="83"/>
      <c r="I1169" s="68" t="s">
        <v>3679</v>
      </c>
    </row>
    <row r="1170" spans="1:9">
      <c r="A1170" s="68">
        <v>1209</v>
      </c>
      <c r="B1170" s="68" t="s">
        <v>6061</v>
      </c>
      <c r="C1170" s="68"/>
      <c r="D1170" s="68"/>
      <c r="E1170" s="83"/>
      <c r="F1170" s="83"/>
      <c r="G1170" s="83"/>
      <c r="H1170" s="83"/>
      <c r="I1170" s="68"/>
    </row>
    <row r="1171" spans="1:9">
      <c r="A1171" s="68">
        <v>1210</v>
      </c>
      <c r="B1171" s="68" t="s">
        <v>8445</v>
      </c>
      <c r="C1171" s="68"/>
      <c r="D1171" s="68"/>
      <c r="E1171" s="83"/>
      <c r="F1171" s="83"/>
      <c r="G1171" s="83"/>
      <c r="H1171" s="83"/>
      <c r="I1171" s="68"/>
    </row>
    <row r="1172" spans="1:9">
      <c r="A1172" s="68">
        <v>1211</v>
      </c>
      <c r="B1172" s="68" t="s">
        <v>6062</v>
      </c>
      <c r="C1172" s="68"/>
      <c r="D1172" s="68"/>
      <c r="E1172" s="83"/>
      <c r="F1172" s="83"/>
      <c r="G1172" s="83"/>
      <c r="H1172" s="83"/>
      <c r="I1172" s="68"/>
    </row>
    <row r="1173" spans="1:9">
      <c r="A1173" s="68">
        <v>1212</v>
      </c>
      <c r="B1173" s="68" t="s">
        <v>8446</v>
      </c>
      <c r="C1173" s="68"/>
      <c r="D1173" s="68"/>
      <c r="E1173" s="83"/>
      <c r="F1173" s="83"/>
      <c r="G1173" s="83"/>
      <c r="H1173" s="83"/>
      <c r="I1173" s="68"/>
    </row>
    <row r="1174" spans="1:9">
      <c r="A1174" s="68">
        <v>1213</v>
      </c>
      <c r="B1174" s="68" t="s">
        <v>7929</v>
      </c>
      <c r="C1174" s="68"/>
      <c r="D1174" s="68"/>
      <c r="E1174" s="83" t="s">
        <v>3470</v>
      </c>
      <c r="F1174" s="83"/>
      <c r="G1174" s="83"/>
      <c r="H1174" s="83"/>
      <c r="I1174" s="68" t="s">
        <v>3679</v>
      </c>
    </row>
    <row r="1175" spans="1:9">
      <c r="A1175" s="68">
        <v>1214</v>
      </c>
      <c r="B1175" s="68" t="s">
        <v>6063</v>
      </c>
      <c r="C1175" s="68" t="s">
        <v>3532</v>
      </c>
      <c r="D1175" s="68"/>
      <c r="E1175" s="83"/>
      <c r="F1175" s="83"/>
      <c r="G1175" s="83"/>
      <c r="H1175" s="83"/>
      <c r="I1175" s="68"/>
    </row>
    <row r="1176" spans="1:9">
      <c r="A1176" s="68">
        <v>1215</v>
      </c>
      <c r="B1176" s="68" t="s">
        <v>6064</v>
      </c>
      <c r="C1176" s="68"/>
      <c r="D1176" s="68"/>
      <c r="E1176" s="83"/>
      <c r="F1176" s="83"/>
      <c r="G1176" s="83"/>
      <c r="H1176" s="83"/>
      <c r="I1176" s="68"/>
    </row>
    <row r="1177" spans="1:9">
      <c r="A1177" s="68">
        <v>1216</v>
      </c>
      <c r="B1177" s="68" t="s">
        <v>7930</v>
      </c>
      <c r="C1177" s="68" t="s">
        <v>4074</v>
      </c>
      <c r="D1177" s="68"/>
      <c r="E1177" s="83" t="s">
        <v>3470</v>
      </c>
      <c r="F1177" s="83"/>
      <c r="G1177" s="83"/>
      <c r="H1177" s="83"/>
      <c r="I1177" s="68" t="s">
        <v>3679</v>
      </c>
    </row>
    <row r="1178" spans="1:9">
      <c r="A1178" s="68">
        <v>1217</v>
      </c>
      <c r="B1178" s="68" t="s">
        <v>7931</v>
      </c>
      <c r="C1178" s="68"/>
      <c r="D1178" s="68"/>
      <c r="E1178" s="83" t="s">
        <v>3470</v>
      </c>
      <c r="F1178" s="83"/>
      <c r="G1178" s="83"/>
      <c r="H1178" s="83"/>
      <c r="I1178" s="68" t="s">
        <v>3679</v>
      </c>
    </row>
    <row r="1179" spans="1:9">
      <c r="A1179" s="68">
        <v>1218</v>
      </c>
      <c r="B1179" s="68" t="s">
        <v>8447</v>
      </c>
      <c r="C1179" s="68"/>
      <c r="D1179" s="68"/>
      <c r="E1179" s="83"/>
      <c r="F1179" s="83"/>
      <c r="G1179" s="83"/>
      <c r="H1179" s="83"/>
      <c r="I1179" s="68"/>
    </row>
    <row r="1180" spans="1:9">
      <c r="A1180" s="68">
        <v>1219</v>
      </c>
      <c r="B1180" s="68" t="s">
        <v>7932</v>
      </c>
      <c r="C1180" s="68" t="s">
        <v>4075</v>
      </c>
      <c r="D1180" s="68"/>
      <c r="E1180" s="83" t="s">
        <v>3470</v>
      </c>
      <c r="F1180" s="83"/>
      <c r="G1180" s="83"/>
      <c r="H1180" s="83"/>
      <c r="I1180" s="68" t="s">
        <v>3679</v>
      </c>
    </row>
    <row r="1181" spans="1:9">
      <c r="A1181" s="68">
        <v>1220</v>
      </c>
      <c r="B1181" s="68" t="s">
        <v>7933</v>
      </c>
      <c r="C1181" s="68" t="s">
        <v>4076</v>
      </c>
      <c r="D1181" s="68"/>
      <c r="E1181" s="83" t="s">
        <v>3470</v>
      </c>
      <c r="F1181" s="83"/>
      <c r="G1181" s="83"/>
      <c r="H1181" s="83"/>
      <c r="I1181" s="68" t="s">
        <v>3679</v>
      </c>
    </row>
    <row r="1182" spans="1:9">
      <c r="A1182" s="68">
        <v>1221</v>
      </c>
      <c r="B1182" s="68" t="s">
        <v>7934</v>
      </c>
      <c r="C1182" s="68"/>
      <c r="D1182" s="68"/>
      <c r="E1182" s="83" t="s">
        <v>3470</v>
      </c>
      <c r="F1182" s="83"/>
      <c r="G1182" s="83"/>
      <c r="H1182" s="83"/>
      <c r="I1182" s="68" t="s">
        <v>3679</v>
      </c>
    </row>
    <row r="1183" spans="1:9">
      <c r="A1183" s="68">
        <v>1222</v>
      </c>
      <c r="B1183" s="68" t="s">
        <v>7935</v>
      </c>
      <c r="C1183" s="68" t="s">
        <v>4077</v>
      </c>
      <c r="D1183" s="68"/>
      <c r="E1183" s="83" t="s">
        <v>3470</v>
      </c>
      <c r="F1183" s="83"/>
      <c r="G1183" s="83"/>
      <c r="H1183" s="83"/>
      <c r="I1183" s="68" t="s">
        <v>3679</v>
      </c>
    </row>
    <row r="1184" spans="1:9">
      <c r="A1184" s="68">
        <v>1223</v>
      </c>
      <c r="B1184" s="68" t="s">
        <v>7936</v>
      </c>
      <c r="C1184" s="68" t="s">
        <v>4078</v>
      </c>
      <c r="D1184" s="68"/>
      <c r="E1184" s="83" t="s">
        <v>3470</v>
      </c>
      <c r="F1184" s="83"/>
      <c r="G1184" s="83"/>
      <c r="H1184" s="83"/>
      <c r="I1184" s="68" t="s">
        <v>3679</v>
      </c>
    </row>
    <row r="1185" spans="1:9">
      <c r="A1185" s="68">
        <v>1224</v>
      </c>
      <c r="B1185" s="68" t="s">
        <v>7937</v>
      </c>
      <c r="C1185" s="68" t="s">
        <v>3241</v>
      </c>
      <c r="D1185" s="68"/>
      <c r="E1185" s="83" t="s">
        <v>3470</v>
      </c>
      <c r="F1185" s="83"/>
      <c r="G1185" s="83"/>
      <c r="H1185" s="83"/>
      <c r="I1185" s="68" t="s">
        <v>3679</v>
      </c>
    </row>
    <row r="1186" spans="1:9">
      <c r="A1186" s="68">
        <v>1225</v>
      </c>
      <c r="B1186" s="68" t="s">
        <v>7938</v>
      </c>
      <c r="C1186" s="68" t="s">
        <v>3242</v>
      </c>
      <c r="D1186" s="68"/>
      <c r="E1186" s="83" t="s">
        <v>3470</v>
      </c>
      <c r="F1186" s="83"/>
      <c r="G1186" s="83"/>
      <c r="H1186" s="83"/>
      <c r="I1186" s="68" t="s">
        <v>3679</v>
      </c>
    </row>
    <row r="1187" spans="1:9">
      <c r="A1187" s="68">
        <v>1226</v>
      </c>
      <c r="B1187" s="68" t="s">
        <v>7939</v>
      </c>
      <c r="C1187" s="68" t="s">
        <v>4079</v>
      </c>
      <c r="D1187" s="68"/>
      <c r="E1187" s="83" t="s">
        <v>3470</v>
      </c>
      <c r="F1187" s="83"/>
      <c r="G1187" s="83"/>
      <c r="H1187" s="83"/>
      <c r="I1187" s="68" t="s">
        <v>3679</v>
      </c>
    </row>
    <row r="1188" spans="1:9">
      <c r="A1188" s="68">
        <v>1227</v>
      </c>
      <c r="B1188" s="68" t="s">
        <v>7940</v>
      </c>
      <c r="C1188" s="68" t="s">
        <v>4080</v>
      </c>
      <c r="D1188" s="68"/>
      <c r="E1188" s="83" t="s">
        <v>3470</v>
      </c>
      <c r="F1188" s="83"/>
      <c r="G1188" s="83"/>
      <c r="H1188" s="83"/>
      <c r="I1188" s="68" t="s">
        <v>3674</v>
      </c>
    </row>
    <row r="1189" spans="1:9">
      <c r="A1189" s="68">
        <v>1228</v>
      </c>
      <c r="B1189" s="68" t="s">
        <v>7941</v>
      </c>
      <c r="C1189" s="68" t="s">
        <v>4081</v>
      </c>
      <c r="D1189" s="68"/>
      <c r="E1189" s="83" t="s">
        <v>3470</v>
      </c>
      <c r="F1189" s="83"/>
      <c r="G1189" s="83"/>
      <c r="H1189" s="83"/>
      <c r="I1189" s="68" t="s">
        <v>3674</v>
      </c>
    </row>
    <row r="1190" spans="1:9">
      <c r="A1190" s="68">
        <v>1229</v>
      </c>
      <c r="B1190" s="68" t="s">
        <v>7942</v>
      </c>
      <c r="C1190" s="68" t="s">
        <v>4082</v>
      </c>
      <c r="D1190" s="68"/>
      <c r="E1190" s="83" t="s">
        <v>3470</v>
      </c>
      <c r="F1190" s="83"/>
      <c r="G1190" s="83"/>
      <c r="H1190" s="83"/>
      <c r="I1190" s="68" t="s">
        <v>3674</v>
      </c>
    </row>
    <row r="1191" spans="1:9">
      <c r="A1191" s="68">
        <v>1230</v>
      </c>
      <c r="B1191" s="68" t="s">
        <v>8448</v>
      </c>
      <c r="C1191" s="68"/>
      <c r="D1191" s="68"/>
      <c r="E1191" s="83"/>
      <c r="F1191" s="83"/>
      <c r="G1191" s="83"/>
      <c r="H1191" s="83"/>
      <c r="I1191" s="68"/>
    </row>
    <row r="1192" spans="1:9">
      <c r="A1192" s="68">
        <v>1231</v>
      </c>
      <c r="B1192" s="68" t="s">
        <v>7943</v>
      </c>
      <c r="C1192" s="68" t="s">
        <v>4083</v>
      </c>
      <c r="D1192" s="68"/>
      <c r="E1192" s="83" t="s">
        <v>3470</v>
      </c>
      <c r="F1192" s="83"/>
      <c r="G1192" s="83"/>
      <c r="H1192" s="83"/>
      <c r="I1192" s="68" t="s">
        <v>3679</v>
      </c>
    </row>
    <row r="1193" spans="1:9">
      <c r="A1193" s="68">
        <v>1232</v>
      </c>
      <c r="B1193" s="68" t="s">
        <v>7944</v>
      </c>
      <c r="C1193" s="68"/>
      <c r="D1193" s="68"/>
      <c r="E1193" s="83" t="s">
        <v>3470</v>
      </c>
      <c r="F1193" s="83"/>
      <c r="G1193" s="83"/>
      <c r="H1193" s="83"/>
      <c r="I1193" s="68" t="s">
        <v>3679</v>
      </c>
    </row>
    <row r="1194" spans="1:9">
      <c r="A1194" s="68">
        <v>1233</v>
      </c>
      <c r="B1194" s="68" t="s">
        <v>7945</v>
      </c>
      <c r="C1194" s="68" t="s">
        <v>4084</v>
      </c>
      <c r="D1194" s="68"/>
      <c r="E1194" s="83" t="s">
        <v>3470</v>
      </c>
      <c r="F1194" s="83"/>
      <c r="G1194" s="83"/>
      <c r="H1194" s="83"/>
      <c r="I1194" s="68" t="s">
        <v>3679</v>
      </c>
    </row>
    <row r="1195" spans="1:9">
      <c r="A1195" s="68">
        <v>1234</v>
      </c>
      <c r="B1195" s="68" t="s">
        <v>7946</v>
      </c>
      <c r="C1195" s="68" t="s">
        <v>4085</v>
      </c>
      <c r="D1195" s="68"/>
      <c r="E1195" s="83" t="s">
        <v>3470</v>
      </c>
      <c r="F1195" s="83"/>
      <c r="G1195" s="83"/>
      <c r="H1195" s="83"/>
      <c r="I1195" s="68" t="s">
        <v>3679</v>
      </c>
    </row>
    <row r="1196" spans="1:9">
      <c r="A1196" s="68">
        <v>1235</v>
      </c>
      <c r="B1196" s="68" t="s">
        <v>6065</v>
      </c>
      <c r="C1196" s="68" t="s">
        <v>3533</v>
      </c>
      <c r="D1196" s="68"/>
      <c r="E1196" s="83"/>
      <c r="F1196" s="83"/>
      <c r="G1196" s="83"/>
      <c r="H1196" s="83"/>
      <c r="I1196" s="68"/>
    </row>
    <row r="1197" spans="1:9">
      <c r="A1197" s="68">
        <v>1236</v>
      </c>
      <c r="B1197" s="68" t="s">
        <v>7947</v>
      </c>
      <c r="C1197" s="68" t="s">
        <v>4086</v>
      </c>
      <c r="D1197" s="68"/>
      <c r="E1197" s="83" t="s">
        <v>3470</v>
      </c>
      <c r="F1197" s="83"/>
      <c r="G1197" s="83"/>
      <c r="H1197" s="83"/>
      <c r="I1197" s="68" t="s">
        <v>3679</v>
      </c>
    </row>
    <row r="1198" spans="1:9">
      <c r="A1198" s="68">
        <v>1237</v>
      </c>
      <c r="B1198" s="68" t="s">
        <v>6066</v>
      </c>
      <c r="C1198" s="68"/>
      <c r="D1198" s="68"/>
      <c r="E1198" s="83"/>
      <c r="F1198" s="83"/>
      <c r="G1198" s="83"/>
      <c r="H1198" s="83"/>
      <c r="I1198" s="68"/>
    </row>
    <row r="1199" spans="1:9">
      <c r="A1199" s="68">
        <v>1238</v>
      </c>
      <c r="B1199" s="68" t="s">
        <v>6067</v>
      </c>
      <c r="C1199" s="68"/>
      <c r="D1199" s="68"/>
      <c r="E1199" s="83"/>
      <c r="F1199" s="83"/>
      <c r="G1199" s="83"/>
      <c r="H1199" s="83"/>
      <c r="I1199" s="68"/>
    </row>
    <row r="1200" spans="1:9">
      <c r="A1200" s="68">
        <v>1239</v>
      </c>
      <c r="B1200" s="68" t="s">
        <v>7948</v>
      </c>
      <c r="C1200" s="68" t="s">
        <v>4087</v>
      </c>
      <c r="D1200" s="68"/>
      <c r="E1200" s="83" t="s">
        <v>3470</v>
      </c>
      <c r="F1200" s="83"/>
      <c r="G1200" s="83"/>
      <c r="H1200" s="83"/>
      <c r="I1200" s="68" t="s">
        <v>3674</v>
      </c>
    </row>
    <row r="1201" spans="1:9">
      <c r="A1201" s="68">
        <v>1240</v>
      </c>
      <c r="B1201" s="68" t="s">
        <v>7288</v>
      </c>
      <c r="C1201" s="68"/>
      <c r="D1201" s="68"/>
      <c r="E1201" s="83" t="s">
        <v>3664</v>
      </c>
      <c r="F1201" s="83" t="s">
        <v>8804</v>
      </c>
      <c r="G1201" s="123">
        <v>1</v>
      </c>
      <c r="H1201" s="123">
        <v>0.77</v>
      </c>
      <c r="I1201" s="68"/>
    </row>
    <row r="1202" spans="1:9">
      <c r="A1202" s="68">
        <v>1241</v>
      </c>
      <c r="B1202" s="68" t="s">
        <v>7289</v>
      </c>
      <c r="C1202" s="68"/>
      <c r="D1202" s="68"/>
      <c r="E1202" s="83" t="s">
        <v>3658</v>
      </c>
      <c r="F1202" s="83" t="s">
        <v>8805</v>
      </c>
      <c r="G1202" s="123">
        <v>0.99</v>
      </c>
      <c r="H1202" s="123">
        <v>0.76</v>
      </c>
      <c r="I1202" s="68"/>
    </row>
    <row r="1203" spans="1:9">
      <c r="A1203" s="68">
        <v>1242</v>
      </c>
      <c r="B1203" s="68" t="s">
        <v>7290</v>
      </c>
      <c r="C1203" s="68"/>
      <c r="D1203" s="68"/>
      <c r="E1203" s="83" t="s">
        <v>3665</v>
      </c>
      <c r="F1203" s="85" t="s">
        <v>8804</v>
      </c>
      <c r="G1203" s="123">
        <v>0.97</v>
      </c>
      <c r="H1203" s="123">
        <v>0.7</v>
      </c>
      <c r="I1203" s="68"/>
    </row>
    <row r="1204" spans="1:9">
      <c r="A1204" s="68">
        <v>1243</v>
      </c>
      <c r="B1204" s="68" t="s">
        <v>6068</v>
      </c>
      <c r="C1204" s="68" t="s">
        <v>3534</v>
      </c>
      <c r="D1204" s="68"/>
      <c r="E1204" s="83"/>
      <c r="F1204" s="83"/>
      <c r="G1204" s="83"/>
      <c r="H1204" s="83"/>
      <c r="I1204" s="68"/>
    </row>
    <row r="1205" spans="1:9">
      <c r="A1205" s="68">
        <v>1244</v>
      </c>
      <c r="B1205" s="68" t="s">
        <v>7949</v>
      </c>
      <c r="C1205" s="68" t="s">
        <v>3244</v>
      </c>
      <c r="D1205" s="68"/>
      <c r="E1205" s="83" t="s">
        <v>3470</v>
      </c>
      <c r="F1205" s="83"/>
      <c r="G1205" s="83"/>
      <c r="H1205" s="83"/>
      <c r="I1205" s="68" t="s">
        <v>3679</v>
      </c>
    </row>
    <row r="1206" spans="1:9">
      <c r="A1206" s="68">
        <v>1245</v>
      </c>
      <c r="B1206" s="68" t="s">
        <v>7950</v>
      </c>
      <c r="C1206" s="68" t="s">
        <v>4088</v>
      </c>
      <c r="D1206" s="68"/>
      <c r="E1206" s="83" t="s">
        <v>3470</v>
      </c>
      <c r="F1206" s="83"/>
      <c r="G1206" s="83"/>
      <c r="H1206" s="83"/>
      <c r="I1206" s="68" t="s">
        <v>3679</v>
      </c>
    </row>
    <row r="1207" spans="1:9">
      <c r="A1207" s="68">
        <v>1246</v>
      </c>
      <c r="B1207" s="68" t="s">
        <v>7951</v>
      </c>
      <c r="C1207" s="68" t="s">
        <v>3214</v>
      </c>
      <c r="D1207" s="68"/>
      <c r="E1207" s="83" t="s">
        <v>3470</v>
      </c>
      <c r="F1207" s="83"/>
      <c r="G1207" s="83"/>
      <c r="H1207" s="83"/>
      <c r="I1207" s="68" t="s">
        <v>3679</v>
      </c>
    </row>
    <row r="1208" spans="1:9">
      <c r="A1208" s="68">
        <v>1247</v>
      </c>
      <c r="B1208" s="68" t="s">
        <v>7952</v>
      </c>
      <c r="C1208" s="68" t="s">
        <v>4089</v>
      </c>
      <c r="D1208" s="68"/>
      <c r="E1208" s="83" t="s">
        <v>3470</v>
      </c>
      <c r="F1208" s="83"/>
      <c r="G1208" s="83"/>
      <c r="H1208" s="83"/>
      <c r="I1208" s="68" t="s">
        <v>3679</v>
      </c>
    </row>
    <row r="1209" spans="1:9">
      <c r="A1209" s="68">
        <v>1248</v>
      </c>
      <c r="B1209" s="68" t="s">
        <v>7291</v>
      </c>
      <c r="C1209" s="68"/>
      <c r="D1209" s="68"/>
      <c r="E1209" s="83" t="s">
        <v>3655</v>
      </c>
      <c r="F1209" s="83" t="s">
        <v>8874</v>
      </c>
      <c r="G1209" s="123">
        <v>1</v>
      </c>
      <c r="H1209" s="83" t="s">
        <v>8875</v>
      </c>
      <c r="I1209" s="68"/>
    </row>
    <row r="1210" spans="1:9">
      <c r="A1210" s="68">
        <v>1249</v>
      </c>
      <c r="B1210" s="68" t="s">
        <v>7953</v>
      </c>
      <c r="C1210" s="68"/>
      <c r="D1210" s="68"/>
      <c r="E1210" s="83" t="s">
        <v>3470</v>
      </c>
      <c r="F1210" s="83"/>
      <c r="G1210" s="83"/>
      <c r="H1210" s="83"/>
      <c r="I1210" s="68" t="s">
        <v>3674</v>
      </c>
    </row>
    <row r="1211" spans="1:9">
      <c r="A1211" s="68">
        <v>1250</v>
      </c>
      <c r="B1211" s="68" t="s">
        <v>7292</v>
      </c>
      <c r="C1211" s="68"/>
      <c r="D1211" s="68"/>
      <c r="E1211" s="83" t="s">
        <v>3631</v>
      </c>
      <c r="F1211" s="83" t="s">
        <v>8802</v>
      </c>
      <c r="G1211" s="83"/>
      <c r="H1211" s="83"/>
      <c r="I1211" s="83"/>
    </row>
    <row r="1212" spans="1:9">
      <c r="A1212" s="68">
        <v>1251</v>
      </c>
      <c r="B1212" s="68" t="s">
        <v>7293</v>
      </c>
      <c r="C1212" s="68"/>
      <c r="D1212" s="68"/>
      <c r="E1212" s="83" t="s">
        <v>3631</v>
      </c>
      <c r="F1212" s="83" t="s">
        <v>8802</v>
      </c>
      <c r="G1212" s="83"/>
      <c r="H1212" s="83"/>
      <c r="I1212" s="83"/>
    </row>
    <row r="1213" spans="1:9">
      <c r="A1213" s="68">
        <v>1252</v>
      </c>
      <c r="B1213" s="68" t="s">
        <v>7954</v>
      </c>
      <c r="C1213" s="68" t="s">
        <v>4090</v>
      </c>
      <c r="D1213" s="68"/>
      <c r="E1213" s="83" t="s">
        <v>3470</v>
      </c>
      <c r="F1213" s="83"/>
      <c r="G1213" s="83"/>
      <c r="H1213" s="83"/>
      <c r="I1213" s="68" t="s">
        <v>3679</v>
      </c>
    </row>
    <row r="1214" spans="1:9">
      <c r="A1214" s="68">
        <v>1253</v>
      </c>
      <c r="B1214" s="68" t="s">
        <v>7955</v>
      </c>
      <c r="C1214" s="68" t="s">
        <v>4091</v>
      </c>
      <c r="D1214" s="68"/>
      <c r="E1214" s="83" t="s">
        <v>3470</v>
      </c>
      <c r="F1214" s="83"/>
      <c r="G1214" s="83"/>
      <c r="H1214" s="83"/>
      <c r="I1214" s="68" t="s">
        <v>3679</v>
      </c>
    </row>
    <row r="1215" spans="1:9">
      <c r="A1215" s="68">
        <v>1254</v>
      </c>
      <c r="B1215" s="68" t="s">
        <v>7956</v>
      </c>
      <c r="C1215" s="68"/>
      <c r="D1215" s="68"/>
      <c r="E1215" s="83" t="s">
        <v>3470</v>
      </c>
      <c r="F1215" s="83"/>
      <c r="G1215" s="83"/>
      <c r="H1215" s="83"/>
      <c r="I1215" s="68" t="s">
        <v>3679</v>
      </c>
    </row>
    <row r="1216" spans="1:9">
      <c r="A1216" s="68">
        <v>1255</v>
      </c>
      <c r="B1216" s="68" t="s">
        <v>7957</v>
      </c>
      <c r="C1216" s="68" t="s">
        <v>4092</v>
      </c>
      <c r="D1216" s="68"/>
      <c r="E1216" s="83" t="s">
        <v>3470</v>
      </c>
      <c r="F1216" s="83"/>
      <c r="G1216" s="83"/>
      <c r="H1216" s="83"/>
      <c r="I1216" s="68" t="s">
        <v>3679</v>
      </c>
    </row>
    <row r="1217" spans="1:9">
      <c r="A1217" s="68">
        <v>1256</v>
      </c>
      <c r="B1217" s="68" t="s">
        <v>7958</v>
      </c>
      <c r="C1217" s="68" t="s">
        <v>4093</v>
      </c>
      <c r="D1217" s="68"/>
      <c r="E1217" s="83" t="s">
        <v>3470</v>
      </c>
      <c r="F1217" s="83"/>
      <c r="G1217" s="83"/>
      <c r="H1217" s="83"/>
      <c r="I1217" s="68" t="s">
        <v>3679</v>
      </c>
    </row>
    <row r="1218" spans="1:9">
      <c r="A1218" s="68">
        <v>1257</v>
      </c>
      <c r="B1218" s="68" t="s">
        <v>7959</v>
      </c>
      <c r="C1218" s="68" t="s">
        <v>4094</v>
      </c>
      <c r="D1218" s="68"/>
      <c r="E1218" s="83" t="s">
        <v>3470</v>
      </c>
      <c r="F1218" s="83"/>
      <c r="G1218" s="83"/>
      <c r="H1218" s="83"/>
      <c r="I1218" s="68" t="s">
        <v>3679</v>
      </c>
    </row>
    <row r="1219" spans="1:9">
      <c r="A1219" s="68">
        <v>1258</v>
      </c>
      <c r="B1219" s="68" t="s">
        <v>7960</v>
      </c>
      <c r="C1219" s="68" t="s">
        <v>4095</v>
      </c>
      <c r="D1219" s="68"/>
      <c r="E1219" s="83" t="s">
        <v>3470</v>
      </c>
      <c r="F1219" s="83"/>
      <c r="G1219" s="83"/>
      <c r="H1219" s="83"/>
      <c r="I1219" s="68" t="s">
        <v>3674</v>
      </c>
    </row>
    <row r="1220" spans="1:9">
      <c r="A1220" s="68">
        <v>1259</v>
      </c>
      <c r="B1220" s="68" t="s">
        <v>7961</v>
      </c>
      <c r="C1220" s="68"/>
      <c r="D1220" s="68"/>
      <c r="E1220" s="83" t="s">
        <v>3470</v>
      </c>
      <c r="F1220" s="83"/>
      <c r="G1220" s="83"/>
      <c r="H1220" s="83"/>
      <c r="I1220" s="68" t="s">
        <v>3674</v>
      </c>
    </row>
    <row r="1221" spans="1:9">
      <c r="A1221" s="68">
        <v>1260</v>
      </c>
      <c r="B1221" s="68" t="s">
        <v>7962</v>
      </c>
      <c r="C1221" s="68" t="s">
        <v>4096</v>
      </c>
      <c r="D1221" s="68"/>
      <c r="E1221" s="83" t="s">
        <v>3470</v>
      </c>
      <c r="F1221" s="83"/>
      <c r="G1221" s="83"/>
      <c r="H1221" s="83"/>
      <c r="I1221" s="68" t="s">
        <v>3674</v>
      </c>
    </row>
    <row r="1222" spans="1:9">
      <c r="A1222" s="68">
        <v>1261</v>
      </c>
      <c r="B1222" s="68" t="s">
        <v>7963</v>
      </c>
      <c r="C1222" s="68" t="s">
        <v>4097</v>
      </c>
      <c r="D1222" s="68"/>
      <c r="E1222" s="83" t="s">
        <v>3470</v>
      </c>
      <c r="F1222" s="83"/>
      <c r="G1222" s="83"/>
      <c r="H1222" s="83"/>
      <c r="I1222" s="68" t="s">
        <v>3674</v>
      </c>
    </row>
    <row r="1223" spans="1:9">
      <c r="A1223" s="68">
        <v>1262</v>
      </c>
      <c r="B1223" s="68" t="s">
        <v>7964</v>
      </c>
      <c r="C1223" s="68" t="s">
        <v>4098</v>
      </c>
      <c r="D1223" s="68"/>
      <c r="E1223" s="83" t="s">
        <v>3470</v>
      </c>
      <c r="F1223" s="83"/>
      <c r="G1223" s="83"/>
      <c r="H1223" s="83"/>
      <c r="I1223" s="68" t="s">
        <v>3674</v>
      </c>
    </row>
    <row r="1224" spans="1:9">
      <c r="A1224" s="68">
        <v>1263</v>
      </c>
      <c r="B1224" s="68" t="s">
        <v>7965</v>
      </c>
      <c r="C1224" s="68" t="s">
        <v>4099</v>
      </c>
      <c r="D1224" s="68"/>
      <c r="E1224" s="83" t="s">
        <v>3470</v>
      </c>
      <c r="F1224" s="83"/>
      <c r="G1224" s="83"/>
      <c r="H1224" s="83"/>
      <c r="I1224" s="68" t="s">
        <v>3674</v>
      </c>
    </row>
    <row r="1225" spans="1:9">
      <c r="A1225" s="68">
        <v>1264</v>
      </c>
      <c r="B1225" s="68" t="s">
        <v>7966</v>
      </c>
      <c r="C1225" s="68" t="s">
        <v>4100</v>
      </c>
      <c r="D1225" s="68"/>
      <c r="E1225" s="83" t="s">
        <v>3470</v>
      </c>
      <c r="F1225" s="83"/>
      <c r="G1225" s="83"/>
      <c r="H1225" s="83"/>
      <c r="I1225" s="68" t="s">
        <v>3679</v>
      </c>
    </row>
    <row r="1226" spans="1:9">
      <c r="A1226" s="68">
        <v>1265</v>
      </c>
      <c r="B1226" s="68" t="s">
        <v>7967</v>
      </c>
      <c r="C1226" s="68" t="s">
        <v>4101</v>
      </c>
      <c r="D1226" s="68"/>
      <c r="E1226" s="83" t="s">
        <v>3470</v>
      </c>
      <c r="F1226" s="83"/>
      <c r="G1226" s="83"/>
      <c r="H1226" s="83"/>
      <c r="I1226" s="68" t="s">
        <v>3679</v>
      </c>
    </row>
    <row r="1227" spans="1:9">
      <c r="A1227" s="68">
        <v>1266</v>
      </c>
      <c r="B1227" s="68" t="s">
        <v>7968</v>
      </c>
      <c r="C1227" s="68" t="s">
        <v>4102</v>
      </c>
      <c r="D1227" s="68"/>
      <c r="E1227" s="83" t="s">
        <v>3470</v>
      </c>
      <c r="F1227" s="83"/>
      <c r="G1227" s="83"/>
      <c r="H1227" s="83"/>
      <c r="I1227" s="68" t="s">
        <v>3679</v>
      </c>
    </row>
    <row r="1228" spans="1:9">
      <c r="A1228" s="68">
        <v>1267</v>
      </c>
      <c r="B1228" s="68" t="s">
        <v>7969</v>
      </c>
      <c r="C1228" s="68" t="s">
        <v>4103</v>
      </c>
      <c r="D1228" s="68"/>
      <c r="E1228" s="83" t="s">
        <v>3470</v>
      </c>
      <c r="F1228" s="83"/>
      <c r="G1228" s="83"/>
      <c r="H1228" s="83"/>
      <c r="I1228" s="68" t="s">
        <v>3674</v>
      </c>
    </row>
    <row r="1229" spans="1:9">
      <c r="A1229" s="68">
        <v>1268</v>
      </c>
      <c r="B1229" s="68" t="s">
        <v>7970</v>
      </c>
      <c r="C1229" s="68"/>
      <c r="D1229" s="68"/>
      <c r="E1229" s="83" t="s">
        <v>3470</v>
      </c>
      <c r="F1229" s="83"/>
      <c r="G1229" s="83"/>
      <c r="H1229" s="83"/>
      <c r="I1229" s="68" t="s">
        <v>3674</v>
      </c>
    </row>
    <row r="1230" spans="1:9">
      <c r="A1230" s="68">
        <v>1269</v>
      </c>
      <c r="B1230" s="68" t="s">
        <v>6069</v>
      </c>
      <c r="C1230" s="68" t="s">
        <v>3535</v>
      </c>
      <c r="D1230" s="68"/>
      <c r="E1230" s="83"/>
      <c r="F1230" s="83"/>
      <c r="G1230" s="83"/>
      <c r="H1230" s="83"/>
      <c r="I1230" s="68"/>
    </row>
    <row r="1231" spans="1:9">
      <c r="A1231" s="68">
        <v>1270</v>
      </c>
      <c r="B1231" s="68" t="s">
        <v>7971</v>
      </c>
      <c r="C1231" s="68" t="s">
        <v>4104</v>
      </c>
      <c r="D1231" s="68"/>
      <c r="E1231" s="83" t="s">
        <v>3470</v>
      </c>
      <c r="F1231" s="83"/>
      <c r="G1231" s="83"/>
      <c r="H1231" s="83"/>
      <c r="I1231" s="68" t="s">
        <v>3679</v>
      </c>
    </row>
    <row r="1232" spans="1:9">
      <c r="A1232" s="68">
        <v>1271</v>
      </c>
      <c r="B1232" s="68" t="s">
        <v>7972</v>
      </c>
      <c r="C1232" s="68" t="s">
        <v>4105</v>
      </c>
      <c r="D1232" s="68"/>
      <c r="E1232" s="83" t="s">
        <v>3470</v>
      </c>
      <c r="F1232" s="83"/>
      <c r="G1232" s="83"/>
      <c r="H1232" s="83"/>
      <c r="I1232" s="68" t="s">
        <v>3679</v>
      </c>
    </row>
    <row r="1233" spans="1:9">
      <c r="A1233" s="68">
        <v>1272</v>
      </c>
      <c r="B1233" s="68" t="s">
        <v>7973</v>
      </c>
      <c r="C1233" s="68" t="s">
        <v>4106</v>
      </c>
      <c r="D1233" s="68"/>
      <c r="E1233" s="83" t="s">
        <v>3470</v>
      </c>
      <c r="F1233" s="83"/>
      <c r="G1233" s="83"/>
      <c r="H1233" s="83"/>
      <c r="I1233" s="68" t="s">
        <v>3679</v>
      </c>
    </row>
    <row r="1234" spans="1:9">
      <c r="A1234" s="68">
        <v>1273</v>
      </c>
      <c r="B1234" s="68" t="s">
        <v>7974</v>
      </c>
      <c r="C1234" s="68" t="s">
        <v>4107</v>
      </c>
      <c r="D1234" s="68"/>
      <c r="E1234" s="83" t="s">
        <v>3470</v>
      </c>
      <c r="F1234" s="83"/>
      <c r="G1234" s="83"/>
      <c r="H1234" s="83"/>
      <c r="I1234" s="68" t="s">
        <v>3679</v>
      </c>
    </row>
    <row r="1235" spans="1:9">
      <c r="A1235" s="68">
        <v>1274</v>
      </c>
      <c r="B1235" s="68" t="s">
        <v>7975</v>
      </c>
      <c r="C1235" s="68" t="s">
        <v>4108</v>
      </c>
      <c r="D1235" s="68"/>
      <c r="E1235" s="83" t="s">
        <v>3470</v>
      </c>
      <c r="F1235" s="83"/>
      <c r="G1235" s="83"/>
      <c r="H1235" s="83"/>
      <c r="I1235" s="68" t="s">
        <v>3679</v>
      </c>
    </row>
    <row r="1236" spans="1:9">
      <c r="A1236" s="68">
        <v>1275</v>
      </c>
      <c r="B1236" s="68" t="s">
        <v>5792</v>
      </c>
      <c r="C1236" s="68" t="s">
        <v>3536</v>
      </c>
      <c r="D1236" s="68"/>
      <c r="E1236" s="83"/>
      <c r="F1236" s="83"/>
      <c r="G1236" s="83"/>
      <c r="H1236" s="83"/>
      <c r="I1236" s="68"/>
    </row>
    <row r="1237" spans="1:9">
      <c r="A1237" s="68">
        <v>1276</v>
      </c>
      <c r="B1237" s="68" t="s">
        <v>7976</v>
      </c>
      <c r="C1237" s="68" t="s">
        <v>4109</v>
      </c>
      <c r="D1237" s="68"/>
      <c r="E1237" s="83" t="s">
        <v>3470</v>
      </c>
      <c r="F1237" s="83"/>
      <c r="G1237" s="83"/>
      <c r="H1237" s="83"/>
      <c r="I1237" s="68" t="s">
        <v>3674</v>
      </c>
    </row>
    <row r="1238" spans="1:9">
      <c r="A1238" s="68">
        <v>1277</v>
      </c>
      <c r="B1238" s="68" t="s">
        <v>7977</v>
      </c>
      <c r="C1238" s="68" t="s">
        <v>4110</v>
      </c>
      <c r="D1238" s="68"/>
      <c r="E1238" s="83" t="s">
        <v>3470</v>
      </c>
      <c r="F1238" s="83"/>
      <c r="G1238" s="83"/>
      <c r="H1238" s="83"/>
      <c r="I1238" s="68" t="s">
        <v>3674</v>
      </c>
    </row>
    <row r="1239" spans="1:9">
      <c r="A1239" s="68">
        <v>1278</v>
      </c>
      <c r="B1239" s="68" t="s">
        <v>7978</v>
      </c>
      <c r="C1239" s="68" t="s">
        <v>4111</v>
      </c>
      <c r="D1239" s="68"/>
      <c r="E1239" s="83" t="s">
        <v>3470</v>
      </c>
      <c r="F1239" s="83"/>
      <c r="G1239" s="83"/>
      <c r="H1239" s="83"/>
      <c r="I1239" s="68" t="s">
        <v>3674</v>
      </c>
    </row>
    <row r="1240" spans="1:9">
      <c r="A1240" s="68">
        <v>1279</v>
      </c>
      <c r="B1240" s="68" t="s">
        <v>7979</v>
      </c>
      <c r="C1240" s="68" t="s">
        <v>4112</v>
      </c>
      <c r="D1240" s="68"/>
      <c r="E1240" s="83" t="s">
        <v>3470</v>
      </c>
      <c r="F1240" s="83"/>
      <c r="G1240" s="83"/>
      <c r="H1240" s="83"/>
      <c r="I1240" s="68" t="s">
        <v>3674</v>
      </c>
    </row>
    <row r="1241" spans="1:9">
      <c r="A1241" s="68">
        <v>1280</v>
      </c>
      <c r="B1241" s="68" t="s">
        <v>7980</v>
      </c>
      <c r="C1241" s="68" t="s">
        <v>4113</v>
      </c>
      <c r="D1241" s="68"/>
      <c r="E1241" s="83" t="s">
        <v>3470</v>
      </c>
      <c r="F1241" s="83"/>
      <c r="G1241" s="83"/>
      <c r="H1241" s="83"/>
      <c r="I1241" s="68" t="s">
        <v>3674</v>
      </c>
    </row>
    <row r="1242" spans="1:9">
      <c r="A1242" s="68">
        <v>1281</v>
      </c>
      <c r="B1242" s="68" t="s">
        <v>7981</v>
      </c>
      <c r="C1242" s="68" t="s">
        <v>4114</v>
      </c>
      <c r="D1242" s="68"/>
      <c r="E1242" s="83" t="s">
        <v>3470</v>
      </c>
      <c r="F1242" s="83"/>
      <c r="G1242" s="83"/>
      <c r="H1242" s="83"/>
      <c r="I1242" s="68" t="s">
        <v>3674</v>
      </c>
    </row>
    <row r="1243" spans="1:9">
      <c r="A1243" s="68">
        <v>1282</v>
      </c>
      <c r="B1243" s="68" t="s">
        <v>7982</v>
      </c>
      <c r="C1243" s="68" t="s">
        <v>4115</v>
      </c>
      <c r="D1243" s="68"/>
      <c r="E1243" s="83" t="s">
        <v>3470</v>
      </c>
      <c r="F1243" s="83"/>
      <c r="G1243" s="83"/>
      <c r="H1243" s="83"/>
      <c r="I1243" s="68" t="s">
        <v>3674</v>
      </c>
    </row>
    <row r="1244" spans="1:9">
      <c r="A1244" s="68">
        <v>1283</v>
      </c>
      <c r="B1244" s="68" t="s">
        <v>7294</v>
      </c>
      <c r="C1244" s="68"/>
      <c r="D1244" s="68"/>
      <c r="E1244" s="83" t="s">
        <v>3631</v>
      </c>
      <c r="F1244" s="83" t="s">
        <v>8802</v>
      </c>
      <c r="G1244" s="83"/>
      <c r="H1244" s="83"/>
      <c r="I1244" s="83"/>
    </row>
    <row r="1245" spans="1:9">
      <c r="A1245" s="68">
        <v>1284</v>
      </c>
      <c r="B1245" s="68" t="s">
        <v>8449</v>
      </c>
      <c r="C1245" s="68"/>
      <c r="D1245" s="68"/>
      <c r="E1245" s="83"/>
      <c r="F1245" s="83"/>
      <c r="G1245" s="83"/>
      <c r="H1245" s="83"/>
      <c r="I1245" s="68"/>
    </row>
    <row r="1246" spans="1:9">
      <c r="A1246" s="68">
        <v>1285</v>
      </c>
      <c r="B1246" s="68" t="s">
        <v>6070</v>
      </c>
      <c r="C1246" s="68"/>
      <c r="D1246" s="68"/>
      <c r="E1246" s="83"/>
      <c r="F1246" s="83"/>
      <c r="G1246" s="83"/>
      <c r="H1246" s="83"/>
      <c r="I1246" s="68"/>
    </row>
    <row r="1247" spans="1:9">
      <c r="A1247" s="68">
        <v>1286</v>
      </c>
      <c r="B1247" s="68" t="s">
        <v>6071</v>
      </c>
      <c r="C1247" s="68"/>
      <c r="D1247" s="68"/>
      <c r="E1247" s="83"/>
      <c r="F1247" s="83"/>
      <c r="G1247" s="83"/>
      <c r="H1247" s="83"/>
      <c r="I1247" s="68"/>
    </row>
    <row r="1248" spans="1:9">
      <c r="A1248" s="68">
        <v>1287</v>
      </c>
      <c r="B1248" s="68" t="s">
        <v>7983</v>
      </c>
      <c r="C1248" s="68" t="s">
        <v>4116</v>
      </c>
      <c r="D1248" s="68"/>
      <c r="E1248" s="83" t="s">
        <v>3470</v>
      </c>
      <c r="F1248" s="83"/>
      <c r="G1248" s="83"/>
      <c r="H1248" s="83"/>
      <c r="I1248" s="68" t="s">
        <v>3674</v>
      </c>
    </row>
    <row r="1249" spans="1:9">
      <c r="A1249" s="68">
        <v>1288</v>
      </c>
      <c r="B1249" s="68" t="s">
        <v>7984</v>
      </c>
      <c r="C1249" s="68" t="s">
        <v>4117</v>
      </c>
      <c r="D1249" s="68"/>
      <c r="E1249" s="83" t="s">
        <v>3470</v>
      </c>
      <c r="F1249" s="83"/>
      <c r="G1249" s="83"/>
      <c r="H1249" s="83"/>
      <c r="I1249" s="68" t="s">
        <v>3674</v>
      </c>
    </row>
    <row r="1250" spans="1:9">
      <c r="A1250" s="68">
        <v>1289</v>
      </c>
      <c r="B1250" s="68" t="s">
        <v>7985</v>
      </c>
      <c r="C1250" s="68" t="s">
        <v>4258</v>
      </c>
      <c r="D1250" s="68"/>
      <c r="E1250" s="83" t="s">
        <v>3470</v>
      </c>
      <c r="F1250" s="83"/>
      <c r="G1250" s="83"/>
      <c r="H1250" s="83"/>
      <c r="I1250" s="68" t="s">
        <v>3674</v>
      </c>
    </row>
    <row r="1251" spans="1:9">
      <c r="A1251" s="68">
        <v>1290</v>
      </c>
      <c r="B1251" s="68" t="s">
        <v>7986</v>
      </c>
      <c r="C1251" s="68" t="s">
        <v>4118</v>
      </c>
      <c r="D1251" s="68"/>
      <c r="E1251" s="83" t="s">
        <v>3470</v>
      </c>
      <c r="F1251" s="83"/>
      <c r="G1251" s="83"/>
      <c r="H1251" s="83"/>
      <c r="I1251" s="68" t="s">
        <v>3674</v>
      </c>
    </row>
    <row r="1252" spans="1:9">
      <c r="A1252" s="68">
        <v>1291</v>
      </c>
      <c r="B1252" s="68" t="s">
        <v>7987</v>
      </c>
      <c r="C1252" s="68"/>
      <c r="D1252" s="68"/>
      <c r="E1252" s="83" t="s">
        <v>3470</v>
      </c>
      <c r="F1252" s="83"/>
      <c r="G1252" s="83"/>
      <c r="H1252" s="83"/>
      <c r="I1252" s="68" t="s">
        <v>3674</v>
      </c>
    </row>
    <row r="1253" spans="1:9">
      <c r="A1253" s="68">
        <v>1292</v>
      </c>
      <c r="B1253" s="68" t="s">
        <v>7988</v>
      </c>
      <c r="C1253" s="68" t="s">
        <v>4119</v>
      </c>
      <c r="D1253" s="68"/>
      <c r="E1253" s="83" t="s">
        <v>3470</v>
      </c>
      <c r="F1253" s="83"/>
      <c r="G1253" s="83"/>
      <c r="H1253" s="83"/>
      <c r="I1253" s="68" t="s">
        <v>3674</v>
      </c>
    </row>
    <row r="1254" spans="1:9">
      <c r="A1254" s="68">
        <v>1293</v>
      </c>
      <c r="B1254" s="68" t="s">
        <v>7989</v>
      </c>
      <c r="C1254" s="68" t="s">
        <v>3230</v>
      </c>
      <c r="D1254" s="68"/>
      <c r="E1254" s="83" t="s">
        <v>3470</v>
      </c>
      <c r="F1254" s="83"/>
      <c r="G1254" s="83"/>
      <c r="H1254" s="83"/>
      <c r="I1254" s="68" t="s">
        <v>3679</v>
      </c>
    </row>
    <row r="1255" spans="1:9">
      <c r="A1255" s="68">
        <v>1294</v>
      </c>
      <c r="B1255" s="68" t="s">
        <v>7990</v>
      </c>
      <c r="C1255" s="68" t="s">
        <v>3229</v>
      </c>
      <c r="D1255" s="68"/>
      <c r="E1255" s="83" t="s">
        <v>3470</v>
      </c>
      <c r="F1255" s="83"/>
      <c r="G1255" s="83"/>
      <c r="H1255" s="83"/>
      <c r="I1255" s="68" t="s">
        <v>3679</v>
      </c>
    </row>
    <row r="1256" spans="1:9">
      <c r="A1256" s="68">
        <v>1295</v>
      </c>
      <c r="B1256" s="68" t="s">
        <v>6072</v>
      </c>
      <c r="C1256" s="68" t="s">
        <v>3537</v>
      </c>
      <c r="D1256" s="68"/>
      <c r="E1256" s="83"/>
      <c r="F1256" s="83"/>
      <c r="G1256" s="83"/>
      <c r="H1256" s="83"/>
      <c r="I1256" s="68"/>
    </row>
    <row r="1257" spans="1:9">
      <c r="A1257" s="68">
        <v>1296</v>
      </c>
      <c r="B1257" s="68" t="s">
        <v>7295</v>
      </c>
      <c r="C1257" s="68"/>
      <c r="D1257" s="68"/>
      <c r="E1257" s="83" t="s">
        <v>3659</v>
      </c>
      <c r="F1257" s="83" t="s">
        <v>8876</v>
      </c>
      <c r="G1257" s="83" t="s">
        <v>8877</v>
      </c>
      <c r="H1257" s="83" t="s">
        <v>8887</v>
      </c>
      <c r="I1257" s="68"/>
    </row>
    <row r="1258" spans="1:9">
      <c r="A1258" s="68">
        <v>1297</v>
      </c>
      <c r="B1258" s="68" t="s">
        <v>7296</v>
      </c>
      <c r="C1258" s="68"/>
      <c r="D1258" s="68"/>
      <c r="E1258" s="83" t="s">
        <v>3666</v>
      </c>
      <c r="F1258" s="83" t="s">
        <v>8878</v>
      </c>
      <c r="G1258" s="123" t="s">
        <v>8879</v>
      </c>
      <c r="H1258" s="123" t="s">
        <v>8880</v>
      </c>
      <c r="I1258" s="68"/>
    </row>
    <row r="1259" spans="1:9">
      <c r="A1259" s="68">
        <v>1298</v>
      </c>
      <c r="B1259" s="68" t="s">
        <v>7991</v>
      </c>
      <c r="C1259" s="68" t="s">
        <v>4120</v>
      </c>
      <c r="D1259" s="68"/>
      <c r="E1259" s="83" t="s">
        <v>3470</v>
      </c>
      <c r="F1259" s="83"/>
      <c r="G1259" s="83"/>
      <c r="H1259" s="83"/>
      <c r="I1259" s="68" t="s">
        <v>3679</v>
      </c>
    </row>
    <row r="1260" spans="1:9">
      <c r="A1260" s="68">
        <v>1299</v>
      </c>
      <c r="B1260" s="68" t="s">
        <v>7992</v>
      </c>
      <c r="C1260" s="68" t="s">
        <v>4121</v>
      </c>
      <c r="D1260" s="68"/>
      <c r="E1260" s="83" t="s">
        <v>3470</v>
      </c>
      <c r="F1260" s="83"/>
      <c r="G1260" s="83"/>
      <c r="H1260" s="83"/>
      <c r="I1260" s="68" t="s">
        <v>3679</v>
      </c>
    </row>
    <row r="1261" spans="1:9">
      <c r="A1261" s="68">
        <v>1300</v>
      </c>
      <c r="B1261" s="68" t="s">
        <v>8450</v>
      </c>
      <c r="C1261" s="68"/>
      <c r="D1261" s="68"/>
      <c r="E1261" s="83"/>
      <c r="F1261" s="83"/>
      <c r="G1261" s="83"/>
      <c r="H1261" s="83"/>
      <c r="I1261" s="68"/>
    </row>
    <row r="1262" spans="1:9">
      <c r="A1262" s="68">
        <v>1301</v>
      </c>
      <c r="B1262" s="68" t="s">
        <v>7993</v>
      </c>
      <c r="C1262" s="68" t="s">
        <v>4122</v>
      </c>
      <c r="D1262" s="68"/>
      <c r="E1262" s="83" t="s">
        <v>3470</v>
      </c>
      <c r="F1262" s="83"/>
      <c r="G1262" s="83"/>
      <c r="H1262" s="83"/>
      <c r="I1262" s="68" t="s">
        <v>3674</v>
      </c>
    </row>
    <row r="1263" spans="1:9">
      <c r="A1263" s="68">
        <v>1302</v>
      </c>
      <c r="B1263" s="68" t="s">
        <v>7994</v>
      </c>
      <c r="C1263" s="68" t="s">
        <v>4123</v>
      </c>
      <c r="D1263" s="68"/>
      <c r="E1263" s="83" t="s">
        <v>3470</v>
      </c>
      <c r="F1263" s="83"/>
      <c r="G1263" s="83"/>
      <c r="H1263" s="83"/>
      <c r="I1263" s="68" t="s">
        <v>3674</v>
      </c>
    </row>
    <row r="1264" spans="1:9">
      <c r="A1264" s="68">
        <v>1303</v>
      </c>
      <c r="B1264" s="68" t="s">
        <v>6073</v>
      </c>
      <c r="C1264" s="68"/>
      <c r="D1264" s="68"/>
      <c r="E1264" s="83"/>
      <c r="F1264" s="83"/>
      <c r="G1264" s="83"/>
      <c r="H1264" s="83"/>
      <c r="I1264" s="68"/>
    </row>
    <row r="1265" spans="1:9">
      <c r="A1265" s="68">
        <v>1307</v>
      </c>
      <c r="B1265" s="68" t="s">
        <v>7995</v>
      </c>
      <c r="C1265" s="68" t="s">
        <v>4124</v>
      </c>
      <c r="D1265" s="68"/>
      <c r="E1265" s="83" t="s">
        <v>3470</v>
      </c>
      <c r="F1265" s="83"/>
      <c r="G1265" s="83"/>
      <c r="H1265" s="83"/>
      <c r="I1265" s="68" t="s">
        <v>3679</v>
      </c>
    </row>
    <row r="1266" spans="1:9">
      <c r="A1266" s="68">
        <v>1308</v>
      </c>
      <c r="B1266" s="68" t="s">
        <v>7996</v>
      </c>
      <c r="C1266" s="68" t="s">
        <v>4125</v>
      </c>
      <c r="D1266" s="68"/>
      <c r="E1266" s="83" t="s">
        <v>3470</v>
      </c>
      <c r="F1266" s="83"/>
      <c r="G1266" s="83"/>
      <c r="H1266" s="83"/>
      <c r="I1266" s="68" t="s">
        <v>3679</v>
      </c>
    </row>
    <row r="1267" spans="1:9">
      <c r="A1267" s="68">
        <v>1309</v>
      </c>
      <c r="B1267" s="68" t="s">
        <v>6074</v>
      </c>
      <c r="C1267" s="68"/>
      <c r="D1267" s="68"/>
      <c r="E1267" s="83"/>
      <c r="F1267" s="83"/>
      <c r="G1267" s="83"/>
      <c r="H1267" s="83"/>
      <c r="I1267" s="68"/>
    </row>
    <row r="1268" spans="1:9">
      <c r="A1268" s="68">
        <v>1310</v>
      </c>
      <c r="B1268" s="68" t="s">
        <v>5793</v>
      </c>
      <c r="C1268" s="68"/>
      <c r="D1268" s="68"/>
      <c r="E1268" s="83"/>
      <c r="F1268" s="83"/>
      <c r="G1268" s="83"/>
      <c r="H1268" s="83"/>
      <c r="I1268" s="68"/>
    </row>
    <row r="1269" spans="1:9">
      <c r="A1269" s="68">
        <v>1311</v>
      </c>
      <c r="B1269" s="68" t="s">
        <v>7997</v>
      </c>
      <c r="C1269" s="68" t="s">
        <v>4126</v>
      </c>
      <c r="D1269" s="68"/>
      <c r="E1269" s="83" t="s">
        <v>3470</v>
      </c>
      <c r="F1269" s="83"/>
      <c r="G1269" s="83"/>
      <c r="H1269" s="83"/>
      <c r="I1269" s="68" t="s">
        <v>3674</v>
      </c>
    </row>
    <row r="1270" spans="1:9">
      <c r="A1270" s="68">
        <v>1312</v>
      </c>
      <c r="B1270" s="68" t="s">
        <v>7998</v>
      </c>
      <c r="C1270" s="68"/>
      <c r="D1270" s="68"/>
      <c r="E1270" s="83" t="s">
        <v>3470</v>
      </c>
      <c r="F1270" s="83"/>
      <c r="G1270" s="83"/>
      <c r="H1270" s="83"/>
      <c r="I1270" s="68" t="s">
        <v>3674</v>
      </c>
    </row>
    <row r="1271" spans="1:9">
      <c r="A1271" s="68">
        <v>1313</v>
      </c>
      <c r="B1271" s="68" t="s">
        <v>7999</v>
      </c>
      <c r="C1271" s="68"/>
      <c r="D1271" s="68"/>
      <c r="E1271" s="83" t="s">
        <v>3470</v>
      </c>
      <c r="F1271" s="83"/>
      <c r="G1271" s="83"/>
      <c r="H1271" s="83"/>
      <c r="I1271" s="68" t="s">
        <v>3674</v>
      </c>
    </row>
    <row r="1272" spans="1:9">
      <c r="A1272" s="68">
        <v>1314</v>
      </c>
      <c r="B1272" s="68" t="s">
        <v>6075</v>
      </c>
      <c r="C1272" s="68"/>
      <c r="D1272" s="68"/>
      <c r="E1272" s="83"/>
      <c r="F1272" s="83"/>
      <c r="G1272" s="83"/>
      <c r="H1272" s="83"/>
      <c r="I1272" s="68"/>
    </row>
    <row r="1273" spans="1:9">
      <c r="A1273" s="68">
        <v>1315</v>
      </c>
      <c r="B1273" s="68" t="s">
        <v>8000</v>
      </c>
      <c r="C1273" s="68"/>
      <c r="D1273" s="68"/>
      <c r="E1273" s="83" t="s">
        <v>3470</v>
      </c>
      <c r="F1273" s="83"/>
      <c r="G1273" s="83"/>
      <c r="H1273" s="83"/>
      <c r="I1273" s="68" t="s">
        <v>3674</v>
      </c>
    </row>
    <row r="1274" spans="1:9">
      <c r="A1274" s="68">
        <v>1316</v>
      </c>
      <c r="B1274" s="68" t="s">
        <v>8001</v>
      </c>
      <c r="C1274" s="68" t="s">
        <v>4127</v>
      </c>
      <c r="D1274" s="68"/>
      <c r="E1274" s="83" t="s">
        <v>3470</v>
      </c>
      <c r="F1274" s="83"/>
      <c r="G1274" s="83"/>
      <c r="H1274" s="83"/>
      <c r="I1274" s="68" t="s">
        <v>3674</v>
      </c>
    </row>
    <row r="1275" spans="1:9">
      <c r="A1275" s="68">
        <v>1317</v>
      </c>
      <c r="B1275" s="68" t="s">
        <v>8002</v>
      </c>
      <c r="C1275" s="68"/>
      <c r="D1275" s="68"/>
      <c r="E1275" s="83" t="s">
        <v>3470</v>
      </c>
      <c r="F1275" s="83"/>
      <c r="G1275" s="83"/>
      <c r="H1275" s="83"/>
      <c r="I1275" s="68" t="s">
        <v>3674</v>
      </c>
    </row>
    <row r="1276" spans="1:9">
      <c r="A1276" s="68">
        <v>1318</v>
      </c>
      <c r="B1276" s="68" t="s">
        <v>7297</v>
      </c>
      <c r="C1276" s="68"/>
      <c r="D1276" s="68"/>
      <c r="E1276" s="83" t="s">
        <v>3631</v>
      </c>
      <c r="F1276" s="83" t="s">
        <v>8802</v>
      </c>
      <c r="G1276" s="83"/>
      <c r="H1276" s="83"/>
      <c r="I1276" s="83"/>
    </row>
    <row r="1277" spans="1:9">
      <c r="A1277" s="68">
        <v>1319</v>
      </c>
      <c r="B1277" s="68" t="s">
        <v>7298</v>
      </c>
      <c r="C1277" s="68"/>
      <c r="D1277" s="68"/>
      <c r="E1277" s="83" t="s">
        <v>3631</v>
      </c>
      <c r="F1277" s="83" t="s">
        <v>8802</v>
      </c>
      <c r="G1277" s="83"/>
      <c r="H1277" s="83"/>
      <c r="I1277" s="83"/>
    </row>
    <row r="1278" spans="1:9">
      <c r="A1278" s="68">
        <v>1320</v>
      </c>
      <c r="B1278" s="68" t="s">
        <v>7299</v>
      </c>
      <c r="C1278" s="68"/>
      <c r="D1278" s="68"/>
      <c r="E1278" s="83" t="s">
        <v>3631</v>
      </c>
      <c r="F1278" s="83" t="s">
        <v>8802</v>
      </c>
      <c r="G1278" s="83"/>
      <c r="H1278" s="83"/>
      <c r="I1278" s="83"/>
    </row>
    <row r="1279" spans="1:9">
      <c r="A1279" s="68">
        <v>1321</v>
      </c>
      <c r="B1279" s="68" t="s">
        <v>7300</v>
      </c>
      <c r="C1279" s="68"/>
      <c r="D1279" s="68"/>
      <c r="E1279" s="83" t="s">
        <v>3631</v>
      </c>
      <c r="F1279" s="83" t="s">
        <v>8802</v>
      </c>
      <c r="G1279" s="83"/>
      <c r="H1279" s="83"/>
      <c r="I1279" s="83"/>
    </row>
    <row r="1280" spans="1:9">
      <c r="A1280" s="68">
        <v>1322</v>
      </c>
      <c r="B1280" s="68" t="s">
        <v>8003</v>
      </c>
      <c r="C1280" s="68" t="s">
        <v>4128</v>
      </c>
      <c r="D1280" s="68"/>
      <c r="E1280" s="83" t="s">
        <v>3470</v>
      </c>
      <c r="F1280" s="83"/>
      <c r="G1280" s="83"/>
      <c r="H1280" s="83"/>
      <c r="I1280" s="68" t="s">
        <v>3674</v>
      </c>
    </row>
    <row r="1281" spans="1:9">
      <c r="A1281" s="68">
        <v>1323</v>
      </c>
      <c r="B1281" s="68" t="s">
        <v>8004</v>
      </c>
      <c r="C1281" s="68"/>
      <c r="D1281" s="68"/>
      <c r="E1281" s="83" t="s">
        <v>3470</v>
      </c>
      <c r="F1281" s="83"/>
      <c r="G1281" s="83"/>
      <c r="H1281" s="83"/>
      <c r="I1281" s="68" t="s">
        <v>3674</v>
      </c>
    </row>
    <row r="1282" spans="1:9">
      <c r="A1282" s="68">
        <v>1324</v>
      </c>
      <c r="B1282" s="68" t="s">
        <v>8005</v>
      </c>
      <c r="C1282" s="68"/>
      <c r="D1282" s="68"/>
      <c r="E1282" s="83" t="s">
        <v>3470</v>
      </c>
      <c r="F1282" s="83"/>
      <c r="G1282" s="83"/>
      <c r="H1282" s="83"/>
      <c r="I1282" s="68" t="s">
        <v>3679</v>
      </c>
    </row>
    <row r="1283" spans="1:9">
      <c r="A1283" s="68">
        <v>1325</v>
      </c>
      <c r="B1283" s="68" t="s">
        <v>5794</v>
      </c>
      <c r="C1283" s="68"/>
      <c r="D1283" s="68"/>
      <c r="E1283" s="83"/>
      <c r="F1283" s="83"/>
      <c r="G1283" s="83"/>
      <c r="H1283" s="83"/>
      <c r="I1283" s="68"/>
    </row>
    <row r="1284" spans="1:9">
      <c r="A1284" s="68">
        <v>1326</v>
      </c>
      <c r="B1284" s="68" t="s">
        <v>8006</v>
      </c>
      <c r="C1284" s="68" t="s">
        <v>4129</v>
      </c>
      <c r="D1284" s="68"/>
      <c r="E1284" s="83" t="s">
        <v>3470</v>
      </c>
      <c r="F1284" s="83"/>
      <c r="G1284" s="83"/>
      <c r="H1284" s="83"/>
      <c r="I1284" s="68" t="s">
        <v>3679</v>
      </c>
    </row>
    <row r="1285" spans="1:9">
      <c r="A1285" s="68">
        <v>1327</v>
      </c>
      <c r="B1285" s="68" t="s">
        <v>5795</v>
      </c>
      <c r="C1285" s="68"/>
      <c r="D1285" s="68"/>
      <c r="E1285" s="83"/>
      <c r="F1285" s="83"/>
      <c r="G1285" s="83"/>
      <c r="H1285" s="83"/>
      <c r="I1285" s="68"/>
    </row>
    <row r="1286" spans="1:9">
      <c r="A1286" s="68">
        <v>1328</v>
      </c>
      <c r="B1286" s="68" t="s">
        <v>8007</v>
      </c>
      <c r="C1286" s="68" t="s">
        <v>4130</v>
      </c>
      <c r="D1286" s="68"/>
      <c r="E1286" s="83" t="s">
        <v>3470</v>
      </c>
      <c r="F1286" s="83"/>
      <c r="G1286" s="83"/>
      <c r="H1286" s="83"/>
      <c r="I1286" s="68" t="s">
        <v>3679</v>
      </c>
    </row>
    <row r="1287" spans="1:9">
      <c r="A1287" s="68">
        <v>1329</v>
      </c>
      <c r="B1287" s="68" t="s">
        <v>8008</v>
      </c>
      <c r="C1287" s="68" t="s">
        <v>3504</v>
      </c>
      <c r="D1287" s="68"/>
      <c r="E1287" s="83" t="s">
        <v>3470</v>
      </c>
      <c r="F1287" s="83"/>
      <c r="G1287" s="83"/>
      <c r="H1287" s="83"/>
      <c r="I1287" s="68" t="s">
        <v>3674</v>
      </c>
    </row>
    <row r="1288" spans="1:9">
      <c r="A1288" s="68">
        <v>1330</v>
      </c>
      <c r="B1288" s="68" t="s">
        <v>8009</v>
      </c>
      <c r="C1288" s="68" t="s">
        <v>4131</v>
      </c>
      <c r="D1288" s="68"/>
      <c r="E1288" s="83" t="s">
        <v>3470</v>
      </c>
      <c r="F1288" s="83"/>
      <c r="G1288" s="83"/>
      <c r="H1288" s="83"/>
      <c r="I1288" s="68" t="s">
        <v>3674</v>
      </c>
    </row>
    <row r="1289" spans="1:9">
      <c r="A1289" s="68">
        <v>1331</v>
      </c>
      <c r="B1289" s="68" t="s">
        <v>8010</v>
      </c>
      <c r="C1289" s="68" t="s">
        <v>4132</v>
      </c>
      <c r="D1289" s="68"/>
      <c r="E1289" s="83" t="s">
        <v>3470</v>
      </c>
      <c r="F1289" s="83"/>
      <c r="G1289" s="83"/>
      <c r="H1289" s="83"/>
      <c r="I1289" s="68" t="s">
        <v>3679</v>
      </c>
    </row>
    <row r="1290" spans="1:9">
      <c r="A1290" s="68">
        <v>1332</v>
      </c>
      <c r="B1290" s="68" t="s">
        <v>8011</v>
      </c>
      <c r="C1290" s="68" t="s">
        <v>4133</v>
      </c>
      <c r="D1290" s="68"/>
      <c r="E1290" s="83" t="s">
        <v>3470</v>
      </c>
      <c r="F1290" s="83"/>
      <c r="G1290" s="83"/>
      <c r="H1290" s="83"/>
      <c r="I1290" s="68" t="s">
        <v>3679</v>
      </c>
    </row>
    <row r="1291" spans="1:9">
      <c r="A1291" s="68">
        <v>1333</v>
      </c>
      <c r="B1291" s="68" t="s">
        <v>8012</v>
      </c>
      <c r="C1291" s="68" t="s">
        <v>4134</v>
      </c>
      <c r="D1291" s="68"/>
      <c r="E1291" s="83" t="s">
        <v>3470</v>
      </c>
      <c r="F1291" s="83"/>
      <c r="G1291" s="83"/>
      <c r="H1291" s="83"/>
      <c r="I1291" s="68" t="s">
        <v>3679</v>
      </c>
    </row>
    <row r="1292" spans="1:9">
      <c r="A1292" s="68">
        <v>1334</v>
      </c>
      <c r="B1292" s="68" t="s">
        <v>8013</v>
      </c>
      <c r="C1292" s="68" t="s">
        <v>3542</v>
      </c>
      <c r="D1292" s="68"/>
      <c r="E1292" s="83" t="s">
        <v>3470</v>
      </c>
      <c r="F1292" s="83"/>
      <c r="G1292" s="83"/>
      <c r="H1292" s="83"/>
      <c r="I1292" s="68" t="s">
        <v>3679</v>
      </c>
    </row>
    <row r="1293" spans="1:9">
      <c r="A1293" s="68">
        <v>1335</v>
      </c>
      <c r="B1293" s="68" t="s">
        <v>8014</v>
      </c>
      <c r="C1293" s="68" t="s">
        <v>4135</v>
      </c>
      <c r="D1293" s="68"/>
      <c r="E1293" s="83" t="s">
        <v>3470</v>
      </c>
      <c r="F1293" s="83"/>
      <c r="G1293" s="83"/>
      <c r="H1293" s="83"/>
      <c r="I1293" s="68" t="s">
        <v>3679</v>
      </c>
    </row>
    <row r="1294" spans="1:9">
      <c r="A1294" s="68">
        <v>1336</v>
      </c>
      <c r="B1294" s="68" t="s">
        <v>8015</v>
      </c>
      <c r="C1294" s="68"/>
      <c r="D1294" s="68"/>
      <c r="E1294" s="83" t="s">
        <v>3470</v>
      </c>
      <c r="F1294" s="83"/>
      <c r="G1294" s="83"/>
      <c r="H1294" s="83"/>
      <c r="I1294" s="68" t="s">
        <v>3674</v>
      </c>
    </row>
    <row r="1295" spans="1:9">
      <c r="A1295" s="68">
        <v>1337</v>
      </c>
      <c r="B1295" s="68" t="s">
        <v>8016</v>
      </c>
      <c r="C1295" s="68" t="s">
        <v>4136</v>
      </c>
      <c r="D1295" s="68"/>
      <c r="E1295" s="83" t="s">
        <v>3470</v>
      </c>
      <c r="F1295" s="83"/>
      <c r="G1295" s="83"/>
      <c r="H1295" s="83"/>
      <c r="I1295" s="68" t="s">
        <v>3674</v>
      </c>
    </row>
    <row r="1296" spans="1:9">
      <c r="A1296" s="68">
        <v>1338</v>
      </c>
      <c r="B1296" s="68" t="s">
        <v>8017</v>
      </c>
      <c r="C1296" s="68" t="s">
        <v>4137</v>
      </c>
      <c r="D1296" s="68"/>
      <c r="E1296" s="83" t="s">
        <v>3470</v>
      </c>
      <c r="F1296" s="83"/>
      <c r="G1296" s="83"/>
      <c r="H1296" s="83"/>
      <c r="I1296" s="68" t="s">
        <v>3674</v>
      </c>
    </row>
    <row r="1297" spans="1:9">
      <c r="A1297" s="68">
        <v>1339</v>
      </c>
      <c r="B1297" s="68" t="s">
        <v>8018</v>
      </c>
      <c r="C1297" s="68" t="s">
        <v>4138</v>
      </c>
      <c r="D1297" s="68"/>
      <c r="E1297" s="83" t="s">
        <v>3470</v>
      </c>
      <c r="F1297" s="83"/>
      <c r="G1297" s="83"/>
      <c r="H1297" s="83"/>
      <c r="I1297" s="68" t="s">
        <v>3674</v>
      </c>
    </row>
    <row r="1298" spans="1:9">
      <c r="A1298" s="68">
        <v>1340</v>
      </c>
      <c r="B1298" s="68" t="s">
        <v>8019</v>
      </c>
      <c r="C1298" s="68"/>
      <c r="D1298" s="68"/>
      <c r="E1298" s="83" t="s">
        <v>3470</v>
      </c>
      <c r="F1298" s="83"/>
      <c r="G1298" s="83"/>
      <c r="H1298" s="83"/>
      <c r="I1298" s="68" t="s">
        <v>3679</v>
      </c>
    </row>
    <row r="1299" spans="1:9">
      <c r="A1299" s="68">
        <v>1341</v>
      </c>
      <c r="B1299" s="68" t="s">
        <v>6076</v>
      </c>
      <c r="C1299" s="68"/>
      <c r="D1299" s="68"/>
      <c r="E1299" s="83"/>
      <c r="F1299" s="83"/>
      <c r="G1299" s="83"/>
      <c r="H1299" s="83"/>
      <c r="I1299" s="68"/>
    </row>
    <row r="1300" spans="1:9">
      <c r="A1300" s="68">
        <v>1342</v>
      </c>
      <c r="B1300" s="68" t="s">
        <v>8020</v>
      </c>
      <c r="C1300" s="68"/>
      <c r="D1300" s="68"/>
      <c r="E1300" s="83" t="s">
        <v>3470</v>
      </c>
      <c r="F1300" s="83"/>
      <c r="G1300" s="83"/>
      <c r="H1300" s="83"/>
      <c r="I1300" s="68" t="s">
        <v>3679</v>
      </c>
    </row>
    <row r="1301" spans="1:9">
      <c r="A1301" s="68">
        <v>1343</v>
      </c>
      <c r="B1301" s="68" t="s">
        <v>8021</v>
      </c>
      <c r="C1301" s="68" t="s">
        <v>4139</v>
      </c>
      <c r="D1301" s="68"/>
      <c r="E1301" s="83" t="s">
        <v>3470</v>
      </c>
      <c r="F1301" s="83"/>
      <c r="G1301" s="83"/>
      <c r="H1301" s="83"/>
      <c r="I1301" s="68" t="s">
        <v>3679</v>
      </c>
    </row>
    <row r="1302" spans="1:9">
      <c r="A1302" s="68">
        <v>1344</v>
      </c>
      <c r="B1302" s="68" t="s">
        <v>6077</v>
      </c>
      <c r="C1302" s="68"/>
      <c r="D1302" s="68"/>
      <c r="E1302" s="83"/>
      <c r="F1302" s="83"/>
      <c r="G1302" s="83"/>
      <c r="H1302" s="83"/>
      <c r="I1302" s="68"/>
    </row>
    <row r="1303" spans="1:9">
      <c r="A1303" s="68">
        <v>1345</v>
      </c>
      <c r="B1303" s="68" t="s">
        <v>8022</v>
      </c>
      <c r="C1303" s="68" t="s">
        <v>4140</v>
      </c>
      <c r="D1303" s="68"/>
      <c r="E1303" s="83" t="s">
        <v>3470</v>
      </c>
      <c r="F1303" s="83"/>
      <c r="G1303" s="83"/>
      <c r="H1303" s="83"/>
      <c r="I1303" s="68" t="s">
        <v>3674</v>
      </c>
    </row>
    <row r="1304" spans="1:9">
      <c r="A1304" s="68">
        <v>1346</v>
      </c>
      <c r="B1304" s="68" t="s">
        <v>8023</v>
      </c>
      <c r="C1304" s="68" t="s">
        <v>4141</v>
      </c>
      <c r="D1304" s="68"/>
      <c r="E1304" s="83" t="s">
        <v>3470</v>
      </c>
      <c r="F1304" s="83"/>
      <c r="G1304" s="83"/>
      <c r="H1304" s="83"/>
      <c r="I1304" s="68" t="s">
        <v>3674</v>
      </c>
    </row>
    <row r="1305" spans="1:9">
      <c r="A1305" s="68">
        <v>1347</v>
      </c>
      <c r="B1305" s="68" t="s">
        <v>8024</v>
      </c>
      <c r="C1305" s="68" t="s">
        <v>4142</v>
      </c>
      <c r="D1305" s="68"/>
      <c r="E1305" s="83" t="s">
        <v>3470</v>
      </c>
      <c r="F1305" s="83"/>
      <c r="G1305" s="83"/>
      <c r="H1305" s="83"/>
      <c r="I1305" s="68" t="s">
        <v>3674</v>
      </c>
    </row>
    <row r="1306" spans="1:9">
      <c r="A1306" s="68">
        <v>1348</v>
      </c>
      <c r="B1306" s="68" t="s">
        <v>8025</v>
      </c>
      <c r="C1306" s="68" t="s">
        <v>4143</v>
      </c>
      <c r="D1306" s="68"/>
      <c r="E1306" s="83" t="s">
        <v>3470</v>
      </c>
      <c r="F1306" s="83"/>
      <c r="G1306" s="83"/>
      <c r="H1306" s="83"/>
      <c r="I1306" s="68" t="s">
        <v>3674</v>
      </c>
    </row>
    <row r="1307" spans="1:9">
      <c r="A1307" s="68">
        <v>1349</v>
      </c>
      <c r="B1307" s="68" t="s">
        <v>8026</v>
      </c>
      <c r="C1307" s="68" t="s">
        <v>3638</v>
      </c>
      <c r="D1307" s="68"/>
      <c r="E1307" s="83" t="s">
        <v>3470</v>
      </c>
      <c r="F1307" s="83"/>
      <c r="G1307" s="83"/>
      <c r="H1307" s="83"/>
      <c r="I1307" s="68" t="s">
        <v>3676</v>
      </c>
    </row>
    <row r="1308" spans="1:9">
      <c r="A1308" s="68">
        <v>1350</v>
      </c>
      <c r="B1308" s="68" t="s">
        <v>5796</v>
      </c>
      <c r="C1308" s="68"/>
      <c r="D1308" s="68"/>
      <c r="E1308" s="83"/>
      <c r="F1308" s="83"/>
      <c r="G1308" s="83"/>
      <c r="H1308" s="83"/>
      <c r="I1308" s="68"/>
    </row>
    <row r="1309" spans="1:9">
      <c r="A1309" s="68">
        <v>1351</v>
      </c>
      <c r="B1309" s="68" t="s">
        <v>8027</v>
      </c>
      <c r="C1309" s="68"/>
      <c r="D1309" s="68"/>
      <c r="E1309" s="83" t="s">
        <v>3470</v>
      </c>
      <c r="F1309" s="83"/>
      <c r="G1309" s="83"/>
      <c r="H1309" s="83"/>
      <c r="I1309" s="68" t="s">
        <v>3676</v>
      </c>
    </row>
    <row r="1310" spans="1:9">
      <c r="A1310" s="68">
        <v>1353</v>
      </c>
      <c r="B1310" s="68" t="s">
        <v>5797</v>
      </c>
      <c r="C1310" s="68" t="s">
        <v>3538</v>
      </c>
      <c r="D1310" s="68"/>
      <c r="E1310" s="83"/>
      <c r="F1310" s="83"/>
      <c r="G1310" s="83"/>
      <c r="H1310" s="83"/>
      <c r="I1310" s="68"/>
    </row>
    <row r="1311" spans="1:9">
      <c r="A1311" s="68">
        <v>1354</v>
      </c>
      <c r="B1311" s="68" t="s">
        <v>8028</v>
      </c>
      <c r="C1311" s="68"/>
      <c r="D1311" s="68"/>
      <c r="E1311" s="83" t="s">
        <v>3470</v>
      </c>
      <c r="F1311" s="83"/>
      <c r="G1311" s="83"/>
      <c r="H1311" s="83"/>
      <c r="I1311" s="68" t="s">
        <v>3674</v>
      </c>
    </row>
    <row r="1312" spans="1:9">
      <c r="A1312" s="68">
        <v>1355</v>
      </c>
      <c r="B1312" s="68" t="s">
        <v>8029</v>
      </c>
      <c r="C1312" s="68" t="s">
        <v>4144</v>
      </c>
      <c r="D1312" s="68"/>
      <c r="E1312" s="83" t="s">
        <v>3470</v>
      </c>
      <c r="F1312" s="83"/>
      <c r="G1312" s="83"/>
      <c r="H1312" s="83"/>
      <c r="I1312" s="68" t="s">
        <v>3674</v>
      </c>
    </row>
    <row r="1313" spans="1:9">
      <c r="A1313" s="68">
        <v>1356</v>
      </c>
      <c r="B1313" s="68" t="s">
        <v>8030</v>
      </c>
      <c r="C1313" s="68" t="s">
        <v>4145</v>
      </c>
      <c r="D1313" s="68"/>
      <c r="E1313" s="83" t="s">
        <v>3470</v>
      </c>
      <c r="F1313" s="83"/>
      <c r="G1313" s="83"/>
      <c r="H1313" s="83"/>
      <c r="I1313" s="68" t="s">
        <v>3674</v>
      </c>
    </row>
    <row r="1314" spans="1:9">
      <c r="A1314" s="68">
        <v>1357</v>
      </c>
      <c r="B1314" s="68" t="s">
        <v>8031</v>
      </c>
      <c r="C1314" s="68" t="s">
        <v>4146</v>
      </c>
      <c r="D1314" s="68"/>
      <c r="E1314" s="83" t="s">
        <v>3470</v>
      </c>
      <c r="F1314" s="83"/>
      <c r="G1314" s="83"/>
      <c r="H1314" s="83"/>
      <c r="I1314" s="68" t="s">
        <v>3674</v>
      </c>
    </row>
    <row r="1315" spans="1:9">
      <c r="A1315" s="68">
        <v>1358</v>
      </c>
      <c r="B1315" s="68" t="s">
        <v>8032</v>
      </c>
      <c r="C1315" s="68" t="s">
        <v>4147</v>
      </c>
      <c r="D1315" s="68"/>
      <c r="E1315" s="83" t="s">
        <v>3470</v>
      </c>
      <c r="F1315" s="83"/>
      <c r="G1315" s="83"/>
      <c r="H1315" s="83"/>
      <c r="I1315" s="68" t="s">
        <v>3674</v>
      </c>
    </row>
    <row r="1316" spans="1:9">
      <c r="A1316" s="68">
        <v>1359</v>
      </c>
      <c r="B1316" s="68" t="s">
        <v>8033</v>
      </c>
      <c r="C1316" s="68" t="s">
        <v>3181</v>
      </c>
      <c r="D1316" s="68"/>
      <c r="E1316" s="83" t="s">
        <v>3470</v>
      </c>
      <c r="F1316" s="83"/>
      <c r="G1316" s="83"/>
      <c r="H1316" s="83"/>
      <c r="I1316" s="68" t="s">
        <v>3674</v>
      </c>
    </row>
    <row r="1317" spans="1:9">
      <c r="A1317" s="68">
        <v>1360</v>
      </c>
      <c r="B1317" s="68" t="s">
        <v>8034</v>
      </c>
      <c r="C1317" s="68" t="s">
        <v>3182</v>
      </c>
      <c r="D1317" s="68"/>
      <c r="E1317" s="83" t="s">
        <v>3470</v>
      </c>
      <c r="F1317" s="83"/>
      <c r="G1317" s="83"/>
      <c r="H1317" s="83"/>
      <c r="I1317" s="68" t="s">
        <v>3674</v>
      </c>
    </row>
    <row r="1318" spans="1:9">
      <c r="A1318" s="68">
        <v>1361</v>
      </c>
      <c r="B1318" s="68" t="s">
        <v>8035</v>
      </c>
      <c r="C1318" s="68"/>
      <c r="D1318" s="68"/>
      <c r="E1318" s="83" t="s">
        <v>3470</v>
      </c>
      <c r="F1318" s="83"/>
      <c r="G1318" s="83"/>
      <c r="H1318" s="83"/>
      <c r="I1318" s="68" t="s">
        <v>3674</v>
      </c>
    </row>
    <row r="1319" spans="1:9">
      <c r="A1319" s="68">
        <v>1362</v>
      </c>
      <c r="B1319" s="68" t="s">
        <v>6078</v>
      </c>
      <c r="C1319" s="68"/>
      <c r="D1319" s="68"/>
      <c r="E1319" s="83"/>
      <c r="F1319" s="83"/>
      <c r="G1319" s="83"/>
      <c r="H1319" s="83"/>
      <c r="I1319" s="68"/>
    </row>
    <row r="1320" spans="1:9">
      <c r="A1320" s="68">
        <v>1363</v>
      </c>
      <c r="B1320" s="68" t="s">
        <v>8036</v>
      </c>
      <c r="C1320" s="68" t="s">
        <v>4148</v>
      </c>
      <c r="D1320" s="68"/>
      <c r="E1320" s="83" t="s">
        <v>3470</v>
      </c>
      <c r="F1320" s="83"/>
      <c r="G1320" s="83"/>
      <c r="H1320" s="83"/>
      <c r="I1320" s="68" t="s">
        <v>3679</v>
      </c>
    </row>
    <row r="1321" spans="1:9">
      <c r="A1321" s="68">
        <v>1364</v>
      </c>
      <c r="B1321" s="68" t="s">
        <v>8037</v>
      </c>
      <c r="C1321" s="68" t="s">
        <v>4149</v>
      </c>
      <c r="D1321" s="68"/>
      <c r="E1321" s="83" t="s">
        <v>3470</v>
      </c>
      <c r="F1321" s="83"/>
      <c r="G1321" s="83"/>
      <c r="H1321" s="83"/>
      <c r="I1321" s="68" t="s">
        <v>3679</v>
      </c>
    </row>
    <row r="1322" spans="1:9">
      <c r="A1322" s="68">
        <v>1365</v>
      </c>
      <c r="B1322" s="68" t="s">
        <v>8038</v>
      </c>
      <c r="C1322" s="68" t="s">
        <v>4150</v>
      </c>
      <c r="D1322" s="68"/>
      <c r="E1322" s="83" t="s">
        <v>3470</v>
      </c>
      <c r="F1322" s="83"/>
      <c r="G1322" s="83"/>
      <c r="H1322" s="83"/>
      <c r="I1322" s="68" t="s">
        <v>3674</v>
      </c>
    </row>
    <row r="1323" spans="1:9">
      <c r="A1323" s="68">
        <v>1366</v>
      </c>
      <c r="B1323" s="68" t="s">
        <v>8039</v>
      </c>
      <c r="C1323" s="68"/>
      <c r="D1323" s="68"/>
      <c r="E1323" s="83" t="s">
        <v>3470</v>
      </c>
      <c r="F1323" s="83"/>
      <c r="G1323" s="83"/>
      <c r="H1323" s="83"/>
      <c r="I1323" s="68" t="s">
        <v>3674</v>
      </c>
    </row>
    <row r="1324" spans="1:9">
      <c r="A1324" s="68">
        <v>1367</v>
      </c>
      <c r="B1324" s="68" t="s">
        <v>6079</v>
      </c>
      <c r="C1324" s="68"/>
      <c r="D1324" s="68"/>
      <c r="E1324" s="83"/>
      <c r="F1324" s="83"/>
      <c r="G1324" s="83"/>
      <c r="H1324" s="83"/>
      <c r="I1324" s="68"/>
    </row>
    <row r="1325" spans="1:9">
      <c r="A1325" s="68">
        <v>1368</v>
      </c>
      <c r="B1325" s="68" t="s">
        <v>8040</v>
      </c>
      <c r="C1325" s="68" t="s">
        <v>4151</v>
      </c>
      <c r="D1325" s="68"/>
      <c r="E1325" s="83" t="s">
        <v>3470</v>
      </c>
      <c r="F1325" s="83"/>
      <c r="G1325" s="83"/>
      <c r="H1325" s="83"/>
      <c r="I1325" s="68" t="s">
        <v>3679</v>
      </c>
    </row>
    <row r="1326" spans="1:9">
      <c r="A1326" s="68">
        <v>1369</v>
      </c>
      <c r="B1326" s="68" t="s">
        <v>6080</v>
      </c>
      <c r="C1326" s="68"/>
      <c r="D1326" s="68"/>
      <c r="E1326" s="83"/>
      <c r="F1326" s="83"/>
      <c r="G1326" s="83"/>
      <c r="H1326" s="83"/>
      <c r="I1326" s="68"/>
    </row>
    <row r="1327" spans="1:9">
      <c r="A1327" s="68">
        <v>1370</v>
      </c>
      <c r="B1327" s="68" t="s">
        <v>6081</v>
      </c>
      <c r="C1327" s="68"/>
      <c r="D1327" s="68"/>
      <c r="E1327" s="83"/>
      <c r="F1327" s="83"/>
      <c r="G1327" s="83"/>
      <c r="H1327" s="83"/>
      <c r="I1327" s="68"/>
    </row>
    <row r="1328" spans="1:9">
      <c r="A1328" s="68">
        <v>1371</v>
      </c>
      <c r="B1328" s="68" t="s">
        <v>6082</v>
      </c>
      <c r="C1328" s="68"/>
      <c r="D1328" s="68"/>
      <c r="E1328" s="83"/>
      <c r="F1328" s="83"/>
      <c r="G1328" s="83"/>
      <c r="H1328" s="83"/>
      <c r="I1328" s="68"/>
    </row>
    <row r="1329" spans="1:9">
      <c r="A1329" s="68">
        <v>1372</v>
      </c>
      <c r="B1329" s="68" t="s">
        <v>6083</v>
      </c>
      <c r="C1329" s="68"/>
      <c r="D1329" s="68"/>
      <c r="E1329" s="83"/>
      <c r="F1329" s="83"/>
      <c r="G1329" s="83"/>
      <c r="H1329" s="83"/>
      <c r="I1329" s="68"/>
    </row>
    <row r="1330" spans="1:9">
      <c r="A1330" s="68">
        <v>1373</v>
      </c>
      <c r="B1330" s="68" t="s">
        <v>6084</v>
      </c>
      <c r="C1330" s="68"/>
      <c r="D1330" s="68"/>
      <c r="E1330" s="83"/>
      <c r="F1330" s="83"/>
      <c r="G1330" s="83"/>
      <c r="H1330" s="83"/>
      <c r="I1330" s="68"/>
    </row>
    <row r="1331" spans="1:9">
      <c r="A1331" s="68">
        <v>1374</v>
      </c>
      <c r="B1331" s="68" t="s">
        <v>6085</v>
      </c>
      <c r="C1331" s="68"/>
      <c r="D1331" s="68"/>
      <c r="E1331" s="83"/>
      <c r="F1331" s="83"/>
      <c r="G1331" s="83"/>
      <c r="H1331" s="83"/>
      <c r="I1331" s="68"/>
    </row>
    <row r="1332" spans="1:9">
      <c r="A1332" s="68">
        <v>1375</v>
      </c>
      <c r="B1332" s="68" t="s">
        <v>6086</v>
      </c>
      <c r="C1332" s="68"/>
      <c r="D1332" s="68"/>
      <c r="E1332" s="83"/>
      <c r="F1332" s="83"/>
      <c r="G1332" s="83"/>
      <c r="H1332" s="83"/>
      <c r="I1332" s="68"/>
    </row>
    <row r="1333" spans="1:9">
      <c r="A1333" s="68">
        <v>1376</v>
      </c>
      <c r="B1333" s="68" t="s">
        <v>8041</v>
      </c>
      <c r="C1333" s="68" t="s">
        <v>4152</v>
      </c>
      <c r="D1333" s="68"/>
      <c r="E1333" s="83" t="s">
        <v>3470</v>
      </c>
      <c r="F1333" s="83"/>
      <c r="G1333" s="83"/>
      <c r="H1333" s="83"/>
      <c r="I1333" s="68" t="s">
        <v>3674</v>
      </c>
    </row>
    <row r="1334" spans="1:9">
      <c r="A1334" s="68">
        <v>1377</v>
      </c>
      <c r="B1334" s="68" t="s">
        <v>8042</v>
      </c>
      <c r="C1334" s="68" t="s">
        <v>4153</v>
      </c>
      <c r="D1334" s="68"/>
      <c r="E1334" s="83" t="s">
        <v>3470</v>
      </c>
      <c r="F1334" s="83"/>
      <c r="G1334" s="83"/>
      <c r="H1334" s="83"/>
      <c r="I1334" s="68" t="s">
        <v>3679</v>
      </c>
    </row>
    <row r="1335" spans="1:9">
      <c r="A1335" s="68">
        <v>1378</v>
      </c>
      <c r="B1335" s="68" t="s">
        <v>8043</v>
      </c>
      <c r="C1335" s="68"/>
      <c r="D1335" s="68"/>
      <c r="E1335" s="83" t="s">
        <v>3470</v>
      </c>
      <c r="F1335" s="83"/>
      <c r="G1335" s="83"/>
      <c r="H1335" s="83"/>
      <c r="I1335" s="68" t="s">
        <v>3679</v>
      </c>
    </row>
    <row r="1336" spans="1:9">
      <c r="A1336" s="68">
        <v>1379</v>
      </c>
      <c r="B1336" s="68" t="s">
        <v>8044</v>
      </c>
      <c r="C1336" s="68" t="s">
        <v>4154</v>
      </c>
      <c r="D1336" s="68"/>
      <c r="E1336" s="83" t="s">
        <v>3470</v>
      </c>
      <c r="F1336" s="83"/>
      <c r="G1336" s="83"/>
      <c r="H1336" s="83"/>
      <c r="I1336" s="68" t="s">
        <v>3679</v>
      </c>
    </row>
    <row r="1337" spans="1:9">
      <c r="A1337" s="68">
        <v>1380</v>
      </c>
      <c r="B1337" s="68" t="s">
        <v>8045</v>
      </c>
      <c r="C1337" s="68" t="s">
        <v>4155</v>
      </c>
      <c r="D1337" s="68"/>
      <c r="E1337" s="83" t="s">
        <v>3470</v>
      </c>
      <c r="F1337" s="83"/>
      <c r="G1337" s="83"/>
      <c r="H1337" s="83"/>
      <c r="I1337" s="68" t="s">
        <v>3679</v>
      </c>
    </row>
    <row r="1338" spans="1:9">
      <c r="A1338" s="68">
        <v>1381</v>
      </c>
      <c r="B1338" s="68" t="s">
        <v>8046</v>
      </c>
      <c r="C1338" s="68" t="s">
        <v>4156</v>
      </c>
      <c r="D1338" s="68"/>
      <c r="E1338" s="83" t="s">
        <v>3470</v>
      </c>
      <c r="F1338" s="83"/>
      <c r="G1338" s="83"/>
      <c r="H1338" s="83"/>
      <c r="I1338" s="68" t="s">
        <v>3679</v>
      </c>
    </row>
    <row r="1339" spans="1:9">
      <c r="A1339" s="68">
        <v>1382</v>
      </c>
      <c r="B1339" s="68" t="s">
        <v>8047</v>
      </c>
      <c r="C1339" s="68" t="s">
        <v>4157</v>
      </c>
      <c r="D1339" s="68"/>
      <c r="E1339" s="83" t="s">
        <v>3470</v>
      </c>
      <c r="F1339" s="83"/>
      <c r="G1339" s="83"/>
      <c r="H1339" s="83"/>
      <c r="I1339" s="68" t="s">
        <v>3679</v>
      </c>
    </row>
    <row r="1340" spans="1:9">
      <c r="A1340" s="68">
        <v>1383</v>
      </c>
      <c r="B1340" s="68" t="s">
        <v>8048</v>
      </c>
      <c r="C1340" s="68" t="s">
        <v>3204</v>
      </c>
      <c r="D1340" s="68"/>
      <c r="E1340" s="83" t="s">
        <v>3470</v>
      </c>
      <c r="F1340" s="83"/>
      <c r="G1340" s="83"/>
      <c r="H1340" s="83"/>
      <c r="I1340" s="68" t="s">
        <v>3679</v>
      </c>
    </row>
    <row r="1341" spans="1:9">
      <c r="A1341" s="68">
        <v>1384</v>
      </c>
      <c r="B1341" s="68" t="s">
        <v>8049</v>
      </c>
      <c r="C1341" s="68" t="s">
        <v>4158</v>
      </c>
      <c r="D1341" s="68"/>
      <c r="E1341" s="83" t="s">
        <v>3470</v>
      </c>
      <c r="F1341" s="83"/>
      <c r="G1341" s="83"/>
      <c r="H1341" s="83"/>
      <c r="I1341" s="68" t="s">
        <v>3679</v>
      </c>
    </row>
    <row r="1342" spans="1:9">
      <c r="A1342" s="68">
        <v>1385</v>
      </c>
      <c r="B1342" s="68" t="s">
        <v>8050</v>
      </c>
      <c r="C1342" s="68" t="s">
        <v>4159</v>
      </c>
      <c r="D1342" s="68"/>
      <c r="E1342" s="83" t="s">
        <v>3470</v>
      </c>
      <c r="F1342" s="83"/>
      <c r="G1342" s="83"/>
      <c r="H1342" s="83"/>
      <c r="I1342" s="68" t="s">
        <v>3679</v>
      </c>
    </row>
    <row r="1343" spans="1:9">
      <c r="A1343" s="68">
        <v>1386</v>
      </c>
      <c r="B1343" s="68" t="s">
        <v>8051</v>
      </c>
      <c r="C1343" s="68" t="s">
        <v>4160</v>
      </c>
      <c r="D1343" s="68"/>
      <c r="E1343" s="83" t="s">
        <v>3470</v>
      </c>
      <c r="F1343" s="83"/>
      <c r="G1343" s="83"/>
      <c r="H1343" s="83"/>
      <c r="I1343" s="68" t="s">
        <v>3674</v>
      </c>
    </row>
    <row r="1344" spans="1:9">
      <c r="A1344" s="68">
        <v>1387</v>
      </c>
      <c r="B1344" s="68" t="s">
        <v>8052</v>
      </c>
      <c r="C1344" s="68"/>
      <c r="D1344" s="68"/>
      <c r="E1344" s="83" t="s">
        <v>3470</v>
      </c>
      <c r="F1344" s="83"/>
      <c r="G1344" s="83"/>
      <c r="H1344" s="83"/>
      <c r="I1344" s="68" t="s">
        <v>3674</v>
      </c>
    </row>
    <row r="1345" spans="1:9">
      <c r="A1345" s="68">
        <v>1388</v>
      </c>
      <c r="B1345" s="68" t="s">
        <v>5798</v>
      </c>
      <c r="C1345" s="68" t="s">
        <v>3539</v>
      </c>
      <c r="D1345" s="68"/>
      <c r="E1345" s="68" t="s">
        <v>8606</v>
      </c>
      <c r="F1345" s="68"/>
      <c r="G1345" s="68"/>
      <c r="H1345" s="68"/>
      <c r="I1345" s="68"/>
    </row>
    <row r="1346" spans="1:9">
      <c r="A1346" s="68">
        <v>1389</v>
      </c>
      <c r="B1346" s="68" t="s">
        <v>6087</v>
      </c>
      <c r="C1346" s="68" t="s">
        <v>3540</v>
      </c>
      <c r="D1346" s="68"/>
      <c r="E1346" s="68" t="s">
        <v>8606</v>
      </c>
      <c r="F1346" s="68"/>
      <c r="G1346" s="68"/>
      <c r="H1346" s="68"/>
      <c r="I1346" s="68"/>
    </row>
    <row r="1347" spans="1:9">
      <c r="A1347" s="68">
        <v>1390</v>
      </c>
      <c r="B1347" s="68" t="s">
        <v>8451</v>
      </c>
      <c r="C1347" s="68"/>
      <c r="D1347" s="68"/>
      <c r="E1347" s="83"/>
      <c r="F1347" s="83"/>
      <c r="G1347" s="83"/>
      <c r="H1347" s="83"/>
      <c r="I1347" s="68"/>
    </row>
    <row r="1348" spans="1:9">
      <c r="A1348" s="68">
        <v>1391</v>
      </c>
      <c r="B1348" s="68" t="s">
        <v>6088</v>
      </c>
      <c r="C1348" s="68" t="s">
        <v>3541</v>
      </c>
      <c r="D1348" s="68"/>
      <c r="E1348" s="68" t="s">
        <v>8606</v>
      </c>
      <c r="F1348" s="68"/>
      <c r="G1348" s="68"/>
      <c r="H1348" s="68"/>
      <c r="I1348" s="68"/>
    </row>
    <row r="1349" spans="1:9">
      <c r="A1349" s="68">
        <v>1392</v>
      </c>
      <c r="B1349" s="68" t="s">
        <v>8053</v>
      </c>
      <c r="C1349" s="68" t="s">
        <v>4161</v>
      </c>
      <c r="D1349" s="68"/>
      <c r="E1349" s="83" t="s">
        <v>3470</v>
      </c>
      <c r="F1349" s="83"/>
      <c r="G1349" s="83"/>
      <c r="H1349" s="83"/>
      <c r="I1349" s="68" t="s">
        <v>3679</v>
      </c>
    </row>
    <row r="1350" spans="1:9">
      <c r="A1350" s="68">
        <v>1393</v>
      </c>
      <c r="B1350" s="68" t="s">
        <v>8054</v>
      </c>
      <c r="C1350" s="68" t="s">
        <v>4162</v>
      </c>
      <c r="D1350" s="68"/>
      <c r="E1350" s="83" t="s">
        <v>3470</v>
      </c>
      <c r="F1350" s="83"/>
      <c r="G1350" s="83"/>
      <c r="H1350" s="83"/>
      <c r="I1350" s="68" t="s">
        <v>3679</v>
      </c>
    </row>
    <row r="1351" spans="1:9">
      <c r="A1351" s="68">
        <v>1394</v>
      </c>
      <c r="B1351" s="68" t="s">
        <v>6089</v>
      </c>
      <c r="C1351" s="68"/>
      <c r="D1351" s="68"/>
      <c r="E1351" s="83"/>
      <c r="F1351" s="83"/>
      <c r="G1351" s="83"/>
      <c r="H1351" s="83"/>
      <c r="I1351" s="68"/>
    </row>
    <row r="1352" spans="1:9">
      <c r="A1352" s="68">
        <v>1395</v>
      </c>
      <c r="B1352" s="68" t="s">
        <v>8452</v>
      </c>
      <c r="C1352" s="68"/>
      <c r="D1352" s="68"/>
      <c r="E1352" s="83"/>
      <c r="F1352" s="83"/>
      <c r="G1352" s="83"/>
      <c r="H1352" s="83"/>
      <c r="I1352" s="68"/>
    </row>
    <row r="1353" spans="1:9">
      <c r="A1353" s="68">
        <v>1396</v>
      </c>
      <c r="B1353" s="68" t="s">
        <v>5799</v>
      </c>
      <c r="C1353" s="68"/>
      <c r="D1353" s="68"/>
      <c r="E1353" s="83"/>
      <c r="F1353" s="83"/>
      <c r="G1353" s="83"/>
      <c r="H1353" s="83"/>
      <c r="I1353" s="68"/>
    </row>
    <row r="1354" spans="1:9">
      <c r="A1354" s="68">
        <v>1397</v>
      </c>
      <c r="B1354" s="68" t="s">
        <v>8453</v>
      </c>
      <c r="C1354" s="68"/>
      <c r="D1354" s="68"/>
      <c r="E1354" s="83"/>
      <c r="F1354" s="83"/>
      <c r="G1354" s="83"/>
      <c r="H1354" s="83"/>
      <c r="I1354" s="68"/>
    </row>
    <row r="1355" spans="1:9">
      <c r="A1355" s="68">
        <v>1398</v>
      </c>
      <c r="B1355" s="68" t="s">
        <v>8454</v>
      </c>
      <c r="C1355" s="68"/>
      <c r="D1355" s="68"/>
      <c r="E1355" s="83"/>
      <c r="F1355" s="83"/>
      <c r="G1355" s="83"/>
      <c r="H1355" s="83"/>
      <c r="I1355" s="68"/>
    </row>
    <row r="1356" spans="1:9">
      <c r="A1356" s="68">
        <v>1399</v>
      </c>
      <c r="B1356" s="68" t="s">
        <v>8455</v>
      </c>
      <c r="C1356" s="68"/>
      <c r="D1356" s="68"/>
      <c r="E1356" s="83"/>
      <c r="F1356" s="83"/>
      <c r="G1356" s="83"/>
      <c r="H1356" s="83"/>
      <c r="I1356" s="68"/>
    </row>
    <row r="1357" spans="1:9">
      <c r="A1357" s="68">
        <v>1400</v>
      </c>
      <c r="B1357" s="68" t="s">
        <v>6090</v>
      </c>
      <c r="C1357" s="68" t="s">
        <v>3542</v>
      </c>
      <c r="D1357" s="68"/>
      <c r="E1357" s="83"/>
      <c r="F1357" s="83"/>
      <c r="G1357" s="83"/>
      <c r="H1357" s="83"/>
      <c r="I1357" s="68"/>
    </row>
    <row r="1358" spans="1:9">
      <c r="A1358" s="68">
        <v>1401</v>
      </c>
      <c r="B1358" s="68" t="s">
        <v>8456</v>
      </c>
      <c r="C1358" s="68"/>
      <c r="D1358" s="68"/>
      <c r="E1358" s="83"/>
      <c r="F1358" s="83"/>
      <c r="G1358" s="83"/>
      <c r="H1358" s="83"/>
      <c r="I1358" s="68"/>
    </row>
    <row r="1359" spans="1:9">
      <c r="A1359" s="68">
        <v>1402</v>
      </c>
      <c r="B1359" s="68" t="s">
        <v>8055</v>
      </c>
      <c r="C1359" s="68" t="s">
        <v>4163</v>
      </c>
      <c r="D1359" s="68"/>
      <c r="E1359" s="83" t="s">
        <v>3470</v>
      </c>
      <c r="F1359" s="83"/>
      <c r="G1359" s="83"/>
      <c r="H1359" s="83"/>
      <c r="I1359" s="68" t="s">
        <v>3674</v>
      </c>
    </row>
    <row r="1360" spans="1:9">
      <c r="A1360" s="68">
        <v>1403</v>
      </c>
      <c r="B1360" s="68" t="s">
        <v>6091</v>
      </c>
      <c r="C1360" s="68"/>
      <c r="D1360" s="68"/>
      <c r="E1360" s="83"/>
      <c r="F1360" s="83"/>
      <c r="G1360" s="83"/>
      <c r="H1360" s="83"/>
      <c r="I1360" s="68"/>
    </row>
    <row r="1361" spans="1:9">
      <c r="A1361" s="68">
        <v>1404</v>
      </c>
      <c r="B1361" s="68" t="s">
        <v>8056</v>
      </c>
      <c r="C1361" s="68" t="s">
        <v>4164</v>
      </c>
      <c r="D1361" s="68"/>
      <c r="E1361" s="83" t="s">
        <v>3470</v>
      </c>
      <c r="F1361" s="83"/>
      <c r="G1361" s="83"/>
      <c r="H1361" s="83"/>
      <c r="I1361" s="68" t="s">
        <v>3679</v>
      </c>
    </row>
    <row r="1362" spans="1:9">
      <c r="A1362" s="68">
        <v>1405</v>
      </c>
      <c r="B1362" s="68" t="s">
        <v>8057</v>
      </c>
      <c r="C1362" s="68" t="s">
        <v>3212</v>
      </c>
      <c r="D1362" s="68"/>
      <c r="E1362" s="83" t="s">
        <v>3470</v>
      </c>
      <c r="F1362" s="83"/>
      <c r="G1362" s="83"/>
      <c r="H1362" s="83"/>
      <c r="I1362" s="68" t="s">
        <v>3674</v>
      </c>
    </row>
    <row r="1363" spans="1:9">
      <c r="A1363" s="68">
        <v>1406</v>
      </c>
      <c r="B1363" s="68" t="s">
        <v>8058</v>
      </c>
      <c r="C1363" s="68" t="s">
        <v>4165</v>
      </c>
      <c r="D1363" s="68"/>
      <c r="E1363" s="83" t="s">
        <v>3470</v>
      </c>
      <c r="F1363" s="83"/>
      <c r="G1363" s="83"/>
      <c r="H1363" s="83"/>
      <c r="I1363" s="68" t="s">
        <v>3679</v>
      </c>
    </row>
    <row r="1364" spans="1:9">
      <c r="A1364" s="68">
        <v>1407</v>
      </c>
      <c r="B1364" s="68" t="s">
        <v>8059</v>
      </c>
      <c r="C1364" s="68" t="s">
        <v>4166</v>
      </c>
      <c r="D1364" s="68"/>
      <c r="E1364" s="83" t="s">
        <v>3470</v>
      </c>
      <c r="F1364" s="83"/>
      <c r="G1364" s="83"/>
      <c r="H1364" s="83"/>
      <c r="I1364" s="68" t="s">
        <v>3679</v>
      </c>
    </row>
    <row r="1365" spans="1:9">
      <c r="A1365" s="68">
        <v>1408</v>
      </c>
      <c r="B1365" s="68" t="s">
        <v>5800</v>
      </c>
      <c r="C1365" s="68" t="s">
        <v>3543</v>
      </c>
      <c r="D1365" s="68"/>
      <c r="E1365" s="83"/>
      <c r="F1365" s="83"/>
      <c r="G1365" s="83"/>
      <c r="H1365" s="83"/>
      <c r="I1365" s="68"/>
    </row>
    <row r="1366" spans="1:9">
      <c r="A1366" s="68">
        <v>1409</v>
      </c>
      <c r="B1366" s="68" t="s">
        <v>8060</v>
      </c>
      <c r="C1366" s="68"/>
      <c r="D1366" s="68"/>
      <c r="E1366" s="83" t="s">
        <v>3470</v>
      </c>
      <c r="F1366" s="83"/>
      <c r="G1366" s="83"/>
      <c r="H1366" s="83"/>
      <c r="I1366" s="68" t="s">
        <v>3674</v>
      </c>
    </row>
    <row r="1367" spans="1:9">
      <c r="A1367" s="68">
        <v>1410</v>
      </c>
      <c r="B1367" s="68" t="s">
        <v>8061</v>
      </c>
      <c r="C1367" s="68"/>
      <c r="D1367" s="68"/>
      <c r="E1367" s="83" t="s">
        <v>3470</v>
      </c>
      <c r="F1367" s="83"/>
      <c r="G1367" s="83"/>
      <c r="H1367" s="83"/>
      <c r="I1367" s="68" t="s">
        <v>3674</v>
      </c>
    </row>
    <row r="1368" spans="1:9">
      <c r="A1368" s="68">
        <v>1411</v>
      </c>
      <c r="B1368" s="68" t="s">
        <v>6092</v>
      </c>
      <c r="C1368" s="68"/>
      <c r="D1368" s="68"/>
      <c r="E1368" s="83"/>
      <c r="F1368" s="83"/>
      <c r="G1368" s="83"/>
      <c r="H1368" s="83"/>
      <c r="I1368" s="68"/>
    </row>
    <row r="1369" spans="1:9">
      <c r="A1369" s="68">
        <v>1412</v>
      </c>
      <c r="B1369" s="68" t="s">
        <v>8062</v>
      </c>
      <c r="C1369" s="68"/>
      <c r="D1369" s="68"/>
      <c r="E1369" s="83" t="s">
        <v>3470</v>
      </c>
      <c r="F1369" s="83"/>
      <c r="G1369" s="83"/>
      <c r="H1369" s="83"/>
      <c r="I1369" s="68" t="s">
        <v>3674</v>
      </c>
    </row>
    <row r="1370" spans="1:9">
      <c r="A1370" s="68">
        <v>1413</v>
      </c>
      <c r="B1370" s="68" t="s">
        <v>8063</v>
      </c>
      <c r="C1370" s="68" t="s">
        <v>4167</v>
      </c>
      <c r="D1370" s="68"/>
      <c r="E1370" s="83" t="s">
        <v>3470</v>
      </c>
      <c r="F1370" s="83"/>
      <c r="G1370" s="83"/>
      <c r="H1370" s="83"/>
      <c r="I1370" s="68" t="s">
        <v>3679</v>
      </c>
    </row>
    <row r="1371" spans="1:9">
      <c r="A1371" s="68">
        <v>1414</v>
      </c>
      <c r="B1371" s="68" t="s">
        <v>8064</v>
      </c>
      <c r="C1371" s="68" t="s">
        <v>4168</v>
      </c>
      <c r="D1371" s="68"/>
      <c r="E1371" s="83" t="s">
        <v>3470</v>
      </c>
      <c r="F1371" s="83"/>
      <c r="G1371" s="83"/>
      <c r="H1371" s="83"/>
      <c r="I1371" s="68" t="s">
        <v>3679</v>
      </c>
    </row>
    <row r="1372" spans="1:9">
      <c r="A1372" s="68">
        <v>1415</v>
      </c>
      <c r="B1372" s="68" t="s">
        <v>8065</v>
      </c>
      <c r="C1372" s="68" t="s">
        <v>4169</v>
      </c>
      <c r="D1372" s="68"/>
      <c r="E1372" s="83" t="s">
        <v>3470</v>
      </c>
      <c r="F1372" s="83"/>
      <c r="G1372" s="83"/>
      <c r="H1372" s="83"/>
      <c r="I1372" s="68" t="s">
        <v>3674</v>
      </c>
    </row>
    <row r="1373" spans="1:9">
      <c r="A1373" s="68">
        <v>1416</v>
      </c>
      <c r="B1373" s="68" t="s">
        <v>8066</v>
      </c>
      <c r="C1373" s="68"/>
      <c r="D1373" s="68"/>
      <c r="E1373" s="83" t="s">
        <v>3470</v>
      </c>
      <c r="F1373" s="83"/>
      <c r="G1373" s="83"/>
      <c r="H1373" s="83"/>
      <c r="I1373" s="68" t="s">
        <v>3674</v>
      </c>
    </row>
    <row r="1374" spans="1:9">
      <c r="A1374" s="68">
        <v>1417</v>
      </c>
      <c r="B1374" s="68" t="s">
        <v>8067</v>
      </c>
      <c r="C1374" s="68" t="s">
        <v>4170</v>
      </c>
      <c r="D1374" s="68"/>
      <c r="E1374" s="83" t="s">
        <v>3470</v>
      </c>
      <c r="F1374" s="83"/>
      <c r="G1374" s="83"/>
      <c r="H1374" s="83"/>
      <c r="I1374" s="68" t="s">
        <v>3679</v>
      </c>
    </row>
    <row r="1375" spans="1:9">
      <c r="A1375" s="68">
        <v>1418</v>
      </c>
      <c r="B1375" s="68" t="s">
        <v>8068</v>
      </c>
      <c r="C1375" s="68" t="s">
        <v>4171</v>
      </c>
      <c r="D1375" s="68"/>
      <c r="E1375" s="83" t="s">
        <v>3470</v>
      </c>
      <c r="F1375" s="83"/>
      <c r="G1375" s="83"/>
      <c r="H1375" s="83"/>
      <c r="I1375" s="68" t="s">
        <v>3679</v>
      </c>
    </row>
    <row r="1376" spans="1:9">
      <c r="A1376" s="68">
        <v>1419</v>
      </c>
      <c r="B1376" s="68" t="s">
        <v>8069</v>
      </c>
      <c r="C1376" s="68" t="s">
        <v>4172</v>
      </c>
      <c r="D1376" s="68"/>
      <c r="E1376" s="83" t="s">
        <v>3470</v>
      </c>
      <c r="F1376" s="83"/>
      <c r="G1376" s="83"/>
      <c r="H1376" s="83"/>
      <c r="I1376" s="68" t="s">
        <v>3679</v>
      </c>
    </row>
    <row r="1377" spans="1:9">
      <c r="A1377" s="68">
        <v>1420</v>
      </c>
      <c r="B1377" s="68" t="s">
        <v>6093</v>
      </c>
      <c r="C1377" s="68" t="s">
        <v>3544</v>
      </c>
      <c r="D1377" s="68"/>
      <c r="E1377" s="83"/>
      <c r="F1377" s="83"/>
      <c r="G1377" s="83"/>
      <c r="H1377" s="83"/>
      <c r="I1377" s="68"/>
    </row>
    <row r="1378" spans="1:9">
      <c r="A1378" s="68">
        <v>1421</v>
      </c>
      <c r="B1378" s="68" t="s">
        <v>8070</v>
      </c>
      <c r="C1378" s="68" t="s">
        <v>4173</v>
      </c>
      <c r="D1378" s="68"/>
      <c r="E1378" s="83" t="s">
        <v>3470</v>
      </c>
      <c r="F1378" s="83"/>
      <c r="G1378" s="83"/>
      <c r="H1378" s="83"/>
      <c r="I1378" s="68" t="s">
        <v>3674</v>
      </c>
    </row>
    <row r="1379" spans="1:9">
      <c r="A1379" s="68">
        <v>1422</v>
      </c>
      <c r="B1379" s="68" t="s">
        <v>8071</v>
      </c>
      <c r="C1379" s="68" t="s">
        <v>4174</v>
      </c>
      <c r="D1379" s="68"/>
      <c r="E1379" s="83" t="s">
        <v>3470</v>
      </c>
      <c r="F1379" s="83"/>
      <c r="G1379" s="83"/>
      <c r="H1379" s="83"/>
      <c r="I1379" s="68" t="s">
        <v>3674</v>
      </c>
    </row>
    <row r="1380" spans="1:9">
      <c r="A1380" s="68">
        <v>1423</v>
      </c>
      <c r="B1380" s="68" t="s">
        <v>8072</v>
      </c>
      <c r="C1380" s="68" t="s">
        <v>4175</v>
      </c>
      <c r="D1380" s="68"/>
      <c r="E1380" s="83" t="s">
        <v>3470</v>
      </c>
      <c r="F1380" s="83"/>
      <c r="G1380" s="83"/>
      <c r="H1380" s="83"/>
      <c r="I1380" s="68" t="s">
        <v>3674</v>
      </c>
    </row>
    <row r="1381" spans="1:9">
      <c r="A1381" s="68">
        <v>1424</v>
      </c>
      <c r="B1381" s="68" t="s">
        <v>8073</v>
      </c>
      <c r="C1381" s="68" t="s">
        <v>4176</v>
      </c>
      <c r="D1381" s="68"/>
      <c r="E1381" s="83" t="s">
        <v>3470</v>
      </c>
      <c r="F1381" s="83"/>
      <c r="G1381" s="83"/>
      <c r="H1381" s="83"/>
      <c r="I1381" s="68" t="s">
        <v>3674</v>
      </c>
    </row>
    <row r="1382" spans="1:9">
      <c r="A1382" s="68">
        <v>1425</v>
      </c>
      <c r="B1382" s="68" t="s">
        <v>6094</v>
      </c>
      <c r="C1382" s="68"/>
      <c r="D1382" s="68"/>
      <c r="E1382" s="83"/>
      <c r="F1382" s="83"/>
      <c r="G1382" s="83"/>
      <c r="H1382" s="83"/>
      <c r="I1382" s="68"/>
    </row>
    <row r="1383" spans="1:9">
      <c r="A1383" s="68">
        <v>1426</v>
      </c>
      <c r="B1383" s="68" t="s">
        <v>8074</v>
      </c>
      <c r="C1383" s="68" t="s">
        <v>3233</v>
      </c>
      <c r="D1383" s="68"/>
      <c r="E1383" s="83" t="s">
        <v>3470</v>
      </c>
      <c r="F1383" s="83"/>
      <c r="G1383" s="83"/>
      <c r="H1383" s="83"/>
      <c r="I1383" s="68" t="s">
        <v>3679</v>
      </c>
    </row>
    <row r="1384" spans="1:9">
      <c r="A1384" s="68">
        <v>1427</v>
      </c>
      <c r="B1384" s="68" t="s">
        <v>8075</v>
      </c>
      <c r="C1384" s="68" t="s">
        <v>4177</v>
      </c>
      <c r="D1384" s="68"/>
      <c r="E1384" s="83" t="s">
        <v>3470</v>
      </c>
      <c r="F1384" s="83"/>
      <c r="G1384" s="83"/>
      <c r="H1384" s="83"/>
      <c r="I1384" s="68" t="s">
        <v>3679</v>
      </c>
    </row>
    <row r="1385" spans="1:9">
      <c r="A1385" s="68">
        <v>1428</v>
      </c>
      <c r="B1385" s="68" t="s">
        <v>8076</v>
      </c>
      <c r="C1385" s="68" t="s">
        <v>4178</v>
      </c>
      <c r="D1385" s="68"/>
      <c r="E1385" s="83" t="s">
        <v>3470</v>
      </c>
      <c r="F1385" s="83"/>
      <c r="G1385" s="83"/>
      <c r="H1385" s="83"/>
      <c r="I1385" s="68" t="s">
        <v>3679</v>
      </c>
    </row>
    <row r="1386" spans="1:9">
      <c r="A1386" s="68">
        <v>1429</v>
      </c>
      <c r="B1386" s="68" t="s">
        <v>8077</v>
      </c>
      <c r="C1386" s="68" t="s">
        <v>4179</v>
      </c>
      <c r="D1386" s="68"/>
      <c r="E1386" s="83" t="s">
        <v>3470</v>
      </c>
      <c r="F1386" s="83"/>
      <c r="G1386" s="83"/>
      <c r="H1386" s="83"/>
      <c r="I1386" s="68" t="s">
        <v>3679</v>
      </c>
    </row>
    <row r="1387" spans="1:9">
      <c r="A1387" s="68">
        <v>1430</v>
      </c>
      <c r="B1387" s="68" t="s">
        <v>8078</v>
      </c>
      <c r="C1387" s="68" t="s">
        <v>3852</v>
      </c>
      <c r="D1387" s="68"/>
      <c r="E1387" s="83" t="s">
        <v>3470</v>
      </c>
      <c r="F1387" s="83"/>
      <c r="G1387" s="83"/>
      <c r="H1387" s="83"/>
      <c r="I1387" s="68" t="s">
        <v>3674</v>
      </c>
    </row>
    <row r="1388" spans="1:9">
      <c r="A1388" s="68">
        <v>1431</v>
      </c>
      <c r="B1388" s="68" t="s">
        <v>8079</v>
      </c>
      <c r="C1388" s="68" t="s">
        <v>4180</v>
      </c>
      <c r="D1388" s="68"/>
      <c r="E1388" s="83" t="s">
        <v>3470</v>
      </c>
      <c r="F1388" s="83"/>
      <c r="G1388" s="83"/>
      <c r="H1388" s="83"/>
      <c r="I1388" s="68" t="s">
        <v>3674</v>
      </c>
    </row>
    <row r="1389" spans="1:9">
      <c r="A1389" s="68">
        <v>1432</v>
      </c>
      <c r="B1389" s="68" t="s">
        <v>8080</v>
      </c>
      <c r="C1389" s="68" t="s">
        <v>4181</v>
      </c>
      <c r="D1389" s="68"/>
      <c r="E1389" s="83" t="s">
        <v>3470</v>
      </c>
      <c r="F1389" s="83"/>
      <c r="G1389" s="83"/>
      <c r="H1389" s="83"/>
      <c r="I1389" s="68" t="s">
        <v>3674</v>
      </c>
    </row>
    <row r="1390" spans="1:9">
      <c r="A1390" s="68">
        <v>1433</v>
      </c>
      <c r="B1390" s="68" t="s">
        <v>8081</v>
      </c>
      <c r="C1390" s="68" t="s">
        <v>4182</v>
      </c>
      <c r="D1390" s="68"/>
      <c r="E1390" s="83" t="s">
        <v>3470</v>
      </c>
      <c r="F1390" s="83"/>
      <c r="G1390" s="83"/>
      <c r="H1390" s="83"/>
      <c r="I1390" s="68" t="s">
        <v>3674</v>
      </c>
    </row>
    <row r="1391" spans="1:9">
      <c r="A1391" s="68">
        <v>1434</v>
      </c>
      <c r="B1391" s="68" t="s">
        <v>8082</v>
      </c>
      <c r="C1391" s="68" t="s">
        <v>3226</v>
      </c>
      <c r="D1391" s="68"/>
      <c r="E1391" s="83" t="s">
        <v>3470</v>
      </c>
      <c r="F1391" s="83"/>
      <c r="G1391" s="83"/>
      <c r="H1391" s="83"/>
      <c r="I1391" s="68" t="s">
        <v>3674</v>
      </c>
    </row>
    <row r="1392" spans="1:9">
      <c r="A1392" s="68">
        <v>1435</v>
      </c>
      <c r="B1392" s="68" t="s">
        <v>7301</v>
      </c>
      <c r="C1392" s="68"/>
      <c r="D1392" s="68"/>
      <c r="E1392" s="83" t="s">
        <v>3633</v>
      </c>
      <c r="F1392" s="83" t="s">
        <v>8803</v>
      </c>
      <c r="G1392" s="83"/>
      <c r="H1392" s="83"/>
      <c r="I1392" s="83"/>
    </row>
    <row r="1393" spans="1:9">
      <c r="A1393" s="68">
        <v>1436</v>
      </c>
      <c r="B1393" s="68" t="s">
        <v>6095</v>
      </c>
      <c r="C1393" s="68"/>
      <c r="D1393" s="68"/>
      <c r="E1393" s="83"/>
      <c r="F1393" s="83"/>
      <c r="G1393" s="83"/>
      <c r="H1393" s="83"/>
      <c r="I1393" s="68"/>
    </row>
    <row r="1394" spans="1:9">
      <c r="A1394" s="68">
        <v>1437</v>
      </c>
      <c r="B1394" s="68" t="s">
        <v>6096</v>
      </c>
      <c r="C1394" s="68"/>
      <c r="D1394" s="68"/>
      <c r="E1394" s="83"/>
      <c r="F1394" s="83"/>
      <c r="G1394" s="83"/>
      <c r="H1394" s="83"/>
      <c r="I1394" s="68"/>
    </row>
    <row r="1395" spans="1:9">
      <c r="A1395" s="68">
        <v>1438</v>
      </c>
      <c r="B1395" s="68" t="s">
        <v>8083</v>
      </c>
      <c r="C1395" s="68"/>
      <c r="D1395" s="68"/>
      <c r="E1395" s="83" t="s">
        <v>3470</v>
      </c>
      <c r="F1395" s="83"/>
      <c r="G1395" s="83"/>
      <c r="H1395" s="83"/>
      <c r="I1395" s="68" t="s">
        <v>3676</v>
      </c>
    </row>
    <row r="1396" spans="1:9">
      <c r="A1396" s="68">
        <v>1439</v>
      </c>
      <c r="B1396" s="68" t="s">
        <v>8084</v>
      </c>
      <c r="C1396" s="68"/>
      <c r="D1396" s="68"/>
      <c r="E1396" s="83" t="s">
        <v>3470</v>
      </c>
      <c r="F1396" s="83"/>
      <c r="G1396" s="83"/>
      <c r="H1396" s="83"/>
      <c r="I1396" s="68" t="s">
        <v>3679</v>
      </c>
    </row>
    <row r="1397" spans="1:9">
      <c r="A1397" s="68">
        <v>1440</v>
      </c>
      <c r="B1397" s="68" t="s">
        <v>8085</v>
      </c>
      <c r="C1397" s="68" t="s">
        <v>4183</v>
      </c>
      <c r="D1397" s="68"/>
      <c r="E1397" s="83" t="s">
        <v>3470</v>
      </c>
      <c r="F1397" s="83"/>
      <c r="G1397" s="83"/>
      <c r="H1397" s="83"/>
      <c r="I1397" s="68" t="s">
        <v>3679</v>
      </c>
    </row>
    <row r="1398" spans="1:9">
      <c r="A1398" s="68">
        <v>1441</v>
      </c>
      <c r="B1398" s="68" t="s">
        <v>6097</v>
      </c>
      <c r="C1398" s="68"/>
      <c r="D1398" s="68"/>
      <c r="E1398" s="83"/>
      <c r="F1398" s="83"/>
      <c r="G1398" s="83"/>
      <c r="H1398" s="83"/>
      <c r="I1398" s="68"/>
    </row>
    <row r="1399" spans="1:9">
      <c r="A1399" s="68">
        <v>1442</v>
      </c>
      <c r="B1399" s="68" t="s">
        <v>8457</v>
      </c>
      <c r="C1399" s="68"/>
      <c r="D1399" s="68"/>
      <c r="E1399" s="83"/>
      <c r="F1399" s="83"/>
      <c r="G1399" s="83"/>
      <c r="H1399" s="83"/>
      <c r="I1399" s="68"/>
    </row>
    <row r="1400" spans="1:9">
      <c r="A1400" s="68">
        <v>1445</v>
      </c>
      <c r="B1400" s="68" t="s">
        <v>8458</v>
      </c>
      <c r="C1400" s="68"/>
      <c r="D1400" s="68"/>
      <c r="E1400" s="83"/>
      <c r="F1400" s="83"/>
      <c r="G1400" s="83"/>
      <c r="H1400" s="83"/>
      <c r="I1400" s="68"/>
    </row>
    <row r="1401" spans="1:9">
      <c r="A1401" s="68">
        <v>1446</v>
      </c>
      <c r="B1401" s="68" t="s">
        <v>8086</v>
      </c>
      <c r="C1401" s="68"/>
      <c r="D1401" s="68"/>
      <c r="E1401" s="83" t="s">
        <v>3470</v>
      </c>
      <c r="F1401" s="83"/>
      <c r="G1401" s="83"/>
      <c r="H1401" s="83"/>
      <c r="I1401" s="68" t="s">
        <v>3674</v>
      </c>
    </row>
    <row r="1402" spans="1:9">
      <c r="A1402" s="68">
        <v>1447</v>
      </c>
      <c r="B1402" s="68" t="s">
        <v>8087</v>
      </c>
      <c r="C1402" s="68" t="s">
        <v>4184</v>
      </c>
      <c r="D1402" s="68"/>
      <c r="E1402" s="83" t="s">
        <v>3470</v>
      </c>
      <c r="F1402" s="83"/>
      <c r="G1402" s="83"/>
      <c r="H1402" s="83"/>
      <c r="I1402" s="68" t="s">
        <v>3676</v>
      </c>
    </row>
    <row r="1403" spans="1:9">
      <c r="A1403" s="68">
        <v>1448</v>
      </c>
      <c r="B1403" s="68" t="s">
        <v>8088</v>
      </c>
      <c r="C1403" s="68"/>
      <c r="D1403" s="68"/>
      <c r="E1403" s="83" t="s">
        <v>3470</v>
      </c>
      <c r="F1403" s="83"/>
      <c r="G1403" s="83"/>
      <c r="H1403" s="83"/>
      <c r="I1403" s="68" t="s">
        <v>3674</v>
      </c>
    </row>
    <row r="1404" spans="1:9">
      <c r="A1404" s="68">
        <v>1449</v>
      </c>
      <c r="B1404" s="68" t="s">
        <v>6098</v>
      </c>
      <c r="C1404" s="68"/>
      <c r="D1404" s="68"/>
      <c r="E1404" s="83"/>
      <c r="F1404" s="83"/>
      <c r="G1404" s="83"/>
      <c r="H1404" s="83"/>
      <c r="I1404" s="68"/>
    </row>
    <row r="1405" spans="1:9">
      <c r="A1405" s="68">
        <v>1450</v>
      </c>
      <c r="B1405" s="68" t="s">
        <v>6099</v>
      </c>
      <c r="C1405" s="68"/>
      <c r="D1405" s="68"/>
      <c r="E1405" s="83"/>
      <c r="F1405" s="83"/>
      <c r="G1405" s="83"/>
      <c r="H1405" s="83"/>
      <c r="I1405" s="68"/>
    </row>
    <row r="1406" spans="1:9">
      <c r="A1406" s="68">
        <v>1451</v>
      </c>
      <c r="B1406" s="68" t="s">
        <v>6100</v>
      </c>
      <c r="C1406" s="68"/>
      <c r="D1406" s="68"/>
      <c r="E1406" s="83"/>
      <c r="F1406" s="83"/>
      <c r="G1406" s="83"/>
      <c r="H1406" s="83"/>
      <c r="I1406" s="68"/>
    </row>
    <row r="1407" spans="1:9">
      <c r="A1407" s="68">
        <v>1452</v>
      </c>
      <c r="B1407" s="68" t="s">
        <v>6101</v>
      </c>
      <c r="C1407" s="68"/>
      <c r="D1407" s="68"/>
      <c r="E1407" s="83"/>
      <c r="F1407" s="83"/>
      <c r="G1407" s="83"/>
      <c r="H1407" s="83"/>
      <c r="I1407" s="68"/>
    </row>
    <row r="1408" spans="1:9">
      <c r="A1408" s="68">
        <v>1453</v>
      </c>
      <c r="B1408" s="68" t="s">
        <v>6102</v>
      </c>
      <c r="C1408" s="68"/>
      <c r="D1408" s="68"/>
      <c r="E1408" s="83"/>
      <c r="F1408" s="83"/>
      <c r="G1408" s="83"/>
      <c r="H1408" s="83"/>
      <c r="I1408" s="68"/>
    </row>
    <row r="1409" spans="1:9">
      <c r="A1409" s="68">
        <v>1454</v>
      </c>
      <c r="B1409" s="68" t="s">
        <v>6103</v>
      </c>
      <c r="C1409" s="68"/>
      <c r="D1409" s="68"/>
      <c r="E1409" s="83"/>
      <c r="F1409" s="83"/>
      <c r="G1409" s="83"/>
      <c r="H1409" s="83"/>
      <c r="I1409" s="68"/>
    </row>
    <row r="1410" spans="1:9">
      <c r="A1410" s="68">
        <v>1455</v>
      </c>
      <c r="B1410" s="68" t="s">
        <v>8459</v>
      </c>
      <c r="C1410" s="68"/>
      <c r="D1410" s="68"/>
      <c r="E1410" s="83"/>
      <c r="F1410" s="83"/>
      <c r="G1410" s="83"/>
      <c r="H1410" s="83"/>
      <c r="I1410" s="68"/>
    </row>
    <row r="1411" spans="1:9">
      <c r="A1411" s="68">
        <v>1456</v>
      </c>
      <c r="B1411" s="68" t="s">
        <v>8089</v>
      </c>
      <c r="C1411" s="68"/>
      <c r="D1411" s="68"/>
      <c r="E1411" s="83" t="s">
        <v>3470</v>
      </c>
      <c r="F1411" s="83"/>
      <c r="G1411" s="83"/>
      <c r="H1411" s="83"/>
      <c r="I1411" s="68" t="s">
        <v>3676</v>
      </c>
    </row>
    <row r="1412" spans="1:9">
      <c r="A1412" s="68">
        <v>1457</v>
      </c>
      <c r="B1412" s="68" t="s">
        <v>7302</v>
      </c>
      <c r="C1412" s="68"/>
      <c r="D1412" s="68"/>
      <c r="E1412" s="83" t="s">
        <v>3667</v>
      </c>
      <c r="F1412" s="83"/>
      <c r="G1412" s="125"/>
      <c r="H1412" s="123"/>
      <c r="I1412" s="68"/>
    </row>
    <row r="1413" spans="1:9">
      <c r="A1413" s="68">
        <v>1458</v>
      </c>
      <c r="B1413" s="68" t="s">
        <v>8090</v>
      </c>
      <c r="C1413" s="68" t="s">
        <v>3248</v>
      </c>
      <c r="D1413" s="68"/>
      <c r="E1413" s="83" t="s">
        <v>3470</v>
      </c>
      <c r="F1413" s="83"/>
      <c r="G1413" s="83"/>
      <c r="H1413" s="83"/>
      <c r="I1413" s="68" t="s">
        <v>3674</v>
      </c>
    </row>
    <row r="1414" spans="1:9">
      <c r="A1414" s="68">
        <v>1459</v>
      </c>
      <c r="B1414" s="68" t="s">
        <v>8091</v>
      </c>
      <c r="C1414" s="68" t="s">
        <v>3485</v>
      </c>
      <c r="D1414" s="68"/>
      <c r="E1414" s="83" t="s">
        <v>3728</v>
      </c>
      <c r="F1414" s="83"/>
      <c r="G1414" s="83"/>
      <c r="H1414" s="83"/>
      <c r="I1414" s="68"/>
    </row>
    <row r="1415" spans="1:9">
      <c r="A1415" s="68">
        <v>1460</v>
      </c>
      <c r="B1415" s="68" t="s">
        <v>8092</v>
      </c>
      <c r="C1415" s="68"/>
      <c r="D1415" s="68"/>
      <c r="E1415" s="83" t="s">
        <v>3470</v>
      </c>
      <c r="F1415" s="83"/>
      <c r="G1415" s="83"/>
      <c r="H1415" s="83"/>
      <c r="I1415" s="68" t="s">
        <v>3674</v>
      </c>
    </row>
    <row r="1416" spans="1:9">
      <c r="A1416" s="68">
        <v>1461</v>
      </c>
      <c r="B1416" s="68" t="s">
        <v>8093</v>
      </c>
      <c r="C1416" s="68" t="s">
        <v>4185</v>
      </c>
      <c r="D1416" s="68"/>
      <c r="E1416" s="83" t="s">
        <v>3470</v>
      </c>
      <c r="F1416" s="83"/>
      <c r="G1416" s="83"/>
      <c r="H1416" s="83"/>
      <c r="I1416" s="68" t="s">
        <v>3674</v>
      </c>
    </row>
    <row r="1417" spans="1:9">
      <c r="A1417" s="68">
        <v>1462</v>
      </c>
      <c r="B1417" s="68" t="s">
        <v>8094</v>
      </c>
      <c r="C1417" s="68" t="s">
        <v>4186</v>
      </c>
      <c r="D1417" s="68"/>
      <c r="E1417" s="83" t="s">
        <v>3470</v>
      </c>
      <c r="F1417" s="83"/>
      <c r="G1417" s="83"/>
      <c r="H1417" s="83"/>
      <c r="I1417" s="68" t="s">
        <v>3674</v>
      </c>
    </row>
    <row r="1418" spans="1:9">
      <c r="A1418" s="68">
        <v>1463</v>
      </c>
      <c r="B1418" s="68" t="s">
        <v>6104</v>
      </c>
      <c r="C1418" s="68"/>
      <c r="D1418" s="68"/>
      <c r="E1418" s="83"/>
      <c r="F1418" s="83"/>
      <c r="G1418" s="83"/>
      <c r="H1418" s="83"/>
      <c r="I1418" s="68"/>
    </row>
    <row r="1419" spans="1:9">
      <c r="A1419" s="68">
        <v>1464</v>
      </c>
      <c r="B1419" s="68" t="s">
        <v>6105</v>
      </c>
      <c r="C1419" s="68"/>
      <c r="D1419" s="68"/>
      <c r="E1419" s="83"/>
      <c r="F1419" s="83"/>
      <c r="G1419" s="83"/>
      <c r="H1419" s="83"/>
      <c r="I1419" s="68"/>
    </row>
    <row r="1420" spans="1:9">
      <c r="A1420" s="68">
        <v>1465</v>
      </c>
      <c r="B1420" s="68" t="s">
        <v>6106</v>
      </c>
      <c r="C1420" s="68"/>
      <c r="D1420" s="68"/>
      <c r="E1420" s="83"/>
      <c r="F1420" s="83"/>
      <c r="G1420" s="83"/>
      <c r="H1420" s="83"/>
      <c r="I1420" s="68"/>
    </row>
    <row r="1421" spans="1:9">
      <c r="A1421" s="68">
        <v>1466</v>
      </c>
      <c r="B1421" s="68" t="s">
        <v>8460</v>
      </c>
      <c r="C1421" s="68"/>
      <c r="D1421" s="68"/>
      <c r="E1421" s="83"/>
      <c r="F1421" s="83"/>
      <c r="G1421" s="83"/>
      <c r="H1421" s="83"/>
      <c r="I1421" s="68"/>
    </row>
    <row r="1422" spans="1:9">
      <c r="A1422" s="68">
        <v>1467</v>
      </c>
      <c r="B1422" s="68" t="s">
        <v>8095</v>
      </c>
      <c r="C1422" s="68" t="s">
        <v>4187</v>
      </c>
      <c r="D1422" s="68"/>
      <c r="E1422" s="83" t="s">
        <v>3470</v>
      </c>
      <c r="F1422" s="83"/>
      <c r="G1422" s="83"/>
      <c r="H1422" s="83"/>
      <c r="I1422" s="68" t="s">
        <v>3679</v>
      </c>
    </row>
    <row r="1423" spans="1:9">
      <c r="A1423" s="68">
        <v>1468</v>
      </c>
      <c r="B1423" s="68" t="s">
        <v>7303</v>
      </c>
      <c r="C1423" s="68"/>
      <c r="D1423" s="68"/>
      <c r="E1423" s="83"/>
      <c r="F1423" t="s">
        <v>8834</v>
      </c>
      <c r="G1423" s="124">
        <v>0.99</v>
      </c>
      <c r="H1423" s="124">
        <v>0.85</v>
      </c>
      <c r="I1423" s="68"/>
    </row>
    <row r="1424" spans="1:9">
      <c r="A1424" s="68">
        <v>1469</v>
      </c>
      <c r="B1424" s="68" t="s">
        <v>6107</v>
      </c>
      <c r="C1424" s="68"/>
      <c r="D1424" s="68"/>
      <c r="E1424" s="83"/>
      <c r="F1424" s="83"/>
      <c r="G1424" s="83"/>
      <c r="H1424" s="83"/>
      <c r="I1424" s="68"/>
    </row>
    <row r="1425" spans="1:9">
      <c r="A1425" s="68">
        <v>1470</v>
      </c>
      <c r="B1425" s="68" t="s">
        <v>8339</v>
      </c>
      <c r="C1425" s="68"/>
      <c r="D1425" s="68"/>
      <c r="E1425" s="83" t="s">
        <v>3470</v>
      </c>
      <c r="F1425" s="83"/>
      <c r="G1425" s="83"/>
      <c r="H1425" s="83"/>
      <c r="I1425" s="68" t="s">
        <v>3674</v>
      </c>
    </row>
    <row r="1426" spans="1:9">
      <c r="A1426" s="68">
        <v>1471</v>
      </c>
      <c r="B1426" s="68" t="s">
        <v>8096</v>
      </c>
      <c r="C1426" s="68"/>
      <c r="D1426" s="68"/>
      <c r="E1426" s="83" t="s">
        <v>3470</v>
      </c>
      <c r="F1426" s="83"/>
      <c r="G1426" s="83"/>
      <c r="H1426" s="83"/>
      <c r="I1426" s="68" t="s">
        <v>3679</v>
      </c>
    </row>
    <row r="1427" spans="1:9">
      <c r="A1427" s="68">
        <v>1472</v>
      </c>
      <c r="B1427" s="68" t="s">
        <v>6108</v>
      </c>
      <c r="C1427" s="68"/>
      <c r="D1427" s="68"/>
      <c r="E1427" s="83"/>
      <c r="F1427" s="83"/>
      <c r="G1427" s="83"/>
      <c r="H1427" s="83"/>
      <c r="I1427" s="68"/>
    </row>
    <row r="1428" spans="1:9">
      <c r="A1428" s="68">
        <v>1473</v>
      </c>
      <c r="B1428" s="68" t="s">
        <v>6109</v>
      </c>
      <c r="C1428" s="68"/>
      <c r="D1428" s="68"/>
      <c r="E1428" s="83"/>
      <c r="F1428" s="83"/>
      <c r="G1428" s="83"/>
      <c r="H1428" s="83"/>
      <c r="I1428" s="68"/>
    </row>
    <row r="1429" spans="1:9">
      <c r="A1429" s="68">
        <v>1474</v>
      </c>
      <c r="B1429" s="68" t="s">
        <v>6110</v>
      </c>
      <c r="C1429" s="68"/>
      <c r="D1429" s="68"/>
      <c r="E1429" s="83"/>
      <c r="F1429" s="83"/>
      <c r="G1429" s="83"/>
      <c r="H1429" s="83"/>
      <c r="I1429" s="68"/>
    </row>
    <row r="1430" spans="1:9">
      <c r="A1430" s="68">
        <v>1475</v>
      </c>
      <c r="B1430" s="68" t="s">
        <v>8097</v>
      </c>
      <c r="C1430" s="68" t="s">
        <v>3201</v>
      </c>
      <c r="D1430" s="68"/>
      <c r="E1430" s="83" t="s">
        <v>3470</v>
      </c>
      <c r="F1430" s="83"/>
      <c r="G1430" s="83"/>
      <c r="H1430" s="83"/>
      <c r="I1430" s="68" t="s">
        <v>3679</v>
      </c>
    </row>
    <row r="1431" spans="1:9">
      <c r="A1431" s="68">
        <v>1476</v>
      </c>
      <c r="B1431" s="68" t="s">
        <v>8098</v>
      </c>
      <c r="C1431" s="68"/>
      <c r="D1431" s="68"/>
      <c r="E1431" s="83" t="s">
        <v>3470</v>
      </c>
      <c r="F1431" s="83"/>
      <c r="G1431" s="83"/>
      <c r="H1431" s="83"/>
      <c r="I1431" s="68" t="s">
        <v>3679</v>
      </c>
    </row>
    <row r="1432" spans="1:9">
      <c r="A1432" s="68">
        <v>1477</v>
      </c>
      <c r="B1432" s="68" t="s">
        <v>8461</v>
      </c>
      <c r="C1432" s="68"/>
      <c r="D1432" s="68"/>
      <c r="E1432" s="83"/>
      <c r="F1432" s="83"/>
      <c r="G1432" s="83"/>
      <c r="H1432" s="83"/>
      <c r="I1432" s="68"/>
    </row>
    <row r="1433" spans="1:9">
      <c r="A1433" s="68">
        <v>1478</v>
      </c>
      <c r="B1433" s="68" t="s">
        <v>6111</v>
      </c>
      <c r="C1433" s="68"/>
      <c r="D1433" s="68"/>
      <c r="E1433" s="83"/>
      <c r="F1433" s="83"/>
      <c r="G1433" s="83"/>
      <c r="H1433" s="83"/>
      <c r="I1433" s="68"/>
    </row>
    <row r="1434" spans="1:9">
      <c r="A1434" s="68">
        <v>1479</v>
      </c>
      <c r="B1434" s="68" t="s">
        <v>8462</v>
      </c>
      <c r="C1434" s="68"/>
      <c r="D1434" s="68"/>
      <c r="E1434" s="83"/>
      <c r="F1434" s="83"/>
      <c r="G1434" s="83"/>
      <c r="H1434" s="83"/>
      <c r="I1434" s="68"/>
    </row>
    <row r="1435" spans="1:9">
      <c r="A1435" s="68">
        <v>1480</v>
      </c>
      <c r="B1435" s="68" t="s">
        <v>8099</v>
      </c>
      <c r="C1435" s="68" t="s">
        <v>4188</v>
      </c>
      <c r="D1435" s="68"/>
      <c r="E1435" s="83" t="s">
        <v>3470</v>
      </c>
      <c r="F1435" s="83"/>
      <c r="G1435" s="83"/>
      <c r="H1435" s="83"/>
      <c r="I1435" s="68" t="s">
        <v>3674</v>
      </c>
    </row>
    <row r="1436" spans="1:9">
      <c r="A1436" s="68">
        <v>1481</v>
      </c>
      <c r="B1436" s="68" t="s">
        <v>6112</v>
      </c>
      <c r="C1436" s="68"/>
      <c r="D1436" s="68"/>
      <c r="E1436" s="83"/>
      <c r="F1436" s="83"/>
      <c r="G1436" s="83"/>
      <c r="H1436" s="83"/>
      <c r="I1436" s="68"/>
    </row>
    <row r="1437" spans="1:9">
      <c r="A1437" s="68">
        <v>1482</v>
      </c>
      <c r="B1437" s="68" t="s">
        <v>8100</v>
      </c>
      <c r="C1437" s="68" t="s">
        <v>4189</v>
      </c>
      <c r="D1437" s="68"/>
      <c r="E1437" s="83" t="s">
        <v>3470</v>
      </c>
      <c r="F1437" s="83"/>
      <c r="G1437" s="83"/>
      <c r="H1437" s="83"/>
      <c r="I1437" s="68" t="s">
        <v>3679</v>
      </c>
    </row>
    <row r="1438" spans="1:9">
      <c r="A1438" s="68">
        <v>1483</v>
      </c>
      <c r="B1438" s="68" t="s">
        <v>8463</v>
      </c>
      <c r="C1438" s="68"/>
      <c r="D1438" s="68"/>
      <c r="E1438" s="83"/>
      <c r="F1438" s="83"/>
      <c r="G1438" s="83"/>
      <c r="H1438" s="83"/>
      <c r="I1438" s="68"/>
    </row>
    <row r="1439" spans="1:9">
      <c r="A1439" s="68">
        <v>1484</v>
      </c>
      <c r="B1439" s="68" t="s">
        <v>8101</v>
      </c>
      <c r="C1439" s="68"/>
      <c r="D1439" s="68"/>
      <c r="E1439" s="83" t="s">
        <v>3728</v>
      </c>
      <c r="F1439" s="83"/>
      <c r="G1439" s="83"/>
      <c r="H1439" s="83"/>
      <c r="I1439" s="68"/>
    </row>
    <row r="1440" spans="1:9">
      <c r="A1440" s="68">
        <v>1485</v>
      </c>
      <c r="B1440" s="68" t="s">
        <v>8464</v>
      </c>
      <c r="C1440" s="68"/>
      <c r="D1440" s="68"/>
      <c r="E1440" s="83"/>
      <c r="F1440" s="83"/>
      <c r="G1440" s="83"/>
      <c r="H1440" s="83"/>
      <c r="I1440" s="68"/>
    </row>
    <row r="1441" spans="1:9">
      <c r="A1441" s="68">
        <v>1487</v>
      </c>
      <c r="B1441" s="68" t="s">
        <v>7304</v>
      </c>
      <c r="C1441" s="68"/>
      <c r="D1441" s="68"/>
      <c r="E1441" s="83" t="s">
        <v>3668</v>
      </c>
      <c r="F1441" s="83" t="s">
        <v>8835</v>
      </c>
      <c r="G1441" s="123" t="s">
        <v>8836</v>
      </c>
      <c r="H1441" s="123" t="s">
        <v>8837</v>
      </c>
      <c r="I1441" s="83"/>
    </row>
    <row r="1442" spans="1:9">
      <c r="A1442" s="68">
        <v>1488</v>
      </c>
      <c r="B1442" s="68" t="s">
        <v>7305</v>
      </c>
      <c r="C1442" s="68"/>
      <c r="D1442" s="68"/>
      <c r="E1442" s="83" t="s">
        <v>3649</v>
      </c>
      <c r="F1442" s="83" t="s">
        <v>8838</v>
      </c>
      <c r="G1442" s="123">
        <v>0.63</v>
      </c>
      <c r="H1442" s="123">
        <v>0.65</v>
      </c>
      <c r="I1442" s="68"/>
    </row>
    <row r="1443" spans="1:9">
      <c r="A1443" s="68">
        <v>1489</v>
      </c>
      <c r="B1443" s="68" t="s">
        <v>6113</v>
      </c>
      <c r="C1443" s="68"/>
      <c r="D1443" s="68"/>
      <c r="E1443" s="83"/>
      <c r="F1443" s="83"/>
      <c r="G1443" s="83"/>
      <c r="H1443" s="83"/>
      <c r="I1443" s="68"/>
    </row>
    <row r="1444" spans="1:9">
      <c r="A1444" s="68">
        <v>1490</v>
      </c>
      <c r="B1444" s="68" t="s">
        <v>8280</v>
      </c>
      <c r="C1444" s="68"/>
      <c r="D1444" s="68"/>
      <c r="E1444" s="83" t="s">
        <v>3470</v>
      </c>
      <c r="F1444" s="83"/>
      <c r="G1444" s="83"/>
      <c r="H1444" s="83"/>
      <c r="I1444" s="68" t="s">
        <v>3674</v>
      </c>
    </row>
    <row r="1445" spans="1:9">
      <c r="A1445" s="68">
        <v>1491</v>
      </c>
      <c r="B1445" s="68" t="s">
        <v>7306</v>
      </c>
      <c r="C1445" s="68"/>
      <c r="D1445" s="68"/>
      <c r="E1445" s="83" t="s">
        <v>3667</v>
      </c>
      <c r="F1445" s="83"/>
      <c r="G1445" s="83"/>
      <c r="H1445" s="83"/>
      <c r="I1445" s="68"/>
    </row>
    <row r="1446" spans="1:9">
      <c r="A1446" s="68">
        <v>1492</v>
      </c>
      <c r="B1446" s="68" t="s">
        <v>8102</v>
      </c>
      <c r="C1446" s="68"/>
      <c r="D1446" s="68"/>
      <c r="E1446" s="83" t="s">
        <v>3470</v>
      </c>
      <c r="F1446" s="83"/>
      <c r="G1446" s="83"/>
      <c r="H1446" s="83"/>
      <c r="I1446" s="68" t="s">
        <v>3674</v>
      </c>
    </row>
    <row r="1447" spans="1:9">
      <c r="A1447" s="68">
        <v>1493</v>
      </c>
      <c r="B1447" s="68" t="s">
        <v>6114</v>
      </c>
      <c r="C1447" s="68"/>
      <c r="D1447" s="68"/>
      <c r="E1447" s="83"/>
      <c r="F1447" s="83"/>
      <c r="G1447" s="83"/>
      <c r="H1447" s="83"/>
      <c r="I1447" s="68"/>
    </row>
    <row r="1448" spans="1:9">
      <c r="A1448" s="68">
        <v>1494</v>
      </c>
      <c r="B1448" s="68" t="s">
        <v>8103</v>
      </c>
      <c r="C1448" s="68"/>
      <c r="D1448" s="68"/>
      <c r="E1448" s="83" t="s">
        <v>3470</v>
      </c>
      <c r="F1448" s="83"/>
      <c r="G1448" s="83"/>
      <c r="H1448" s="83"/>
      <c r="I1448" s="68" t="s">
        <v>3674</v>
      </c>
    </row>
    <row r="1449" spans="1:9">
      <c r="A1449" s="68">
        <v>1495</v>
      </c>
      <c r="B1449" s="68" t="s">
        <v>6115</v>
      </c>
      <c r="C1449" s="68"/>
      <c r="D1449" s="68"/>
      <c r="E1449" s="83"/>
      <c r="F1449" s="83"/>
      <c r="G1449" s="83"/>
      <c r="H1449" s="83"/>
      <c r="I1449" s="68"/>
    </row>
    <row r="1450" spans="1:9">
      <c r="A1450" s="68">
        <v>1496</v>
      </c>
      <c r="B1450" s="68" t="s">
        <v>6116</v>
      </c>
      <c r="C1450" s="68"/>
      <c r="D1450" s="68"/>
      <c r="E1450" s="83"/>
      <c r="F1450" s="83"/>
      <c r="G1450" s="83"/>
      <c r="H1450" s="83"/>
      <c r="I1450" s="68"/>
    </row>
    <row r="1451" spans="1:9">
      <c r="A1451" s="68">
        <v>1497</v>
      </c>
      <c r="B1451" s="68" t="s">
        <v>8104</v>
      </c>
      <c r="C1451" s="68"/>
      <c r="D1451" s="68"/>
      <c r="E1451" s="83" t="s">
        <v>3470</v>
      </c>
      <c r="F1451" s="83"/>
      <c r="G1451" s="83"/>
      <c r="H1451" s="83"/>
      <c r="I1451" s="68" t="s">
        <v>3674</v>
      </c>
    </row>
    <row r="1452" spans="1:9">
      <c r="A1452" s="68">
        <v>1498</v>
      </c>
      <c r="B1452" s="68" t="s">
        <v>8105</v>
      </c>
      <c r="C1452" s="68"/>
      <c r="D1452" s="68"/>
      <c r="E1452" s="83" t="s">
        <v>3470</v>
      </c>
      <c r="F1452" s="83"/>
      <c r="G1452" s="83"/>
      <c r="H1452" s="83"/>
      <c r="I1452" s="68" t="s">
        <v>3674</v>
      </c>
    </row>
    <row r="1453" spans="1:9">
      <c r="A1453" s="68">
        <v>1499</v>
      </c>
      <c r="B1453" s="68" t="s">
        <v>8465</v>
      </c>
      <c r="C1453" s="68"/>
      <c r="D1453" s="68"/>
      <c r="E1453" s="83"/>
      <c r="F1453" s="83"/>
      <c r="G1453" s="83"/>
      <c r="H1453" s="83"/>
      <c r="I1453" s="68"/>
    </row>
    <row r="1454" spans="1:9">
      <c r="A1454" s="68">
        <v>1500</v>
      </c>
      <c r="B1454" s="68" t="s">
        <v>6117</v>
      </c>
      <c r="C1454" s="68"/>
      <c r="D1454" s="68"/>
      <c r="E1454" s="83"/>
      <c r="F1454" s="83"/>
      <c r="G1454" s="83"/>
      <c r="H1454" s="83"/>
      <c r="I1454" s="68"/>
    </row>
    <row r="1455" spans="1:9">
      <c r="A1455" s="68">
        <v>1501</v>
      </c>
      <c r="B1455" s="68" t="s">
        <v>8466</v>
      </c>
      <c r="C1455" s="68"/>
      <c r="D1455" s="68"/>
      <c r="E1455" s="83"/>
      <c r="F1455" s="83"/>
      <c r="G1455" s="83"/>
      <c r="H1455" s="83"/>
      <c r="I1455" s="68"/>
    </row>
    <row r="1456" spans="1:9">
      <c r="A1456" s="68">
        <v>1502</v>
      </c>
      <c r="B1456" s="68" t="s">
        <v>5801</v>
      </c>
      <c r="C1456" s="68"/>
      <c r="D1456" s="68"/>
      <c r="E1456" s="83"/>
      <c r="F1456" s="83"/>
      <c r="G1456" s="83"/>
      <c r="H1456" s="83"/>
      <c r="I1456" s="68"/>
    </row>
    <row r="1457" spans="1:9">
      <c r="A1457" s="68">
        <v>1503</v>
      </c>
      <c r="B1457" s="68" t="s">
        <v>8281</v>
      </c>
      <c r="C1457" s="68"/>
      <c r="D1457" s="68"/>
      <c r="E1457" s="83" t="s">
        <v>3470</v>
      </c>
      <c r="F1457" s="83"/>
      <c r="G1457" s="83"/>
      <c r="H1457" s="83"/>
      <c r="I1457" s="68" t="s">
        <v>3679</v>
      </c>
    </row>
    <row r="1458" spans="1:9">
      <c r="A1458" s="68">
        <v>1504</v>
      </c>
      <c r="B1458" s="68" t="s">
        <v>6118</v>
      </c>
      <c r="C1458" s="68"/>
      <c r="D1458" s="68"/>
      <c r="E1458" s="83"/>
      <c r="F1458" s="83"/>
      <c r="G1458" s="83"/>
      <c r="H1458" s="83"/>
      <c r="I1458" s="68"/>
    </row>
    <row r="1459" spans="1:9">
      <c r="A1459" s="68">
        <v>1505</v>
      </c>
      <c r="B1459" s="68" t="s">
        <v>6119</v>
      </c>
      <c r="C1459" s="68"/>
      <c r="D1459" s="68"/>
      <c r="E1459" s="83"/>
      <c r="F1459" s="83"/>
      <c r="G1459" s="83"/>
      <c r="H1459" s="83"/>
      <c r="I1459" s="68"/>
    </row>
    <row r="1460" spans="1:9">
      <c r="A1460" s="68">
        <v>1506</v>
      </c>
      <c r="B1460" s="68" t="s">
        <v>8467</v>
      </c>
      <c r="C1460" s="68"/>
      <c r="D1460" s="68"/>
      <c r="E1460" s="83"/>
      <c r="F1460" s="83"/>
      <c r="G1460" s="83"/>
      <c r="H1460" s="83"/>
      <c r="I1460" s="68"/>
    </row>
    <row r="1461" spans="1:9">
      <c r="A1461" s="68">
        <v>1507</v>
      </c>
      <c r="B1461" s="68" t="s">
        <v>8468</v>
      </c>
      <c r="C1461" s="68"/>
      <c r="D1461" s="68"/>
      <c r="E1461" s="83"/>
      <c r="F1461" s="83"/>
      <c r="G1461" s="83"/>
      <c r="H1461" s="83"/>
      <c r="I1461" s="68"/>
    </row>
    <row r="1462" spans="1:9">
      <c r="A1462" s="68">
        <v>1508</v>
      </c>
      <c r="B1462" s="68" t="s">
        <v>8106</v>
      </c>
      <c r="C1462" s="68" t="s">
        <v>4190</v>
      </c>
      <c r="D1462" s="68"/>
      <c r="E1462" s="83" t="s">
        <v>3470</v>
      </c>
      <c r="F1462" s="83"/>
      <c r="G1462" s="83"/>
      <c r="H1462" s="83"/>
      <c r="I1462" s="68" t="s">
        <v>3679</v>
      </c>
    </row>
    <row r="1463" spans="1:9">
      <c r="A1463" s="68">
        <v>1509</v>
      </c>
      <c r="B1463" s="68" t="s">
        <v>6120</v>
      </c>
      <c r="C1463" s="68"/>
      <c r="D1463" s="68"/>
      <c r="E1463" s="83"/>
      <c r="F1463" s="83"/>
      <c r="G1463" s="83"/>
      <c r="H1463" s="83"/>
      <c r="I1463" s="68"/>
    </row>
    <row r="1464" spans="1:9">
      <c r="A1464" s="68">
        <v>1510</v>
      </c>
      <c r="B1464" s="68" t="s">
        <v>8282</v>
      </c>
      <c r="C1464" s="68"/>
      <c r="D1464" s="68"/>
      <c r="E1464" s="83" t="s">
        <v>3470</v>
      </c>
      <c r="F1464" s="83"/>
      <c r="G1464" s="83"/>
      <c r="H1464" s="83"/>
      <c r="I1464" s="68" t="s">
        <v>3676</v>
      </c>
    </row>
    <row r="1465" spans="1:9">
      <c r="A1465" s="68">
        <v>1511</v>
      </c>
      <c r="B1465" s="68" t="s">
        <v>8107</v>
      </c>
      <c r="C1465" s="68"/>
      <c r="D1465" s="68"/>
      <c r="E1465" s="83" t="s">
        <v>3470</v>
      </c>
      <c r="F1465" s="83"/>
      <c r="G1465" s="83"/>
      <c r="H1465" s="83"/>
      <c r="I1465" s="68" t="s">
        <v>3679</v>
      </c>
    </row>
    <row r="1466" spans="1:9">
      <c r="A1466" s="68">
        <v>1512</v>
      </c>
      <c r="B1466" s="68" t="s">
        <v>8108</v>
      </c>
      <c r="C1466" s="68" t="s">
        <v>4244</v>
      </c>
      <c r="D1466" s="68"/>
      <c r="E1466" s="83" t="s">
        <v>3470</v>
      </c>
      <c r="F1466" s="83"/>
      <c r="G1466" s="83"/>
      <c r="H1466" s="83"/>
      <c r="I1466" s="68" t="s">
        <v>3676</v>
      </c>
    </row>
    <row r="1467" spans="1:9">
      <c r="A1467" s="68">
        <v>1513</v>
      </c>
      <c r="B1467" s="68" t="s">
        <v>8109</v>
      </c>
      <c r="C1467" s="68"/>
      <c r="D1467" s="68"/>
      <c r="E1467" s="83" t="s">
        <v>3470</v>
      </c>
      <c r="F1467" s="83"/>
      <c r="G1467" s="83"/>
      <c r="H1467" s="83"/>
      <c r="I1467" s="68" t="s">
        <v>3679</v>
      </c>
    </row>
    <row r="1468" spans="1:9">
      <c r="A1468" s="68">
        <v>1514</v>
      </c>
      <c r="B1468" s="68" t="s">
        <v>6121</v>
      </c>
      <c r="C1468" s="68"/>
      <c r="D1468" s="68"/>
      <c r="E1468" s="83"/>
      <c r="F1468" s="83"/>
      <c r="G1468" s="83"/>
      <c r="H1468" s="83"/>
      <c r="I1468" s="68"/>
    </row>
    <row r="1469" spans="1:9">
      <c r="A1469" s="68">
        <v>1515</v>
      </c>
      <c r="B1469" s="68" t="s">
        <v>8110</v>
      </c>
      <c r="C1469" s="68"/>
      <c r="D1469" s="68"/>
      <c r="E1469" s="83" t="s">
        <v>3470</v>
      </c>
      <c r="F1469" s="83"/>
      <c r="G1469" s="83"/>
      <c r="H1469" s="83"/>
      <c r="I1469" s="68" t="s">
        <v>3674</v>
      </c>
    </row>
    <row r="1470" spans="1:9">
      <c r="A1470" s="68">
        <v>1516</v>
      </c>
      <c r="B1470" s="68" t="s">
        <v>6122</v>
      </c>
      <c r="C1470" s="68"/>
      <c r="D1470" s="68"/>
      <c r="E1470" s="83"/>
      <c r="F1470" s="83"/>
      <c r="G1470" s="83"/>
      <c r="H1470" s="83"/>
      <c r="I1470" s="68"/>
    </row>
    <row r="1471" spans="1:9">
      <c r="A1471" s="68">
        <v>1517</v>
      </c>
      <c r="B1471" s="68" t="s">
        <v>8283</v>
      </c>
      <c r="C1471" s="68"/>
      <c r="D1471" s="68"/>
      <c r="E1471" s="83" t="s">
        <v>3470</v>
      </c>
      <c r="F1471" s="83"/>
      <c r="G1471" s="83"/>
      <c r="H1471" s="83"/>
      <c r="I1471" s="68" t="s">
        <v>3674</v>
      </c>
    </row>
    <row r="1472" spans="1:9">
      <c r="A1472" s="68">
        <v>1518</v>
      </c>
      <c r="B1472" s="68" t="s">
        <v>8284</v>
      </c>
      <c r="C1472" s="68"/>
      <c r="D1472" s="68"/>
      <c r="E1472" s="83" t="s">
        <v>3470</v>
      </c>
      <c r="F1472" s="83"/>
      <c r="G1472" s="83"/>
      <c r="H1472" s="83"/>
      <c r="I1472" s="68" t="s">
        <v>3674</v>
      </c>
    </row>
    <row r="1473" spans="1:9">
      <c r="A1473" s="68">
        <v>1519</v>
      </c>
      <c r="B1473" s="68" t="s">
        <v>6123</v>
      </c>
      <c r="C1473" s="68"/>
      <c r="D1473" s="68"/>
      <c r="E1473" s="83"/>
      <c r="F1473" s="83"/>
      <c r="G1473" s="83"/>
      <c r="H1473" s="83"/>
      <c r="I1473" s="68"/>
    </row>
    <row r="1474" spans="1:9">
      <c r="A1474" s="68">
        <v>1520</v>
      </c>
      <c r="B1474" s="68" t="s">
        <v>6124</v>
      </c>
      <c r="C1474" s="68"/>
      <c r="D1474" s="68"/>
      <c r="E1474" s="83"/>
      <c r="F1474" s="83"/>
      <c r="G1474" s="83"/>
      <c r="H1474" s="83"/>
      <c r="I1474" s="68"/>
    </row>
    <row r="1475" spans="1:9">
      <c r="A1475" s="68">
        <v>1521</v>
      </c>
      <c r="B1475" s="68" t="s">
        <v>8285</v>
      </c>
      <c r="C1475" s="68"/>
      <c r="D1475" s="68"/>
      <c r="E1475" s="83" t="s">
        <v>3470</v>
      </c>
      <c r="F1475" s="83"/>
      <c r="G1475" s="83"/>
      <c r="H1475" s="83"/>
      <c r="I1475" s="68" t="s">
        <v>3674</v>
      </c>
    </row>
    <row r="1476" spans="1:9">
      <c r="A1476" s="68">
        <v>1522</v>
      </c>
      <c r="B1476" s="68" t="s">
        <v>6125</v>
      </c>
      <c r="C1476" s="68"/>
      <c r="D1476" s="68"/>
      <c r="E1476" s="83"/>
      <c r="F1476" s="83"/>
      <c r="G1476" s="83"/>
      <c r="H1476" s="83"/>
      <c r="I1476" s="68"/>
    </row>
    <row r="1477" spans="1:9">
      <c r="A1477" s="68">
        <v>1523</v>
      </c>
      <c r="B1477" s="68" t="s">
        <v>6126</v>
      </c>
      <c r="C1477" s="68"/>
      <c r="D1477" s="68"/>
      <c r="E1477" s="83"/>
      <c r="F1477" s="83"/>
      <c r="G1477" s="83"/>
      <c r="H1477" s="83"/>
      <c r="I1477" s="68"/>
    </row>
    <row r="1478" spans="1:9">
      <c r="A1478" s="68">
        <v>1524</v>
      </c>
      <c r="B1478" s="68" t="s">
        <v>8469</v>
      </c>
      <c r="C1478" s="68"/>
      <c r="D1478" s="68"/>
      <c r="E1478" s="83"/>
      <c r="F1478" s="83"/>
      <c r="G1478" s="83"/>
      <c r="H1478" s="83"/>
      <c r="I1478" s="68"/>
    </row>
    <row r="1479" spans="1:9">
      <c r="A1479" s="68">
        <v>1525</v>
      </c>
      <c r="B1479" s="68" t="s">
        <v>7307</v>
      </c>
      <c r="C1479" s="68"/>
      <c r="D1479" s="68"/>
      <c r="E1479" s="83" t="s">
        <v>3669</v>
      </c>
      <c r="F1479" s="83" t="s">
        <v>8881</v>
      </c>
      <c r="G1479" s="123">
        <v>0.95</v>
      </c>
      <c r="H1479" s="123">
        <v>0.89</v>
      </c>
      <c r="I1479" s="68"/>
    </row>
    <row r="1480" spans="1:9">
      <c r="A1480" s="68">
        <v>1526</v>
      </c>
      <c r="B1480" s="68" t="s">
        <v>8470</v>
      </c>
      <c r="C1480" s="68"/>
      <c r="D1480" s="68"/>
      <c r="E1480" s="83"/>
      <c r="F1480" s="83"/>
      <c r="G1480" s="83"/>
      <c r="H1480" s="83"/>
      <c r="I1480" s="68"/>
    </row>
    <row r="1481" spans="1:9">
      <c r="A1481" s="68">
        <v>1527</v>
      </c>
      <c r="B1481" s="68" t="s">
        <v>8286</v>
      </c>
      <c r="C1481" s="68" t="s">
        <v>4191</v>
      </c>
      <c r="D1481" s="68"/>
      <c r="E1481" s="83" t="s">
        <v>3470</v>
      </c>
      <c r="F1481" s="83"/>
      <c r="G1481" s="83"/>
      <c r="H1481" s="83"/>
      <c r="I1481" s="68" t="s">
        <v>3679</v>
      </c>
    </row>
    <row r="1482" spans="1:9">
      <c r="A1482" s="68">
        <v>1528</v>
      </c>
      <c r="B1482" s="68" t="s">
        <v>8287</v>
      </c>
      <c r="C1482" s="68"/>
      <c r="D1482" s="68"/>
      <c r="E1482" s="83" t="s">
        <v>3470</v>
      </c>
      <c r="F1482" s="83"/>
      <c r="G1482" s="83"/>
      <c r="H1482" s="83"/>
      <c r="I1482" s="68" t="s">
        <v>3674</v>
      </c>
    </row>
    <row r="1483" spans="1:9">
      <c r="A1483" s="68">
        <v>1529</v>
      </c>
      <c r="B1483" s="68" t="s">
        <v>7308</v>
      </c>
      <c r="C1483" s="68"/>
      <c r="D1483" s="68"/>
      <c r="E1483" s="83"/>
      <c r="F1483" s="83" t="s">
        <v>8839</v>
      </c>
      <c r="G1483" s="123">
        <v>0.82</v>
      </c>
      <c r="H1483" s="123">
        <v>0.68</v>
      </c>
      <c r="I1483" s="68"/>
    </row>
    <row r="1484" spans="1:9">
      <c r="A1484" s="68">
        <v>1530</v>
      </c>
      <c r="B1484" s="68" t="s">
        <v>6127</v>
      </c>
      <c r="C1484" s="68" t="s">
        <v>3545</v>
      </c>
      <c r="D1484" s="68"/>
      <c r="E1484" s="83"/>
      <c r="F1484" s="83"/>
      <c r="G1484" s="83"/>
      <c r="H1484" s="83"/>
      <c r="I1484" s="68"/>
    </row>
    <row r="1485" spans="1:9">
      <c r="A1485" s="68">
        <v>1531</v>
      </c>
      <c r="B1485" s="68" t="s">
        <v>8111</v>
      </c>
      <c r="C1485" s="68" t="s">
        <v>4192</v>
      </c>
      <c r="D1485" s="68"/>
      <c r="E1485" s="83" t="s">
        <v>3470</v>
      </c>
      <c r="F1485" s="83"/>
      <c r="G1485" s="83"/>
      <c r="H1485" s="83"/>
      <c r="I1485" s="68" t="s">
        <v>3679</v>
      </c>
    </row>
    <row r="1486" spans="1:9">
      <c r="A1486" s="68">
        <v>1532</v>
      </c>
      <c r="B1486" s="68" t="s">
        <v>7309</v>
      </c>
      <c r="C1486" s="68"/>
      <c r="D1486" s="68"/>
      <c r="E1486" s="83" t="s">
        <v>3659</v>
      </c>
      <c r="F1486" s="83" t="s">
        <v>8882</v>
      </c>
      <c r="G1486" s="83" t="s">
        <v>8883</v>
      </c>
      <c r="H1486" s="83" t="s">
        <v>8884</v>
      </c>
      <c r="I1486" s="68"/>
    </row>
    <row r="1487" spans="1:9">
      <c r="A1487" s="68">
        <v>1533</v>
      </c>
      <c r="B1487" s="68" t="s">
        <v>6128</v>
      </c>
      <c r="C1487" s="68"/>
      <c r="D1487" s="68"/>
      <c r="E1487" s="83"/>
      <c r="F1487" s="83"/>
      <c r="G1487" s="83"/>
      <c r="H1487" s="83"/>
      <c r="I1487" s="68"/>
    </row>
    <row r="1488" spans="1:9">
      <c r="A1488" s="68">
        <v>1534</v>
      </c>
      <c r="B1488" s="68" t="s">
        <v>7310</v>
      </c>
      <c r="C1488" s="68"/>
      <c r="D1488" s="68"/>
      <c r="E1488" s="83" t="s">
        <v>3631</v>
      </c>
      <c r="F1488" s="83" t="s">
        <v>8802</v>
      </c>
      <c r="G1488" s="83"/>
      <c r="H1488" s="83"/>
      <c r="I1488" s="83"/>
    </row>
    <row r="1489" spans="1:9">
      <c r="A1489" s="68">
        <v>1535</v>
      </c>
      <c r="B1489" s="68" t="s">
        <v>7311</v>
      </c>
      <c r="C1489" s="68"/>
      <c r="D1489" s="68"/>
      <c r="E1489" s="83" t="s">
        <v>3631</v>
      </c>
      <c r="F1489" s="83" t="s">
        <v>8802</v>
      </c>
      <c r="G1489" s="83"/>
      <c r="H1489" s="83"/>
      <c r="I1489" s="83"/>
    </row>
    <row r="1490" spans="1:9">
      <c r="A1490" s="68">
        <v>1536</v>
      </c>
      <c r="B1490" s="68" t="s">
        <v>7312</v>
      </c>
      <c r="C1490" s="68"/>
      <c r="D1490" s="68"/>
      <c r="E1490" s="83" t="s">
        <v>3631</v>
      </c>
      <c r="F1490" s="83" t="s">
        <v>8802</v>
      </c>
      <c r="G1490" s="83"/>
      <c r="H1490" s="83"/>
      <c r="I1490" s="83"/>
    </row>
    <row r="1491" spans="1:9">
      <c r="A1491" s="68">
        <v>1537</v>
      </c>
      <c r="B1491" s="68" t="s">
        <v>8471</v>
      </c>
      <c r="C1491" s="68"/>
      <c r="D1491" s="68"/>
      <c r="E1491" s="83"/>
      <c r="F1491" s="83"/>
      <c r="G1491" s="83"/>
      <c r="H1491" s="83"/>
      <c r="I1491" s="68"/>
    </row>
    <row r="1492" spans="1:9">
      <c r="A1492" s="68">
        <v>1538</v>
      </c>
      <c r="B1492" s="68" t="s">
        <v>8329</v>
      </c>
      <c r="C1492" s="68"/>
      <c r="D1492" s="68"/>
      <c r="E1492" s="83" t="s">
        <v>3728</v>
      </c>
      <c r="F1492" s="83"/>
      <c r="G1492" s="83"/>
      <c r="H1492" s="83"/>
      <c r="I1492" s="68"/>
    </row>
    <row r="1493" spans="1:9">
      <c r="A1493" s="68">
        <v>1539</v>
      </c>
      <c r="B1493" s="68" t="s">
        <v>8288</v>
      </c>
      <c r="C1493" s="68"/>
      <c r="D1493" s="68"/>
      <c r="E1493" s="83" t="s">
        <v>3470</v>
      </c>
      <c r="F1493" s="83"/>
      <c r="G1493" s="83"/>
      <c r="H1493" s="83"/>
      <c r="I1493" s="68" t="s">
        <v>3679</v>
      </c>
    </row>
    <row r="1494" spans="1:9">
      <c r="A1494" s="68">
        <v>1540</v>
      </c>
      <c r="B1494" s="68" t="s">
        <v>5802</v>
      </c>
      <c r="C1494" s="68"/>
      <c r="D1494" s="68"/>
      <c r="E1494" s="83"/>
      <c r="F1494" s="83"/>
      <c r="G1494" s="83"/>
      <c r="H1494" s="83"/>
      <c r="I1494" s="68"/>
    </row>
    <row r="1495" spans="1:9">
      <c r="A1495" s="68">
        <v>1541</v>
      </c>
      <c r="B1495" s="68" t="s">
        <v>6129</v>
      </c>
      <c r="C1495" s="68"/>
      <c r="D1495" s="68"/>
      <c r="E1495" s="83"/>
      <c r="F1495" s="83"/>
      <c r="G1495" s="83"/>
      <c r="H1495" s="83"/>
      <c r="I1495" s="68"/>
    </row>
    <row r="1496" spans="1:9">
      <c r="A1496" s="68">
        <v>1542</v>
      </c>
      <c r="B1496" s="68" t="s">
        <v>6130</v>
      </c>
      <c r="C1496" s="68"/>
      <c r="D1496" s="68"/>
      <c r="E1496" s="83"/>
      <c r="F1496" s="83"/>
      <c r="G1496" s="83"/>
      <c r="H1496" s="83"/>
      <c r="I1496" s="68"/>
    </row>
    <row r="1497" spans="1:9">
      <c r="A1497" s="68">
        <v>1543</v>
      </c>
      <c r="B1497" s="68" t="s">
        <v>6131</v>
      </c>
      <c r="C1497" s="68"/>
      <c r="D1497" s="68"/>
      <c r="E1497" s="83"/>
      <c r="F1497" s="83"/>
      <c r="G1497" s="83"/>
      <c r="H1497" s="83"/>
      <c r="I1497" s="68"/>
    </row>
    <row r="1498" spans="1:9">
      <c r="A1498" s="68">
        <v>1544</v>
      </c>
      <c r="B1498" s="68" t="s">
        <v>8472</v>
      </c>
      <c r="C1498" s="68"/>
      <c r="D1498" s="68"/>
      <c r="E1498" s="83"/>
      <c r="F1498" s="83"/>
      <c r="G1498" s="83"/>
      <c r="H1498" s="83"/>
      <c r="I1498" s="68"/>
    </row>
    <row r="1499" spans="1:9">
      <c r="A1499" s="68">
        <v>1545</v>
      </c>
      <c r="B1499" s="68" t="s">
        <v>8473</v>
      </c>
      <c r="C1499" s="68"/>
      <c r="D1499" s="68"/>
      <c r="E1499" s="83"/>
      <c r="F1499" s="83"/>
      <c r="G1499" s="83"/>
      <c r="H1499" s="83"/>
      <c r="I1499" s="68"/>
    </row>
    <row r="1500" spans="1:9">
      <c r="A1500" s="68">
        <v>1546</v>
      </c>
      <c r="B1500" s="68" t="s">
        <v>8112</v>
      </c>
      <c r="C1500" s="68"/>
      <c r="D1500" s="68"/>
      <c r="E1500" s="83" t="s">
        <v>3470</v>
      </c>
      <c r="F1500" s="83"/>
      <c r="G1500" s="83"/>
      <c r="H1500" s="83"/>
      <c r="I1500" s="68" t="s">
        <v>3679</v>
      </c>
    </row>
    <row r="1501" spans="1:9">
      <c r="A1501" s="68">
        <v>1547</v>
      </c>
      <c r="B1501" s="68" t="s">
        <v>8289</v>
      </c>
      <c r="C1501" s="68"/>
      <c r="D1501" s="68"/>
      <c r="E1501" s="83" t="s">
        <v>3470</v>
      </c>
      <c r="F1501" s="83"/>
      <c r="G1501" s="83"/>
      <c r="H1501" s="83"/>
      <c r="I1501" s="68" t="s">
        <v>3674</v>
      </c>
    </row>
    <row r="1502" spans="1:9">
      <c r="A1502" s="68">
        <v>1548</v>
      </c>
      <c r="B1502" s="68" t="s">
        <v>8113</v>
      </c>
      <c r="C1502" s="68"/>
      <c r="D1502" s="68"/>
      <c r="E1502" s="83" t="s">
        <v>3470</v>
      </c>
      <c r="F1502" s="83"/>
      <c r="G1502" s="83"/>
      <c r="H1502" s="83"/>
      <c r="I1502" s="68" t="s">
        <v>3674</v>
      </c>
    </row>
    <row r="1503" spans="1:9">
      <c r="A1503" s="68">
        <v>1549</v>
      </c>
      <c r="B1503" s="68" t="s">
        <v>8114</v>
      </c>
      <c r="C1503" s="68"/>
      <c r="D1503" s="68"/>
      <c r="E1503" s="83" t="s">
        <v>3470</v>
      </c>
      <c r="F1503" s="83"/>
      <c r="G1503" s="83"/>
      <c r="H1503" s="83"/>
      <c r="I1503" s="68" t="s">
        <v>3679</v>
      </c>
    </row>
    <row r="1504" spans="1:9">
      <c r="A1504" s="68">
        <v>1550</v>
      </c>
      <c r="B1504" s="68" t="s">
        <v>6132</v>
      </c>
      <c r="C1504" s="68"/>
      <c r="D1504" s="68"/>
      <c r="E1504" s="83"/>
      <c r="F1504" s="83"/>
      <c r="G1504" s="83"/>
      <c r="H1504" s="83"/>
      <c r="I1504" s="68"/>
    </row>
    <row r="1505" spans="1:9">
      <c r="A1505" s="68">
        <v>1551</v>
      </c>
      <c r="B1505" s="68" t="s">
        <v>6133</v>
      </c>
      <c r="C1505" s="68"/>
      <c r="D1505" s="68"/>
      <c r="E1505" s="83"/>
      <c r="F1505" s="83"/>
      <c r="G1505" s="83"/>
      <c r="H1505" s="83"/>
      <c r="I1505" s="68"/>
    </row>
    <row r="1506" spans="1:9">
      <c r="A1506" s="68">
        <v>1552</v>
      </c>
      <c r="B1506" s="68" t="s">
        <v>8115</v>
      </c>
      <c r="C1506" s="68" t="s">
        <v>4193</v>
      </c>
      <c r="D1506" s="68"/>
      <c r="E1506" s="83" t="s">
        <v>3470</v>
      </c>
      <c r="F1506" s="83"/>
      <c r="G1506" s="83"/>
      <c r="H1506" s="83"/>
      <c r="I1506" s="68" t="s">
        <v>3679</v>
      </c>
    </row>
    <row r="1507" spans="1:9">
      <c r="A1507" s="68">
        <v>1553</v>
      </c>
      <c r="B1507" s="68" t="s">
        <v>8116</v>
      </c>
      <c r="C1507" s="68" t="s">
        <v>4194</v>
      </c>
      <c r="D1507" s="68"/>
      <c r="E1507" s="83" t="s">
        <v>3470</v>
      </c>
      <c r="F1507" s="83"/>
      <c r="G1507" s="83"/>
      <c r="H1507" s="83"/>
      <c r="I1507" s="68" t="s">
        <v>3679</v>
      </c>
    </row>
    <row r="1508" spans="1:9">
      <c r="A1508" s="68">
        <v>1554</v>
      </c>
      <c r="B1508" s="68" t="s">
        <v>8474</v>
      </c>
      <c r="C1508" s="68"/>
      <c r="D1508" s="68"/>
      <c r="E1508" s="83"/>
      <c r="F1508" s="83"/>
      <c r="G1508" s="83"/>
      <c r="H1508" s="83"/>
      <c r="I1508" s="68"/>
    </row>
    <row r="1509" spans="1:9">
      <c r="A1509" s="68">
        <v>1555</v>
      </c>
      <c r="B1509" s="68" t="s">
        <v>8475</v>
      </c>
      <c r="C1509" s="68"/>
      <c r="D1509" s="68"/>
      <c r="E1509" s="83"/>
      <c r="F1509" s="83"/>
      <c r="G1509" s="83"/>
      <c r="H1509" s="83"/>
      <c r="I1509" s="68"/>
    </row>
    <row r="1510" spans="1:9">
      <c r="A1510" s="68">
        <v>1556</v>
      </c>
      <c r="B1510" s="68" t="s">
        <v>8117</v>
      </c>
      <c r="C1510" s="68"/>
      <c r="D1510" s="68"/>
      <c r="E1510" s="83" t="s">
        <v>3470</v>
      </c>
      <c r="F1510" s="83"/>
      <c r="G1510" s="83"/>
      <c r="H1510" s="83"/>
      <c r="I1510" s="68" t="s">
        <v>3679</v>
      </c>
    </row>
    <row r="1511" spans="1:9">
      <c r="A1511" s="68">
        <v>1557</v>
      </c>
      <c r="B1511" s="68" t="s">
        <v>6134</v>
      </c>
      <c r="C1511" s="68"/>
      <c r="D1511" s="68"/>
      <c r="E1511" s="83"/>
      <c r="F1511" s="83"/>
      <c r="G1511" s="83"/>
      <c r="H1511" s="83"/>
      <c r="I1511" s="68"/>
    </row>
    <row r="1512" spans="1:9">
      <c r="A1512" s="68">
        <v>1558</v>
      </c>
      <c r="B1512" s="68" t="s">
        <v>6135</v>
      </c>
      <c r="C1512" s="68"/>
      <c r="D1512" s="68"/>
      <c r="E1512" s="83"/>
      <c r="F1512" s="83"/>
      <c r="G1512" s="83"/>
      <c r="H1512" s="83"/>
      <c r="I1512" s="68"/>
    </row>
    <row r="1513" spans="1:9">
      <c r="A1513" s="68">
        <v>1559</v>
      </c>
      <c r="B1513" s="68" t="s">
        <v>8476</v>
      </c>
      <c r="C1513" s="68"/>
      <c r="D1513" s="68"/>
      <c r="E1513" s="83"/>
      <c r="F1513" s="83"/>
      <c r="G1513" s="83"/>
      <c r="H1513" s="83"/>
      <c r="I1513" s="68"/>
    </row>
    <row r="1514" spans="1:9">
      <c r="A1514" s="68">
        <v>1560</v>
      </c>
      <c r="B1514" s="68" t="s">
        <v>8477</v>
      </c>
      <c r="C1514" s="68"/>
      <c r="D1514" s="68"/>
      <c r="E1514" s="83"/>
      <c r="F1514" s="83"/>
      <c r="G1514" s="83"/>
      <c r="H1514" s="83"/>
      <c r="I1514" s="68"/>
    </row>
    <row r="1515" spans="1:9">
      <c r="A1515" s="68">
        <v>1561</v>
      </c>
      <c r="B1515" s="68" t="s">
        <v>8478</v>
      </c>
      <c r="C1515" s="68"/>
      <c r="D1515" s="68"/>
      <c r="E1515" s="83"/>
      <c r="F1515" s="83"/>
      <c r="G1515" s="83"/>
      <c r="H1515" s="83"/>
      <c r="I1515" s="68"/>
    </row>
    <row r="1516" spans="1:9">
      <c r="A1516" s="68">
        <v>1562</v>
      </c>
      <c r="B1516" s="68" t="s">
        <v>8479</v>
      </c>
      <c r="C1516" s="68"/>
      <c r="D1516" s="68"/>
      <c r="E1516" s="83"/>
      <c r="F1516" s="83"/>
      <c r="G1516" s="83"/>
      <c r="H1516" s="83"/>
      <c r="I1516" s="68"/>
    </row>
    <row r="1517" spans="1:9">
      <c r="A1517" s="68">
        <v>1563</v>
      </c>
      <c r="B1517" s="68" t="s">
        <v>6136</v>
      </c>
      <c r="C1517" s="68" t="s">
        <v>3546</v>
      </c>
      <c r="D1517" s="68"/>
      <c r="E1517" s="83"/>
      <c r="F1517" s="83"/>
      <c r="G1517" s="83"/>
      <c r="H1517" s="83"/>
      <c r="I1517" s="68"/>
    </row>
    <row r="1518" spans="1:9">
      <c r="A1518" s="68">
        <v>1564</v>
      </c>
      <c r="B1518" s="68" t="s">
        <v>5803</v>
      </c>
      <c r="C1518" s="68"/>
      <c r="D1518" s="68"/>
      <c r="E1518" s="83"/>
      <c r="F1518" s="83"/>
      <c r="G1518" s="83"/>
      <c r="H1518" s="83"/>
      <c r="I1518" s="68"/>
    </row>
    <row r="1519" spans="1:9">
      <c r="A1519" s="68">
        <v>1565</v>
      </c>
      <c r="B1519" s="68" t="s">
        <v>8118</v>
      </c>
      <c r="C1519" s="68"/>
      <c r="D1519" s="68"/>
      <c r="E1519" s="83" t="s">
        <v>3470</v>
      </c>
      <c r="F1519" s="83"/>
      <c r="G1519" s="83"/>
      <c r="H1519" s="83"/>
      <c r="I1519" s="68" t="s">
        <v>3679</v>
      </c>
    </row>
    <row r="1520" spans="1:9">
      <c r="A1520" s="68">
        <v>1566</v>
      </c>
      <c r="B1520" s="68" t="s">
        <v>8119</v>
      </c>
      <c r="C1520" s="68" t="s">
        <v>4195</v>
      </c>
      <c r="D1520" s="68"/>
      <c r="E1520" s="83" t="s">
        <v>3470</v>
      </c>
      <c r="F1520" s="83"/>
      <c r="G1520" s="83"/>
      <c r="H1520" s="83"/>
      <c r="I1520" s="68" t="s">
        <v>3679</v>
      </c>
    </row>
    <row r="1521" spans="1:9">
      <c r="A1521" s="68">
        <v>1567</v>
      </c>
      <c r="B1521" s="68" t="s">
        <v>6137</v>
      </c>
      <c r="C1521" s="68"/>
      <c r="D1521" s="68"/>
      <c r="E1521" s="83"/>
      <c r="F1521" s="83"/>
      <c r="G1521" s="83"/>
      <c r="H1521" s="83"/>
      <c r="I1521" s="68"/>
    </row>
    <row r="1522" spans="1:9">
      <c r="A1522" s="68">
        <v>1568</v>
      </c>
      <c r="B1522" s="68" t="s">
        <v>8120</v>
      </c>
      <c r="C1522" s="68" t="s">
        <v>4196</v>
      </c>
      <c r="D1522" s="68"/>
      <c r="E1522" s="83" t="s">
        <v>3470</v>
      </c>
      <c r="F1522" s="83"/>
      <c r="G1522" s="83"/>
      <c r="H1522" s="83"/>
      <c r="I1522" s="68" t="s">
        <v>3679</v>
      </c>
    </row>
    <row r="1523" spans="1:9">
      <c r="A1523" s="68">
        <v>1569</v>
      </c>
      <c r="B1523" s="68" t="s">
        <v>6138</v>
      </c>
      <c r="C1523" s="68"/>
      <c r="D1523" s="68"/>
      <c r="E1523" s="83"/>
      <c r="F1523" s="83"/>
      <c r="G1523" s="83"/>
      <c r="H1523" s="83"/>
      <c r="I1523" s="68"/>
    </row>
    <row r="1524" spans="1:9">
      <c r="A1524" s="68">
        <v>1570</v>
      </c>
      <c r="B1524" s="68" t="s">
        <v>8121</v>
      </c>
      <c r="C1524" s="68"/>
      <c r="D1524" s="68"/>
      <c r="E1524" s="83" t="s">
        <v>3470</v>
      </c>
      <c r="F1524" s="83"/>
      <c r="G1524" s="83"/>
      <c r="H1524" s="83"/>
      <c r="I1524" s="68" t="s">
        <v>3674</v>
      </c>
    </row>
    <row r="1525" spans="1:9">
      <c r="A1525" s="68">
        <v>1571</v>
      </c>
      <c r="B1525" s="68" t="s">
        <v>7313</v>
      </c>
      <c r="C1525" s="68"/>
      <c r="D1525" s="68"/>
      <c r="E1525" s="83" t="s">
        <v>3633</v>
      </c>
      <c r="F1525" s="83" t="s">
        <v>8803</v>
      </c>
      <c r="G1525" s="83"/>
      <c r="H1525" s="83"/>
      <c r="I1525" s="83"/>
    </row>
    <row r="1526" spans="1:9">
      <c r="A1526" s="68">
        <v>1572</v>
      </c>
      <c r="B1526" s="68" t="s">
        <v>7314</v>
      </c>
      <c r="C1526" s="68"/>
      <c r="D1526" s="68"/>
      <c r="E1526" s="83" t="s">
        <v>3633</v>
      </c>
      <c r="F1526" s="83" t="s">
        <v>8803</v>
      </c>
      <c r="G1526" s="83"/>
      <c r="H1526" s="83"/>
      <c r="I1526" s="83"/>
    </row>
    <row r="1527" spans="1:9">
      <c r="A1527" s="68">
        <v>1573</v>
      </c>
      <c r="B1527" s="68" t="s">
        <v>8122</v>
      </c>
      <c r="C1527" s="68"/>
      <c r="D1527" s="68"/>
      <c r="E1527" s="83" t="s">
        <v>3470</v>
      </c>
      <c r="F1527" s="83"/>
      <c r="G1527" s="83"/>
      <c r="H1527" s="83"/>
      <c r="I1527" s="68" t="s">
        <v>3674</v>
      </c>
    </row>
    <row r="1528" spans="1:9">
      <c r="A1528" s="68">
        <v>1574</v>
      </c>
      <c r="B1528" s="68" t="s">
        <v>8123</v>
      </c>
      <c r="C1528" s="68"/>
      <c r="D1528" s="68"/>
      <c r="E1528" s="83" t="s">
        <v>3470</v>
      </c>
      <c r="F1528" s="83"/>
      <c r="G1528" s="83"/>
      <c r="H1528" s="83"/>
      <c r="I1528" s="68" t="s">
        <v>3679</v>
      </c>
    </row>
    <row r="1529" spans="1:9">
      <c r="A1529" s="68">
        <v>1575</v>
      </c>
      <c r="B1529" s="68" t="s">
        <v>8124</v>
      </c>
      <c r="C1529" s="68" t="s">
        <v>4197</v>
      </c>
      <c r="D1529" s="68"/>
      <c r="E1529" s="83" t="s">
        <v>3470</v>
      </c>
      <c r="F1529" s="83"/>
      <c r="G1529" s="83"/>
      <c r="H1529" s="83"/>
      <c r="I1529" s="68" t="s">
        <v>3674</v>
      </c>
    </row>
    <row r="1530" spans="1:9">
      <c r="A1530" s="68">
        <v>1576</v>
      </c>
      <c r="B1530" s="68" t="s">
        <v>8125</v>
      </c>
      <c r="C1530" s="68"/>
      <c r="D1530" s="68"/>
      <c r="E1530" s="83" t="s">
        <v>3470</v>
      </c>
      <c r="F1530" s="83"/>
      <c r="G1530" s="83"/>
      <c r="H1530" s="83"/>
      <c r="I1530" s="68" t="s">
        <v>3674</v>
      </c>
    </row>
    <row r="1531" spans="1:9">
      <c r="A1531" s="68">
        <v>1577</v>
      </c>
      <c r="B1531" s="68" t="s">
        <v>5804</v>
      </c>
      <c r="C1531" s="68"/>
      <c r="D1531" s="68"/>
      <c r="E1531" s="83"/>
      <c r="F1531" s="83"/>
      <c r="G1531" s="83"/>
      <c r="H1531" s="83"/>
      <c r="I1531" s="68"/>
    </row>
    <row r="1532" spans="1:9">
      <c r="A1532" s="68">
        <v>1578</v>
      </c>
      <c r="B1532" s="68" t="s">
        <v>8126</v>
      </c>
      <c r="C1532" s="68"/>
      <c r="D1532" s="68"/>
      <c r="E1532" s="83" t="s">
        <v>3470</v>
      </c>
      <c r="F1532" s="83"/>
      <c r="G1532" s="83"/>
      <c r="H1532" s="83"/>
      <c r="I1532" s="68" t="s">
        <v>3674</v>
      </c>
    </row>
    <row r="1533" spans="1:9">
      <c r="A1533" s="68">
        <v>1579</v>
      </c>
      <c r="B1533" s="68" t="s">
        <v>6139</v>
      </c>
      <c r="C1533" s="68"/>
      <c r="D1533" s="68"/>
      <c r="E1533" s="83"/>
      <c r="F1533" s="83"/>
      <c r="G1533" s="83"/>
      <c r="H1533" s="83"/>
      <c r="I1533" s="68"/>
    </row>
    <row r="1534" spans="1:9">
      <c r="A1534" s="68">
        <v>1580</v>
      </c>
      <c r="B1534" s="68" t="s">
        <v>8127</v>
      </c>
      <c r="C1534" s="68" t="s">
        <v>4198</v>
      </c>
      <c r="D1534" s="68"/>
      <c r="E1534" s="83" t="s">
        <v>3470</v>
      </c>
      <c r="F1534" s="83"/>
      <c r="G1534" s="83"/>
      <c r="H1534" s="83"/>
      <c r="I1534" s="68" t="s">
        <v>3679</v>
      </c>
    </row>
    <row r="1535" spans="1:9">
      <c r="A1535" s="68">
        <v>1581</v>
      </c>
      <c r="B1535" s="68" t="s">
        <v>8128</v>
      </c>
      <c r="C1535" s="68" t="s">
        <v>4199</v>
      </c>
      <c r="D1535" s="68"/>
      <c r="E1535" s="83" t="s">
        <v>3470</v>
      </c>
      <c r="F1535" s="83"/>
      <c r="G1535" s="83"/>
      <c r="H1535" s="83"/>
      <c r="I1535" s="68" t="s">
        <v>3679</v>
      </c>
    </row>
    <row r="1536" spans="1:9">
      <c r="A1536" s="68">
        <v>1582</v>
      </c>
      <c r="B1536" s="68" t="s">
        <v>8129</v>
      </c>
      <c r="C1536" s="68"/>
      <c r="D1536" s="68"/>
      <c r="E1536" s="83" t="s">
        <v>3470</v>
      </c>
      <c r="F1536" s="83"/>
      <c r="G1536" s="83"/>
      <c r="H1536" s="83"/>
      <c r="I1536" s="68" t="s">
        <v>3679</v>
      </c>
    </row>
    <row r="1537" spans="1:9">
      <c r="A1537" s="68">
        <v>1583</v>
      </c>
      <c r="B1537" s="68" t="s">
        <v>8480</v>
      </c>
      <c r="C1537" s="68"/>
      <c r="D1537" s="68"/>
      <c r="E1537" s="83"/>
      <c r="F1537" s="83"/>
      <c r="G1537" s="83"/>
      <c r="H1537" s="83"/>
      <c r="I1537" s="68"/>
    </row>
    <row r="1538" spans="1:9">
      <c r="A1538" s="68">
        <v>1588</v>
      </c>
      <c r="B1538" s="68" t="s">
        <v>6140</v>
      </c>
      <c r="C1538" s="68"/>
      <c r="D1538" s="68"/>
      <c r="E1538" s="83"/>
      <c r="F1538" s="83"/>
      <c r="G1538" s="83"/>
      <c r="H1538" s="83"/>
      <c r="I1538" s="68"/>
    </row>
    <row r="1539" spans="1:9">
      <c r="A1539" s="68">
        <v>1589</v>
      </c>
      <c r="B1539" s="68" t="s">
        <v>8130</v>
      </c>
      <c r="C1539" s="68"/>
      <c r="D1539" s="68"/>
      <c r="E1539" s="83" t="s">
        <v>3470</v>
      </c>
      <c r="F1539" s="83"/>
      <c r="G1539" s="83"/>
      <c r="H1539" s="83"/>
      <c r="I1539" s="68" t="s">
        <v>3674</v>
      </c>
    </row>
    <row r="1540" spans="1:9">
      <c r="A1540" s="68">
        <v>1590</v>
      </c>
      <c r="B1540" s="68" t="s">
        <v>8131</v>
      </c>
      <c r="C1540" s="68"/>
      <c r="D1540" s="68"/>
      <c r="E1540" s="83" t="s">
        <v>3470</v>
      </c>
      <c r="F1540" s="83"/>
      <c r="G1540" s="83"/>
      <c r="H1540" s="83"/>
      <c r="I1540" s="68" t="s">
        <v>3674</v>
      </c>
    </row>
    <row r="1541" spans="1:9">
      <c r="A1541" s="68">
        <v>1591</v>
      </c>
      <c r="B1541" s="68" t="s">
        <v>6141</v>
      </c>
      <c r="C1541" s="68"/>
      <c r="D1541" s="68"/>
      <c r="E1541" s="83"/>
      <c r="F1541" s="83"/>
      <c r="G1541" s="83"/>
      <c r="H1541" s="83"/>
      <c r="I1541" s="68"/>
    </row>
    <row r="1542" spans="1:9">
      <c r="A1542" s="68">
        <v>1592</v>
      </c>
      <c r="B1542" s="68" t="s">
        <v>8132</v>
      </c>
      <c r="C1542" s="68"/>
      <c r="D1542" s="68"/>
      <c r="E1542" s="83" t="s">
        <v>3470</v>
      </c>
      <c r="F1542" s="83"/>
      <c r="G1542" s="83"/>
      <c r="H1542" s="83"/>
      <c r="I1542" s="68" t="s">
        <v>3676</v>
      </c>
    </row>
    <row r="1543" spans="1:9">
      <c r="A1543" s="68">
        <v>1593</v>
      </c>
      <c r="B1543" s="68" t="s">
        <v>8481</v>
      </c>
      <c r="C1543" s="68"/>
      <c r="D1543" s="68"/>
      <c r="E1543" s="83"/>
      <c r="F1543" s="83"/>
      <c r="G1543" s="83"/>
      <c r="H1543" s="83"/>
      <c r="I1543" s="68"/>
    </row>
    <row r="1544" spans="1:9">
      <c r="A1544" s="68">
        <v>1594</v>
      </c>
      <c r="B1544" s="68" t="s">
        <v>6142</v>
      </c>
      <c r="C1544" s="68"/>
      <c r="D1544" s="68"/>
      <c r="E1544" s="83"/>
      <c r="F1544" s="83"/>
      <c r="G1544" s="83"/>
      <c r="H1544" s="83"/>
      <c r="I1544" s="68"/>
    </row>
    <row r="1545" spans="1:9">
      <c r="A1545" s="68">
        <v>1595</v>
      </c>
      <c r="B1545" s="68" t="s">
        <v>6143</v>
      </c>
      <c r="C1545" s="68"/>
      <c r="D1545" s="68"/>
      <c r="E1545" s="83"/>
      <c r="F1545" s="83"/>
      <c r="G1545" s="83"/>
      <c r="H1545" s="83"/>
      <c r="I1545" s="68"/>
    </row>
    <row r="1546" spans="1:9">
      <c r="A1546" s="68">
        <v>1596</v>
      </c>
      <c r="B1546" s="68" t="s">
        <v>8133</v>
      </c>
      <c r="C1546" s="68"/>
      <c r="D1546" s="68"/>
      <c r="E1546" s="83" t="s">
        <v>3470</v>
      </c>
      <c r="F1546" s="83"/>
      <c r="G1546" s="83"/>
      <c r="H1546" s="83"/>
      <c r="I1546" s="68" t="s">
        <v>3674</v>
      </c>
    </row>
    <row r="1547" spans="1:9">
      <c r="A1547" s="68">
        <v>1597</v>
      </c>
      <c r="B1547" s="68" t="s">
        <v>8134</v>
      </c>
      <c r="C1547" s="68" t="s">
        <v>3232</v>
      </c>
      <c r="D1547" s="68"/>
      <c r="E1547" s="83" t="s">
        <v>3470</v>
      </c>
      <c r="F1547" s="83"/>
      <c r="G1547" s="83"/>
      <c r="H1547" s="83"/>
      <c r="I1547" s="68" t="s">
        <v>3679</v>
      </c>
    </row>
    <row r="1548" spans="1:9">
      <c r="A1548" s="68">
        <v>1598</v>
      </c>
      <c r="B1548" s="68" t="s">
        <v>8135</v>
      </c>
      <c r="C1548" s="68"/>
      <c r="D1548" s="68"/>
      <c r="E1548" s="83" t="s">
        <v>3470</v>
      </c>
      <c r="F1548" s="83"/>
      <c r="G1548" s="83"/>
      <c r="H1548" s="83"/>
      <c r="I1548" s="68" t="s">
        <v>3679</v>
      </c>
    </row>
    <row r="1549" spans="1:9">
      <c r="A1549" s="68">
        <v>1599</v>
      </c>
      <c r="B1549" s="68" t="s">
        <v>6144</v>
      </c>
      <c r="C1549" s="68" t="s">
        <v>4262</v>
      </c>
      <c r="D1549" s="68"/>
      <c r="E1549" s="83"/>
      <c r="F1549" s="83"/>
      <c r="G1549" s="83"/>
      <c r="H1549" s="83"/>
      <c r="I1549" s="68"/>
    </row>
    <row r="1550" spans="1:9">
      <c r="A1550" s="68">
        <v>1600</v>
      </c>
      <c r="B1550" s="68" t="s">
        <v>8290</v>
      </c>
      <c r="C1550" s="68"/>
      <c r="D1550" s="68"/>
      <c r="E1550" s="83" t="s">
        <v>3470</v>
      </c>
      <c r="F1550" s="83"/>
      <c r="G1550" s="83"/>
      <c r="H1550" s="83"/>
      <c r="I1550" s="68" t="s">
        <v>3674</v>
      </c>
    </row>
    <row r="1551" spans="1:9">
      <c r="A1551" s="68">
        <v>1601</v>
      </c>
      <c r="B1551" s="68" t="s">
        <v>6145</v>
      </c>
      <c r="C1551" s="68"/>
      <c r="D1551" s="68"/>
      <c r="E1551" s="83"/>
      <c r="F1551" s="83"/>
      <c r="G1551" s="83"/>
      <c r="H1551" s="83"/>
      <c r="I1551" s="68"/>
    </row>
    <row r="1552" spans="1:9">
      <c r="A1552" s="68">
        <v>1602</v>
      </c>
      <c r="B1552" s="68" t="s">
        <v>7315</v>
      </c>
      <c r="C1552" s="68"/>
      <c r="D1552" s="68"/>
      <c r="E1552" s="83" t="s">
        <v>3628</v>
      </c>
      <c r="F1552" s="83" t="s">
        <v>8848</v>
      </c>
      <c r="G1552" s="123">
        <v>0.99</v>
      </c>
      <c r="H1552" s="123">
        <v>0.69</v>
      </c>
      <c r="I1552" s="68"/>
    </row>
    <row r="1553" spans="1:9">
      <c r="A1553" s="68">
        <v>1603</v>
      </c>
      <c r="B1553" s="68" t="s">
        <v>8482</v>
      </c>
      <c r="C1553" s="68"/>
      <c r="D1553" s="68"/>
      <c r="E1553" s="83"/>
      <c r="F1553" s="83"/>
      <c r="G1553" s="83"/>
      <c r="H1553" s="83"/>
      <c r="I1553" s="68"/>
    </row>
    <row r="1554" spans="1:9">
      <c r="A1554" s="68">
        <v>1604</v>
      </c>
      <c r="B1554" s="68" t="s">
        <v>8483</v>
      </c>
      <c r="C1554" s="68"/>
      <c r="D1554" s="68"/>
      <c r="E1554" s="83"/>
      <c r="F1554" s="83"/>
      <c r="G1554" s="83"/>
      <c r="H1554" s="83"/>
      <c r="I1554" s="68"/>
    </row>
    <row r="1555" spans="1:9">
      <c r="A1555" s="68">
        <v>1605</v>
      </c>
      <c r="B1555" s="68" t="s">
        <v>8136</v>
      </c>
      <c r="C1555" s="68"/>
      <c r="D1555" s="68"/>
      <c r="E1555" s="83" t="s">
        <v>3470</v>
      </c>
      <c r="F1555" s="83"/>
      <c r="G1555" s="83"/>
      <c r="H1555" s="83"/>
      <c r="I1555" s="68" t="s">
        <v>3674</v>
      </c>
    </row>
    <row r="1556" spans="1:9">
      <c r="A1556" s="68">
        <v>1606</v>
      </c>
      <c r="B1556" s="68" t="s">
        <v>6146</v>
      </c>
      <c r="C1556" s="68"/>
      <c r="D1556" s="68"/>
      <c r="E1556" s="83"/>
      <c r="F1556" s="83"/>
      <c r="G1556" s="83"/>
      <c r="H1556" s="83"/>
      <c r="I1556" s="68"/>
    </row>
    <row r="1557" spans="1:9">
      <c r="A1557" s="68">
        <v>1607</v>
      </c>
      <c r="B1557" s="68" t="s">
        <v>6147</v>
      </c>
      <c r="C1557" s="68"/>
      <c r="D1557" s="68"/>
      <c r="E1557" s="83"/>
      <c r="F1557" s="83"/>
      <c r="G1557" s="83"/>
      <c r="H1557" s="83"/>
      <c r="I1557" s="68"/>
    </row>
    <row r="1558" spans="1:9">
      <c r="A1558" s="68">
        <v>1608</v>
      </c>
      <c r="B1558" s="68" t="s">
        <v>8137</v>
      </c>
      <c r="C1558" s="68" t="s">
        <v>4200</v>
      </c>
      <c r="D1558" s="68"/>
      <c r="E1558" s="83" t="s">
        <v>3470</v>
      </c>
      <c r="F1558" s="83"/>
      <c r="G1558" s="83"/>
      <c r="H1558" s="83"/>
      <c r="I1558" s="68" t="s">
        <v>3679</v>
      </c>
    </row>
    <row r="1559" spans="1:9">
      <c r="A1559" s="68">
        <v>1609</v>
      </c>
      <c r="B1559" s="68" t="s">
        <v>8138</v>
      </c>
      <c r="C1559" s="68" t="s">
        <v>4201</v>
      </c>
      <c r="D1559" s="68"/>
      <c r="E1559" s="83" t="s">
        <v>3470</v>
      </c>
      <c r="F1559" s="83"/>
      <c r="G1559" s="83"/>
      <c r="H1559" s="83"/>
      <c r="I1559" s="68" t="s">
        <v>3679</v>
      </c>
    </row>
    <row r="1560" spans="1:9">
      <c r="A1560" s="68">
        <v>1610</v>
      </c>
      <c r="B1560" s="68" t="s">
        <v>6148</v>
      </c>
      <c r="C1560" s="68" t="s">
        <v>3502</v>
      </c>
      <c r="D1560" s="68"/>
      <c r="E1560" s="83"/>
      <c r="F1560" s="83"/>
      <c r="G1560" s="83"/>
      <c r="H1560" s="83"/>
      <c r="I1560" s="68"/>
    </row>
    <row r="1561" spans="1:9">
      <c r="A1561" s="68">
        <v>1611</v>
      </c>
      <c r="B1561" s="68" t="s">
        <v>8139</v>
      </c>
      <c r="C1561" s="68"/>
      <c r="D1561" s="68"/>
      <c r="E1561" s="83" t="s">
        <v>3470</v>
      </c>
      <c r="F1561" s="83"/>
      <c r="G1561" s="83"/>
      <c r="H1561" s="83"/>
      <c r="I1561" s="68" t="s">
        <v>3679</v>
      </c>
    </row>
    <row r="1562" spans="1:9">
      <c r="A1562" s="68">
        <v>1612</v>
      </c>
      <c r="B1562" s="68" t="s">
        <v>8140</v>
      </c>
      <c r="C1562" s="68"/>
      <c r="D1562" s="68"/>
      <c r="E1562" s="83" t="s">
        <v>3470</v>
      </c>
      <c r="F1562" s="83"/>
      <c r="G1562" s="83"/>
      <c r="H1562" s="83"/>
      <c r="I1562" s="68" t="s">
        <v>3679</v>
      </c>
    </row>
    <row r="1563" spans="1:9">
      <c r="A1563" s="68">
        <v>1613</v>
      </c>
      <c r="B1563" s="68" t="s">
        <v>8141</v>
      </c>
      <c r="C1563" s="68" t="s">
        <v>4202</v>
      </c>
      <c r="D1563" s="68"/>
      <c r="E1563" s="83" t="s">
        <v>3470</v>
      </c>
      <c r="F1563" s="83"/>
      <c r="G1563" s="83"/>
      <c r="H1563" s="83"/>
      <c r="I1563" s="68" t="s">
        <v>3674</v>
      </c>
    </row>
    <row r="1564" spans="1:9">
      <c r="A1564" s="68">
        <v>1614</v>
      </c>
      <c r="B1564" s="68" t="s">
        <v>5805</v>
      </c>
      <c r="C1564" s="68"/>
      <c r="D1564" s="68"/>
      <c r="E1564" s="83"/>
      <c r="F1564" s="83"/>
      <c r="G1564" s="83"/>
      <c r="H1564" s="83"/>
      <c r="I1564" s="68"/>
    </row>
    <row r="1565" spans="1:9">
      <c r="A1565" s="68">
        <v>1615</v>
      </c>
      <c r="B1565" s="68" t="s">
        <v>8142</v>
      </c>
      <c r="C1565" s="68" t="s">
        <v>4203</v>
      </c>
      <c r="D1565" s="68"/>
      <c r="E1565" s="83" t="s">
        <v>3470</v>
      </c>
      <c r="F1565" s="83"/>
      <c r="G1565" s="83"/>
      <c r="H1565" s="83"/>
      <c r="I1565" s="68" t="s">
        <v>3674</v>
      </c>
    </row>
    <row r="1566" spans="1:9">
      <c r="A1566" s="68">
        <v>1616</v>
      </c>
      <c r="B1566" s="68" t="s">
        <v>6149</v>
      </c>
      <c r="C1566" s="68" t="s">
        <v>3547</v>
      </c>
      <c r="D1566" s="68"/>
      <c r="E1566" s="83"/>
      <c r="F1566" s="83"/>
      <c r="G1566" s="83"/>
      <c r="H1566" s="83"/>
      <c r="I1566" s="68"/>
    </row>
    <row r="1567" spans="1:9">
      <c r="A1567" s="68">
        <v>1617</v>
      </c>
      <c r="B1567" s="68" t="s">
        <v>8143</v>
      </c>
      <c r="C1567" s="68" t="s">
        <v>4204</v>
      </c>
      <c r="D1567" s="68"/>
      <c r="E1567" s="83" t="s">
        <v>3470</v>
      </c>
      <c r="F1567" s="83"/>
      <c r="G1567" s="83"/>
      <c r="H1567" s="83"/>
      <c r="I1567" s="68" t="s">
        <v>3679</v>
      </c>
    </row>
    <row r="1568" spans="1:9">
      <c r="A1568" s="68">
        <v>1618</v>
      </c>
      <c r="B1568" s="68" t="s">
        <v>8484</v>
      </c>
      <c r="C1568" s="68"/>
      <c r="D1568" s="68"/>
      <c r="E1568" s="83"/>
      <c r="F1568" s="83"/>
      <c r="G1568" s="83"/>
      <c r="H1568" s="83"/>
      <c r="I1568" s="68"/>
    </row>
    <row r="1569" spans="1:9">
      <c r="A1569" s="68">
        <v>1619</v>
      </c>
      <c r="B1569" s="68" t="s">
        <v>8485</v>
      </c>
      <c r="C1569" s="68"/>
      <c r="D1569" s="68"/>
      <c r="E1569" s="83"/>
      <c r="F1569" s="83"/>
      <c r="G1569" s="83"/>
      <c r="H1569" s="83"/>
      <c r="I1569" s="68"/>
    </row>
    <row r="1570" spans="1:9">
      <c r="A1570" s="68">
        <v>1620</v>
      </c>
      <c r="B1570" s="68" t="s">
        <v>8486</v>
      </c>
      <c r="C1570" s="68"/>
      <c r="D1570" s="68"/>
      <c r="E1570" s="83"/>
      <c r="F1570" s="83"/>
      <c r="G1570" s="83"/>
      <c r="H1570" s="83"/>
      <c r="I1570" s="68"/>
    </row>
    <row r="1571" spans="1:9">
      <c r="A1571" s="68">
        <v>1621</v>
      </c>
      <c r="B1571" s="68" t="s">
        <v>8487</v>
      </c>
      <c r="C1571" s="68"/>
      <c r="D1571" s="68"/>
      <c r="E1571" s="83"/>
      <c r="F1571" s="83"/>
      <c r="G1571" s="83"/>
      <c r="H1571" s="83"/>
      <c r="I1571" s="68"/>
    </row>
    <row r="1572" spans="1:9">
      <c r="A1572" s="68">
        <v>1622</v>
      </c>
      <c r="B1572" s="68" t="s">
        <v>5806</v>
      </c>
      <c r="C1572" s="68"/>
      <c r="D1572" s="68"/>
      <c r="E1572" s="83"/>
      <c r="F1572" s="83"/>
      <c r="G1572" s="83"/>
      <c r="H1572" s="83"/>
      <c r="I1572" s="68"/>
    </row>
    <row r="1573" spans="1:9">
      <c r="A1573" s="68">
        <v>1623</v>
      </c>
      <c r="B1573" s="68" t="s">
        <v>6150</v>
      </c>
      <c r="C1573" s="68"/>
      <c r="D1573" s="68"/>
      <c r="E1573" s="83"/>
      <c r="F1573" s="83"/>
      <c r="G1573" s="83"/>
      <c r="H1573" s="83"/>
      <c r="I1573" s="68"/>
    </row>
    <row r="1574" spans="1:9">
      <c r="A1574" s="68">
        <v>1624</v>
      </c>
      <c r="B1574" s="68" t="s">
        <v>8144</v>
      </c>
      <c r="C1574" s="68" t="s">
        <v>4205</v>
      </c>
      <c r="D1574" s="68"/>
      <c r="E1574" s="83" t="s">
        <v>3470</v>
      </c>
      <c r="F1574" s="83"/>
      <c r="G1574" s="83"/>
      <c r="H1574" s="83"/>
      <c r="I1574" s="68" t="s">
        <v>3679</v>
      </c>
    </row>
    <row r="1575" spans="1:9">
      <c r="A1575" s="68">
        <v>1625</v>
      </c>
      <c r="B1575" s="68" t="s">
        <v>8145</v>
      </c>
      <c r="C1575" s="68" t="s">
        <v>4206</v>
      </c>
      <c r="D1575" s="68"/>
      <c r="E1575" s="83" t="s">
        <v>3470</v>
      </c>
      <c r="F1575" s="83"/>
      <c r="G1575" s="83"/>
      <c r="H1575" s="83"/>
      <c r="I1575" s="68" t="s">
        <v>3679</v>
      </c>
    </row>
    <row r="1576" spans="1:9">
      <c r="A1576" s="68">
        <v>1626</v>
      </c>
      <c r="B1576" s="68" t="s">
        <v>8146</v>
      </c>
      <c r="C1576" s="68" t="s">
        <v>4207</v>
      </c>
      <c r="D1576" s="68"/>
      <c r="E1576" s="83" t="s">
        <v>3470</v>
      </c>
      <c r="F1576" s="83"/>
      <c r="G1576" s="83"/>
      <c r="H1576" s="83"/>
      <c r="I1576" s="68" t="s">
        <v>3679</v>
      </c>
    </row>
    <row r="1577" spans="1:9">
      <c r="A1577" s="68">
        <v>1627</v>
      </c>
      <c r="B1577" s="68" t="s">
        <v>8147</v>
      </c>
      <c r="C1577" s="68"/>
      <c r="D1577" s="68"/>
      <c r="E1577" s="83" t="s">
        <v>3470</v>
      </c>
      <c r="F1577" s="83"/>
      <c r="G1577" s="83"/>
      <c r="H1577" s="83"/>
      <c r="I1577" s="68" t="s">
        <v>3679</v>
      </c>
    </row>
    <row r="1578" spans="1:9">
      <c r="A1578" s="68">
        <v>1628</v>
      </c>
      <c r="B1578" s="68" t="s">
        <v>6151</v>
      </c>
      <c r="C1578" s="68"/>
      <c r="D1578" s="68"/>
      <c r="E1578" s="83"/>
      <c r="F1578" s="83"/>
      <c r="G1578" s="83"/>
      <c r="H1578" s="83"/>
      <c r="I1578" s="68"/>
    </row>
    <row r="1579" spans="1:9">
      <c r="A1579" s="68">
        <v>1629</v>
      </c>
      <c r="B1579" s="68" t="s">
        <v>6152</v>
      </c>
      <c r="C1579" s="68" t="s">
        <v>3548</v>
      </c>
      <c r="D1579" s="68"/>
      <c r="E1579" s="83"/>
      <c r="F1579" s="83"/>
      <c r="G1579" s="83"/>
      <c r="H1579" s="83"/>
      <c r="I1579" s="68"/>
    </row>
    <row r="1580" spans="1:9">
      <c r="A1580" s="68">
        <v>1630</v>
      </c>
      <c r="B1580" s="68" t="s">
        <v>8148</v>
      </c>
      <c r="C1580" s="68"/>
      <c r="D1580" s="68"/>
      <c r="E1580" s="83" t="s">
        <v>3470</v>
      </c>
      <c r="F1580" s="83"/>
      <c r="G1580" s="83"/>
      <c r="H1580" s="83"/>
      <c r="I1580" s="68" t="s">
        <v>3674</v>
      </c>
    </row>
    <row r="1581" spans="1:9">
      <c r="A1581" s="68">
        <v>1631</v>
      </c>
      <c r="B1581" s="68" t="s">
        <v>8488</v>
      </c>
      <c r="C1581" s="68"/>
      <c r="D1581" s="68"/>
      <c r="E1581" s="83"/>
      <c r="F1581" s="83"/>
      <c r="G1581" s="83"/>
      <c r="H1581" s="83"/>
      <c r="I1581" s="68"/>
    </row>
    <row r="1582" spans="1:9">
      <c r="A1582" s="68">
        <v>1632</v>
      </c>
      <c r="B1582" s="68" t="s">
        <v>8149</v>
      </c>
      <c r="C1582" s="68"/>
      <c r="D1582" s="68"/>
      <c r="E1582" s="83" t="s">
        <v>3470</v>
      </c>
      <c r="F1582" s="83"/>
      <c r="G1582" s="83"/>
      <c r="H1582" s="83"/>
      <c r="I1582" s="68" t="s">
        <v>3679</v>
      </c>
    </row>
    <row r="1583" spans="1:9">
      <c r="A1583" s="68">
        <v>1633</v>
      </c>
      <c r="B1583" s="68" t="s">
        <v>8150</v>
      </c>
      <c r="C1583" s="68" t="s">
        <v>4208</v>
      </c>
      <c r="D1583" s="68"/>
      <c r="E1583" s="83" t="s">
        <v>3470</v>
      </c>
      <c r="F1583" s="83"/>
      <c r="G1583" s="83"/>
      <c r="H1583" s="83"/>
      <c r="I1583" s="68" t="s">
        <v>3679</v>
      </c>
    </row>
    <row r="1584" spans="1:9">
      <c r="A1584" s="68">
        <v>1634</v>
      </c>
      <c r="B1584" s="68" t="s">
        <v>8151</v>
      </c>
      <c r="C1584" s="68" t="s">
        <v>4209</v>
      </c>
      <c r="D1584" s="68"/>
      <c r="E1584" s="83" t="s">
        <v>3470</v>
      </c>
      <c r="F1584" s="83"/>
      <c r="G1584" s="83"/>
      <c r="H1584" s="83"/>
      <c r="I1584" s="68" t="s">
        <v>3679</v>
      </c>
    </row>
    <row r="1585" spans="1:9">
      <c r="A1585" s="68">
        <v>1635</v>
      </c>
      <c r="B1585" s="68" t="s">
        <v>8152</v>
      </c>
      <c r="C1585" s="68" t="s">
        <v>4210</v>
      </c>
      <c r="D1585" s="68"/>
      <c r="E1585" s="83" t="s">
        <v>3470</v>
      </c>
      <c r="F1585" s="83"/>
      <c r="G1585" s="83"/>
      <c r="H1585" s="83"/>
      <c r="I1585" s="68" t="s">
        <v>3674</v>
      </c>
    </row>
    <row r="1586" spans="1:9">
      <c r="A1586" s="68">
        <v>1636</v>
      </c>
      <c r="B1586" s="68" t="s">
        <v>8153</v>
      </c>
      <c r="C1586" s="68"/>
      <c r="D1586" s="68"/>
      <c r="E1586" s="83" t="s">
        <v>3470</v>
      </c>
      <c r="F1586" s="83"/>
      <c r="G1586" s="83"/>
      <c r="H1586" s="83"/>
      <c r="I1586" s="68" t="s">
        <v>3679</v>
      </c>
    </row>
    <row r="1587" spans="1:9">
      <c r="A1587" s="68">
        <v>1637</v>
      </c>
      <c r="B1587" s="68" t="s">
        <v>8154</v>
      </c>
      <c r="C1587" s="68"/>
      <c r="D1587" s="68"/>
      <c r="E1587" s="83" t="s">
        <v>3470</v>
      </c>
      <c r="F1587" s="83"/>
      <c r="G1587" s="83"/>
      <c r="H1587" s="83"/>
      <c r="I1587" s="68" t="s">
        <v>3679</v>
      </c>
    </row>
    <row r="1588" spans="1:9">
      <c r="A1588" s="68">
        <v>1638</v>
      </c>
      <c r="B1588" s="68" t="s">
        <v>8155</v>
      </c>
      <c r="C1588" s="68" t="s">
        <v>4211</v>
      </c>
      <c r="D1588" s="68"/>
      <c r="E1588" s="83" t="s">
        <v>3470</v>
      </c>
      <c r="F1588" s="83"/>
      <c r="G1588" s="83"/>
      <c r="H1588" s="83"/>
      <c r="I1588" s="68" t="s">
        <v>3679</v>
      </c>
    </row>
    <row r="1589" spans="1:9">
      <c r="A1589" s="68">
        <v>1639</v>
      </c>
      <c r="B1589" s="68" t="s">
        <v>6153</v>
      </c>
      <c r="C1589" s="68"/>
      <c r="D1589" s="68"/>
      <c r="E1589" s="83"/>
      <c r="F1589" s="83"/>
      <c r="G1589" s="83"/>
      <c r="H1589" s="83"/>
      <c r="I1589" s="68"/>
    </row>
    <row r="1590" spans="1:9">
      <c r="A1590" s="68">
        <v>1640</v>
      </c>
      <c r="B1590" s="68" t="s">
        <v>6154</v>
      </c>
      <c r="C1590" s="68"/>
      <c r="D1590" s="68"/>
      <c r="E1590" s="83"/>
      <c r="F1590" s="83"/>
      <c r="G1590" s="83"/>
      <c r="H1590" s="83"/>
      <c r="I1590" s="68"/>
    </row>
    <row r="1591" spans="1:9">
      <c r="A1591" s="68">
        <v>1641</v>
      </c>
      <c r="B1591" s="68" t="s">
        <v>8156</v>
      </c>
      <c r="C1591" s="68"/>
      <c r="D1591" s="68"/>
      <c r="E1591" s="83" t="s">
        <v>3470</v>
      </c>
      <c r="F1591" s="83"/>
      <c r="G1591" s="83"/>
      <c r="H1591" s="83"/>
      <c r="I1591" s="68" t="s">
        <v>3679</v>
      </c>
    </row>
    <row r="1592" spans="1:9">
      <c r="A1592" s="68">
        <v>1642</v>
      </c>
      <c r="B1592" s="68" t="s">
        <v>8157</v>
      </c>
      <c r="C1592" s="68" t="s">
        <v>3514</v>
      </c>
      <c r="D1592" s="68"/>
      <c r="E1592" s="83" t="s">
        <v>3470</v>
      </c>
      <c r="F1592" s="83"/>
      <c r="G1592" s="83"/>
      <c r="H1592" s="83"/>
      <c r="I1592" s="68" t="s">
        <v>3674</v>
      </c>
    </row>
    <row r="1593" spans="1:9">
      <c r="A1593" s="68">
        <v>1643</v>
      </c>
      <c r="B1593" s="68" t="s">
        <v>6155</v>
      </c>
      <c r="C1593" s="68"/>
      <c r="D1593" s="68"/>
      <c r="E1593" s="83"/>
      <c r="F1593" s="83"/>
      <c r="G1593" s="83"/>
      <c r="H1593" s="83"/>
      <c r="I1593" s="68"/>
    </row>
    <row r="1594" spans="1:9">
      <c r="A1594" s="68">
        <v>1644</v>
      </c>
      <c r="B1594" s="68" t="s">
        <v>8158</v>
      </c>
      <c r="C1594" s="68"/>
      <c r="D1594" s="68"/>
      <c r="E1594" s="83" t="s">
        <v>3470</v>
      </c>
      <c r="F1594" s="83"/>
      <c r="G1594" s="83"/>
      <c r="H1594" s="83"/>
      <c r="I1594" s="68" t="s">
        <v>3679</v>
      </c>
    </row>
    <row r="1595" spans="1:9">
      <c r="A1595" s="68">
        <v>1645</v>
      </c>
      <c r="B1595" s="68" t="s">
        <v>8159</v>
      </c>
      <c r="C1595" s="68"/>
      <c r="D1595" s="68"/>
      <c r="E1595" s="83" t="s">
        <v>3470</v>
      </c>
      <c r="F1595" s="83"/>
      <c r="G1595" s="83"/>
      <c r="H1595" s="83"/>
      <c r="I1595" s="68" t="s">
        <v>3674</v>
      </c>
    </row>
    <row r="1596" spans="1:9">
      <c r="A1596" s="68">
        <v>1646</v>
      </c>
      <c r="B1596" s="68" t="s">
        <v>8160</v>
      </c>
      <c r="C1596" s="68" t="s">
        <v>3203</v>
      </c>
      <c r="D1596" s="68"/>
      <c r="E1596" s="83" t="s">
        <v>3470</v>
      </c>
      <c r="F1596" s="83"/>
      <c r="G1596" s="83"/>
      <c r="H1596" s="83"/>
      <c r="I1596" s="68" t="s">
        <v>3679</v>
      </c>
    </row>
    <row r="1597" spans="1:9">
      <c r="A1597" s="68">
        <v>1647</v>
      </c>
      <c r="B1597" s="68" t="s">
        <v>6156</v>
      </c>
      <c r="C1597" s="68"/>
      <c r="D1597" s="68"/>
      <c r="E1597" s="83"/>
      <c r="F1597" s="83"/>
      <c r="G1597" s="83"/>
      <c r="H1597" s="83"/>
      <c r="I1597" s="68"/>
    </row>
    <row r="1598" spans="1:9">
      <c r="A1598" s="68">
        <v>1648</v>
      </c>
      <c r="B1598" s="68" t="s">
        <v>8161</v>
      </c>
      <c r="C1598" s="68" t="s">
        <v>4212</v>
      </c>
      <c r="D1598" s="68"/>
      <c r="E1598" s="83" t="s">
        <v>3470</v>
      </c>
      <c r="F1598" s="83"/>
      <c r="G1598" s="83"/>
      <c r="H1598" s="83"/>
      <c r="I1598" s="68" t="s">
        <v>3679</v>
      </c>
    </row>
    <row r="1599" spans="1:9">
      <c r="A1599" s="68">
        <v>1649</v>
      </c>
      <c r="B1599" s="68" t="s">
        <v>6157</v>
      </c>
      <c r="C1599" s="68"/>
      <c r="D1599" s="68"/>
      <c r="E1599" s="83"/>
      <c r="F1599" s="83"/>
      <c r="G1599" s="83"/>
      <c r="H1599" s="83"/>
      <c r="I1599" s="68"/>
    </row>
    <row r="1600" spans="1:9">
      <c r="A1600" s="68">
        <v>1650</v>
      </c>
      <c r="B1600" s="68" t="s">
        <v>6158</v>
      </c>
      <c r="C1600" s="68"/>
      <c r="D1600" s="68"/>
      <c r="E1600" s="83"/>
      <c r="F1600" s="83"/>
      <c r="G1600" s="83"/>
      <c r="H1600" s="83"/>
      <c r="I1600" s="68"/>
    </row>
    <row r="1601" spans="1:9">
      <c r="A1601" s="68">
        <v>1651</v>
      </c>
      <c r="B1601" s="68" t="s">
        <v>7316</v>
      </c>
      <c r="C1601" s="68"/>
      <c r="D1601" s="68"/>
      <c r="E1601" s="83" t="s">
        <v>3634</v>
      </c>
      <c r="F1601" s="83"/>
      <c r="G1601" s="125"/>
      <c r="H1601" s="123"/>
      <c r="I1601" s="68"/>
    </row>
    <row r="1602" spans="1:9">
      <c r="A1602" s="68">
        <v>1652</v>
      </c>
      <c r="B1602" s="68" t="s">
        <v>7317</v>
      </c>
      <c r="C1602" s="68"/>
      <c r="D1602" s="68"/>
      <c r="E1602" s="83"/>
      <c r="F1602" s="85" t="s">
        <v>8840</v>
      </c>
      <c r="G1602" s="123">
        <v>0.85</v>
      </c>
      <c r="H1602" s="123">
        <v>0.65</v>
      </c>
      <c r="I1602" s="68"/>
    </row>
    <row r="1603" spans="1:9">
      <c r="A1603" s="68">
        <v>1653</v>
      </c>
      <c r="B1603" s="68" t="s">
        <v>7318</v>
      </c>
      <c r="C1603" s="68"/>
      <c r="D1603" s="68"/>
      <c r="E1603" s="83"/>
      <c r="F1603" s="83" t="s">
        <v>8802</v>
      </c>
      <c r="G1603" s="83"/>
      <c r="H1603" s="83"/>
      <c r="I1603" s="68"/>
    </row>
    <row r="1604" spans="1:9">
      <c r="A1604" s="68">
        <v>1654</v>
      </c>
      <c r="B1604" s="68" t="s">
        <v>8489</v>
      </c>
      <c r="C1604" s="68"/>
      <c r="D1604" s="68"/>
      <c r="E1604" s="83"/>
      <c r="F1604" s="83"/>
      <c r="G1604" s="83"/>
      <c r="H1604" s="83"/>
      <c r="I1604" s="68"/>
    </row>
    <row r="1605" spans="1:9">
      <c r="A1605" s="68">
        <v>1655</v>
      </c>
      <c r="B1605" s="68" t="s">
        <v>8291</v>
      </c>
      <c r="C1605" s="68"/>
      <c r="D1605" s="68"/>
      <c r="E1605" s="83" t="s">
        <v>3470</v>
      </c>
      <c r="F1605" s="83"/>
      <c r="G1605" s="83"/>
      <c r="H1605" s="83"/>
      <c r="I1605" s="68" t="s">
        <v>3679</v>
      </c>
    </row>
    <row r="1606" spans="1:9">
      <c r="A1606" s="68">
        <v>1656</v>
      </c>
      <c r="B1606" s="68" t="s">
        <v>8490</v>
      </c>
      <c r="C1606" s="68"/>
      <c r="D1606" s="68"/>
      <c r="E1606" s="83"/>
      <c r="F1606" s="83"/>
      <c r="G1606" s="83"/>
      <c r="H1606" s="83"/>
      <c r="I1606" s="68"/>
    </row>
    <row r="1607" spans="1:9">
      <c r="A1607" s="68">
        <v>1657</v>
      </c>
      <c r="B1607" s="68" t="s">
        <v>8491</v>
      </c>
      <c r="C1607" s="68"/>
      <c r="D1607" s="68"/>
      <c r="E1607" s="83"/>
      <c r="F1607" s="83"/>
      <c r="G1607" s="83"/>
      <c r="H1607" s="83"/>
      <c r="I1607" s="68"/>
    </row>
    <row r="1608" spans="1:9">
      <c r="A1608" s="68">
        <v>1658</v>
      </c>
      <c r="B1608" s="68" t="s">
        <v>8162</v>
      </c>
      <c r="C1608" s="68"/>
      <c r="D1608" s="68"/>
      <c r="E1608" s="83" t="s">
        <v>3470</v>
      </c>
      <c r="F1608" s="83"/>
      <c r="G1608" s="83"/>
      <c r="H1608" s="83"/>
      <c r="I1608" s="68" t="s">
        <v>3674</v>
      </c>
    </row>
    <row r="1609" spans="1:9">
      <c r="A1609" s="68">
        <v>1659</v>
      </c>
      <c r="B1609" s="68" t="s">
        <v>6159</v>
      </c>
      <c r="C1609" s="68"/>
      <c r="D1609" s="68"/>
      <c r="E1609" s="83"/>
      <c r="F1609" s="83"/>
      <c r="G1609" s="83"/>
      <c r="H1609" s="83"/>
      <c r="I1609" s="68"/>
    </row>
    <row r="1610" spans="1:9">
      <c r="A1610" s="68">
        <v>1660</v>
      </c>
      <c r="B1610" s="68" t="s">
        <v>8163</v>
      </c>
      <c r="C1610" s="68"/>
      <c r="D1610" s="68"/>
      <c r="E1610" s="83" t="s">
        <v>3470</v>
      </c>
      <c r="F1610" s="83"/>
      <c r="G1610" s="83"/>
      <c r="H1610" s="83"/>
      <c r="I1610" s="68" t="s">
        <v>3674</v>
      </c>
    </row>
    <row r="1611" spans="1:9">
      <c r="A1611" s="68">
        <v>1661</v>
      </c>
      <c r="B1611" s="68" t="s">
        <v>8164</v>
      </c>
      <c r="C1611" s="68"/>
      <c r="D1611" s="68"/>
      <c r="E1611" s="83" t="s">
        <v>3728</v>
      </c>
      <c r="F1611" s="83"/>
      <c r="G1611" s="83"/>
      <c r="H1611" s="83"/>
      <c r="I1611" s="68"/>
    </row>
    <row r="1612" spans="1:9">
      <c r="A1612" s="68">
        <v>1662</v>
      </c>
      <c r="B1612" s="68" t="s">
        <v>8165</v>
      </c>
      <c r="C1612" s="68"/>
      <c r="D1612" s="68"/>
      <c r="E1612" s="83" t="s">
        <v>3728</v>
      </c>
      <c r="F1612" s="83"/>
      <c r="G1612" s="83"/>
      <c r="H1612" s="83"/>
      <c r="I1612" s="68"/>
    </row>
    <row r="1613" spans="1:9">
      <c r="A1613" s="68">
        <v>1663</v>
      </c>
      <c r="B1613" s="68" t="s">
        <v>8492</v>
      </c>
      <c r="C1613" s="68"/>
      <c r="D1613" s="68"/>
      <c r="E1613" s="83"/>
      <c r="F1613" s="83"/>
      <c r="G1613" s="83"/>
      <c r="H1613" s="83"/>
      <c r="I1613" s="68"/>
    </row>
    <row r="1614" spans="1:9">
      <c r="A1614" s="68">
        <v>1664</v>
      </c>
      <c r="B1614" s="68" t="s">
        <v>8493</v>
      </c>
      <c r="C1614" s="68"/>
      <c r="D1614" s="68"/>
      <c r="E1614" s="83"/>
      <c r="F1614" s="83"/>
      <c r="G1614" s="83"/>
      <c r="H1614" s="83"/>
      <c r="I1614" s="68"/>
    </row>
    <row r="1615" spans="1:9">
      <c r="A1615" s="68">
        <v>1666</v>
      </c>
      <c r="B1615" s="68" t="s">
        <v>6160</v>
      </c>
      <c r="C1615" s="68"/>
      <c r="D1615" s="68"/>
      <c r="E1615" s="83"/>
      <c r="F1615" s="83"/>
      <c r="G1615" s="83"/>
      <c r="H1615" s="83"/>
      <c r="I1615" s="68"/>
    </row>
    <row r="1616" spans="1:9">
      <c r="A1616" s="68">
        <v>1667</v>
      </c>
      <c r="B1616" s="68" t="s">
        <v>6161</v>
      </c>
      <c r="C1616" s="68"/>
      <c r="D1616" s="68"/>
      <c r="E1616" s="83"/>
      <c r="F1616" s="83"/>
      <c r="G1616" s="83"/>
      <c r="H1616" s="83"/>
      <c r="I1616" s="68"/>
    </row>
    <row r="1617" spans="1:9">
      <c r="A1617" s="68">
        <v>1668</v>
      </c>
      <c r="B1617" s="68" t="s">
        <v>8494</v>
      </c>
      <c r="C1617" s="68"/>
      <c r="D1617" s="68"/>
      <c r="E1617" s="83"/>
      <c r="F1617" s="83"/>
      <c r="G1617" s="83"/>
      <c r="H1617" s="83"/>
      <c r="I1617" s="68"/>
    </row>
    <row r="1618" spans="1:9">
      <c r="A1618" s="68">
        <v>1669</v>
      </c>
      <c r="B1618" s="68" t="s">
        <v>8292</v>
      </c>
      <c r="C1618" s="68"/>
      <c r="D1618" s="68"/>
      <c r="E1618" s="83" t="s">
        <v>3470</v>
      </c>
      <c r="F1618" s="83"/>
      <c r="G1618" s="83"/>
      <c r="H1618" s="83"/>
      <c r="I1618" s="68" t="s">
        <v>3674</v>
      </c>
    </row>
    <row r="1619" spans="1:9">
      <c r="A1619" s="68">
        <v>1670</v>
      </c>
      <c r="B1619" s="68" t="s">
        <v>8495</v>
      </c>
      <c r="C1619" s="68"/>
      <c r="D1619" s="68"/>
      <c r="E1619" s="83"/>
      <c r="F1619" s="83"/>
      <c r="G1619" s="83"/>
      <c r="H1619" s="83"/>
      <c r="I1619" s="68"/>
    </row>
    <row r="1620" spans="1:9">
      <c r="A1620" s="68">
        <v>1671</v>
      </c>
      <c r="B1620" s="68" t="s">
        <v>8496</v>
      </c>
      <c r="C1620" s="68"/>
      <c r="D1620" s="68"/>
      <c r="E1620" s="83"/>
      <c r="F1620" s="83"/>
      <c r="G1620" s="83"/>
      <c r="H1620" s="83"/>
      <c r="I1620" s="68"/>
    </row>
    <row r="1621" spans="1:9">
      <c r="A1621" s="68">
        <v>1672</v>
      </c>
      <c r="B1621" s="68" t="s">
        <v>6162</v>
      </c>
      <c r="C1621" s="68"/>
      <c r="D1621" s="68"/>
      <c r="E1621" s="83"/>
      <c r="F1621" s="83"/>
      <c r="G1621" s="83"/>
      <c r="H1621" s="83"/>
      <c r="I1621" s="68"/>
    </row>
    <row r="1622" spans="1:9">
      <c r="A1622" s="68">
        <v>1673</v>
      </c>
      <c r="B1622" s="68" t="s">
        <v>8166</v>
      </c>
      <c r="C1622" s="68"/>
      <c r="D1622" s="68"/>
      <c r="E1622" s="83" t="s">
        <v>3470</v>
      </c>
      <c r="F1622" s="83"/>
      <c r="G1622" s="83"/>
      <c r="H1622" s="83"/>
      <c r="I1622" s="68" t="s">
        <v>3679</v>
      </c>
    </row>
    <row r="1623" spans="1:9">
      <c r="A1623" s="68">
        <v>1674</v>
      </c>
      <c r="B1623" s="68" t="s">
        <v>6163</v>
      </c>
      <c r="C1623" s="68" t="s">
        <v>3549</v>
      </c>
      <c r="D1623" s="68"/>
      <c r="E1623" s="83"/>
      <c r="F1623" s="83"/>
      <c r="G1623" s="83"/>
      <c r="H1623" s="83"/>
      <c r="I1623" s="68"/>
    </row>
    <row r="1624" spans="1:9">
      <c r="A1624" s="68">
        <v>1675</v>
      </c>
      <c r="B1624" s="68" t="s">
        <v>8167</v>
      </c>
      <c r="C1624" s="68"/>
      <c r="D1624" s="68"/>
      <c r="E1624" s="83" t="s">
        <v>3470</v>
      </c>
      <c r="F1624" s="83"/>
      <c r="G1624" s="83"/>
      <c r="H1624" s="83"/>
      <c r="I1624" s="68" t="s">
        <v>3679</v>
      </c>
    </row>
    <row r="1625" spans="1:9">
      <c r="A1625" s="68">
        <v>1676</v>
      </c>
      <c r="B1625" s="68" t="s">
        <v>8293</v>
      </c>
      <c r="C1625" s="68"/>
      <c r="D1625" s="68"/>
      <c r="E1625" s="83" t="s">
        <v>3470</v>
      </c>
      <c r="F1625" s="83"/>
      <c r="G1625" s="83"/>
      <c r="H1625" s="83"/>
      <c r="I1625" s="68" t="s">
        <v>3679</v>
      </c>
    </row>
    <row r="1626" spans="1:9">
      <c r="A1626" s="68">
        <v>1677</v>
      </c>
      <c r="B1626" s="68" t="s">
        <v>8497</v>
      </c>
      <c r="C1626" s="68"/>
      <c r="D1626" s="68"/>
      <c r="E1626" s="83"/>
      <c r="F1626" s="83"/>
      <c r="G1626" s="83"/>
      <c r="H1626" s="83"/>
      <c r="I1626" s="68"/>
    </row>
    <row r="1627" spans="1:9">
      <c r="A1627" s="68">
        <v>1678</v>
      </c>
      <c r="B1627" s="68" t="s">
        <v>6164</v>
      </c>
      <c r="C1627" s="68" t="s">
        <v>3550</v>
      </c>
      <c r="D1627" s="68"/>
      <c r="E1627" s="83"/>
      <c r="F1627" s="83"/>
      <c r="G1627" s="83"/>
      <c r="H1627" s="83"/>
      <c r="I1627" s="68"/>
    </row>
    <row r="1628" spans="1:9">
      <c r="A1628" s="68">
        <v>1679</v>
      </c>
      <c r="B1628" s="68" t="s">
        <v>8168</v>
      </c>
      <c r="C1628" s="68" t="s">
        <v>4213</v>
      </c>
      <c r="D1628" s="68"/>
      <c r="E1628" s="83" t="s">
        <v>3470</v>
      </c>
      <c r="F1628" s="83"/>
      <c r="G1628" s="83"/>
      <c r="H1628" s="83"/>
      <c r="I1628" s="68" t="s">
        <v>3674</v>
      </c>
    </row>
    <row r="1629" spans="1:9">
      <c r="A1629" s="68">
        <v>1680</v>
      </c>
      <c r="B1629" s="68" t="s">
        <v>8498</v>
      </c>
      <c r="C1629" s="68"/>
      <c r="D1629" s="68"/>
      <c r="E1629" s="83"/>
      <c r="F1629" s="83"/>
      <c r="G1629" s="83"/>
      <c r="H1629" s="83"/>
      <c r="I1629" s="68"/>
    </row>
    <row r="1630" spans="1:9">
      <c r="A1630" s="68">
        <v>1681</v>
      </c>
      <c r="B1630" s="68" t="s">
        <v>6165</v>
      </c>
      <c r="C1630" s="68"/>
      <c r="D1630" s="68"/>
      <c r="E1630" s="83"/>
      <c r="F1630" s="83"/>
      <c r="G1630" s="83"/>
      <c r="H1630" s="83"/>
      <c r="I1630" s="68"/>
    </row>
    <row r="1631" spans="1:9">
      <c r="A1631" s="68">
        <v>1682</v>
      </c>
      <c r="B1631" s="68" t="s">
        <v>6166</v>
      </c>
      <c r="C1631" s="68"/>
      <c r="D1631" s="68"/>
      <c r="E1631" s="83"/>
      <c r="F1631" s="83"/>
      <c r="G1631" s="83"/>
      <c r="H1631" s="83"/>
      <c r="I1631" s="68"/>
    </row>
    <row r="1632" spans="1:9">
      <c r="A1632" s="68">
        <v>1683</v>
      </c>
      <c r="B1632" s="68" t="s">
        <v>8169</v>
      </c>
      <c r="C1632" s="68"/>
      <c r="D1632" s="68"/>
      <c r="E1632" s="83" t="s">
        <v>3470</v>
      </c>
      <c r="F1632" s="83"/>
      <c r="G1632" s="83"/>
      <c r="H1632" s="83"/>
      <c r="I1632" s="68" t="s">
        <v>3674</v>
      </c>
    </row>
    <row r="1633" spans="1:9">
      <c r="A1633" s="68">
        <v>1684</v>
      </c>
      <c r="B1633" s="68" t="s">
        <v>6167</v>
      </c>
      <c r="C1633" s="68"/>
      <c r="D1633" s="68"/>
      <c r="E1633" s="83"/>
      <c r="F1633" s="83"/>
      <c r="G1633" s="83"/>
      <c r="H1633" s="83"/>
      <c r="I1633" s="68"/>
    </row>
    <row r="1634" spans="1:9">
      <c r="A1634" s="68">
        <v>1685</v>
      </c>
      <c r="B1634" s="68" t="s">
        <v>6168</v>
      </c>
      <c r="C1634" s="68"/>
      <c r="D1634" s="68"/>
      <c r="E1634" s="83"/>
      <c r="F1634" s="83"/>
      <c r="G1634" s="83"/>
      <c r="H1634" s="83"/>
      <c r="I1634" s="68"/>
    </row>
    <row r="1635" spans="1:9">
      <c r="A1635" s="68">
        <v>1686</v>
      </c>
      <c r="B1635" s="68" t="s">
        <v>8170</v>
      </c>
      <c r="C1635" s="68" t="s">
        <v>4214</v>
      </c>
      <c r="D1635" s="68"/>
      <c r="E1635" s="83" t="s">
        <v>3470</v>
      </c>
      <c r="F1635" s="83"/>
      <c r="G1635" s="83"/>
      <c r="H1635" s="83"/>
      <c r="I1635" s="68" t="s">
        <v>3679</v>
      </c>
    </row>
    <row r="1636" spans="1:9">
      <c r="A1636" s="68">
        <v>1687</v>
      </c>
      <c r="B1636" s="68" t="s">
        <v>8171</v>
      </c>
      <c r="C1636" s="68" t="s">
        <v>4215</v>
      </c>
      <c r="D1636" s="68"/>
      <c r="E1636" s="83" t="s">
        <v>3470</v>
      </c>
      <c r="F1636" s="83"/>
      <c r="G1636" s="83"/>
      <c r="H1636" s="83"/>
      <c r="I1636" s="68" t="s">
        <v>3679</v>
      </c>
    </row>
    <row r="1637" spans="1:9">
      <c r="A1637" s="68">
        <v>1688</v>
      </c>
      <c r="B1637" s="68" t="s">
        <v>6169</v>
      </c>
      <c r="C1637" s="68"/>
      <c r="D1637" s="68"/>
      <c r="E1637" s="83"/>
      <c r="F1637" s="83"/>
      <c r="G1637" s="83"/>
      <c r="H1637" s="83"/>
      <c r="I1637" s="68"/>
    </row>
    <row r="1638" spans="1:9">
      <c r="A1638" s="68">
        <v>1689</v>
      </c>
      <c r="B1638" s="68" t="s">
        <v>8172</v>
      </c>
      <c r="C1638" s="68"/>
      <c r="D1638" s="68"/>
      <c r="E1638" s="83" t="s">
        <v>3470</v>
      </c>
      <c r="F1638" s="83"/>
      <c r="G1638" s="83"/>
      <c r="H1638" s="83"/>
      <c r="I1638" s="68" t="s">
        <v>3679</v>
      </c>
    </row>
    <row r="1639" spans="1:9">
      <c r="A1639" s="68">
        <v>1690</v>
      </c>
      <c r="B1639" s="68" t="s">
        <v>8173</v>
      </c>
      <c r="C1639" s="68" t="s">
        <v>4216</v>
      </c>
      <c r="D1639" s="68"/>
      <c r="E1639" s="83" t="s">
        <v>3470</v>
      </c>
      <c r="F1639" s="83"/>
      <c r="G1639" s="83"/>
      <c r="H1639" s="83"/>
      <c r="I1639" s="68" t="s">
        <v>3679</v>
      </c>
    </row>
    <row r="1640" spans="1:9">
      <c r="A1640" s="68">
        <v>1691</v>
      </c>
      <c r="B1640" s="68" t="s">
        <v>8174</v>
      </c>
      <c r="C1640" s="68"/>
      <c r="D1640" s="68"/>
      <c r="E1640" s="83" t="s">
        <v>3470</v>
      </c>
      <c r="F1640" s="83"/>
      <c r="G1640" s="83"/>
      <c r="H1640" s="83"/>
      <c r="I1640" s="68" t="s">
        <v>3674</v>
      </c>
    </row>
    <row r="1641" spans="1:9">
      <c r="A1641" s="68">
        <v>1693</v>
      </c>
      <c r="B1641" s="68" t="s">
        <v>6170</v>
      </c>
      <c r="C1641" s="68"/>
      <c r="D1641" s="68"/>
      <c r="E1641" s="83"/>
      <c r="F1641" s="83"/>
      <c r="G1641" s="83"/>
      <c r="H1641" s="83"/>
      <c r="I1641" s="68"/>
    </row>
    <row r="1642" spans="1:9">
      <c r="A1642" s="68">
        <v>1694</v>
      </c>
      <c r="B1642" s="68" t="s">
        <v>6171</v>
      </c>
      <c r="C1642" s="68"/>
      <c r="D1642" s="68"/>
      <c r="E1642" s="83"/>
      <c r="F1642" s="83"/>
      <c r="G1642" s="83"/>
      <c r="H1642" s="83"/>
      <c r="I1642" s="68"/>
    </row>
    <row r="1643" spans="1:9">
      <c r="A1643" s="68">
        <v>1695</v>
      </c>
      <c r="B1643" s="68" t="s">
        <v>8340</v>
      </c>
      <c r="C1643" s="68"/>
      <c r="D1643" s="68"/>
      <c r="E1643" s="83" t="s">
        <v>3728</v>
      </c>
      <c r="F1643" s="83"/>
      <c r="G1643" s="83"/>
      <c r="H1643" s="83"/>
      <c r="I1643" s="68"/>
    </row>
    <row r="1644" spans="1:9">
      <c r="A1644" s="68">
        <v>1696</v>
      </c>
      <c r="B1644" s="68" t="s">
        <v>8175</v>
      </c>
      <c r="C1644" s="68" t="s">
        <v>4217</v>
      </c>
      <c r="D1644" s="68"/>
      <c r="E1644" s="83" t="s">
        <v>3470</v>
      </c>
      <c r="F1644" s="83"/>
      <c r="G1644" s="83"/>
      <c r="H1644" s="83"/>
      <c r="I1644" s="68" t="s">
        <v>3679</v>
      </c>
    </row>
    <row r="1645" spans="1:9">
      <c r="A1645" s="68">
        <v>1697</v>
      </c>
      <c r="B1645" s="68" t="s">
        <v>6172</v>
      </c>
      <c r="C1645" s="68"/>
      <c r="D1645" s="68"/>
      <c r="E1645" s="83"/>
      <c r="F1645" s="83"/>
      <c r="G1645" s="83"/>
      <c r="H1645" s="83"/>
      <c r="I1645" s="68"/>
    </row>
    <row r="1646" spans="1:9">
      <c r="A1646" s="68">
        <v>1698</v>
      </c>
      <c r="B1646" s="68" t="s">
        <v>8294</v>
      </c>
      <c r="C1646" s="68"/>
      <c r="D1646" s="68"/>
      <c r="E1646" s="83" t="s">
        <v>3470</v>
      </c>
      <c r="F1646" s="83"/>
      <c r="G1646" s="83"/>
      <c r="H1646" s="83"/>
      <c r="I1646" s="68" t="s">
        <v>3674</v>
      </c>
    </row>
    <row r="1647" spans="1:9">
      <c r="A1647" s="68">
        <v>1699</v>
      </c>
      <c r="B1647" s="68" t="s">
        <v>6173</v>
      </c>
      <c r="C1647" s="68"/>
      <c r="D1647" s="68"/>
      <c r="E1647" s="83"/>
      <c r="F1647" s="83"/>
      <c r="G1647" s="83"/>
      <c r="H1647" s="83"/>
      <c r="I1647" s="68"/>
    </row>
    <row r="1648" spans="1:9">
      <c r="A1648" s="68">
        <v>1700</v>
      </c>
      <c r="B1648" s="68" t="s">
        <v>8176</v>
      </c>
      <c r="C1648" s="68" t="s">
        <v>4218</v>
      </c>
      <c r="D1648" s="68"/>
      <c r="E1648" s="83" t="s">
        <v>3470</v>
      </c>
      <c r="F1648" s="83"/>
      <c r="G1648" s="83"/>
      <c r="H1648" s="83"/>
      <c r="I1648" s="68" t="s">
        <v>3679</v>
      </c>
    </row>
    <row r="1649" spans="1:9">
      <c r="A1649" s="68">
        <v>1701</v>
      </c>
      <c r="B1649" s="68" t="s">
        <v>6174</v>
      </c>
      <c r="C1649" s="68"/>
      <c r="D1649" s="68"/>
      <c r="E1649" s="83"/>
      <c r="F1649" s="83"/>
      <c r="G1649" s="83"/>
      <c r="H1649" s="83"/>
      <c r="I1649" s="68"/>
    </row>
    <row r="1650" spans="1:9">
      <c r="A1650" s="68">
        <v>1702</v>
      </c>
      <c r="B1650" s="68" t="s">
        <v>6175</v>
      </c>
      <c r="C1650" s="68"/>
      <c r="D1650" s="68"/>
      <c r="E1650" s="83"/>
      <c r="F1650" s="83"/>
      <c r="G1650" s="83"/>
      <c r="H1650" s="83"/>
      <c r="I1650" s="68"/>
    </row>
    <row r="1651" spans="1:9">
      <c r="A1651" s="68">
        <v>1703</v>
      </c>
      <c r="B1651" s="68" t="s">
        <v>6176</v>
      </c>
      <c r="C1651" s="68"/>
      <c r="D1651" s="68"/>
      <c r="E1651" s="83"/>
      <c r="F1651" s="83"/>
      <c r="G1651" s="83"/>
      <c r="H1651" s="83"/>
      <c r="I1651" s="68"/>
    </row>
    <row r="1652" spans="1:9">
      <c r="A1652" s="68">
        <v>1704</v>
      </c>
      <c r="B1652" s="68" t="s">
        <v>8177</v>
      </c>
      <c r="C1652" s="68"/>
      <c r="D1652" s="68"/>
      <c r="E1652" s="83" t="s">
        <v>3470</v>
      </c>
      <c r="F1652" s="83"/>
      <c r="G1652" s="83"/>
      <c r="H1652" s="83"/>
      <c r="I1652" s="68" t="s">
        <v>3674</v>
      </c>
    </row>
    <row r="1653" spans="1:9">
      <c r="A1653" s="68">
        <v>1705</v>
      </c>
      <c r="B1653" s="68" t="s">
        <v>6177</v>
      </c>
      <c r="C1653" s="68" t="s">
        <v>3551</v>
      </c>
      <c r="D1653" s="68"/>
      <c r="E1653" s="83"/>
      <c r="F1653" s="83"/>
      <c r="G1653" s="83"/>
      <c r="H1653" s="83"/>
      <c r="I1653" s="68"/>
    </row>
    <row r="1654" spans="1:9">
      <c r="A1654" s="68">
        <v>1706</v>
      </c>
      <c r="B1654" s="68" t="s">
        <v>7319</v>
      </c>
      <c r="C1654" s="68"/>
      <c r="D1654" s="68"/>
      <c r="E1654" s="83" t="s">
        <v>3631</v>
      </c>
      <c r="F1654" s="83" t="s">
        <v>8802</v>
      </c>
      <c r="G1654" s="83"/>
      <c r="H1654" s="83"/>
      <c r="I1654" s="83"/>
    </row>
    <row r="1655" spans="1:9">
      <c r="A1655" s="68">
        <v>1707</v>
      </c>
      <c r="B1655" s="68" t="s">
        <v>7320</v>
      </c>
      <c r="C1655" s="68"/>
      <c r="D1655" s="68"/>
      <c r="E1655" s="83" t="s">
        <v>3631</v>
      </c>
      <c r="F1655" s="83" t="s">
        <v>8841</v>
      </c>
      <c r="G1655" s="123">
        <v>0.92</v>
      </c>
      <c r="H1655" s="123">
        <v>0.73</v>
      </c>
      <c r="I1655" s="83"/>
    </row>
    <row r="1656" spans="1:9">
      <c r="A1656" s="68">
        <v>1708</v>
      </c>
      <c r="B1656" s="68" t="s">
        <v>8499</v>
      </c>
      <c r="C1656" s="68"/>
      <c r="D1656" s="68"/>
      <c r="E1656" s="83"/>
      <c r="F1656" s="83"/>
      <c r="G1656" s="83"/>
      <c r="H1656" s="83"/>
      <c r="I1656" s="68"/>
    </row>
    <row r="1657" spans="1:9">
      <c r="A1657" s="68">
        <v>1709</v>
      </c>
      <c r="B1657" s="68" t="s">
        <v>6178</v>
      </c>
      <c r="C1657" s="68"/>
      <c r="D1657" s="68"/>
      <c r="E1657" s="83"/>
      <c r="F1657" s="83"/>
      <c r="G1657" s="83"/>
      <c r="H1657" s="83"/>
      <c r="I1657" s="68"/>
    </row>
    <row r="1658" spans="1:9">
      <c r="A1658" s="68">
        <v>1710</v>
      </c>
      <c r="B1658" s="68" t="s">
        <v>8178</v>
      </c>
      <c r="C1658" s="68" t="s">
        <v>4219</v>
      </c>
      <c r="D1658" s="68"/>
      <c r="E1658" s="83" t="s">
        <v>3470</v>
      </c>
      <c r="F1658" s="83"/>
      <c r="G1658" s="83"/>
      <c r="H1658" s="83"/>
      <c r="I1658" s="68" t="s">
        <v>3679</v>
      </c>
    </row>
    <row r="1659" spans="1:9">
      <c r="A1659" s="68">
        <v>1711</v>
      </c>
      <c r="B1659" s="68" t="s">
        <v>8179</v>
      </c>
      <c r="C1659" s="68"/>
      <c r="D1659" s="68"/>
      <c r="E1659" s="83" t="s">
        <v>3470</v>
      </c>
      <c r="F1659" s="83"/>
      <c r="G1659" s="83"/>
      <c r="H1659" s="83"/>
      <c r="I1659" s="68" t="s">
        <v>3679</v>
      </c>
    </row>
    <row r="1660" spans="1:9">
      <c r="A1660" s="68">
        <v>1712</v>
      </c>
      <c r="B1660" s="68" t="s">
        <v>8180</v>
      </c>
      <c r="C1660" s="68" t="s">
        <v>4220</v>
      </c>
      <c r="D1660" s="68"/>
      <c r="E1660" s="83" t="s">
        <v>3470</v>
      </c>
      <c r="F1660" s="83"/>
      <c r="G1660" s="83"/>
      <c r="H1660" s="83"/>
      <c r="I1660" s="68" t="s">
        <v>3674</v>
      </c>
    </row>
    <row r="1661" spans="1:9">
      <c r="A1661" s="68">
        <v>1713</v>
      </c>
      <c r="B1661" s="68" t="s">
        <v>8181</v>
      </c>
      <c r="C1661" s="68" t="s">
        <v>4221</v>
      </c>
      <c r="D1661" s="68"/>
      <c r="E1661" s="83" t="s">
        <v>3470</v>
      </c>
      <c r="F1661" s="83"/>
      <c r="G1661" s="83"/>
      <c r="H1661" s="83"/>
      <c r="I1661" s="68" t="s">
        <v>3674</v>
      </c>
    </row>
    <row r="1662" spans="1:9">
      <c r="A1662" s="68">
        <v>1714</v>
      </c>
      <c r="B1662" s="68" t="s">
        <v>7321</v>
      </c>
      <c r="C1662" s="68"/>
      <c r="D1662" s="68"/>
      <c r="E1662" s="83"/>
      <c r="F1662" s="83" t="s">
        <v>8841</v>
      </c>
      <c r="G1662" s="123">
        <v>0.92</v>
      </c>
      <c r="H1662" s="123">
        <v>0.73</v>
      </c>
      <c r="I1662" s="68"/>
    </row>
    <row r="1663" spans="1:9">
      <c r="A1663" s="68">
        <v>1715</v>
      </c>
      <c r="B1663" s="68" t="s">
        <v>6179</v>
      </c>
      <c r="C1663" s="68"/>
      <c r="D1663" s="68"/>
      <c r="E1663" s="83"/>
      <c r="F1663" s="83"/>
      <c r="G1663" s="83"/>
      <c r="H1663" s="83"/>
      <c r="I1663" s="68"/>
    </row>
    <row r="1664" spans="1:9">
      <c r="A1664" s="68">
        <v>1718</v>
      </c>
      <c r="B1664" s="68" t="s">
        <v>6180</v>
      </c>
      <c r="C1664" s="68"/>
      <c r="D1664" s="68"/>
      <c r="E1664" s="83"/>
      <c r="F1664" s="83"/>
      <c r="G1664" s="83"/>
      <c r="H1664" s="83"/>
      <c r="I1664" s="68"/>
    </row>
    <row r="1665" spans="1:9">
      <c r="A1665" s="68">
        <v>1719</v>
      </c>
      <c r="B1665" s="68" t="s">
        <v>8182</v>
      </c>
      <c r="C1665" s="68"/>
      <c r="D1665" s="68"/>
      <c r="E1665" s="83" t="s">
        <v>3470</v>
      </c>
      <c r="F1665" s="83"/>
      <c r="G1665" s="83"/>
      <c r="H1665" s="83"/>
      <c r="I1665" s="68" t="s">
        <v>3674</v>
      </c>
    </row>
    <row r="1666" spans="1:9">
      <c r="A1666" s="68">
        <v>1720</v>
      </c>
      <c r="B1666" s="68" t="s">
        <v>8183</v>
      </c>
      <c r="C1666" s="68" t="s">
        <v>4222</v>
      </c>
      <c r="D1666" s="68"/>
      <c r="E1666" s="83" t="s">
        <v>3470</v>
      </c>
      <c r="F1666" s="83"/>
      <c r="G1666" s="83"/>
      <c r="H1666" s="83"/>
      <c r="I1666" s="68" t="s">
        <v>3674</v>
      </c>
    </row>
    <row r="1667" spans="1:9">
      <c r="A1667" s="68">
        <v>1721</v>
      </c>
      <c r="B1667" s="68" t="s">
        <v>6181</v>
      </c>
      <c r="C1667" s="68"/>
      <c r="D1667" s="68"/>
      <c r="E1667" s="83"/>
      <c r="F1667" s="83"/>
      <c r="G1667" s="83"/>
      <c r="H1667" s="83"/>
      <c r="I1667" s="68"/>
    </row>
    <row r="1668" spans="1:9">
      <c r="A1668" s="68">
        <v>1722</v>
      </c>
      <c r="B1668" s="68" t="s">
        <v>6182</v>
      </c>
      <c r="C1668" s="68"/>
      <c r="D1668" s="68"/>
      <c r="E1668" s="83"/>
      <c r="F1668" s="83"/>
      <c r="G1668" s="83"/>
      <c r="H1668" s="83"/>
      <c r="I1668" s="68"/>
    </row>
    <row r="1669" spans="1:9">
      <c r="A1669" s="68">
        <v>1723</v>
      </c>
      <c r="B1669" s="68" t="s">
        <v>7322</v>
      </c>
      <c r="C1669" s="68"/>
      <c r="D1669" s="68"/>
      <c r="E1669" s="83" t="s">
        <v>3631</v>
      </c>
      <c r="F1669" s="83" t="s">
        <v>8802</v>
      </c>
      <c r="G1669" s="83"/>
      <c r="H1669" s="83"/>
      <c r="I1669" s="83"/>
    </row>
    <row r="1670" spans="1:9">
      <c r="A1670" s="68">
        <v>1724</v>
      </c>
      <c r="B1670" s="68" t="s">
        <v>7323</v>
      </c>
      <c r="C1670" s="68"/>
      <c r="D1670" s="68"/>
      <c r="E1670" s="83" t="s">
        <v>3631</v>
      </c>
      <c r="F1670" s="83" t="s">
        <v>8802</v>
      </c>
      <c r="G1670" s="83"/>
      <c r="H1670" s="83"/>
      <c r="I1670" s="83"/>
    </row>
    <row r="1671" spans="1:9">
      <c r="A1671" s="68">
        <v>1725</v>
      </c>
      <c r="B1671" s="68" t="s">
        <v>6183</v>
      </c>
      <c r="C1671" s="68"/>
      <c r="D1671" s="68"/>
      <c r="E1671" s="83"/>
      <c r="F1671" s="83"/>
      <c r="G1671" s="83"/>
      <c r="H1671" s="83"/>
      <c r="I1671" s="68"/>
    </row>
    <row r="1672" spans="1:9">
      <c r="A1672" s="68">
        <v>1726</v>
      </c>
      <c r="B1672" s="68" t="s">
        <v>8184</v>
      </c>
      <c r="C1672" s="68" t="s">
        <v>4223</v>
      </c>
      <c r="D1672" s="68"/>
      <c r="E1672" s="83" t="s">
        <v>3470</v>
      </c>
      <c r="F1672" s="83"/>
      <c r="G1672" s="83"/>
      <c r="H1672" s="83"/>
      <c r="I1672" s="68" t="s">
        <v>3679</v>
      </c>
    </row>
    <row r="1673" spans="1:9">
      <c r="A1673" s="68">
        <v>1727</v>
      </c>
      <c r="B1673" s="68" t="s">
        <v>6184</v>
      </c>
      <c r="C1673" s="68"/>
      <c r="D1673" s="68"/>
      <c r="E1673" s="83"/>
      <c r="F1673" s="83"/>
      <c r="G1673" s="83"/>
      <c r="H1673" s="83"/>
      <c r="I1673" s="68"/>
    </row>
    <row r="1674" spans="1:9">
      <c r="A1674" s="68">
        <v>1728</v>
      </c>
      <c r="B1674" s="68" t="s">
        <v>8185</v>
      </c>
      <c r="C1674" s="68" t="s">
        <v>4224</v>
      </c>
      <c r="D1674" s="68"/>
      <c r="E1674" s="83" t="s">
        <v>3470</v>
      </c>
      <c r="F1674" s="83"/>
      <c r="G1674" s="83"/>
      <c r="H1674" s="83"/>
      <c r="I1674" s="68" t="s">
        <v>3679</v>
      </c>
    </row>
    <row r="1675" spans="1:9">
      <c r="A1675" s="68">
        <v>1729</v>
      </c>
      <c r="B1675" s="68" t="s">
        <v>5807</v>
      </c>
      <c r="C1675" s="68"/>
      <c r="D1675" s="68"/>
      <c r="E1675" s="83"/>
      <c r="F1675" s="83"/>
      <c r="G1675" s="83"/>
      <c r="H1675" s="83"/>
      <c r="I1675" s="68"/>
    </row>
    <row r="1676" spans="1:9">
      <c r="A1676" s="68">
        <v>1730</v>
      </c>
      <c r="B1676" s="68" t="s">
        <v>6185</v>
      </c>
      <c r="C1676" s="68"/>
      <c r="D1676" s="68"/>
      <c r="E1676" s="83"/>
      <c r="F1676" s="83"/>
      <c r="G1676" s="83"/>
      <c r="H1676" s="83"/>
      <c r="I1676" s="68"/>
    </row>
    <row r="1677" spans="1:9">
      <c r="A1677" s="68">
        <v>1731</v>
      </c>
      <c r="B1677" s="68" t="s">
        <v>6186</v>
      </c>
      <c r="C1677" s="68"/>
      <c r="D1677" s="68"/>
      <c r="E1677" s="83"/>
      <c r="F1677" s="83"/>
      <c r="G1677" s="83"/>
      <c r="H1677" s="83"/>
      <c r="I1677" s="68"/>
    </row>
    <row r="1678" spans="1:9">
      <c r="A1678" s="68">
        <v>1732</v>
      </c>
      <c r="B1678" s="68" t="s">
        <v>8186</v>
      </c>
      <c r="C1678" s="68"/>
      <c r="D1678" s="68"/>
      <c r="E1678" s="83" t="s">
        <v>3470</v>
      </c>
      <c r="F1678" s="83"/>
      <c r="G1678" s="83"/>
      <c r="H1678" s="83"/>
      <c r="I1678" s="68" t="s">
        <v>3679</v>
      </c>
    </row>
    <row r="1679" spans="1:9">
      <c r="A1679" s="68">
        <v>1733</v>
      </c>
      <c r="B1679" s="68" t="s">
        <v>8187</v>
      </c>
      <c r="C1679" s="68" t="s">
        <v>4225</v>
      </c>
      <c r="D1679" s="68"/>
      <c r="E1679" s="83" t="s">
        <v>3470</v>
      </c>
      <c r="F1679" s="83"/>
      <c r="G1679" s="83"/>
      <c r="H1679" s="83"/>
      <c r="I1679" s="68" t="s">
        <v>3674</v>
      </c>
    </row>
    <row r="1680" spans="1:9">
      <c r="A1680" s="68">
        <v>1734</v>
      </c>
      <c r="B1680" s="68" t="s">
        <v>6187</v>
      </c>
      <c r="C1680" s="68"/>
      <c r="D1680" s="68"/>
      <c r="E1680" s="83"/>
      <c r="F1680" s="83"/>
      <c r="G1680" s="83"/>
      <c r="H1680" s="83"/>
      <c r="I1680" s="68"/>
    </row>
    <row r="1681" spans="1:9">
      <c r="A1681" s="68">
        <v>1735</v>
      </c>
      <c r="B1681" s="68" t="s">
        <v>7324</v>
      </c>
      <c r="C1681" s="68" t="s">
        <v>3670</v>
      </c>
      <c r="D1681" s="68"/>
      <c r="E1681" s="83" t="s">
        <v>3659</v>
      </c>
      <c r="F1681" s="83" t="s">
        <v>8802</v>
      </c>
      <c r="G1681" s="83"/>
      <c r="H1681" s="83"/>
      <c r="I1681" s="68"/>
    </row>
    <row r="1682" spans="1:9">
      <c r="A1682" s="68">
        <v>1736</v>
      </c>
      <c r="B1682" s="68" t="s">
        <v>6188</v>
      </c>
      <c r="C1682" s="68"/>
      <c r="D1682" s="68"/>
      <c r="E1682" s="83"/>
      <c r="F1682" s="83"/>
      <c r="G1682" s="83"/>
      <c r="H1682" s="83"/>
      <c r="I1682" s="68"/>
    </row>
    <row r="1683" spans="1:9">
      <c r="A1683" s="68">
        <v>1737</v>
      </c>
      <c r="B1683" s="68" t="s">
        <v>8188</v>
      </c>
      <c r="C1683" s="68" t="s">
        <v>4226</v>
      </c>
      <c r="D1683" s="68"/>
      <c r="E1683" s="83" t="s">
        <v>3470</v>
      </c>
      <c r="F1683" s="83"/>
      <c r="G1683" s="83"/>
      <c r="H1683" s="83"/>
      <c r="I1683" s="68" t="s">
        <v>3679</v>
      </c>
    </row>
    <row r="1684" spans="1:9">
      <c r="A1684" s="68">
        <v>1738</v>
      </c>
      <c r="B1684" s="68" t="s">
        <v>5808</v>
      </c>
      <c r="C1684" s="68"/>
      <c r="D1684" s="68"/>
      <c r="E1684" s="83"/>
      <c r="F1684" s="83"/>
      <c r="G1684" s="83"/>
      <c r="H1684" s="83"/>
      <c r="I1684" s="68"/>
    </row>
    <row r="1685" spans="1:9">
      <c r="A1685" s="68">
        <v>1739</v>
      </c>
      <c r="B1685" s="68" t="s">
        <v>6189</v>
      </c>
      <c r="C1685" s="68"/>
      <c r="D1685" s="68"/>
      <c r="E1685" s="83"/>
      <c r="F1685" s="83"/>
      <c r="G1685" s="83"/>
      <c r="H1685" s="83"/>
      <c r="I1685" s="68"/>
    </row>
    <row r="1686" spans="1:9">
      <c r="A1686" s="68">
        <v>1741</v>
      </c>
      <c r="B1686" s="68" t="s">
        <v>6190</v>
      </c>
      <c r="C1686" s="68"/>
      <c r="D1686" s="68"/>
      <c r="E1686" s="83"/>
      <c r="F1686" s="83"/>
      <c r="G1686" s="83"/>
      <c r="H1686" s="83"/>
      <c r="I1686" s="68"/>
    </row>
    <row r="1687" spans="1:9">
      <c r="A1687" s="68">
        <v>1742</v>
      </c>
      <c r="B1687" s="68" t="s">
        <v>8500</v>
      </c>
      <c r="C1687" s="68"/>
      <c r="D1687" s="68"/>
      <c r="E1687" s="83"/>
      <c r="F1687" s="83"/>
      <c r="G1687" s="83"/>
      <c r="H1687" s="83"/>
      <c r="I1687" s="68"/>
    </row>
    <row r="1688" spans="1:9">
      <c r="A1688" s="68">
        <v>1743</v>
      </c>
      <c r="B1688" s="68" t="s">
        <v>8189</v>
      </c>
      <c r="C1688" s="68"/>
      <c r="D1688" s="68"/>
      <c r="E1688" s="83" t="s">
        <v>3470</v>
      </c>
      <c r="F1688" s="83"/>
      <c r="G1688" s="83"/>
      <c r="H1688" s="83"/>
      <c r="I1688" s="68" t="s">
        <v>3674</v>
      </c>
    </row>
    <row r="1689" spans="1:9">
      <c r="A1689" s="68">
        <v>1744</v>
      </c>
      <c r="B1689" s="68" t="s">
        <v>8190</v>
      </c>
      <c r="C1689" s="68"/>
      <c r="D1689" s="68"/>
      <c r="E1689" s="83" t="s">
        <v>3470</v>
      </c>
      <c r="F1689" s="83"/>
      <c r="G1689" s="83"/>
      <c r="H1689" s="83"/>
      <c r="I1689" s="68" t="s">
        <v>3679</v>
      </c>
    </row>
    <row r="1690" spans="1:9">
      <c r="A1690" s="68">
        <v>1745</v>
      </c>
      <c r="B1690" s="68" t="s">
        <v>6191</v>
      </c>
      <c r="C1690" s="68"/>
      <c r="D1690" s="68"/>
      <c r="E1690" s="83"/>
      <c r="F1690" s="83"/>
      <c r="G1690" s="83"/>
      <c r="H1690" s="83"/>
      <c r="I1690" s="68"/>
    </row>
    <row r="1691" spans="1:9">
      <c r="A1691" s="68">
        <v>1746</v>
      </c>
      <c r="B1691" s="68" t="s">
        <v>6192</v>
      </c>
      <c r="C1691" s="68" t="s">
        <v>3469</v>
      </c>
      <c r="D1691" s="68"/>
      <c r="E1691" s="83"/>
      <c r="F1691" s="83"/>
      <c r="G1691" s="83"/>
      <c r="H1691" s="83"/>
      <c r="I1691" s="68"/>
    </row>
    <row r="1692" spans="1:9">
      <c r="A1692" s="68">
        <v>1747</v>
      </c>
      <c r="B1692" s="68" t="s">
        <v>8191</v>
      </c>
      <c r="C1692" s="68" t="s">
        <v>4227</v>
      </c>
      <c r="D1692" s="68"/>
      <c r="E1692" s="83" t="s">
        <v>3470</v>
      </c>
      <c r="F1692" s="83"/>
      <c r="G1692" s="83"/>
      <c r="H1692" s="83"/>
      <c r="I1692" s="68" t="s">
        <v>3674</v>
      </c>
    </row>
    <row r="1693" spans="1:9">
      <c r="A1693" s="68">
        <v>1748</v>
      </c>
      <c r="B1693" s="68" t="s">
        <v>8192</v>
      </c>
      <c r="C1693" s="68" t="s">
        <v>4228</v>
      </c>
      <c r="D1693" s="68"/>
      <c r="E1693" s="83" t="s">
        <v>3470</v>
      </c>
      <c r="F1693" s="83"/>
      <c r="G1693" s="83"/>
      <c r="H1693" s="83"/>
      <c r="I1693" s="68" t="s">
        <v>3679</v>
      </c>
    </row>
    <row r="1694" spans="1:9">
      <c r="A1694" s="68">
        <v>1749</v>
      </c>
      <c r="B1694" s="68" t="s">
        <v>6193</v>
      </c>
      <c r="C1694" s="68"/>
      <c r="D1694" s="68"/>
      <c r="E1694" s="83"/>
      <c r="F1694" s="83"/>
      <c r="G1694" s="83"/>
      <c r="H1694" s="83"/>
      <c r="I1694" s="68"/>
    </row>
    <row r="1695" spans="1:9">
      <c r="A1695" s="68">
        <v>1750</v>
      </c>
      <c r="B1695" s="68" t="s">
        <v>8193</v>
      </c>
      <c r="C1695" s="68"/>
      <c r="D1695" s="68"/>
      <c r="E1695" s="83" t="s">
        <v>3470</v>
      </c>
      <c r="F1695" s="83"/>
      <c r="G1695" s="83"/>
      <c r="H1695" s="83"/>
      <c r="I1695" s="68" t="s">
        <v>3674</v>
      </c>
    </row>
    <row r="1696" spans="1:9">
      <c r="A1696" s="68">
        <v>1751</v>
      </c>
      <c r="B1696" s="68" t="s">
        <v>7325</v>
      </c>
      <c r="C1696" s="68"/>
      <c r="D1696" s="68"/>
      <c r="E1696" s="83" t="s">
        <v>3634</v>
      </c>
      <c r="F1696" s="83" t="s">
        <v>8885</v>
      </c>
      <c r="G1696" s="123">
        <v>1</v>
      </c>
      <c r="H1696" s="123">
        <v>1</v>
      </c>
      <c r="I1696" s="68"/>
    </row>
    <row r="1697" spans="1:9">
      <c r="A1697" s="68">
        <v>1752</v>
      </c>
      <c r="B1697" s="68" t="s">
        <v>6194</v>
      </c>
      <c r="C1697" s="68" t="s">
        <v>3552</v>
      </c>
      <c r="D1697" s="68"/>
      <c r="E1697" s="68" t="s">
        <v>8606</v>
      </c>
      <c r="F1697" s="68"/>
      <c r="G1697" s="68"/>
      <c r="H1697" s="68"/>
      <c r="I1697" s="68"/>
    </row>
    <row r="1698" spans="1:9">
      <c r="A1698" s="68">
        <v>1753</v>
      </c>
      <c r="B1698" s="68" t="s">
        <v>8194</v>
      </c>
      <c r="C1698" s="68"/>
      <c r="D1698" s="68"/>
      <c r="E1698" s="83" t="s">
        <v>3470</v>
      </c>
      <c r="F1698" s="83"/>
      <c r="G1698" s="83"/>
      <c r="H1698" s="83"/>
      <c r="I1698" s="68" t="s">
        <v>3674</v>
      </c>
    </row>
    <row r="1699" spans="1:9">
      <c r="A1699" s="68">
        <v>1754</v>
      </c>
      <c r="B1699" s="68" t="s">
        <v>8195</v>
      </c>
      <c r="C1699" s="68" t="s">
        <v>4229</v>
      </c>
      <c r="D1699" s="68"/>
      <c r="E1699" s="83" t="s">
        <v>3470</v>
      </c>
      <c r="F1699" s="83"/>
      <c r="G1699" s="83"/>
      <c r="H1699" s="83"/>
      <c r="I1699" s="68" t="s">
        <v>3679</v>
      </c>
    </row>
    <row r="1700" spans="1:9">
      <c r="A1700" s="68">
        <v>1755</v>
      </c>
      <c r="B1700" s="68" t="s">
        <v>8501</v>
      </c>
      <c r="C1700" s="68"/>
      <c r="D1700" s="68"/>
      <c r="E1700" s="83"/>
      <c r="F1700" s="83"/>
      <c r="G1700" s="83"/>
      <c r="H1700" s="83"/>
      <c r="I1700" s="68"/>
    </row>
    <row r="1701" spans="1:9">
      <c r="A1701" s="68">
        <v>1756</v>
      </c>
      <c r="B1701" s="68" t="s">
        <v>6195</v>
      </c>
      <c r="C1701" s="68"/>
      <c r="D1701" s="68"/>
      <c r="E1701" s="83"/>
      <c r="F1701" s="83"/>
      <c r="G1701" s="83"/>
      <c r="H1701" s="83"/>
      <c r="I1701" s="68"/>
    </row>
    <row r="1702" spans="1:9">
      <c r="A1702" s="68">
        <v>1757</v>
      </c>
      <c r="B1702" s="68" t="s">
        <v>8502</v>
      </c>
      <c r="C1702" s="68"/>
      <c r="D1702" s="68"/>
      <c r="E1702" s="83"/>
      <c r="F1702" s="83"/>
      <c r="G1702" s="83"/>
      <c r="H1702" s="83"/>
      <c r="I1702" s="68"/>
    </row>
    <row r="1703" spans="1:9">
      <c r="A1703" s="68">
        <v>1758</v>
      </c>
      <c r="B1703" s="68" t="s">
        <v>8196</v>
      </c>
      <c r="C1703" s="68"/>
      <c r="D1703" s="68"/>
      <c r="E1703" s="83" t="s">
        <v>3470</v>
      </c>
      <c r="F1703" s="83"/>
      <c r="G1703" s="83"/>
      <c r="H1703" s="83"/>
      <c r="I1703" s="68" t="s">
        <v>3674</v>
      </c>
    </row>
    <row r="1704" spans="1:9">
      <c r="A1704" s="68">
        <v>1759</v>
      </c>
      <c r="B1704" s="68" t="s">
        <v>8197</v>
      </c>
      <c r="C1704" s="68"/>
      <c r="D1704" s="68"/>
      <c r="E1704" s="83" t="s">
        <v>3470</v>
      </c>
      <c r="F1704" s="83"/>
      <c r="G1704" s="83"/>
      <c r="H1704" s="83"/>
      <c r="I1704" s="68" t="s">
        <v>3674</v>
      </c>
    </row>
    <row r="1705" spans="1:9">
      <c r="A1705" s="68">
        <v>1760</v>
      </c>
      <c r="B1705" s="68" t="s">
        <v>6196</v>
      </c>
      <c r="C1705" s="68"/>
      <c r="D1705" s="68"/>
      <c r="E1705" s="83"/>
      <c r="F1705" s="83"/>
      <c r="G1705" s="83"/>
      <c r="H1705" s="83"/>
      <c r="I1705" s="68"/>
    </row>
    <row r="1706" spans="1:9">
      <c r="A1706" s="68">
        <v>1761</v>
      </c>
      <c r="B1706" s="68" t="s">
        <v>8198</v>
      </c>
      <c r="C1706" s="68" t="s">
        <v>4230</v>
      </c>
      <c r="D1706" s="68"/>
      <c r="E1706" s="83" t="s">
        <v>3470</v>
      </c>
      <c r="F1706" s="83"/>
      <c r="G1706" s="83"/>
      <c r="H1706" s="83"/>
      <c r="I1706" s="68" t="s">
        <v>3679</v>
      </c>
    </row>
    <row r="1707" spans="1:9">
      <c r="A1707" s="68">
        <v>1762</v>
      </c>
      <c r="B1707" s="68" t="s">
        <v>6197</v>
      </c>
      <c r="C1707" s="68"/>
      <c r="D1707" s="68"/>
      <c r="E1707" s="83"/>
      <c r="F1707" s="83"/>
      <c r="G1707" s="83"/>
      <c r="H1707" s="83"/>
      <c r="I1707" s="68"/>
    </row>
    <row r="1708" spans="1:9">
      <c r="A1708" s="68">
        <v>1763</v>
      </c>
      <c r="B1708" s="68" t="s">
        <v>8199</v>
      </c>
      <c r="C1708" s="68"/>
      <c r="D1708" s="68"/>
      <c r="E1708" s="83" t="s">
        <v>3470</v>
      </c>
      <c r="F1708" s="83"/>
      <c r="G1708" s="83"/>
      <c r="H1708" s="83"/>
      <c r="I1708" s="68" t="s">
        <v>3674</v>
      </c>
    </row>
    <row r="1709" spans="1:9">
      <c r="A1709" s="68">
        <v>1764</v>
      </c>
      <c r="B1709" s="68" t="s">
        <v>8200</v>
      </c>
      <c r="C1709" s="68" t="s">
        <v>4231</v>
      </c>
      <c r="D1709" s="68"/>
      <c r="E1709" s="83" t="s">
        <v>3470</v>
      </c>
      <c r="F1709" s="83"/>
      <c r="G1709" s="83"/>
      <c r="H1709" s="83"/>
      <c r="I1709" s="68" t="s">
        <v>3679</v>
      </c>
    </row>
    <row r="1710" spans="1:9">
      <c r="A1710" s="68">
        <v>1765</v>
      </c>
      <c r="B1710" s="68" t="s">
        <v>8201</v>
      </c>
      <c r="C1710" s="68" t="s">
        <v>4232</v>
      </c>
      <c r="D1710" s="68"/>
      <c r="E1710" s="83" t="s">
        <v>3470</v>
      </c>
      <c r="F1710" s="83"/>
      <c r="G1710" s="83"/>
      <c r="H1710" s="83"/>
      <c r="I1710" s="68" t="s">
        <v>3674</v>
      </c>
    </row>
    <row r="1711" spans="1:9">
      <c r="A1711" s="68">
        <v>1766</v>
      </c>
      <c r="B1711" s="68" t="s">
        <v>6198</v>
      </c>
      <c r="C1711" s="68"/>
      <c r="D1711" s="68"/>
      <c r="E1711" s="83"/>
      <c r="F1711" s="83"/>
      <c r="G1711" s="83"/>
      <c r="H1711" s="83"/>
      <c r="I1711" s="68"/>
    </row>
    <row r="1712" spans="1:9">
      <c r="A1712" s="68">
        <v>1767</v>
      </c>
      <c r="B1712" s="68" t="s">
        <v>8503</v>
      </c>
      <c r="C1712" s="68"/>
      <c r="D1712" s="68"/>
      <c r="E1712" s="83"/>
      <c r="F1712" s="83"/>
      <c r="G1712" s="83"/>
      <c r="H1712" s="83"/>
      <c r="I1712" s="68"/>
    </row>
    <row r="1713" spans="1:10" s="158" customFormat="1">
      <c r="A1713" s="156">
        <v>1773</v>
      </c>
      <c r="B1713" s="156" t="s">
        <v>6199</v>
      </c>
      <c r="C1713" s="156"/>
      <c r="D1713" s="156"/>
      <c r="E1713" s="157"/>
      <c r="F1713" s="157"/>
      <c r="G1713" s="157"/>
      <c r="H1713" s="157"/>
      <c r="I1713" s="156"/>
      <c r="J1713" s="158" t="s">
        <v>9016</v>
      </c>
    </row>
    <row r="1714" spans="1:10">
      <c r="A1714" s="68">
        <v>1781</v>
      </c>
      <c r="B1714" s="68" t="s">
        <v>8504</v>
      </c>
      <c r="C1714" s="68"/>
      <c r="D1714" s="68"/>
      <c r="E1714" s="83"/>
      <c r="F1714" s="83"/>
      <c r="G1714" s="83"/>
      <c r="H1714" s="83"/>
      <c r="I1714" s="68"/>
      <c r="J1714" t="s">
        <v>9016</v>
      </c>
    </row>
    <row r="1715" spans="1:10">
      <c r="A1715" s="68">
        <v>1782</v>
      </c>
      <c r="B1715" s="68" t="s">
        <v>8505</v>
      </c>
      <c r="C1715" s="68"/>
      <c r="D1715" s="68"/>
      <c r="E1715" s="83"/>
      <c r="F1715" s="83"/>
      <c r="G1715" s="83"/>
      <c r="H1715" s="83"/>
      <c r="I1715" s="68"/>
      <c r="J1715" t="s">
        <v>9016</v>
      </c>
    </row>
    <row r="1716" spans="1:10">
      <c r="A1716" s="68">
        <v>1787</v>
      </c>
      <c r="B1716" s="68" t="s">
        <v>6200</v>
      </c>
      <c r="C1716" s="68"/>
      <c r="D1716" s="68"/>
      <c r="E1716" s="83"/>
      <c r="F1716" s="83"/>
      <c r="G1716" s="83"/>
      <c r="H1716" s="83"/>
      <c r="I1716" s="68"/>
      <c r="J1716" t="s">
        <v>9016</v>
      </c>
    </row>
    <row r="1717" spans="1:10">
      <c r="A1717" s="68">
        <v>1788</v>
      </c>
      <c r="B1717" s="68" t="s">
        <v>6201</v>
      </c>
      <c r="C1717" s="68"/>
      <c r="D1717" s="68"/>
      <c r="E1717" s="83"/>
      <c r="F1717" s="83"/>
      <c r="G1717" s="83"/>
      <c r="H1717" s="83"/>
      <c r="I1717" s="68"/>
      <c r="J1717" t="s">
        <v>9016</v>
      </c>
    </row>
    <row r="1718" spans="1:10">
      <c r="A1718" s="68">
        <v>1795</v>
      </c>
      <c r="B1718" s="68" t="s">
        <v>6202</v>
      </c>
      <c r="C1718" s="68"/>
      <c r="D1718" s="68"/>
      <c r="E1718" s="83"/>
      <c r="F1718" s="83"/>
      <c r="G1718" s="83"/>
      <c r="H1718" s="83"/>
      <c r="I1718" s="68"/>
      <c r="J1718" t="s">
        <v>9016</v>
      </c>
    </row>
    <row r="1719" spans="1:10">
      <c r="A1719" s="68">
        <v>1801</v>
      </c>
      <c r="B1719" s="68" t="s">
        <v>6203</v>
      </c>
      <c r="C1719" s="68"/>
      <c r="D1719" s="68"/>
      <c r="E1719" s="83"/>
      <c r="F1719" s="83"/>
      <c r="G1719" s="83"/>
      <c r="H1719" s="83"/>
      <c r="I1719" s="68"/>
      <c r="J1719" t="s">
        <v>9016</v>
      </c>
    </row>
    <row r="1720" spans="1:10">
      <c r="A1720" s="68">
        <v>1805</v>
      </c>
      <c r="B1720" s="68" t="s">
        <v>6204</v>
      </c>
      <c r="C1720" s="68"/>
      <c r="D1720" s="68"/>
      <c r="E1720" s="83"/>
      <c r="F1720" s="83"/>
      <c r="G1720" s="83"/>
      <c r="H1720" s="83"/>
      <c r="I1720" s="68"/>
      <c r="J1720" t="s">
        <v>9016</v>
      </c>
    </row>
    <row r="1721" spans="1:10">
      <c r="A1721" s="68">
        <v>1806</v>
      </c>
      <c r="B1721" s="68" t="s">
        <v>6205</v>
      </c>
      <c r="C1721" s="68"/>
      <c r="D1721" s="68"/>
      <c r="E1721" s="83"/>
      <c r="F1721" s="83"/>
      <c r="G1721" s="83"/>
      <c r="H1721" s="83"/>
      <c r="I1721" s="68"/>
      <c r="J1721" t="s">
        <v>9016</v>
      </c>
    </row>
    <row r="1722" spans="1:10">
      <c r="A1722" s="68">
        <v>1807</v>
      </c>
      <c r="B1722" s="68" t="s">
        <v>6206</v>
      </c>
      <c r="C1722" s="68"/>
      <c r="D1722" s="68"/>
      <c r="E1722" s="83"/>
      <c r="F1722" s="83"/>
      <c r="G1722" s="83"/>
      <c r="H1722" s="83"/>
      <c r="I1722" s="68"/>
      <c r="J1722" t="s">
        <v>9016</v>
      </c>
    </row>
    <row r="1723" spans="1:10">
      <c r="A1723" s="68">
        <v>1808</v>
      </c>
      <c r="B1723" s="68" t="s">
        <v>6207</v>
      </c>
      <c r="C1723" s="68"/>
      <c r="D1723" s="68"/>
      <c r="E1723" s="83"/>
      <c r="F1723" s="83"/>
      <c r="G1723" s="83"/>
      <c r="H1723" s="83"/>
      <c r="I1723" s="68"/>
      <c r="J1723" t="s">
        <v>9016</v>
      </c>
    </row>
    <row r="1724" spans="1:10">
      <c r="A1724" s="68">
        <v>1809</v>
      </c>
      <c r="B1724" s="68" t="s">
        <v>8506</v>
      </c>
      <c r="C1724" s="68"/>
      <c r="D1724" s="68"/>
      <c r="E1724" s="83"/>
      <c r="F1724" s="83"/>
      <c r="G1724" s="83"/>
      <c r="H1724" s="83"/>
      <c r="I1724" s="68"/>
      <c r="J1724" t="s">
        <v>9016</v>
      </c>
    </row>
    <row r="1725" spans="1:10">
      <c r="A1725" s="68">
        <v>1810</v>
      </c>
      <c r="B1725" s="68" t="s">
        <v>6208</v>
      </c>
      <c r="C1725" s="68"/>
      <c r="D1725" s="68"/>
      <c r="E1725" s="83"/>
      <c r="F1725" s="83"/>
      <c r="G1725" s="83"/>
      <c r="H1725" s="83"/>
      <c r="I1725" s="68"/>
      <c r="J1725" t="s">
        <v>9016</v>
      </c>
    </row>
    <row r="1726" spans="1:10">
      <c r="A1726" s="68">
        <v>1812</v>
      </c>
      <c r="B1726" s="68" t="s">
        <v>6209</v>
      </c>
      <c r="C1726" s="68"/>
      <c r="D1726" s="68"/>
      <c r="E1726" s="83"/>
      <c r="F1726" s="83"/>
      <c r="G1726" s="83"/>
      <c r="H1726" s="83"/>
      <c r="I1726" s="68"/>
      <c r="J1726" t="s">
        <v>9016</v>
      </c>
    </row>
    <row r="1727" spans="1:10">
      <c r="A1727" s="68">
        <v>1820</v>
      </c>
      <c r="B1727" s="68" t="s">
        <v>6210</v>
      </c>
      <c r="C1727" s="68"/>
      <c r="D1727" s="68"/>
      <c r="E1727" s="83"/>
      <c r="F1727" s="83"/>
      <c r="G1727" s="83"/>
      <c r="H1727" s="83"/>
      <c r="I1727" s="68"/>
      <c r="J1727" t="s">
        <v>9016</v>
      </c>
    </row>
    <row r="1728" spans="1:10">
      <c r="A1728" s="68">
        <v>1821</v>
      </c>
      <c r="B1728" s="68" t="s">
        <v>6211</v>
      </c>
      <c r="C1728" s="68"/>
      <c r="D1728" s="68"/>
      <c r="E1728" s="83"/>
      <c r="F1728" s="83"/>
      <c r="G1728" s="83"/>
      <c r="H1728" s="83"/>
      <c r="I1728" s="68"/>
      <c r="J1728" t="s">
        <v>9016</v>
      </c>
    </row>
    <row r="1729" spans="1:10">
      <c r="A1729" s="68">
        <v>1822</v>
      </c>
      <c r="B1729" s="68" t="s">
        <v>6212</v>
      </c>
      <c r="C1729" s="68"/>
      <c r="D1729" s="68"/>
      <c r="E1729" s="83"/>
      <c r="F1729" s="83"/>
      <c r="G1729" s="83"/>
      <c r="H1729" s="83"/>
      <c r="I1729" s="68"/>
      <c r="J1729" t="s">
        <v>9016</v>
      </c>
    </row>
    <row r="1730" spans="1:10">
      <c r="A1730" s="68">
        <v>1832</v>
      </c>
      <c r="B1730" s="68" t="s">
        <v>6213</v>
      </c>
      <c r="C1730" s="68"/>
      <c r="D1730" s="68"/>
      <c r="E1730" s="83"/>
      <c r="F1730" s="83"/>
      <c r="G1730" s="83"/>
      <c r="H1730" s="83"/>
      <c r="I1730" s="68"/>
      <c r="J1730" t="s">
        <v>9016</v>
      </c>
    </row>
    <row r="1731" spans="1:10">
      <c r="A1731" s="68">
        <v>1833</v>
      </c>
      <c r="B1731" s="68" t="s">
        <v>6214</v>
      </c>
      <c r="C1731" s="68"/>
      <c r="D1731" s="68"/>
      <c r="E1731" s="83"/>
      <c r="F1731" s="83"/>
      <c r="G1731" s="83"/>
      <c r="H1731" s="83"/>
      <c r="I1731" s="68"/>
      <c r="J1731" t="s">
        <v>9016</v>
      </c>
    </row>
    <row r="1732" spans="1:10">
      <c r="A1732" s="68">
        <v>1834</v>
      </c>
      <c r="B1732" s="68" t="s">
        <v>6215</v>
      </c>
      <c r="C1732" s="68"/>
      <c r="D1732" s="68"/>
      <c r="E1732" s="83"/>
      <c r="F1732" s="83"/>
      <c r="G1732" s="83"/>
      <c r="H1732" s="83"/>
      <c r="I1732" s="68"/>
      <c r="J1732" t="s">
        <v>9016</v>
      </c>
    </row>
    <row r="1733" spans="1:10">
      <c r="A1733" s="68">
        <v>1835</v>
      </c>
      <c r="B1733" s="68" t="s">
        <v>8507</v>
      </c>
      <c r="C1733" s="68"/>
      <c r="D1733" s="68"/>
      <c r="E1733" s="83"/>
      <c r="F1733" s="83"/>
      <c r="G1733" s="83"/>
      <c r="H1733" s="83"/>
      <c r="I1733" s="68"/>
      <c r="J1733" t="s">
        <v>9016</v>
      </c>
    </row>
    <row r="1734" spans="1:10">
      <c r="A1734" s="68">
        <v>1836</v>
      </c>
      <c r="B1734" s="68" t="s">
        <v>6216</v>
      </c>
      <c r="C1734" s="68"/>
      <c r="D1734" s="68"/>
      <c r="E1734" s="83"/>
      <c r="F1734" s="83"/>
      <c r="G1734" s="83"/>
      <c r="H1734" s="83"/>
      <c r="I1734" s="68"/>
      <c r="J1734" t="s">
        <v>9016</v>
      </c>
    </row>
    <row r="1735" spans="1:10">
      <c r="A1735" s="68">
        <v>1837</v>
      </c>
      <c r="B1735" s="68" t="s">
        <v>8508</v>
      </c>
      <c r="C1735" s="68"/>
      <c r="D1735" s="68"/>
      <c r="E1735" s="83"/>
      <c r="F1735" s="83"/>
      <c r="G1735" s="83"/>
      <c r="H1735" s="83"/>
      <c r="I1735" s="68"/>
      <c r="J1735" t="s">
        <v>9016</v>
      </c>
    </row>
    <row r="1736" spans="1:10">
      <c r="A1736" s="68">
        <v>1838</v>
      </c>
      <c r="B1736" s="68" t="s">
        <v>6217</v>
      </c>
      <c r="C1736" s="68"/>
      <c r="D1736" s="68"/>
      <c r="E1736" s="83"/>
      <c r="F1736" s="83"/>
      <c r="G1736" s="83"/>
      <c r="H1736" s="83"/>
      <c r="I1736" s="68"/>
      <c r="J1736" t="s">
        <v>9016</v>
      </c>
    </row>
    <row r="1737" spans="1:10">
      <c r="A1737" s="68">
        <v>1839</v>
      </c>
      <c r="B1737" s="68" t="s">
        <v>6218</v>
      </c>
      <c r="C1737" s="68"/>
      <c r="D1737" s="68"/>
      <c r="E1737" s="83"/>
      <c r="F1737" s="83"/>
      <c r="G1737" s="83"/>
      <c r="H1737" s="83"/>
      <c r="I1737" s="68"/>
      <c r="J1737" t="s">
        <v>9016</v>
      </c>
    </row>
    <row r="1738" spans="1:10">
      <c r="A1738" s="68">
        <v>1840</v>
      </c>
      <c r="B1738" s="68" t="s">
        <v>8509</v>
      </c>
      <c r="C1738" s="68"/>
      <c r="D1738" s="68"/>
      <c r="E1738" s="83"/>
      <c r="F1738" s="83"/>
      <c r="G1738" s="83"/>
      <c r="H1738" s="83"/>
      <c r="I1738" s="68"/>
      <c r="J1738" t="s">
        <v>9016</v>
      </c>
    </row>
    <row r="1739" spans="1:10">
      <c r="A1739" s="68">
        <v>1841</v>
      </c>
      <c r="B1739" s="68" t="s">
        <v>6219</v>
      </c>
      <c r="C1739" s="68"/>
      <c r="D1739" s="68"/>
      <c r="E1739" s="83"/>
      <c r="F1739" s="83"/>
      <c r="G1739" s="83"/>
      <c r="H1739" s="83"/>
      <c r="I1739" s="68"/>
      <c r="J1739" t="s">
        <v>9016</v>
      </c>
    </row>
    <row r="1740" spans="1:10">
      <c r="A1740" s="68">
        <v>1842</v>
      </c>
      <c r="B1740" s="68" t="s">
        <v>6220</v>
      </c>
      <c r="C1740" s="68"/>
      <c r="D1740" s="68"/>
      <c r="E1740" s="83"/>
      <c r="F1740" s="83"/>
      <c r="G1740" s="83"/>
      <c r="H1740" s="83"/>
      <c r="I1740" s="68"/>
      <c r="J1740" t="s">
        <v>9016</v>
      </c>
    </row>
    <row r="1741" spans="1:10">
      <c r="A1741" s="68">
        <v>1843</v>
      </c>
      <c r="B1741" s="68" t="s">
        <v>6221</v>
      </c>
      <c r="C1741" s="68"/>
      <c r="D1741" s="68"/>
      <c r="E1741" s="83"/>
      <c r="F1741" s="83"/>
      <c r="G1741" s="83"/>
      <c r="H1741" s="83"/>
      <c r="I1741" s="68"/>
      <c r="J1741" t="s">
        <v>9016</v>
      </c>
    </row>
    <row r="1742" spans="1:10">
      <c r="A1742" s="68">
        <v>1855</v>
      </c>
      <c r="B1742" s="68" t="s">
        <v>6222</v>
      </c>
      <c r="C1742" s="68"/>
      <c r="D1742" s="68"/>
      <c r="E1742" s="83"/>
      <c r="F1742" s="83"/>
      <c r="G1742" s="83"/>
      <c r="H1742" s="83"/>
      <c r="I1742" s="68"/>
      <c r="J1742" t="s">
        <v>9016</v>
      </c>
    </row>
    <row r="1743" spans="1:10">
      <c r="A1743" s="68">
        <v>1856</v>
      </c>
      <c r="B1743" s="68" t="s">
        <v>6223</v>
      </c>
      <c r="C1743" s="68"/>
      <c r="D1743" s="68"/>
      <c r="E1743" s="83"/>
      <c r="F1743" s="83"/>
      <c r="G1743" s="83"/>
      <c r="H1743" s="83"/>
      <c r="I1743" s="68"/>
      <c r="J1743" t="s">
        <v>9016</v>
      </c>
    </row>
    <row r="1744" spans="1:10">
      <c r="A1744" s="68">
        <v>1857</v>
      </c>
      <c r="B1744" s="68" t="s">
        <v>6224</v>
      </c>
      <c r="C1744" s="68"/>
      <c r="D1744" s="68"/>
      <c r="E1744" s="83"/>
      <c r="F1744" s="83"/>
      <c r="G1744" s="83"/>
      <c r="H1744" s="83"/>
      <c r="I1744" s="68"/>
      <c r="J1744" t="s">
        <v>9016</v>
      </c>
    </row>
    <row r="1745" spans="1:10">
      <c r="A1745" s="68">
        <v>1858</v>
      </c>
      <c r="B1745" s="68" t="s">
        <v>8510</v>
      </c>
      <c r="C1745" s="68"/>
      <c r="D1745" s="68"/>
      <c r="E1745" s="83"/>
      <c r="F1745" s="83"/>
      <c r="G1745" s="83"/>
      <c r="H1745" s="83"/>
      <c r="I1745" s="68"/>
      <c r="J1745" t="s">
        <v>9016</v>
      </c>
    </row>
    <row r="1746" spans="1:10">
      <c r="A1746" s="68">
        <v>1859</v>
      </c>
      <c r="B1746" s="68" t="s">
        <v>6225</v>
      </c>
      <c r="C1746" s="68"/>
      <c r="D1746" s="68"/>
      <c r="E1746" s="83"/>
      <c r="F1746" s="83"/>
      <c r="G1746" s="83"/>
      <c r="H1746" s="83"/>
      <c r="I1746" s="68"/>
      <c r="J1746" t="s">
        <v>9016</v>
      </c>
    </row>
    <row r="1747" spans="1:10">
      <c r="A1747" s="68">
        <v>1860</v>
      </c>
      <c r="B1747" s="68" t="s">
        <v>8511</v>
      </c>
      <c r="C1747" s="68"/>
      <c r="D1747" s="68"/>
      <c r="E1747" s="83"/>
      <c r="F1747" s="83"/>
      <c r="G1747" s="83"/>
      <c r="H1747" s="83"/>
      <c r="I1747" s="68"/>
      <c r="J1747" t="s">
        <v>9016</v>
      </c>
    </row>
    <row r="1748" spans="1:10">
      <c r="A1748" s="68">
        <v>1861</v>
      </c>
      <c r="B1748" s="68" t="s">
        <v>6226</v>
      </c>
      <c r="C1748" s="68"/>
      <c r="D1748" s="68"/>
      <c r="E1748" s="83"/>
      <c r="F1748" s="83"/>
      <c r="G1748" s="83"/>
      <c r="H1748" s="83"/>
      <c r="I1748" s="68"/>
      <c r="J1748" t="s">
        <v>9016</v>
      </c>
    </row>
    <row r="1749" spans="1:10">
      <c r="A1749" s="68">
        <v>1862</v>
      </c>
      <c r="B1749" s="68" t="s">
        <v>6227</v>
      </c>
      <c r="C1749" s="68"/>
      <c r="D1749" s="68"/>
      <c r="E1749" s="83"/>
      <c r="F1749" s="83"/>
      <c r="G1749" s="83"/>
      <c r="H1749" s="83"/>
      <c r="I1749" s="68"/>
      <c r="J1749" t="s">
        <v>9016</v>
      </c>
    </row>
    <row r="1750" spans="1:10">
      <c r="A1750" s="68">
        <v>1863</v>
      </c>
      <c r="B1750" s="68" t="s">
        <v>8202</v>
      </c>
      <c r="C1750" s="68"/>
      <c r="D1750" s="68"/>
      <c r="E1750" s="83" t="s">
        <v>3470</v>
      </c>
      <c r="F1750" s="83"/>
      <c r="G1750" s="83"/>
      <c r="H1750" s="83"/>
      <c r="I1750" s="68" t="s">
        <v>3674</v>
      </c>
      <c r="J1750" t="s">
        <v>9016</v>
      </c>
    </row>
    <row r="1751" spans="1:10">
      <c r="A1751" s="68">
        <v>1864</v>
      </c>
      <c r="B1751" s="68" t="s">
        <v>6228</v>
      </c>
      <c r="C1751" s="68"/>
      <c r="D1751" s="68"/>
      <c r="E1751" s="83"/>
      <c r="F1751" s="83"/>
      <c r="G1751" s="83"/>
      <c r="H1751" s="83"/>
      <c r="I1751" s="68"/>
      <c r="J1751" t="s">
        <v>9016</v>
      </c>
    </row>
    <row r="1752" spans="1:10">
      <c r="A1752" s="68">
        <v>1865</v>
      </c>
      <c r="B1752" s="68" t="s">
        <v>8512</v>
      </c>
      <c r="C1752" s="68"/>
      <c r="D1752" s="68"/>
      <c r="E1752" s="83"/>
      <c r="F1752" s="83"/>
      <c r="G1752" s="83"/>
      <c r="H1752" s="83"/>
      <c r="I1752" s="68"/>
      <c r="J1752" t="s">
        <v>9016</v>
      </c>
    </row>
    <row r="1753" spans="1:10">
      <c r="A1753" s="68">
        <v>1866</v>
      </c>
      <c r="B1753" s="68" t="s">
        <v>6229</v>
      </c>
      <c r="C1753" s="68"/>
      <c r="D1753" s="68" t="s">
        <v>3553</v>
      </c>
      <c r="E1753" s="83"/>
      <c r="F1753" s="83"/>
      <c r="G1753" s="83"/>
      <c r="H1753" s="83"/>
      <c r="I1753" s="68"/>
      <c r="J1753" t="s">
        <v>9016</v>
      </c>
    </row>
    <row r="1754" spans="1:10">
      <c r="A1754" s="68">
        <v>1867</v>
      </c>
      <c r="B1754" s="68" t="s">
        <v>6230</v>
      </c>
      <c r="C1754" s="68"/>
      <c r="D1754" s="68" t="s">
        <v>3554</v>
      </c>
      <c r="E1754" s="83"/>
      <c r="F1754" s="83"/>
      <c r="G1754" s="83"/>
      <c r="H1754" s="83"/>
      <c r="I1754" s="68"/>
      <c r="J1754" t="s">
        <v>9016</v>
      </c>
    </row>
    <row r="1755" spans="1:10">
      <c r="A1755" s="68">
        <v>1868</v>
      </c>
      <c r="B1755" s="68" t="s">
        <v>6231</v>
      </c>
      <c r="C1755" s="68"/>
      <c r="D1755" s="68" t="s">
        <v>3555</v>
      </c>
      <c r="E1755" s="83"/>
      <c r="F1755" s="83"/>
      <c r="G1755" s="83"/>
      <c r="H1755" s="83"/>
      <c r="I1755" s="68"/>
      <c r="J1755" t="s">
        <v>9016</v>
      </c>
    </row>
    <row r="1756" spans="1:10">
      <c r="A1756" s="68">
        <v>1869</v>
      </c>
      <c r="B1756" s="68" t="s">
        <v>6232</v>
      </c>
      <c r="C1756" s="68"/>
      <c r="D1756" s="68" t="s">
        <v>3556</v>
      </c>
      <c r="E1756" s="83"/>
      <c r="F1756" s="83"/>
      <c r="G1756" s="83"/>
      <c r="H1756" s="83"/>
      <c r="I1756" s="68"/>
      <c r="J1756" t="s">
        <v>9016</v>
      </c>
    </row>
    <row r="1757" spans="1:10">
      <c r="A1757" s="68">
        <v>1882</v>
      </c>
      <c r="B1757" s="68" t="s">
        <v>6233</v>
      </c>
      <c r="C1757" s="68"/>
      <c r="D1757" s="68"/>
      <c r="E1757" s="83"/>
      <c r="F1757" s="83"/>
      <c r="G1757" s="83"/>
      <c r="H1757" s="83"/>
      <c r="I1757" s="68"/>
      <c r="J1757" t="s">
        <v>9016</v>
      </c>
    </row>
    <row r="1758" spans="1:10">
      <c r="A1758" s="68">
        <v>1885</v>
      </c>
      <c r="B1758" s="68" t="s">
        <v>6234</v>
      </c>
      <c r="C1758" s="68"/>
      <c r="D1758" s="68"/>
      <c r="E1758" s="83"/>
      <c r="F1758" s="83"/>
      <c r="G1758" s="83"/>
      <c r="H1758" s="83"/>
      <c r="I1758" s="68"/>
      <c r="J1758" t="s">
        <v>9016</v>
      </c>
    </row>
    <row r="1759" spans="1:10">
      <c r="A1759" s="68">
        <v>1903</v>
      </c>
      <c r="B1759" s="68" t="s">
        <v>6235</v>
      </c>
      <c r="C1759" s="68"/>
      <c r="D1759" s="68"/>
      <c r="E1759" s="83"/>
      <c r="F1759" s="83"/>
      <c r="G1759" s="83"/>
      <c r="H1759" s="83"/>
      <c r="I1759" s="68"/>
      <c r="J1759" t="s">
        <v>9016</v>
      </c>
    </row>
    <row r="1760" spans="1:10">
      <c r="A1760" s="68">
        <v>1920</v>
      </c>
      <c r="B1760" s="68" t="s">
        <v>8513</v>
      </c>
      <c r="C1760" s="68"/>
      <c r="D1760" s="68"/>
      <c r="E1760" s="83"/>
      <c r="F1760" s="83"/>
      <c r="G1760" s="83"/>
      <c r="H1760" s="83"/>
      <c r="I1760" s="68"/>
      <c r="J1760" t="s">
        <v>9016</v>
      </c>
    </row>
    <row r="1761" spans="1:10">
      <c r="A1761" s="68">
        <v>1925</v>
      </c>
      <c r="B1761" s="68" t="s">
        <v>6236</v>
      </c>
      <c r="C1761" s="68"/>
      <c r="D1761" s="68"/>
      <c r="E1761" s="83"/>
      <c r="F1761" s="83"/>
      <c r="G1761" s="83"/>
      <c r="H1761" s="83"/>
      <c r="I1761" s="68"/>
      <c r="J1761" t="s">
        <v>9016</v>
      </c>
    </row>
    <row r="1762" spans="1:10">
      <c r="A1762" s="68">
        <v>1931</v>
      </c>
      <c r="B1762" s="68" t="s">
        <v>6237</v>
      </c>
      <c r="C1762" s="68"/>
      <c r="D1762" s="68"/>
      <c r="E1762" s="83"/>
      <c r="F1762" s="83"/>
      <c r="G1762" s="83"/>
      <c r="H1762" s="83"/>
      <c r="I1762" s="68"/>
      <c r="J1762" t="s">
        <v>9016</v>
      </c>
    </row>
    <row r="1763" spans="1:10">
      <c r="A1763" s="68">
        <v>1941</v>
      </c>
      <c r="B1763" s="68" t="s">
        <v>6238</v>
      </c>
      <c r="C1763" s="68"/>
      <c r="D1763" s="68"/>
      <c r="E1763" s="83"/>
      <c r="F1763" s="83"/>
      <c r="G1763" s="83"/>
      <c r="H1763" s="83"/>
      <c r="I1763" s="68"/>
      <c r="J1763" t="s">
        <v>9016</v>
      </c>
    </row>
    <row r="1764" spans="1:10">
      <c r="A1764" s="68">
        <v>1949</v>
      </c>
      <c r="B1764" s="68" t="s">
        <v>6239</v>
      </c>
      <c r="C1764" s="68"/>
      <c r="D1764" s="68"/>
      <c r="E1764" s="83"/>
      <c r="F1764" s="83"/>
      <c r="G1764" s="83"/>
      <c r="H1764" s="83"/>
      <c r="I1764" s="68"/>
      <c r="J1764" t="s">
        <v>9016</v>
      </c>
    </row>
    <row r="1765" spans="1:10">
      <c r="A1765" s="68">
        <v>1967</v>
      </c>
      <c r="B1765" s="68" t="s">
        <v>6240</v>
      </c>
      <c r="C1765" s="68"/>
      <c r="D1765" s="68"/>
      <c r="E1765" s="83"/>
      <c r="F1765" s="83"/>
      <c r="G1765" s="83"/>
      <c r="H1765" s="83"/>
      <c r="I1765" s="68"/>
      <c r="J1765" t="s">
        <v>9016</v>
      </c>
    </row>
    <row r="1766" spans="1:10">
      <c r="A1766" s="68">
        <v>1971</v>
      </c>
      <c r="B1766" s="68" t="s">
        <v>6241</v>
      </c>
      <c r="C1766" s="68"/>
      <c r="D1766" s="68"/>
      <c r="E1766" s="83"/>
      <c r="F1766" s="83"/>
      <c r="G1766" s="83"/>
      <c r="H1766" s="83"/>
      <c r="I1766" s="68"/>
      <c r="J1766" t="s">
        <v>9016</v>
      </c>
    </row>
    <row r="1767" spans="1:10">
      <c r="A1767" s="68">
        <v>1980</v>
      </c>
      <c r="B1767" s="68" t="s">
        <v>8330</v>
      </c>
      <c r="C1767" s="68"/>
      <c r="D1767" s="68"/>
      <c r="E1767" s="83" t="s">
        <v>3728</v>
      </c>
      <c r="F1767" s="83"/>
      <c r="G1767" s="83"/>
      <c r="H1767" s="83"/>
      <c r="I1767" s="68"/>
      <c r="J1767" t="s">
        <v>9016</v>
      </c>
    </row>
    <row r="1768" spans="1:10">
      <c r="A1768" s="68">
        <v>1981</v>
      </c>
      <c r="B1768" s="68" t="s">
        <v>8295</v>
      </c>
      <c r="C1768" s="68"/>
      <c r="D1768" s="68"/>
      <c r="E1768" s="83" t="s">
        <v>3470</v>
      </c>
      <c r="F1768" s="83"/>
      <c r="G1768" s="83"/>
      <c r="H1768" s="83"/>
      <c r="I1768" s="68" t="s">
        <v>3679</v>
      </c>
      <c r="J1768" t="s">
        <v>9016</v>
      </c>
    </row>
    <row r="1769" spans="1:10">
      <c r="A1769" s="68">
        <v>1988</v>
      </c>
      <c r="B1769" s="68" t="s">
        <v>6242</v>
      </c>
      <c r="C1769" s="68"/>
      <c r="D1769" s="68"/>
      <c r="E1769" s="83"/>
      <c r="F1769" s="83"/>
      <c r="G1769" s="83"/>
      <c r="H1769" s="83"/>
      <c r="I1769" s="68"/>
      <c r="J1769" t="s">
        <v>9016</v>
      </c>
    </row>
    <row r="1770" spans="1:10">
      <c r="A1770" s="68">
        <v>1989</v>
      </c>
      <c r="B1770" s="68" t="s">
        <v>6243</v>
      </c>
      <c r="C1770" s="68"/>
      <c r="D1770" s="68"/>
      <c r="E1770" s="83"/>
      <c r="F1770" s="83"/>
      <c r="G1770" s="83"/>
      <c r="H1770" s="83"/>
      <c r="I1770" s="68"/>
      <c r="J1770" t="s">
        <v>9016</v>
      </c>
    </row>
    <row r="1771" spans="1:10">
      <c r="A1771" s="68">
        <v>1991</v>
      </c>
      <c r="B1771" s="68" t="s">
        <v>6244</v>
      </c>
      <c r="C1771" s="68"/>
      <c r="D1771" s="68"/>
      <c r="E1771" s="83"/>
      <c r="F1771" s="83"/>
      <c r="G1771" s="83"/>
      <c r="H1771" s="83"/>
      <c r="I1771" s="68"/>
      <c r="J1771" t="s">
        <v>9016</v>
      </c>
    </row>
    <row r="1772" spans="1:10">
      <c r="A1772" s="68">
        <v>1993</v>
      </c>
      <c r="B1772" s="68" t="s">
        <v>8203</v>
      </c>
      <c r="C1772" s="68"/>
      <c r="D1772" s="68"/>
      <c r="E1772" s="83" t="s">
        <v>3470</v>
      </c>
      <c r="F1772" s="83"/>
      <c r="G1772" s="83"/>
      <c r="H1772" s="83"/>
      <c r="I1772" s="68" t="s">
        <v>3679</v>
      </c>
      <c r="J1772" t="s">
        <v>9016</v>
      </c>
    </row>
    <row r="1773" spans="1:10">
      <c r="A1773" s="68">
        <v>1994</v>
      </c>
      <c r="B1773" s="68" t="s">
        <v>6245</v>
      </c>
      <c r="C1773" s="68"/>
      <c r="D1773" s="68"/>
      <c r="E1773" s="83"/>
      <c r="F1773" s="83"/>
      <c r="G1773" s="83"/>
      <c r="H1773" s="83"/>
      <c r="I1773" s="68"/>
      <c r="J1773" t="s">
        <v>9016</v>
      </c>
    </row>
    <row r="1774" spans="1:10">
      <c r="A1774" s="68">
        <v>1998</v>
      </c>
      <c r="B1774" s="68" t="s">
        <v>6246</v>
      </c>
      <c r="C1774" s="68"/>
      <c r="D1774" s="68"/>
      <c r="E1774" s="83"/>
      <c r="F1774" s="83"/>
      <c r="G1774" s="83"/>
      <c r="H1774" s="83"/>
      <c r="I1774" s="68"/>
      <c r="J1774" t="s">
        <v>9016</v>
      </c>
    </row>
    <row r="1775" spans="1:10">
      <c r="A1775" s="68">
        <v>1999</v>
      </c>
      <c r="B1775" s="68" t="s">
        <v>6247</v>
      </c>
      <c r="C1775" s="68"/>
      <c r="D1775" s="68"/>
      <c r="E1775" s="83"/>
      <c r="F1775" s="83"/>
      <c r="G1775" s="83"/>
      <c r="H1775" s="83"/>
      <c r="I1775" s="68"/>
      <c r="J1775" t="s">
        <v>9016</v>
      </c>
    </row>
    <row r="1776" spans="1:10">
      <c r="A1776" s="68">
        <v>2000</v>
      </c>
      <c r="B1776" s="68" t="s">
        <v>6248</v>
      </c>
      <c r="C1776" s="68"/>
      <c r="D1776" s="68"/>
      <c r="E1776" s="83"/>
      <c r="F1776" s="83"/>
      <c r="G1776" s="83"/>
      <c r="H1776" s="83"/>
      <c r="I1776" s="68"/>
      <c r="J1776" t="s">
        <v>9016</v>
      </c>
    </row>
    <row r="1777" spans="1:10">
      <c r="A1777" s="68">
        <v>2001</v>
      </c>
      <c r="B1777" s="68" t="s">
        <v>6249</v>
      </c>
      <c r="C1777" s="68"/>
      <c r="D1777" s="68"/>
      <c r="E1777" s="83"/>
      <c r="F1777" s="83"/>
      <c r="G1777" s="83"/>
      <c r="H1777" s="83"/>
      <c r="I1777" s="68"/>
      <c r="J1777" t="s">
        <v>9016</v>
      </c>
    </row>
    <row r="1778" spans="1:10">
      <c r="A1778" s="68">
        <v>2016</v>
      </c>
      <c r="B1778" s="68" t="s">
        <v>6250</v>
      </c>
      <c r="C1778" s="68"/>
      <c r="D1778" s="68"/>
      <c r="E1778" s="83"/>
      <c r="F1778" s="83"/>
      <c r="G1778" s="83"/>
      <c r="H1778" s="83"/>
      <c r="I1778" s="68"/>
      <c r="J1778" t="s">
        <v>9016</v>
      </c>
    </row>
    <row r="1779" spans="1:10">
      <c r="A1779" s="68">
        <v>2017</v>
      </c>
      <c r="B1779" s="68" t="s">
        <v>6251</v>
      </c>
      <c r="C1779" s="68"/>
      <c r="D1779" s="68"/>
      <c r="E1779" s="83"/>
      <c r="F1779" s="83"/>
      <c r="G1779" s="83"/>
      <c r="H1779" s="83"/>
      <c r="I1779" s="68"/>
      <c r="J1779" t="s">
        <v>9016</v>
      </c>
    </row>
    <row r="1780" spans="1:10">
      <c r="A1780" s="68">
        <v>2019</v>
      </c>
      <c r="B1780" s="68" t="s">
        <v>6252</v>
      </c>
      <c r="C1780" s="68"/>
      <c r="D1780" s="68"/>
      <c r="E1780" s="83"/>
      <c r="F1780" s="83"/>
      <c r="G1780" s="83"/>
      <c r="H1780" s="83"/>
      <c r="I1780" s="68"/>
      <c r="J1780" t="s">
        <v>9016</v>
      </c>
    </row>
    <row r="1781" spans="1:10">
      <c r="A1781" s="68">
        <v>2020</v>
      </c>
      <c r="B1781" s="68" t="s">
        <v>6253</v>
      </c>
      <c r="C1781" s="68"/>
      <c r="D1781" s="68"/>
      <c r="E1781" s="83"/>
      <c r="F1781" s="83"/>
      <c r="G1781" s="83"/>
      <c r="H1781" s="83"/>
      <c r="I1781" s="68"/>
      <c r="J1781" t="s">
        <v>9016</v>
      </c>
    </row>
    <row r="1782" spans="1:10">
      <c r="A1782" s="68">
        <v>2021</v>
      </c>
      <c r="B1782" s="68" t="s">
        <v>6254</v>
      </c>
      <c r="C1782" s="68"/>
      <c r="D1782" s="68"/>
      <c r="E1782" s="83"/>
      <c r="F1782" s="83"/>
      <c r="G1782" s="83"/>
      <c r="H1782" s="83"/>
      <c r="I1782" s="68"/>
      <c r="J1782" t="s">
        <v>9016</v>
      </c>
    </row>
    <row r="1783" spans="1:10">
      <c r="A1783" s="68">
        <v>2022</v>
      </c>
      <c r="B1783" s="68" t="s">
        <v>6255</v>
      </c>
      <c r="C1783" s="68"/>
      <c r="D1783" s="68"/>
      <c r="E1783" s="83"/>
      <c r="F1783" s="83"/>
      <c r="G1783" s="83"/>
      <c r="H1783" s="83"/>
      <c r="I1783" s="68"/>
      <c r="J1783" t="s">
        <v>9016</v>
      </c>
    </row>
    <row r="1784" spans="1:10">
      <c r="A1784" s="68">
        <v>2023</v>
      </c>
      <c r="B1784" s="68" t="s">
        <v>6256</v>
      </c>
      <c r="C1784" s="68"/>
      <c r="D1784" s="68"/>
      <c r="E1784" s="83"/>
      <c r="F1784" s="83"/>
      <c r="G1784" s="83"/>
      <c r="H1784" s="83"/>
      <c r="I1784" s="68"/>
      <c r="J1784" t="s">
        <v>9016</v>
      </c>
    </row>
    <row r="1785" spans="1:10">
      <c r="A1785" s="68">
        <v>2026</v>
      </c>
      <c r="B1785" s="68" t="s">
        <v>6257</v>
      </c>
      <c r="C1785" s="68"/>
      <c r="D1785" s="68"/>
      <c r="E1785" s="83"/>
      <c r="F1785" s="83"/>
      <c r="G1785" s="83"/>
      <c r="H1785" s="83"/>
      <c r="I1785" s="68"/>
      <c r="J1785" t="s">
        <v>9016</v>
      </c>
    </row>
    <row r="1786" spans="1:10">
      <c r="A1786" s="68">
        <v>2027</v>
      </c>
      <c r="B1786" s="68" t="s">
        <v>6258</v>
      </c>
      <c r="C1786" s="68"/>
      <c r="D1786" s="68"/>
      <c r="E1786" s="83"/>
      <c r="F1786" s="83"/>
      <c r="G1786" s="83"/>
      <c r="H1786" s="83"/>
      <c r="I1786" s="68"/>
      <c r="J1786" t="s">
        <v>9016</v>
      </c>
    </row>
    <row r="1787" spans="1:10">
      <c r="A1787" s="68">
        <v>2028</v>
      </c>
      <c r="B1787" s="68" t="s">
        <v>6259</v>
      </c>
      <c r="C1787" s="68"/>
      <c r="D1787" s="68"/>
      <c r="E1787" s="83"/>
      <c r="F1787" s="83"/>
      <c r="G1787" s="83"/>
      <c r="H1787" s="83"/>
      <c r="I1787" s="68"/>
      <c r="J1787" t="s">
        <v>9016</v>
      </c>
    </row>
    <row r="1788" spans="1:10">
      <c r="A1788" s="68">
        <v>2031</v>
      </c>
      <c r="B1788" s="68" t="s">
        <v>6260</v>
      </c>
      <c r="C1788" s="68"/>
      <c r="D1788" s="68"/>
      <c r="E1788" s="83"/>
      <c r="F1788" s="83"/>
      <c r="G1788" s="83"/>
      <c r="H1788" s="83"/>
      <c r="I1788" s="68"/>
      <c r="J1788" t="s">
        <v>9016</v>
      </c>
    </row>
    <row r="1789" spans="1:10">
      <c r="A1789" s="68">
        <v>2042</v>
      </c>
      <c r="B1789" s="68" t="s">
        <v>6261</v>
      </c>
      <c r="C1789" s="68"/>
      <c r="D1789" s="68"/>
      <c r="E1789" s="83"/>
      <c r="F1789" s="83"/>
      <c r="G1789" s="83"/>
      <c r="H1789" s="83"/>
      <c r="I1789" s="68"/>
      <c r="J1789" t="s">
        <v>9016</v>
      </c>
    </row>
    <row r="1790" spans="1:10">
      <c r="A1790" s="68">
        <v>2043</v>
      </c>
      <c r="B1790" s="68" t="s">
        <v>6262</v>
      </c>
      <c r="C1790" s="68"/>
      <c r="D1790" s="68"/>
      <c r="E1790" s="83"/>
      <c r="F1790" s="83"/>
      <c r="G1790" s="83"/>
      <c r="H1790" s="83"/>
      <c r="I1790" s="68"/>
      <c r="J1790" t="s">
        <v>9016</v>
      </c>
    </row>
    <row r="1791" spans="1:10">
      <c r="A1791" s="68">
        <v>2044</v>
      </c>
      <c r="B1791" s="68" t="s">
        <v>6263</v>
      </c>
      <c r="C1791" s="68"/>
      <c r="D1791" s="68"/>
      <c r="E1791" s="83"/>
      <c r="F1791" s="83"/>
      <c r="G1791" s="83"/>
      <c r="H1791" s="83"/>
      <c r="I1791" s="68"/>
      <c r="J1791" t="s">
        <v>9016</v>
      </c>
    </row>
    <row r="1792" spans="1:10">
      <c r="A1792" s="68">
        <v>2045</v>
      </c>
      <c r="B1792" s="68" t="s">
        <v>6264</v>
      </c>
      <c r="C1792" s="68"/>
      <c r="D1792" s="68" t="s">
        <v>3557</v>
      </c>
      <c r="E1792" s="83"/>
      <c r="F1792" s="83"/>
      <c r="G1792" s="83"/>
      <c r="H1792" s="83"/>
      <c r="I1792" s="68"/>
      <c r="J1792" t="s">
        <v>9016</v>
      </c>
    </row>
    <row r="1793" spans="1:10">
      <c r="A1793" s="68">
        <v>2046</v>
      </c>
      <c r="B1793" s="68" t="s">
        <v>6265</v>
      </c>
      <c r="C1793" s="68"/>
      <c r="D1793" s="68"/>
      <c r="E1793" s="83"/>
      <c r="F1793" s="83"/>
      <c r="G1793" s="83"/>
      <c r="H1793" s="83"/>
      <c r="I1793" s="68"/>
      <c r="J1793" t="s">
        <v>9016</v>
      </c>
    </row>
    <row r="1794" spans="1:10">
      <c r="A1794" s="68">
        <v>2047</v>
      </c>
      <c r="B1794" s="68" t="s">
        <v>6266</v>
      </c>
      <c r="C1794" s="68"/>
      <c r="D1794" s="68"/>
      <c r="E1794" s="83"/>
      <c r="F1794" s="83"/>
      <c r="G1794" s="83"/>
      <c r="H1794" s="83"/>
      <c r="I1794" s="68"/>
      <c r="J1794" t="s">
        <v>9016</v>
      </c>
    </row>
    <row r="1795" spans="1:10">
      <c r="A1795" s="68">
        <v>2048</v>
      </c>
      <c r="B1795" s="68" t="s">
        <v>6267</v>
      </c>
      <c r="C1795" s="68"/>
      <c r="D1795" s="68"/>
      <c r="E1795" s="83"/>
      <c r="F1795" s="83"/>
      <c r="G1795" s="83"/>
      <c r="H1795" s="83"/>
      <c r="I1795" s="68"/>
      <c r="J1795" t="s">
        <v>9016</v>
      </c>
    </row>
    <row r="1796" spans="1:10">
      <c r="A1796" s="68">
        <v>2052</v>
      </c>
      <c r="B1796" s="68" t="s">
        <v>8514</v>
      </c>
      <c r="C1796" s="68"/>
      <c r="D1796" s="68"/>
      <c r="E1796" s="83"/>
      <c r="F1796" s="83"/>
      <c r="G1796" s="83"/>
      <c r="H1796" s="83"/>
      <c r="I1796" s="68"/>
      <c r="J1796" t="s">
        <v>9016</v>
      </c>
    </row>
    <row r="1797" spans="1:10">
      <c r="A1797" s="68">
        <v>2054</v>
      </c>
      <c r="B1797" s="68" t="s">
        <v>6268</v>
      </c>
      <c r="C1797" s="68"/>
      <c r="D1797" s="68"/>
      <c r="E1797" s="83"/>
      <c r="F1797" s="83"/>
      <c r="G1797" s="83"/>
      <c r="H1797" s="83"/>
      <c r="I1797" s="68"/>
      <c r="J1797" t="s">
        <v>9016</v>
      </c>
    </row>
    <row r="1798" spans="1:10">
      <c r="A1798" s="68">
        <v>2055</v>
      </c>
      <c r="B1798" s="68" t="s">
        <v>6269</v>
      </c>
      <c r="C1798" s="68"/>
      <c r="D1798" s="68"/>
      <c r="E1798" s="83"/>
      <c r="F1798" s="83"/>
      <c r="G1798" s="83"/>
      <c r="H1798" s="83"/>
      <c r="I1798" s="68"/>
      <c r="J1798" t="s">
        <v>9016</v>
      </c>
    </row>
    <row r="1799" spans="1:10">
      <c r="A1799" s="68">
        <v>2056</v>
      </c>
      <c r="B1799" s="68" t="s">
        <v>8515</v>
      </c>
      <c r="C1799" s="68"/>
      <c r="D1799" s="68"/>
      <c r="E1799" s="83"/>
      <c r="F1799" s="83"/>
      <c r="G1799" s="83"/>
      <c r="H1799" s="83"/>
      <c r="I1799" s="68"/>
      <c r="J1799" t="s">
        <v>9016</v>
      </c>
    </row>
    <row r="1800" spans="1:10">
      <c r="A1800" s="68">
        <v>2057</v>
      </c>
      <c r="B1800" s="68" t="s">
        <v>6270</v>
      </c>
      <c r="C1800" s="68"/>
      <c r="D1800" s="68"/>
      <c r="E1800" s="83"/>
      <c r="F1800" s="83"/>
      <c r="G1800" s="83"/>
      <c r="H1800" s="83"/>
      <c r="I1800" s="68"/>
      <c r="J1800" t="s">
        <v>9016</v>
      </c>
    </row>
    <row r="1801" spans="1:10">
      <c r="A1801" s="68">
        <v>2058</v>
      </c>
      <c r="B1801" s="68" t="s">
        <v>6271</v>
      </c>
      <c r="C1801" s="68"/>
      <c r="D1801" s="68"/>
      <c r="E1801" s="83"/>
      <c r="F1801" s="83"/>
      <c r="G1801" s="83"/>
      <c r="H1801" s="83"/>
      <c r="I1801" s="68"/>
      <c r="J1801" t="s">
        <v>9016</v>
      </c>
    </row>
    <row r="1802" spans="1:10">
      <c r="A1802" s="68">
        <v>2059</v>
      </c>
      <c r="B1802" s="68" t="s">
        <v>6272</v>
      </c>
      <c r="C1802" s="68"/>
      <c r="D1802" s="68"/>
      <c r="E1802" s="83"/>
      <c r="F1802" s="83"/>
      <c r="G1802" s="83"/>
      <c r="H1802" s="83"/>
      <c r="I1802" s="68"/>
      <c r="J1802" t="s">
        <v>9016</v>
      </c>
    </row>
    <row r="1803" spans="1:10">
      <c r="A1803" s="68">
        <v>2060</v>
      </c>
      <c r="B1803" s="68" t="s">
        <v>6273</v>
      </c>
      <c r="C1803" s="68"/>
      <c r="D1803" s="68"/>
      <c r="E1803" s="83"/>
      <c r="F1803" s="83"/>
      <c r="G1803" s="83"/>
      <c r="H1803" s="83"/>
      <c r="I1803" s="68"/>
      <c r="J1803" t="s">
        <v>9016</v>
      </c>
    </row>
    <row r="1804" spans="1:10">
      <c r="A1804" s="68">
        <v>2075</v>
      </c>
      <c r="B1804" s="68" t="s">
        <v>6274</v>
      </c>
      <c r="C1804" s="68"/>
      <c r="D1804" s="68"/>
      <c r="E1804" s="83"/>
      <c r="F1804" s="83"/>
      <c r="G1804" s="83"/>
      <c r="H1804" s="83"/>
      <c r="I1804" s="68"/>
      <c r="J1804" t="s">
        <v>9016</v>
      </c>
    </row>
    <row r="1805" spans="1:10">
      <c r="A1805" s="68">
        <v>2076</v>
      </c>
      <c r="B1805" s="68" t="s">
        <v>6275</v>
      </c>
      <c r="C1805" s="68"/>
      <c r="D1805" s="68"/>
      <c r="E1805" s="83"/>
      <c r="F1805" s="83"/>
      <c r="G1805" s="83"/>
      <c r="H1805" s="83"/>
      <c r="I1805" s="68"/>
      <c r="J1805" t="s">
        <v>9016</v>
      </c>
    </row>
    <row r="1806" spans="1:10">
      <c r="A1806" s="68">
        <v>2097</v>
      </c>
      <c r="B1806" s="68" t="s">
        <v>6276</v>
      </c>
      <c r="C1806" s="68"/>
      <c r="D1806" s="68"/>
      <c r="E1806" s="83"/>
      <c r="F1806" s="83"/>
      <c r="G1806" s="83"/>
      <c r="H1806" s="83"/>
      <c r="I1806" s="68"/>
      <c r="J1806" t="s">
        <v>9016</v>
      </c>
    </row>
    <row r="1807" spans="1:10">
      <c r="A1807" s="68">
        <v>2100</v>
      </c>
      <c r="B1807" s="68" t="s">
        <v>6277</v>
      </c>
      <c r="C1807" s="68"/>
      <c r="D1807" s="68"/>
      <c r="E1807" s="83"/>
      <c r="F1807" s="83"/>
      <c r="G1807" s="83"/>
      <c r="H1807" s="83"/>
      <c r="I1807" s="68"/>
      <c r="J1807" t="s">
        <v>9016</v>
      </c>
    </row>
    <row r="1808" spans="1:10">
      <c r="A1808" s="68">
        <v>2134</v>
      </c>
      <c r="B1808" s="68" t="s">
        <v>6278</v>
      </c>
      <c r="C1808" s="68"/>
      <c r="D1808" s="68"/>
      <c r="E1808" s="83"/>
      <c r="F1808" s="83"/>
      <c r="G1808" s="83"/>
      <c r="H1808" s="83"/>
      <c r="I1808" s="68"/>
      <c r="J1808" t="s">
        <v>9016</v>
      </c>
    </row>
    <row r="1809" spans="1:10">
      <c r="A1809" s="68">
        <v>2135</v>
      </c>
      <c r="B1809" s="68" t="s">
        <v>6279</v>
      </c>
      <c r="C1809" s="68"/>
      <c r="D1809" s="68"/>
      <c r="E1809" s="83"/>
      <c r="F1809" s="83"/>
      <c r="G1809" s="83"/>
      <c r="H1809" s="83"/>
      <c r="I1809" s="68"/>
      <c r="J1809" t="s">
        <v>9016</v>
      </c>
    </row>
    <row r="1810" spans="1:10">
      <c r="A1810" s="68">
        <v>2136</v>
      </c>
      <c r="B1810" s="68" t="s">
        <v>8516</v>
      </c>
      <c r="C1810" s="68"/>
      <c r="D1810" s="68"/>
      <c r="E1810" s="83"/>
      <c r="F1810" s="83"/>
      <c r="G1810" s="83"/>
      <c r="H1810" s="83"/>
      <c r="I1810" s="68"/>
      <c r="J1810" t="s">
        <v>9016</v>
      </c>
    </row>
    <row r="1811" spans="1:10">
      <c r="A1811" s="68">
        <v>2137</v>
      </c>
      <c r="B1811" s="68" t="s">
        <v>6280</v>
      </c>
      <c r="C1811" s="68"/>
      <c r="D1811" s="68"/>
      <c r="E1811" s="83"/>
      <c r="F1811" s="83"/>
      <c r="G1811" s="83"/>
      <c r="H1811" s="83"/>
      <c r="I1811" s="68"/>
      <c r="J1811" t="s">
        <v>9016</v>
      </c>
    </row>
    <row r="1812" spans="1:10">
      <c r="A1812" s="68">
        <v>2138</v>
      </c>
      <c r="B1812" s="68" t="s">
        <v>6281</v>
      </c>
      <c r="C1812" s="68"/>
      <c r="D1812" s="68"/>
      <c r="E1812" s="83"/>
      <c r="F1812" s="83"/>
      <c r="G1812" s="83"/>
      <c r="H1812" s="83"/>
      <c r="I1812" s="68"/>
      <c r="J1812" t="s">
        <v>9016</v>
      </c>
    </row>
    <row r="1813" spans="1:10">
      <c r="A1813" s="68">
        <v>2139</v>
      </c>
      <c r="B1813" s="68" t="s">
        <v>6282</v>
      </c>
      <c r="C1813" s="68"/>
      <c r="D1813" s="68"/>
      <c r="E1813" s="83"/>
      <c r="F1813" s="83"/>
      <c r="G1813" s="83"/>
      <c r="H1813" s="83"/>
      <c r="I1813" s="68"/>
      <c r="J1813" t="s">
        <v>9016</v>
      </c>
    </row>
    <row r="1814" spans="1:10">
      <c r="A1814" s="68">
        <v>2164</v>
      </c>
      <c r="B1814" s="68" t="s">
        <v>6283</v>
      </c>
      <c r="C1814" s="68"/>
      <c r="D1814" s="68"/>
      <c r="E1814" s="83"/>
      <c r="F1814" s="83"/>
      <c r="G1814" s="83"/>
      <c r="H1814" s="83"/>
      <c r="I1814" s="68"/>
      <c r="J1814" t="s">
        <v>9016</v>
      </c>
    </row>
    <row r="1815" spans="1:10">
      <c r="A1815" s="68">
        <v>2165</v>
      </c>
      <c r="B1815" s="68" t="s">
        <v>6284</v>
      </c>
      <c r="C1815" s="68"/>
      <c r="D1815" s="68"/>
      <c r="E1815" s="83"/>
      <c r="F1815" s="83"/>
      <c r="G1815" s="83"/>
      <c r="H1815" s="83"/>
      <c r="I1815" s="68"/>
      <c r="J1815" t="s">
        <v>9016</v>
      </c>
    </row>
    <row r="1816" spans="1:10">
      <c r="A1816" s="68">
        <v>2171</v>
      </c>
      <c r="B1816" s="68" t="s">
        <v>6285</v>
      </c>
      <c r="C1816" s="68"/>
      <c r="D1816" s="68"/>
      <c r="E1816" s="83"/>
      <c r="F1816" s="83"/>
      <c r="G1816" s="83"/>
      <c r="H1816" s="83"/>
      <c r="I1816" s="68"/>
      <c r="J1816" t="s">
        <v>9016</v>
      </c>
    </row>
    <row r="1817" spans="1:10">
      <c r="A1817" s="68">
        <v>2172</v>
      </c>
      <c r="B1817" s="68" t="s">
        <v>6286</v>
      </c>
      <c r="C1817" s="68"/>
      <c r="D1817" s="68"/>
      <c r="E1817" s="83"/>
      <c r="F1817" s="83"/>
      <c r="G1817" s="83"/>
      <c r="H1817" s="83"/>
      <c r="I1817" s="68"/>
      <c r="J1817" t="s">
        <v>9016</v>
      </c>
    </row>
    <row r="1818" spans="1:10">
      <c r="A1818" s="68">
        <v>2173</v>
      </c>
      <c r="B1818" s="68" t="s">
        <v>8517</v>
      </c>
      <c r="C1818" s="68"/>
      <c r="D1818" s="68"/>
      <c r="E1818" s="83"/>
      <c r="F1818" s="83"/>
      <c r="G1818" s="83"/>
      <c r="H1818" s="83"/>
      <c r="I1818" s="68"/>
      <c r="J1818" t="s">
        <v>9016</v>
      </c>
    </row>
    <row r="1819" spans="1:10">
      <c r="A1819" s="68">
        <v>2175</v>
      </c>
      <c r="B1819" s="68" t="s">
        <v>6287</v>
      </c>
      <c r="C1819" s="68"/>
      <c r="D1819" s="68"/>
      <c r="E1819" s="83"/>
      <c r="F1819" s="83"/>
      <c r="G1819" s="83"/>
      <c r="H1819" s="83"/>
      <c r="I1819" s="68"/>
      <c r="J1819" t="s">
        <v>9016</v>
      </c>
    </row>
    <row r="1820" spans="1:10">
      <c r="A1820" s="68">
        <v>2186</v>
      </c>
      <c r="B1820" s="68" t="s">
        <v>6288</v>
      </c>
      <c r="C1820" s="68"/>
      <c r="D1820" s="68"/>
      <c r="E1820" s="83"/>
      <c r="F1820" s="83"/>
      <c r="G1820" s="83"/>
      <c r="H1820" s="83"/>
      <c r="I1820" s="68"/>
      <c r="J1820" t="s">
        <v>9016</v>
      </c>
    </row>
    <row r="1821" spans="1:10">
      <c r="A1821" s="68">
        <v>2195</v>
      </c>
      <c r="B1821" s="68" t="s">
        <v>6289</v>
      </c>
      <c r="C1821" s="68"/>
      <c r="D1821" s="68"/>
      <c r="E1821" s="83"/>
      <c r="F1821" s="83"/>
      <c r="G1821" s="83"/>
      <c r="H1821" s="83"/>
      <c r="I1821" s="68"/>
      <c r="J1821" t="s">
        <v>9016</v>
      </c>
    </row>
    <row r="1822" spans="1:10">
      <c r="A1822" s="68">
        <v>2207</v>
      </c>
      <c r="B1822" s="68" t="s">
        <v>6290</v>
      </c>
      <c r="C1822" s="68"/>
      <c r="D1822" s="68"/>
      <c r="E1822" s="83"/>
      <c r="F1822" s="83"/>
      <c r="G1822" s="83"/>
      <c r="H1822" s="83"/>
      <c r="I1822" s="68"/>
      <c r="J1822" t="s">
        <v>9016</v>
      </c>
    </row>
    <row r="1823" spans="1:10">
      <c r="A1823" s="68">
        <v>2216</v>
      </c>
      <c r="B1823" s="68" t="s">
        <v>6291</v>
      </c>
      <c r="C1823" s="68"/>
      <c r="D1823" s="68"/>
      <c r="E1823" s="83"/>
      <c r="F1823" s="83"/>
      <c r="G1823" s="83"/>
      <c r="H1823" s="83"/>
      <c r="I1823" s="68"/>
      <c r="J1823" t="s">
        <v>9016</v>
      </c>
    </row>
    <row r="1824" spans="1:10">
      <c r="A1824" s="68">
        <v>2282</v>
      </c>
      <c r="B1824" s="68" t="s">
        <v>6292</v>
      </c>
      <c r="C1824" s="68"/>
      <c r="D1824" s="68"/>
      <c r="E1824" s="83"/>
      <c r="F1824" s="83"/>
      <c r="G1824" s="83"/>
      <c r="H1824" s="83"/>
      <c r="I1824" s="68"/>
      <c r="J1824" t="s">
        <v>9016</v>
      </c>
    </row>
    <row r="1825" spans="1:10">
      <c r="A1825" s="68">
        <v>2283</v>
      </c>
      <c r="B1825" s="68" t="s">
        <v>6293</v>
      </c>
      <c r="C1825" s="68"/>
      <c r="D1825" s="68"/>
      <c r="E1825" s="83"/>
      <c r="F1825" s="83"/>
      <c r="G1825" s="83"/>
      <c r="H1825" s="83"/>
      <c r="I1825" s="68"/>
      <c r="J1825" t="s">
        <v>9016</v>
      </c>
    </row>
    <row r="1826" spans="1:10">
      <c r="A1826" s="68">
        <v>2284</v>
      </c>
      <c r="B1826" s="68" t="s">
        <v>6294</v>
      </c>
      <c r="C1826" s="68"/>
      <c r="D1826" s="68"/>
      <c r="E1826" s="83"/>
      <c r="F1826" s="83"/>
      <c r="G1826" s="83"/>
      <c r="H1826" s="83"/>
      <c r="I1826" s="68"/>
      <c r="J1826" t="s">
        <v>9016</v>
      </c>
    </row>
    <row r="1827" spans="1:10">
      <c r="A1827" s="68">
        <v>2285</v>
      </c>
      <c r="B1827" s="68" t="s">
        <v>6295</v>
      </c>
      <c r="C1827" s="68"/>
      <c r="D1827" s="68"/>
      <c r="E1827" s="83"/>
      <c r="F1827" s="83"/>
      <c r="G1827" s="83"/>
      <c r="H1827" s="83"/>
      <c r="I1827" s="68"/>
      <c r="J1827" t="s">
        <v>9016</v>
      </c>
    </row>
    <row r="1828" spans="1:10">
      <c r="A1828" s="68">
        <v>2286</v>
      </c>
      <c r="B1828" s="68" t="s">
        <v>6296</v>
      </c>
      <c r="C1828" s="68"/>
      <c r="D1828" s="68"/>
      <c r="E1828" s="83"/>
      <c r="F1828" s="83"/>
      <c r="G1828" s="83"/>
      <c r="H1828" s="83"/>
      <c r="I1828" s="68"/>
      <c r="J1828" t="s">
        <v>9016</v>
      </c>
    </row>
    <row r="1829" spans="1:10">
      <c r="A1829" s="68">
        <v>2287</v>
      </c>
      <c r="B1829" s="68" t="s">
        <v>8518</v>
      </c>
      <c r="C1829" s="68"/>
      <c r="D1829" s="68"/>
      <c r="E1829" s="83"/>
      <c r="F1829" s="83"/>
      <c r="G1829" s="83"/>
      <c r="H1829" s="83"/>
      <c r="I1829" s="68"/>
      <c r="J1829" t="s">
        <v>9016</v>
      </c>
    </row>
    <row r="1830" spans="1:10">
      <c r="A1830" s="68">
        <v>2288</v>
      </c>
      <c r="B1830" s="68" t="s">
        <v>6297</v>
      </c>
      <c r="C1830" s="68"/>
      <c r="D1830" s="68"/>
      <c r="E1830" s="83"/>
      <c r="F1830" s="83"/>
      <c r="G1830" s="83"/>
      <c r="H1830" s="83"/>
      <c r="I1830" s="68"/>
      <c r="J1830" t="s">
        <v>9016</v>
      </c>
    </row>
    <row r="1831" spans="1:10">
      <c r="A1831" s="68">
        <v>2289</v>
      </c>
      <c r="B1831" s="68" t="s">
        <v>6298</v>
      </c>
      <c r="C1831" s="68"/>
      <c r="D1831" s="68"/>
      <c r="E1831" s="83"/>
      <c r="F1831" s="83"/>
      <c r="G1831" s="83"/>
      <c r="H1831" s="83"/>
      <c r="I1831" s="68"/>
      <c r="J1831" t="s">
        <v>9016</v>
      </c>
    </row>
    <row r="1832" spans="1:10">
      <c r="A1832" s="68">
        <v>2290</v>
      </c>
      <c r="B1832" s="68" t="s">
        <v>6299</v>
      </c>
      <c r="C1832" s="68"/>
      <c r="D1832" s="68"/>
      <c r="E1832" s="83"/>
      <c r="F1832" s="83"/>
      <c r="G1832" s="83"/>
      <c r="H1832" s="83"/>
      <c r="I1832" s="68"/>
      <c r="J1832" t="s">
        <v>9016</v>
      </c>
    </row>
    <row r="1833" spans="1:10">
      <c r="A1833" s="68">
        <v>2291</v>
      </c>
      <c r="B1833" s="68" t="s">
        <v>8519</v>
      </c>
      <c r="C1833" s="68"/>
      <c r="D1833" s="68"/>
      <c r="E1833" s="83"/>
      <c r="F1833" s="83"/>
      <c r="G1833" s="83"/>
      <c r="H1833" s="83"/>
      <c r="I1833" s="68"/>
      <c r="J1833" t="s">
        <v>9016</v>
      </c>
    </row>
    <row r="1834" spans="1:10">
      <c r="A1834" s="68">
        <v>2292</v>
      </c>
      <c r="B1834" s="68" t="s">
        <v>6300</v>
      </c>
      <c r="C1834" s="68"/>
      <c r="D1834" s="68"/>
      <c r="E1834" s="83"/>
      <c r="F1834" s="83"/>
      <c r="G1834" s="83"/>
      <c r="H1834" s="83"/>
      <c r="I1834" s="68"/>
      <c r="J1834" t="s">
        <v>9016</v>
      </c>
    </row>
    <row r="1835" spans="1:10">
      <c r="A1835" s="68">
        <v>2293</v>
      </c>
      <c r="B1835" s="68" t="s">
        <v>6301</v>
      </c>
      <c r="C1835" s="68"/>
      <c r="D1835" s="68"/>
      <c r="E1835" s="83"/>
      <c r="F1835" s="83"/>
      <c r="G1835" s="83"/>
      <c r="H1835" s="83"/>
      <c r="I1835" s="68"/>
      <c r="J1835" t="s">
        <v>9016</v>
      </c>
    </row>
    <row r="1836" spans="1:10">
      <c r="A1836" s="68">
        <v>2294</v>
      </c>
      <c r="B1836" s="68" t="s">
        <v>6302</v>
      </c>
      <c r="C1836" s="68"/>
      <c r="D1836" s="68"/>
      <c r="E1836" s="83"/>
      <c r="F1836" s="83"/>
      <c r="G1836" s="83"/>
      <c r="H1836" s="83"/>
      <c r="I1836" s="68"/>
      <c r="J1836" t="s">
        <v>9016</v>
      </c>
    </row>
    <row r="1837" spans="1:10">
      <c r="A1837" s="68">
        <v>2295</v>
      </c>
      <c r="B1837" s="68" t="s">
        <v>6303</v>
      </c>
      <c r="C1837" s="68"/>
      <c r="D1837" s="68"/>
      <c r="E1837" s="83"/>
      <c r="F1837" s="83"/>
      <c r="G1837" s="83"/>
      <c r="H1837" s="83"/>
      <c r="I1837" s="68"/>
      <c r="J1837" t="s">
        <v>9016</v>
      </c>
    </row>
    <row r="1838" spans="1:10">
      <c r="A1838" s="68">
        <v>2296</v>
      </c>
      <c r="B1838" s="68" t="s">
        <v>6304</v>
      </c>
      <c r="C1838" s="68"/>
      <c r="D1838" s="68" t="s">
        <v>3558</v>
      </c>
      <c r="E1838" s="83"/>
      <c r="F1838" s="83"/>
      <c r="G1838" s="83"/>
      <c r="H1838" s="83"/>
      <c r="I1838" s="68"/>
      <c r="J1838" t="s">
        <v>9016</v>
      </c>
    </row>
    <row r="1839" spans="1:10">
      <c r="A1839" s="68">
        <v>2297</v>
      </c>
      <c r="B1839" s="68" t="s">
        <v>6305</v>
      </c>
      <c r="C1839" s="68"/>
      <c r="D1839" s="68"/>
      <c r="E1839" s="83"/>
      <c r="F1839" s="83"/>
      <c r="G1839" s="83"/>
      <c r="H1839" s="83"/>
      <c r="I1839" s="68"/>
      <c r="J1839" t="s">
        <v>9016</v>
      </c>
    </row>
    <row r="1840" spans="1:10">
      <c r="A1840" s="68">
        <v>2298</v>
      </c>
      <c r="B1840" s="68" t="s">
        <v>6306</v>
      </c>
      <c r="C1840" s="68"/>
      <c r="D1840" s="68"/>
      <c r="E1840" s="83"/>
      <c r="F1840" s="83"/>
      <c r="G1840" s="83"/>
      <c r="H1840" s="83"/>
      <c r="I1840" s="68"/>
      <c r="J1840" t="s">
        <v>9016</v>
      </c>
    </row>
    <row r="1841" spans="1:10">
      <c r="A1841" s="68">
        <v>2305</v>
      </c>
      <c r="B1841" s="68" t="s">
        <v>6307</v>
      </c>
      <c r="C1841" s="68"/>
      <c r="D1841" s="68"/>
      <c r="E1841" s="83"/>
      <c r="F1841" s="83"/>
      <c r="G1841" s="83"/>
      <c r="H1841" s="83"/>
      <c r="I1841" s="68"/>
      <c r="J1841" t="s">
        <v>9016</v>
      </c>
    </row>
    <row r="1842" spans="1:10">
      <c r="A1842" s="68">
        <v>2306</v>
      </c>
      <c r="B1842" s="68" t="s">
        <v>6308</v>
      </c>
      <c r="C1842" s="68"/>
      <c r="D1842" s="68"/>
      <c r="E1842" s="83"/>
      <c r="F1842" s="83"/>
      <c r="G1842" s="83"/>
      <c r="H1842" s="83"/>
      <c r="I1842" s="68"/>
      <c r="J1842" t="s">
        <v>9016</v>
      </c>
    </row>
    <row r="1843" spans="1:10">
      <c r="A1843" s="68">
        <v>2307</v>
      </c>
      <c r="B1843" s="68" t="s">
        <v>6309</v>
      </c>
      <c r="C1843" s="68"/>
      <c r="D1843" s="68" t="s">
        <v>3559</v>
      </c>
      <c r="E1843" s="83"/>
      <c r="F1843" s="83"/>
      <c r="G1843" s="83"/>
      <c r="H1843" s="83"/>
      <c r="I1843" s="68"/>
      <c r="J1843" t="s">
        <v>9016</v>
      </c>
    </row>
    <row r="1844" spans="1:10">
      <c r="A1844" s="68">
        <v>2326</v>
      </c>
      <c r="B1844" s="68" t="s">
        <v>6310</v>
      </c>
      <c r="C1844" s="68"/>
      <c r="D1844" s="68"/>
      <c r="E1844" s="83"/>
      <c r="F1844" s="83"/>
      <c r="G1844" s="83"/>
      <c r="H1844" s="83"/>
      <c r="I1844" s="68"/>
      <c r="J1844" t="s">
        <v>9016</v>
      </c>
    </row>
    <row r="1845" spans="1:10">
      <c r="A1845" s="68">
        <v>2327</v>
      </c>
      <c r="B1845" s="68" t="s">
        <v>6311</v>
      </c>
      <c r="C1845" s="68"/>
      <c r="D1845" s="68"/>
      <c r="E1845" s="83"/>
      <c r="F1845" s="83"/>
      <c r="G1845" s="83"/>
      <c r="H1845" s="83"/>
      <c r="I1845" s="68"/>
      <c r="J1845" t="s">
        <v>9016</v>
      </c>
    </row>
    <row r="1846" spans="1:10">
      <c r="A1846" s="68">
        <v>2350</v>
      </c>
      <c r="B1846" s="68" t="s">
        <v>8520</v>
      </c>
      <c r="C1846" s="68"/>
      <c r="D1846" s="68"/>
      <c r="E1846" s="83"/>
      <c r="F1846" s="83"/>
      <c r="G1846" s="83"/>
      <c r="H1846" s="83"/>
      <c r="I1846" s="68"/>
      <c r="J1846" t="s">
        <v>9016</v>
      </c>
    </row>
    <row r="1847" spans="1:10">
      <c r="A1847" s="68">
        <v>2351</v>
      </c>
      <c r="B1847" s="68" t="s">
        <v>6312</v>
      </c>
      <c r="C1847" s="68"/>
      <c r="D1847" s="68"/>
      <c r="E1847" s="83"/>
      <c r="F1847" s="83"/>
      <c r="G1847" s="83"/>
      <c r="H1847" s="83"/>
      <c r="I1847" s="68"/>
      <c r="J1847" t="s">
        <v>9016</v>
      </c>
    </row>
    <row r="1848" spans="1:10">
      <c r="A1848" s="68">
        <v>2352</v>
      </c>
      <c r="B1848" s="68" t="s">
        <v>6313</v>
      </c>
      <c r="C1848" s="68"/>
      <c r="D1848" s="68"/>
      <c r="E1848" s="83"/>
      <c r="F1848" s="83"/>
      <c r="G1848" s="83"/>
      <c r="H1848" s="83"/>
      <c r="I1848" s="68"/>
      <c r="J1848" t="s">
        <v>9016</v>
      </c>
    </row>
    <row r="1849" spans="1:10">
      <c r="A1849" s="68">
        <v>2353</v>
      </c>
      <c r="B1849" s="68" t="s">
        <v>6314</v>
      </c>
      <c r="C1849" s="68"/>
      <c r="D1849" s="68"/>
      <c r="E1849" s="83"/>
      <c r="F1849" s="83"/>
      <c r="G1849" s="83"/>
      <c r="H1849" s="83"/>
      <c r="I1849" s="68"/>
      <c r="J1849" t="s">
        <v>9016</v>
      </c>
    </row>
    <row r="1850" spans="1:10">
      <c r="A1850" s="68">
        <v>2354</v>
      </c>
      <c r="B1850" s="68" t="s">
        <v>6315</v>
      </c>
      <c r="C1850" s="68"/>
      <c r="D1850" s="68"/>
      <c r="E1850" s="83"/>
      <c r="F1850" s="83"/>
      <c r="G1850" s="83"/>
      <c r="H1850" s="83"/>
      <c r="I1850" s="68"/>
      <c r="J1850" t="s">
        <v>9016</v>
      </c>
    </row>
    <row r="1851" spans="1:10">
      <c r="A1851" s="68">
        <v>2355</v>
      </c>
      <c r="B1851" s="68" t="s">
        <v>6316</v>
      </c>
      <c r="C1851" s="68"/>
      <c r="D1851" s="68"/>
      <c r="E1851" s="83"/>
      <c r="F1851" s="83"/>
      <c r="G1851" s="83"/>
      <c r="H1851" s="83"/>
      <c r="I1851" s="68"/>
      <c r="J1851" t="s">
        <v>9016</v>
      </c>
    </row>
    <row r="1852" spans="1:10">
      <c r="A1852" s="68">
        <v>2357</v>
      </c>
      <c r="B1852" s="68" t="s">
        <v>6317</v>
      </c>
      <c r="C1852" s="68"/>
      <c r="D1852" s="68"/>
      <c r="E1852" s="83"/>
      <c r="F1852" s="83"/>
      <c r="G1852" s="83"/>
      <c r="H1852" s="83"/>
      <c r="I1852" s="68"/>
      <c r="J1852" t="s">
        <v>9016</v>
      </c>
    </row>
    <row r="1853" spans="1:10">
      <c r="A1853" s="68">
        <v>2358</v>
      </c>
      <c r="B1853" s="68" t="s">
        <v>6318</v>
      </c>
      <c r="C1853" s="68"/>
      <c r="D1853" s="68"/>
      <c r="E1853" s="83"/>
      <c r="F1853" s="83"/>
      <c r="G1853" s="83"/>
      <c r="H1853" s="83"/>
      <c r="I1853" s="68"/>
      <c r="J1853" t="s">
        <v>9016</v>
      </c>
    </row>
    <row r="1854" spans="1:10">
      <c r="A1854" s="68">
        <v>2359</v>
      </c>
      <c r="B1854" s="68" t="s">
        <v>6319</v>
      </c>
      <c r="C1854" s="68"/>
      <c r="D1854" s="68"/>
      <c r="E1854" s="83"/>
      <c r="F1854" s="83"/>
      <c r="G1854" s="83"/>
      <c r="H1854" s="83"/>
      <c r="I1854" s="68"/>
      <c r="J1854" t="s">
        <v>9016</v>
      </c>
    </row>
    <row r="1855" spans="1:10">
      <c r="A1855" s="68">
        <v>2391</v>
      </c>
      <c r="B1855" s="68" t="s">
        <v>6320</v>
      </c>
      <c r="C1855" s="68"/>
      <c r="D1855" s="68" t="s">
        <v>3560</v>
      </c>
      <c r="E1855" s="83"/>
      <c r="F1855" s="83"/>
      <c r="G1855" s="83"/>
      <c r="H1855" s="83"/>
      <c r="I1855" s="68"/>
      <c r="J1855" t="s">
        <v>9016</v>
      </c>
    </row>
    <row r="1856" spans="1:10">
      <c r="A1856" s="68">
        <v>2392</v>
      </c>
      <c r="B1856" s="68" t="s">
        <v>6321</v>
      </c>
      <c r="C1856" s="68"/>
      <c r="D1856" s="68" t="s">
        <v>3561</v>
      </c>
      <c r="E1856" s="83"/>
      <c r="F1856" s="83"/>
      <c r="G1856" s="83"/>
      <c r="H1856" s="83"/>
      <c r="I1856" s="68"/>
      <c r="J1856" t="s">
        <v>9016</v>
      </c>
    </row>
    <row r="1857" spans="1:10">
      <c r="A1857" s="68">
        <v>2396</v>
      </c>
      <c r="B1857" s="68" t="s">
        <v>6322</v>
      </c>
      <c r="C1857" s="68"/>
      <c r="D1857" s="68" t="s">
        <v>3562</v>
      </c>
      <c r="E1857" s="83"/>
      <c r="F1857" s="83"/>
      <c r="G1857" s="83"/>
      <c r="H1857" s="83"/>
      <c r="I1857" s="68"/>
      <c r="J1857" t="s">
        <v>9016</v>
      </c>
    </row>
    <row r="1858" spans="1:10">
      <c r="A1858" s="68">
        <v>2406</v>
      </c>
      <c r="B1858" s="68" t="s">
        <v>6323</v>
      </c>
      <c r="C1858" s="68"/>
      <c r="D1858" s="68"/>
      <c r="E1858" s="83"/>
      <c r="F1858" s="83"/>
      <c r="G1858" s="83"/>
      <c r="H1858" s="83"/>
      <c r="I1858" s="68"/>
      <c r="J1858" t="s">
        <v>9016</v>
      </c>
    </row>
    <row r="1859" spans="1:10">
      <c r="A1859" s="68">
        <v>2416</v>
      </c>
      <c r="B1859" s="68" t="s">
        <v>6324</v>
      </c>
      <c r="C1859" s="68"/>
      <c r="D1859" s="68"/>
      <c r="E1859" s="83"/>
      <c r="F1859" s="83"/>
      <c r="G1859" s="83"/>
      <c r="H1859" s="83"/>
      <c r="I1859" s="68"/>
      <c r="J1859" t="s">
        <v>9016</v>
      </c>
    </row>
    <row r="1860" spans="1:10">
      <c r="A1860" s="68">
        <v>2417</v>
      </c>
      <c r="B1860" s="68" t="s">
        <v>6325</v>
      </c>
      <c r="C1860" s="68"/>
      <c r="D1860" s="68"/>
      <c r="E1860" s="83"/>
      <c r="F1860" s="83"/>
      <c r="G1860" s="83"/>
      <c r="H1860" s="83"/>
      <c r="I1860" s="68"/>
      <c r="J1860" t="s">
        <v>9016</v>
      </c>
    </row>
    <row r="1861" spans="1:10">
      <c r="A1861" s="68">
        <v>2418</v>
      </c>
      <c r="B1861" s="68" t="s">
        <v>6326</v>
      </c>
      <c r="C1861" s="68"/>
      <c r="D1861" s="68"/>
      <c r="E1861" s="83"/>
      <c r="F1861" s="83"/>
      <c r="G1861" s="83"/>
      <c r="H1861" s="83"/>
      <c r="I1861" s="68"/>
      <c r="J1861" t="s">
        <v>9016</v>
      </c>
    </row>
    <row r="1862" spans="1:10">
      <c r="A1862" s="68">
        <v>2422</v>
      </c>
      <c r="B1862" s="68" t="s">
        <v>6327</v>
      </c>
      <c r="C1862" s="68"/>
      <c r="D1862" s="68"/>
      <c r="E1862" s="83"/>
      <c r="F1862" s="83"/>
      <c r="G1862" s="83"/>
      <c r="H1862" s="83"/>
      <c r="I1862" s="68"/>
      <c r="J1862" t="s">
        <v>9016</v>
      </c>
    </row>
    <row r="1863" spans="1:10">
      <c r="A1863" s="68">
        <v>2440</v>
      </c>
      <c r="B1863" s="68" t="s">
        <v>8296</v>
      </c>
      <c r="C1863" s="68"/>
      <c r="D1863" s="68"/>
      <c r="E1863" s="83" t="s">
        <v>3470</v>
      </c>
      <c r="F1863" s="83"/>
      <c r="G1863" s="83"/>
      <c r="H1863" s="83"/>
      <c r="I1863" s="68" t="s">
        <v>3676</v>
      </c>
      <c r="J1863" t="s">
        <v>9016</v>
      </c>
    </row>
    <row r="1864" spans="1:10">
      <c r="A1864" s="68">
        <v>2441</v>
      </c>
      <c r="B1864" s="68" t="s">
        <v>6328</v>
      </c>
      <c r="C1864" s="68"/>
      <c r="D1864" s="68"/>
      <c r="E1864" s="83"/>
      <c r="F1864" s="83"/>
      <c r="G1864" s="83"/>
      <c r="H1864" s="83"/>
      <c r="I1864" s="68"/>
      <c r="J1864" t="s">
        <v>9016</v>
      </c>
    </row>
    <row r="1865" spans="1:10">
      <c r="A1865" s="68">
        <v>2442</v>
      </c>
      <c r="B1865" s="68" t="s">
        <v>6329</v>
      </c>
      <c r="C1865" s="68"/>
      <c r="D1865" s="68"/>
      <c r="E1865" s="83"/>
      <c r="F1865" s="83"/>
      <c r="G1865" s="83"/>
      <c r="H1865" s="83"/>
      <c r="I1865" s="68"/>
      <c r="J1865" t="s">
        <v>9016</v>
      </c>
    </row>
    <row r="1866" spans="1:10">
      <c r="A1866" s="68">
        <v>2443</v>
      </c>
      <c r="B1866" s="68" t="s">
        <v>6330</v>
      </c>
      <c r="C1866" s="68"/>
      <c r="D1866" s="68"/>
      <c r="E1866" s="83"/>
      <c r="F1866" s="83"/>
      <c r="G1866" s="83"/>
      <c r="H1866" s="83"/>
      <c r="I1866" s="68"/>
      <c r="J1866" t="s">
        <v>9016</v>
      </c>
    </row>
    <row r="1867" spans="1:10">
      <c r="A1867" s="68">
        <v>2444</v>
      </c>
      <c r="B1867" s="68" t="s">
        <v>6331</v>
      </c>
      <c r="C1867" s="68"/>
      <c r="D1867" s="68"/>
      <c r="E1867" s="83"/>
      <c r="F1867" s="83"/>
      <c r="G1867" s="83"/>
      <c r="H1867" s="83"/>
      <c r="I1867" s="68"/>
      <c r="J1867" t="s">
        <v>9016</v>
      </c>
    </row>
    <row r="1868" spans="1:10">
      <c r="A1868" s="68">
        <v>2445</v>
      </c>
      <c r="B1868" s="68" t="s">
        <v>6332</v>
      </c>
      <c r="C1868" s="68"/>
      <c r="D1868" s="68"/>
      <c r="E1868" s="83"/>
      <c r="F1868" s="83"/>
      <c r="G1868" s="83"/>
      <c r="H1868" s="83"/>
      <c r="I1868" s="68"/>
      <c r="J1868" t="s">
        <v>9016</v>
      </c>
    </row>
    <row r="1869" spans="1:10">
      <c r="A1869" s="68">
        <v>2446</v>
      </c>
      <c r="B1869" s="68" t="s">
        <v>6333</v>
      </c>
      <c r="C1869" s="68"/>
      <c r="D1869" s="68"/>
      <c r="E1869" s="83"/>
      <c r="F1869" s="83"/>
      <c r="G1869" s="83"/>
      <c r="H1869" s="83"/>
      <c r="I1869" s="68"/>
      <c r="J1869" t="s">
        <v>9016</v>
      </c>
    </row>
    <row r="1870" spans="1:10">
      <c r="A1870" s="68">
        <v>2447</v>
      </c>
      <c r="B1870" s="68" t="s">
        <v>8521</v>
      </c>
      <c r="C1870" s="68"/>
      <c r="D1870" s="68"/>
      <c r="E1870" s="83"/>
      <c r="F1870" s="83"/>
      <c r="G1870" s="83"/>
      <c r="H1870" s="83"/>
      <c r="I1870" s="68"/>
      <c r="J1870" t="s">
        <v>9016</v>
      </c>
    </row>
    <row r="1871" spans="1:10">
      <c r="A1871" s="68">
        <v>2448</v>
      </c>
      <c r="B1871" s="68" t="s">
        <v>6334</v>
      </c>
      <c r="C1871" s="68"/>
      <c r="D1871" s="68"/>
      <c r="E1871" s="83"/>
      <c r="F1871" s="83"/>
      <c r="G1871" s="83"/>
      <c r="H1871" s="83"/>
      <c r="I1871" s="68"/>
      <c r="J1871" t="s">
        <v>9016</v>
      </c>
    </row>
    <row r="1872" spans="1:10">
      <c r="A1872" s="68">
        <v>2449</v>
      </c>
      <c r="B1872" s="68" t="s">
        <v>6335</v>
      </c>
      <c r="C1872" s="68"/>
      <c r="D1872" s="68"/>
      <c r="E1872" s="83"/>
      <c r="F1872" s="83"/>
      <c r="G1872" s="83"/>
      <c r="H1872" s="83"/>
      <c r="I1872" s="68"/>
      <c r="J1872" t="s">
        <v>9016</v>
      </c>
    </row>
    <row r="1873" spans="1:10">
      <c r="A1873" s="68">
        <v>2450</v>
      </c>
      <c r="B1873" s="68" t="s">
        <v>6336</v>
      </c>
      <c r="C1873" s="68"/>
      <c r="D1873" s="68" t="s">
        <v>3563</v>
      </c>
      <c r="E1873" s="83"/>
      <c r="F1873" s="83"/>
      <c r="G1873" s="83"/>
      <c r="H1873" s="83"/>
      <c r="I1873" s="68"/>
      <c r="J1873" t="s">
        <v>9016</v>
      </c>
    </row>
    <row r="1874" spans="1:10">
      <c r="A1874" s="68">
        <v>2451</v>
      </c>
      <c r="B1874" s="68" t="s">
        <v>6337</v>
      </c>
      <c r="C1874" s="68"/>
      <c r="D1874" s="68"/>
      <c r="E1874" s="83"/>
      <c r="F1874" s="83"/>
      <c r="G1874" s="83"/>
      <c r="H1874" s="83"/>
      <c r="I1874" s="68"/>
      <c r="J1874" t="s">
        <v>9016</v>
      </c>
    </row>
    <row r="1875" spans="1:10">
      <c r="A1875" s="68">
        <v>2458</v>
      </c>
      <c r="B1875" s="68" t="s">
        <v>6338</v>
      </c>
      <c r="C1875" s="68"/>
      <c r="D1875" s="68"/>
      <c r="E1875" s="83"/>
      <c r="F1875" s="83"/>
      <c r="G1875" s="83"/>
      <c r="H1875" s="83"/>
      <c r="I1875" s="68"/>
      <c r="J1875" t="s">
        <v>9016</v>
      </c>
    </row>
    <row r="1876" spans="1:10">
      <c r="A1876" s="68">
        <v>2459</v>
      </c>
      <c r="B1876" s="68" t="s">
        <v>6339</v>
      </c>
      <c r="C1876" s="68"/>
      <c r="D1876" s="68"/>
      <c r="E1876" s="83"/>
      <c r="F1876" s="83"/>
      <c r="G1876" s="83"/>
      <c r="H1876" s="83"/>
      <c r="I1876" s="68"/>
      <c r="J1876" t="s">
        <v>9016</v>
      </c>
    </row>
    <row r="1877" spans="1:10">
      <c r="A1877" s="68">
        <v>2460</v>
      </c>
      <c r="B1877" s="68" t="s">
        <v>6340</v>
      </c>
      <c r="C1877" s="68"/>
      <c r="D1877" s="68"/>
      <c r="E1877" s="83"/>
      <c r="F1877" s="83"/>
      <c r="G1877" s="83"/>
      <c r="H1877" s="83"/>
      <c r="I1877" s="68"/>
      <c r="J1877" t="s">
        <v>9016</v>
      </c>
    </row>
    <row r="1878" spans="1:10">
      <c r="A1878" s="68">
        <v>2461</v>
      </c>
      <c r="B1878" s="68" t="s">
        <v>6341</v>
      </c>
      <c r="C1878" s="68"/>
      <c r="D1878" s="68"/>
      <c r="E1878" s="83"/>
      <c r="F1878" s="83"/>
      <c r="G1878" s="83"/>
      <c r="H1878" s="83"/>
      <c r="I1878" s="68"/>
      <c r="J1878" t="s">
        <v>9016</v>
      </c>
    </row>
    <row r="1879" spans="1:10">
      <c r="A1879" s="68">
        <v>2462</v>
      </c>
      <c r="B1879" s="68" t="s">
        <v>6342</v>
      </c>
      <c r="C1879" s="68"/>
      <c r="D1879" s="68" t="s">
        <v>3564</v>
      </c>
      <c r="E1879" s="83"/>
      <c r="F1879" s="83"/>
      <c r="G1879" s="83"/>
      <c r="H1879" s="83"/>
      <c r="I1879" s="68"/>
      <c r="J1879" t="s">
        <v>9016</v>
      </c>
    </row>
    <row r="1880" spans="1:10">
      <c r="A1880" s="68">
        <v>2463</v>
      </c>
      <c r="B1880" s="68" t="s">
        <v>6343</v>
      </c>
      <c r="C1880" s="68"/>
      <c r="D1880" s="68"/>
      <c r="E1880" s="83"/>
      <c r="F1880" s="83"/>
      <c r="G1880" s="83"/>
      <c r="H1880" s="83"/>
      <c r="I1880" s="68"/>
      <c r="J1880" t="s">
        <v>9016</v>
      </c>
    </row>
    <row r="1881" spans="1:10">
      <c r="A1881" s="68">
        <v>2464</v>
      </c>
      <c r="B1881" s="68" t="s">
        <v>6344</v>
      </c>
      <c r="C1881" s="68"/>
      <c r="D1881" s="68"/>
      <c r="E1881" s="83"/>
      <c r="F1881" s="83"/>
      <c r="G1881" s="83"/>
      <c r="H1881" s="83"/>
      <c r="I1881" s="68"/>
      <c r="J1881" t="s">
        <v>9016</v>
      </c>
    </row>
    <row r="1882" spans="1:10">
      <c r="A1882" s="68">
        <v>2477</v>
      </c>
      <c r="B1882" s="68" t="s">
        <v>8522</v>
      </c>
      <c r="C1882" s="68"/>
      <c r="D1882" s="68"/>
      <c r="E1882" s="83"/>
      <c r="F1882" s="83"/>
      <c r="G1882" s="83"/>
      <c r="H1882" s="83"/>
      <c r="I1882" s="68"/>
      <c r="J1882" t="s">
        <v>9016</v>
      </c>
    </row>
    <row r="1883" spans="1:10">
      <c r="A1883" s="68">
        <v>2483</v>
      </c>
      <c r="B1883" s="68" t="s">
        <v>6345</v>
      </c>
      <c r="C1883" s="68"/>
      <c r="D1883" s="68"/>
      <c r="E1883" s="83"/>
      <c r="F1883" s="83"/>
      <c r="G1883" s="83"/>
      <c r="H1883" s="83"/>
      <c r="I1883" s="68"/>
      <c r="J1883" t="s">
        <v>9016</v>
      </c>
    </row>
    <row r="1884" spans="1:10">
      <c r="A1884" s="68">
        <v>2497</v>
      </c>
      <c r="B1884" s="68" t="s">
        <v>6346</v>
      </c>
      <c r="C1884" s="68"/>
      <c r="D1884" s="68"/>
      <c r="E1884" s="83"/>
      <c r="F1884" s="83"/>
      <c r="G1884" s="83"/>
      <c r="H1884" s="83"/>
      <c r="I1884" s="68"/>
      <c r="J1884" t="s">
        <v>9016</v>
      </c>
    </row>
    <row r="1885" spans="1:10">
      <c r="A1885" s="68">
        <v>2498</v>
      </c>
      <c r="B1885" s="68" t="s">
        <v>6347</v>
      </c>
      <c r="C1885" s="68"/>
      <c r="D1885" s="68"/>
      <c r="E1885" s="83"/>
      <c r="F1885" s="83"/>
      <c r="G1885" s="83"/>
      <c r="H1885" s="83"/>
      <c r="I1885" s="68"/>
      <c r="J1885" t="s">
        <v>9016</v>
      </c>
    </row>
    <row r="1886" spans="1:10">
      <c r="A1886" s="68">
        <v>2499</v>
      </c>
      <c r="B1886" s="68" t="s">
        <v>6348</v>
      </c>
      <c r="C1886" s="68"/>
      <c r="D1886" s="68" t="s">
        <v>3565</v>
      </c>
      <c r="E1886" s="83"/>
      <c r="F1886" s="83"/>
      <c r="G1886" s="83"/>
      <c r="H1886" s="83"/>
      <c r="I1886" s="68"/>
      <c r="J1886" t="s">
        <v>9016</v>
      </c>
    </row>
    <row r="1887" spans="1:10">
      <c r="A1887" s="68">
        <v>2509</v>
      </c>
      <c r="B1887" s="68" t="s">
        <v>6349</v>
      </c>
      <c r="C1887" s="68"/>
      <c r="D1887" s="68"/>
      <c r="E1887" s="83"/>
      <c r="F1887" s="83"/>
      <c r="G1887" s="83"/>
      <c r="H1887" s="83"/>
      <c r="I1887" s="68"/>
      <c r="J1887" t="s">
        <v>9016</v>
      </c>
    </row>
    <row r="1888" spans="1:10">
      <c r="A1888" s="68">
        <v>2510</v>
      </c>
      <c r="B1888" s="68" t="s">
        <v>6350</v>
      </c>
      <c r="C1888" s="68"/>
      <c r="D1888" s="68"/>
      <c r="E1888" s="83"/>
      <c r="F1888" s="83"/>
      <c r="G1888" s="83"/>
      <c r="H1888" s="83"/>
      <c r="I1888" s="68"/>
      <c r="J1888" t="s">
        <v>9016</v>
      </c>
    </row>
    <row r="1889" spans="1:10">
      <c r="A1889" s="68">
        <v>2519</v>
      </c>
      <c r="B1889" s="68" t="s">
        <v>6351</v>
      </c>
      <c r="C1889" s="68"/>
      <c r="D1889" s="68"/>
      <c r="E1889" s="83"/>
      <c r="F1889" s="83"/>
      <c r="G1889" s="83"/>
      <c r="H1889" s="83"/>
      <c r="I1889" s="68"/>
      <c r="J1889" t="s">
        <v>9016</v>
      </c>
    </row>
    <row r="1890" spans="1:10">
      <c r="A1890" s="68">
        <v>2520</v>
      </c>
      <c r="B1890" s="68" t="s">
        <v>6352</v>
      </c>
      <c r="C1890" s="68"/>
      <c r="D1890" s="68"/>
      <c r="E1890" s="83"/>
      <c r="F1890" s="83"/>
      <c r="G1890" s="83"/>
      <c r="H1890" s="83"/>
      <c r="I1890" s="68"/>
      <c r="J1890" t="s">
        <v>9016</v>
      </c>
    </row>
    <row r="1891" spans="1:10">
      <c r="A1891" s="68">
        <v>2602</v>
      </c>
      <c r="B1891" s="68" t="s">
        <v>6353</v>
      </c>
      <c r="C1891" s="68"/>
      <c r="D1891" s="68"/>
      <c r="E1891" s="83"/>
      <c r="F1891" s="83"/>
      <c r="G1891" s="83"/>
      <c r="H1891" s="83"/>
      <c r="I1891" s="68"/>
      <c r="J1891" t="s">
        <v>9016</v>
      </c>
    </row>
    <row r="1892" spans="1:10">
      <c r="A1892" s="68">
        <v>2603</v>
      </c>
      <c r="B1892" s="68" t="s">
        <v>6354</v>
      </c>
      <c r="C1892" s="68"/>
      <c r="D1892" s="68"/>
      <c r="E1892" s="83"/>
      <c r="F1892" s="83"/>
      <c r="G1892" s="83"/>
      <c r="H1892" s="83"/>
      <c r="I1892" s="68"/>
      <c r="J1892" t="s">
        <v>9016</v>
      </c>
    </row>
    <row r="1893" spans="1:10">
      <c r="A1893" s="68">
        <v>2606</v>
      </c>
      <c r="B1893" s="68" t="s">
        <v>6355</v>
      </c>
      <c r="C1893" s="68"/>
      <c r="D1893" s="68"/>
      <c r="E1893" s="83"/>
      <c r="F1893" s="83"/>
      <c r="G1893" s="83"/>
      <c r="H1893" s="83"/>
      <c r="I1893" s="68"/>
      <c r="J1893" t="s">
        <v>9016</v>
      </c>
    </row>
    <row r="1894" spans="1:10">
      <c r="A1894" s="68">
        <v>2607</v>
      </c>
      <c r="B1894" s="68" t="s">
        <v>6356</v>
      </c>
      <c r="C1894" s="68"/>
      <c r="D1894" s="68"/>
      <c r="E1894" s="83"/>
      <c r="F1894" s="83"/>
      <c r="G1894" s="83"/>
      <c r="H1894" s="83"/>
      <c r="I1894" s="68"/>
      <c r="J1894" t="s">
        <v>9016</v>
      </c>
    </row>
    <row r="1895" spans="1:10">
      <c r="A1895" s="68">
        <v>2608</v>
      </c>
      <c r="B1895" s="68" t="s">
        <v>6357</v>
      </c>
      <c r="C1895" s="68"/>
      <c r="D1895" s="68"/>
      <c r="E1895" s="83"/>
      <c r="F1895" s="83"/>
      <c r="G1895" s="83"/>
      <c r="H1895" s="83"/>
      <c r="I1895" s="68"/>
      <c r="J1895" t="s">
        <v>9016</v>
      </c>
    </row>
    <row r="1896" spans="1:10">
      <c r="A1896" s="68">
        <v>2609</v>
      </c>
      <c r="B1896" s="68" t="s">
        <v>6358</v>
      </c>
      <c r="C1896" s="68"/>
      <c r="D1896" s="68"/>
      <c r="E1896" s="83"/>
      <c r="F1896" s="83"/>
      <c r="G1896" s="83"/>
      <c r="H1896" s="83"/>
      <c r="I1896" s="68"/>
      <c r="J1896" t="s">
        <v>9016</v>
      </c>
    </row>
    <row r="1897" spans="1:10">
      <c r="A1897" s="68">
        <v>2610</v>
      </c>
      <c r="B1897" s="68" t="s">
        <v>6359</v>
      </c>
      <c r="C1897" s="68"/>
      <c r="D1897" s="68" t="s">
        <v>3566</v>
      </c>
      <c r="E1897" s="83"/>
      <c r="F1897" s="83"/>
      <c r="G1897" s="83"/>
      <c r="H1897" s="83"/>
      <c r="I1897" s="68"/>
      <c r="J1897" t="s">
        <v>9016</v>
      </c>
    </row>
    <row r="1898" spans="1:10">
      <c r="A1898" s="68">
        <v>2611</v>
      </c>
      <c r="B1898" s="68" t="s">
        <v>6360</v>
      </c>
      <c r="C1898" s="68"/>
      <c r="D1898" s="68"/>
      <c r="E1898" s="83"/>
      <c r="F1898" s="83"/>
      <c r="G1898" s="83"/>
      <c r="H1898" s="83"/>
      <c r="I1898" s="68"/>
      <c r="J1898" t="s">
        <v>9016</v>
      </c>
    </row>
    <row r="1899" spans="1:10">
      <c r="A1899" s="68">
        <v>2612</v>
      </c>
      <c r="B1899" s="68" t="s">
        <v>6361</v>
      </c>
      <c r="C1899" s="68"/>
      <c r="D1899" s="68"/>
      <c r="E1899" s="83"/>
      <c r="F1899" s="83"/>
      <c r="G1899" s="83"/>
      <c r="H1899" s="83"/>
      <c r="I1899" s="68"/>
      <c r="J1899" t="s">
        <v>9016</v>
      </c>
    </row>
    <row r="1900" spans="1:10">
      <c r="A1900" s="68">
        <v>2613</v>
      </c>
      <c r="B1900" s="68" t="s">
        <v>6362</v>
      </c>
      <c r="C1900" s="68"/>
      <c r="D1900" s="68"/>
      <c r="E1900" s="83"/>
      <c r="F1900" s="83"/>
      <c r="G1900" s="83"/>
      <c r="H1900" s="83"/>
      <c r="I1900" s="68"/>
      <c r="J1900" t="s">
        <v>9016</v>
      </c>
    </row>
    <row r="1901" spans="1:10">
      <c r="A1901" s="68">
        <v>2632</v>
      </c>
      <c r="B1901" s="68" t="s">
        <v>6363</v>
      </c>
      <c r="C1901" s="68"/>
      <c r="D1901" s="68"/>
      <c r="E1901" s="83"/>
      <c r="F1901" s="83"/>
      <c r="G1901" s="83"/>
      <c r="H1901" s="83"/>
      <c r="I1901" s="68"/>
      <c r="J1901" t="s">
        <v>9016</v>
      </c>
    </row>
    <row r="1902" spans="1:10">
      <c r="A1902" s="68">
        <v>2666</v>
      </c>
      <c r="B1902" s="68" t="s">
        <v>6364</v>
      </c>
      <c r="C1902" s="68"/>
      <c r="D1902" s="68"/>
      <c r="E1902" s="83"/>
      <c r="F1902" s="83"/>
      <c r="G1902" s="83"/>
      <c r="H1902" s="83"/>
      <c r="I1902" s="68"/>
      <c r="J1902" t="s">
        <v>9016</v>
      </c>
    </row>
    <row r="1903" spans="1:10">
      <c r="A1903" s="68">
        <v>2671</v>
      </c>
      <c r="B1903" s="68" t="s">
        <v>6365</v>
      </c>
      <c r="C1903" s="68"/>
      <c r="D1903" s="68"/>
      <c r="E1903" s="83"/>
      <c r="F1903" s="83"/>
      <c r="G1903" s="83"/>
      <c r="H1903" s="83"/>
      <c r="I1903" s="68"/>
      <c r="J1903" t="s">
        <v>9016</v>
      </c>
    </row>
    <row r="1904" spans="1:10">
      <c r="A1904" s="68">
        <v>2672</v>
      </c>
      <c r="B1904" s="68" t="s">
        <v>6366</v>
      </c>
      <c r="C1904" s="68"/>
      <c r="D1904" s="68"/>
      <c r="E1904" s="83"/>
      <c r="F1904" s="83"/>
      <c r="G1904" s="83"/>
      <c r="H1904" s="83"/>
      <c r="I1904" s="68"/>
      <c r="J1904" t="s">
        <v>9016</v>
      </c>
    </row>
    <row r="1905" spans="1:10">
      <c r="A1905" s="68">
        <v>2679</v>
      </c>
      <c r="B1905" s="68" t="s">
        <v>6367</v>
      </c>
      <c r="C1905" s="68"/>
      <c r="D1905" s="68"/>
      <c r="E1905" s="83"/>
      <c r="F1905" s="83"/>
      <c r="G1905" s="83"/>
      <c r="H1905" s="83"/>
      <c r="I1905" s="68"/>
      <c r="J1905" t="s">
        <v>9016</v>
      </c>
    </row>
    <row r="1906" spans="1:10">
      <c r="A1906" s="68">
        <v>2680</v>
      </c>
      <c r="B1906" s="68" t="s">
        <v>6368</v>
      </c>
      <c r="C1906" s="68"/>
      <c r="D1906" s="68"/>
      <c r="E1906" s="83"/>
      <c r="F1906" s="83"/>
      <c r="G1906" s="83"/>
      <c r="H1906" s="83"/>
      <c r="I1906" s="68"/>
      <c r="J1906" t="s">
        <v>9016</v>
      </c>
    </row>
    <row r="1907" spans="1:10">
      <c r="A1907" s="68">
        <v>2681</v>
      </c>
      <c r="B1907" s="68" t="s">
        <v>6369</v>
      </c>
      <c r="C1907" s="68"/>
      <c r="D1907" s="68"/>
      <c r="E1907" s="83"/>
      <c r="F1907" s="83"/>
      <c r="G1907" s="83"/>
      <c r="H1907" s="83"/>
      <c r="I1907" s="68"/>
      <c r="J1907" t="s">
        <v>9016</v>
      </c>
    </row>
    <row r="1908" spans="1:10">
      <c r="A1908" s="68">
        <v>2682</v>
      </c>
      <c r="B1908" s="68" t="s">
        <v>6370</v>
      </c>
      <c r="C1908" s="68"/>
      <c r="D1908" s="68"/>
      <c r="E1908" s="83"/>
      <c r="F1908" s="83"/>
      <c r="G1908" s="83"/>
      <c r="H1908" s="83"/>
      <c r="I1908" s="68"/>
      <c r="J1908" t="s">
        <v>9016</v>
      </c>
    </row>
    <row r="1909" spans="1:10">
      <c r="A1909" s="68">
        <v>2683</v>
      </c>
      <c r="B1909" s="68" t="s">
        <v>6371</v>
      </c>
      <c r="C1909" s="68"/>
      <c r="D1909" s="68"/>
      <c r="E1909" s="83"/>
      <c r="F1909" s="83"/>
      <c r="G1909" s="83"/>
      <c r="H1909" s="83"/>
      <c r="I1909" s="68"/>
      <c r="J1909" t="s">
        <v>9016</v>
      </c>
    </row>
    <row r="1910" spans="1:10">
      <c r="A1910" s="68">
        <v>2685</v>
      </c>
      <c r="B1910" s="68" t="s">
        <v>6372</v>
      </c>
      <c r="C1910" s="68"/>
      <c r="D1910" s="68"/>
      <c r="E1910" s="83"/>
      <c r="F1910" s="83"/>
      <c r="G1910" s="83"/>
      <c r="H1910" s="83"/>
      <c r="I1910" s="68"/>
      <c r="J1910" t="s">
        <v>9016</v>
      </c>
    </row>
    <row r="1911" spans="1:10">
      <c r="A1911" s="68">
        <v>2686</v>
      </c>
      <c r="B1911" s="68" t="s">
        <v>8523</v>
      </c>
      <c r="C1911" s="68"/>
      <c r="D1911" s="68"/>
      <c r="E1911" s="83"/>
      <c r="F1911" s="83"/>
      <c r="G1911" s="83"/>
      <c r="H1911" s="83"/>
      <c r="I1911" s="68"/>
      <c r="J1911" t="s">
        <v>9016</v>
      </c>
    </row>
    <row r="1912" spans="1:10">
      <c r="A1912" s="68">
        <v>2687</v>
      </c>
      <c r="B1912" s="68" t="s">
        <v>8524</v>
      </c>
      <c r="C1912" s="68"/>
      <c r="D1912" s="68"/>
      <c r="E1912" s="83"/>
      <c r="F1912" s="83"/>
      <c r="G1912" s="83"/>
      <c r="H1912" s="83"/>
      <c r="I1912" s="68"/>
      <c r="J1912" t="s">
        <v>9016</v>
      </c>
    </row>
    <row r="1913" spans="1:10">
      <c r="A1913" s="68">
        <v>2688</v>
      </c>
      <c r="B1913" s="68" t="s">
        <v>6373</v>
      </c>
      <c r="C1913" s="68"/>
      <c r="D1913" s="68"/>
      <c r="E1913" s="83"/>
      <c r="F1913" s="83"/>
      <c r="G1913" s="83"/>
      <c r="H1913" s="83"/>
      <c r="I1913" s="68"/>
      <c r="J1913" t="s">
        <v>9016</v>
      </c>
    </row>
    <row r="1914" spans="1:10">
      <c r="A1914" s="68">
        <v>2689</v>
      </c>
      <c r="B1914" s="68" t="s">
        <v>6374</v>
      </c>
      <c r="C1914" s="68"/>
      <c r="D1914" s="68" t="s">
        <v>3567</v>
      </c>
      <c r="E1914" s="83"/>
      <c r="F1914" s="83"/>
      <c r="G1914" s="83"/>
      <c r="H1914" s="83"/>
      <c r="I1914" s="68"/>
      <c r="J1914" t="s">
        <v>9016</v>
      </c>
    </row>
    <row r="1915" spans="1:10">
      <c r="A1915" s="68">
        <v>2690</v>
      </c>
      <c r="B1915" s="68" t="s">
        <v>6375</v>
      </c>
      <c r="C1915" s="68"/>
      <c r="D1915" s="68"/>
      <c r="E1915" s="83"/>
      <c r="F1915" s="83"/>
      <c r="G1915" s="83"/>
      <c r="H1915" s="83"/>
      <c r="I1915" s="68"/>
      <c r="J1915" t="s">
        <v>9016</v>
      </c>
    </row>
    <row r="1916" spans="1:10">
      <c r="A1916" s="68">
        <v>2696</v>
      </c>
      <c r="B1916" s="68" t="s">
        <v>6376</v>
      </c>
      <c r="C1916" s="68"/>
      <c r="D1916" s="68"/>
      <c r="E1916" s="83"/>
      <c r="F1916" s="83"/>
      <c r="G1916" s="83"/>
      <c r="H1916" s="83"/>
      <c r="I1916" s="68"/>
      <c r="J1916" t="s">
        <v>9016</v>
      </c>
    </row>
    <row r="1917" spans="1:10">
      <c r="A1917" s="68">
        <v>2697</v>
      </c>
      <c r="B1917" s="68" t="s">
        <v>6377</v>
      </c>
      <c r="C1917" s="68"/>
      <c r="D1917" s="68"/>
      <c r="E1917" s="83"/>
      <c r="F1917" s="83"/>
      <c r="G1917" s="83"/>
      <c r="H1917" s="83"/>
      <c r="I1917" s="68"/>
      <c r="J1917" t="s">
        <v>9016</v>
      </c>
    </row>
    <row r="1918" spans="1:10">
      <c r="A1918" s="68">
        <v>2698</v>
      </c>
      <c r="B1918" s="68" t="s">
        <v>6378</v>
      </c>
      <c r="C1918" s="68"/>
      <c r="D1918" s="68" t="s">
        <v>3568</v>
      </c>
      <c r="E1918" s="83"/>
      <c r="F1918" s="83"/>
      <c r="G1918" s="83"/>
      <c r="H1918" s="83"/>
      <c r="I1918" s="68"/>
      <c r="J1918" t="s">
        <v>9016</v>
      </c>
    </row>
    <row r="1919" spans="1:10">
      <c r="A1919" s="68">
        <v>2699</v>
      </c>
      <c r="B1919" s="68" t="s">
        <v>6379</v>
      </c>
      <c r="C1919" s="68"/>
      <c r="D1919" s="68"/>
      <c r="E1919" s="83"/>
      <c r="F1919" s="83"/>
      <c r="G1919" s="83"/>
      <c r="H1919" s="83"/>
      <c r="I1919" s="68"/>
      <c r="J1919" t="s">
        <v>9016</v>
      </c>
    </row>
    <row r="1920" spans="1:10">
      <c r="A1920" s="68">
        <v>2700</v>
      </c>
      <c r="B1920" s="68" t="s">
        <v>8525</v>
      </c>
      <c r="C1920" s="68"/>
      <c r="D1920" s="68"/>
      <c r="E1920" s="83"/>
      <c r="F1920" s="83"/>
      <c r="G1920" s="83"/>
      <c r="H1920" s="83"/>
      <c r="I1920" s="68"/>
      <c r="J1920" t="s">
        <v>9016</v>
      </c>
    </row>
    <row r="1921" spans="1:10">
      <c r="A1921" s="68">
        <v>2701</v>
      </c>
      <c r="B1921" s="68" t="s">
        <v>6380</v>
      </c>
      <c r="C1921" s="68"/>
      <c r="D1921" s="68"/>
      <c r="E1921" s="83"/>
      <c r="F1921" s="83"/>
      <c r="G1921" s="83"/>
      <c r="H1921" s="83"/>
      <c r="I1921" s="68"/>
      <c r="J1921" t="s">
        <v>9016</v>
      </c>
    </row>
    <row r="1922" spans="1:10">
      <c r="A1922" s="68">
        <v>2724</v>
      </c>
      <c r="B1922" s="68" t="s">
        <v>6381</v>
      </c>
      <c r="C1922" s="68"/>
      <c r="D1922" s="68"/>
      <c r="E1922" s="83"/>
      <c r="F1922" s="83"/>
      <c r="G1922" s="83"/>
      <c r="H1922" s="83"/>
      <c r="I1922" s="68"/>
      <c r="J1922" t="s">
        <v>9016</v>
      </c>
    </row>
    <row r="1923" spans="1:10">
      <c r="A1923" s="68">
        <v>2725</v>
      </c>
      <c r="B1923" s="68" t="s">
        <v>8297</v>
      </c>
      <c r="C1923" s="68"/>
      <c r="D1923" s="68"/>
      <c r="E1923" s="83" t="s">
        <v>3470</v>
      </c>
      <c r="F1923" s="83"/>
      <c r="G1923" s="83"/>
      <c r="H1923" s="83"/>
      <c r="I1923" s="68" t="s">
        <v>3674</v>
      </c>
      <c r="J1923" t="s">
        <v>9016</v>
      </c>
    </row>
    <row r="1924" spans="1:10">
      <c r="A1924" s="68">
        <v>2728</v>
      </c>
      <c r="B1924" s="68" t="s">
        <v>8204</v>
      </c>
      <c r="C1924" s="68"/>
      <c r="D1924" s="68"/>
      <c r="E1924" s="83" t="s">
        <v>3470</v>
      </c>
      <c r="F1924" s="83"/>
      <c r="G1924" s="83"/>
      <c r="H1924" s="83"/>
      <c r="I1924" s="68" t="s">
        <v>3679</v>
      </c>
      <c r="J1924" t="s">
        <v>9016</v>
      </c>
    </row>
    <row r="1925" spans="1:10">
      <c r="A1925" s="68">
        <v>2729</v>
      </c>
      <c r="B1925" s="68" t="s">
        <v>8205</v>
      </c>
      <c r="C1925" s="68"/>
      <c r="D1925" s="68"/>
      <c r="E1925" s="83" t="s">
        <v>3470</v>
      </c>
      <c r="F1925" s="83"/>
      <c r="G1925" s="83"/>
      <c r="H1925" s="83"/>
      <c r="I1925" s="68" t="s">
        <v>3679</v>
      </c>
      <c r="J1925" t="s">
        <v>9016</v>
      </c>
    </row>
    <row r="1926" spans="1:10">
      <c r="A1926" s="68">
        <v>2730</v>
      </c>
      <c r="B1926" s="68" t="s">
        <v>8206</v>
      </c>
      <c r="C1926" s="68"/>
      <c r="D1926" s="68" t="s">
        <v>4233</v>
      </c>
      <c r="E1926" s="83" t="s">
        <v>3470</v>
      </c>
      <c r="F1926" s="83"/>
      <c r="G1926" s="83"/>
      <c r="H1926" s="83"/>
      <c r="I1926" s="68" t="s">
        <v>3679</v>
      </c>
      <c r="J1926" t="s">
        <v>9016</v>
      </c>
    </row>
    <row r="1927" spans="1:10">
      <c r="A1927" s="68">
        <v>2736</v>
      </c>
      <c r="B1927" s="68" t="s">
        <v>6382</v>
      </c>
      <c r="C1927" s="68"/>
      <c r="D1927" s="68"/>
      <c r="E1927" s="83"/>
      <c r="F1927" s="83"/>
      <c r="G1927" s="83"/>
      <c r="H1927" s="83"/>
      <c r="I1927" s="68"/>
      <c r="J1927" t="s">
        <v>9016</v>
      </c>
    </row>
    <row r="1928" spans="1:10">
      <c r="A1928" s="68">
        <v>2738</v>
      </c>
      <c r="B1928" s="68" t="s">
        <v>6383</v>
      </c>
      <c r="C1928" s="68"/>
      <c r="D1928" s="68"/>
      <c r="E1928" s="83"/>
      <c r="F1928" s="83"/>
      <c r="G1928" s="83"/>
      <c r="H1928" s="83"/>
      <c r="I1928" s="68"/>
      <c r="J1928" t="s">
        <v>9016</v>
      </c>
    </row>
    <row r="1929" spans="1:10">
      <c r="A1929" s="68">
        <v>2741</v>
      </c>
      <c r="B1929" s="68" t="s">
        <v>6384</v>
      </c>
      <c r="C1929" s="68"/>
      <c r="D1929" s="68"/>
      <c r="E1929" s="83"/>
      <c r="F1929" s="83"/>
      <c r="G1929" s="83"/>
      <c r="H1929" s="83"/>
      <c r="I1929" s="68"/>
      <c r="J1929" t="s">
        <v>9016</v>
      </c>
    </row>
    <row r="1930" spans="1:10">
      <c r="A1930" s="68">
        <v>2742</v>
      </c>
      <c r="B1930" s="68" t="s">
        <v>6385</v>
      </c>
      <c r="C1930" s="68"/>
      <c r="D1930" s="68" t="s">
        <v>3569</v>
      </c>
      <c r="E1930" s="83"/>
      <c r="F1930" s="83"/>
      <c r="G1930" s="83"/>
      <c r="H1930" s="83"/>
      <c r="I1930" s="68"/>
      <c r="J1930" t="s">
        <v>9016</v>
      </c>
    </row>
    <row r="1931" spans="1:10">
      <c r="A1931" s="68">
        <v>2743</v>
      </c>
      <c r="B1931" s="68" t="s">
        <v>6386</v>
      </c>
      <c r="C1931" s="68"/>
      <c r="D1931" s="68"/>
      <c r="E1931" s="83"/>
      <c r="F1931" s="83"/>
      <c r="G1931" s="83"/>
      <c r="H1931" s="83"/>
      <c r="I1931" s="68"/>
      <c r="J1931" t="s">
        <v>9016</v>
      </c>
    </row>
    <row r="1932" spans="1:10">
      <c r="A1932" s="68">
        <v>2744</v>
      </c>
      <c r="B1932" s="68" t="s">
        <v>6387</v>
      </c>
      <c r="C1932" s="68"/>
      <c r="D1932" s="68"/>
      <c r="E1932" s="83"/>
      <c r="F1932" s="83"/>
      <c r="G1932" s="83"/>
      <c r="H1932" s="83"/>
      <c r="I1932" s="68"/>
      <c r="J1932" t="s">
        <v>9016</v>
      </c>
    </row>
    <row r="1933" spans="1:10">
      <c r="A1933" s="68">
        <v>2745</v>
      </c>
      <c r="B1933" s="68" t="s">
        <v>6388</v>
      </c>
      <c r="C1933" s="68"/>
      <c r="D1933" s="68"/>
      <c r="E1933" s="83"/>
      <c r="F1933" s="83"/>
      <c r="G1933" s="83"/>
      <c r="H1933" s="83"/>
      <c r="I1933" s="68"/>
      <c r="J1933" t="s">
        <v>9016</v>
      </c>
    </row>
    <row r="1934" spans="1:10">
      <c r="A1934" s="68">
        <v>2746</v>
      </c>
      <c r="B1934" s="68" t="s">
        <v>6389</v>
      </c>
      <c r="C1934" s="68"/>
      <c r="D1934" s="68"/>
      <c r="E1934" s="83"/>
      <c r="F1934" s="83"/>
      <c r="G1934" s="83"/>
      <c r="H1934" s="83"/>
      <c r="I1934" s="68"/>
      <c r="J1934" t="s">
        <v>9016</v>
      </c>
    </row>
    <row r="1935" spans="1:10">
      <c r="A1935" s="68">
        <v>2747</v>
      </c>
      <c r="B1935" s="68" t="s">
        <v>6390</v>
      </c>
      <c r="C1935" s="68"/>
      <c r="D1935" s="68"/>
      <c r="E1935" s="83"/>
      <c r="F1935" s="83"/>
      <c r="G1935" s="83"/>
      <c r="H1935" s="83"/>
      <c r="I1935" s="68"/>
      <c r="J1935" t="s">
        <v>9016</v>
      </c>
    </row>
    <row r="1936" spans="1:10">
      <c r="A1936" s="68">
        <v>2748</v>
      </c>
      <c r="B1936" s="68" t="s">
        <v>6391</v>
      </c>
      <c r="C1936" s="68"/>
      <c r="D1936" s="68"/>
      <c r="E1936" s="83"/>
      <c r="F1936" s="83"/>
      <c r="G1936" s="83"/>
      <c r="H1936" s="83"/>
      <c r="I1936" s="68"/>
      <c r="J1936" t="s">
        <v>9016</v>
      </c>
    </row>
    <row r="1937" spans="1:10">
      <c r="A1937" s="68">
        <v>2789</v>
      </c>
      <c r="B1937" s="68" t="s">
        <v>6392</v>
      </c>
      <c r="C1937" s="68"/>
      <c r="D1937" s="68"/>
      <c r="E1937" s="83"/>
      <c r="F1937" s="83"/>
      <c r="G1937" s="83"/>
      <c r="H1937" s="83"/>
      <c r="I1937" s="68"/>
      <c r="J1937" t="s">
        <v>9016</v>
      </c>
    </row>
    <row r="1938" spans="1:10">
      <c r="A1938" s="68">
        <v>2790</v>
      </c>
      <c r="B1938" s="68" t="s">
        <v>6393</v>
      </c>
      <c r="C1938" s="68"/>
      <c r="D1938" s="68"/>
      <c r="E1938" s="83"/>
      <c r="F1938" s="83"/>
      <c r="G1938" s="83"/>
      <c r="H1938" s="83"/>
      <c r="I1938" s="68"/>
      <c r="J1938" t="s">
        <v>9016</v>
      </c>
    </row>
    <row r="1939" spans="1:10">
      <c r="A1939" s="68">
        <v>2791</v>
      </c>
      <c r="B1939" s="68" t="s">
        <v>8526</v>
      </c>
      <c r="C1939" s="68"/>
      <c r="D1939" s="68"/>
      <c r="E1939" s="83"/>
      <c r="F1939" s="83"/>
      <c r="G1939" s="83"/>
      <c r="H1939" s="83"/>
      <c r="I1939" s="68"/>
      <c r="J1939" t="s">
        <v>9016</v>
      </c>
    </row>
    <row r="1940" spans="1:10">
      <c r="A1940" s="68">
        <v>2792</v>
      </c>
      <c r="B1940" s="68" t="s">
        <v>6394</v>
      </c>
      <c r="C1940" s="68"/>
      <c r="D1940" s="68"/>
      <c r="E1940" s="83"/>
      <c r="F1940" s="83"/>
      <c r="G1940" s="83"/>
      <c r="H1940" s="83"/>
      <c r="I1940" s="68"/>
      <c r="J1940" t="s">
        <v>9016</v>
      </c>
    </row>
    <row r="1941" spans="1:10">
      <c r="A1941" s="68">
        <v>2793</v>
      </c>
      <c r="B1941" s="68" t="s">
        <v>6395</v>
      </c>
      <c r="C1941" s="68"/>
      <c r="D1941" s="68"/>
      <c r="E1941" s="83"/>
      <c r="F1941" s="83"/>
      <c r="G1941" s="83"/>
      <c r="H1941" s="83"/>
      <c r="I1941" s="68"/>
      <c r="J1941" t="s">
        <v>9016</v>
      </c>
    </row>
    <row r="1942" spans="1:10">
      <c r="A1942" s="68">
        <v>2801</v>
      </c>
      <c r="B1942" s="68" t="s">
        <v>6396</v>
      </c>
      <c r="C1942" s="68"/>
      <c r="D1942" s="68"/>
      <c r="E1942" s="83"/>
      <c r="F1942" s="83"/>
      <c r="G1942" s="83"/>
      <c r="H1942" s="83"/>
      <c r="I1942" s="68"/>
      <c r="J1942" t="s">
        <v>9016</v>
      </c>
    </row>
    <row r="1943" spans="1:10">
      <c r="A1943" s="68">
        <v>2808</v>
      </c>
      <c r="B1943" s="68" t="s">
        <v>6397</v>
      </c>
      <c r="C1943" s="68"/>
      <c r="D1943" s="68"/>
      <c r="E1943" s="83"/>
      <c r="F1943" s="83"/>
      <c r="G1943" s="83"/>
      <c r="H1943" s="83"/>
      <c r="I1943" s="68"/>
      <c r="J1943" t="s">
        <v>9016</v>
      </c>
    </row>
    <row r="1944" spans="1:10">
      <c r="A1944" s="68">
        <v>2824</v>
      </c>
      <c r="B1944" s="68" t="s">
        <v>6398</v>
      </c>
      <c r="C1944" s="68"/>
      <c r="D1944" s="68"/>
      <c r="E1944" s="83"/>
      <c r="F1944" s="83"/>
      <c r="G1944" s="83"/>
      <c r="H1944" s="83"/>
      <c r="I1944" s="68"/>
      <c r="J1944" t="s">
        <v>9016</v>
      </c>
    </row>
    <row r="1945" spans="1:10">
      <c r="A1945" s="68">
        <v>2825</v>
      </c>
      <c r="B1945" s="68" t="s">
        <v>6399</v>
      </c>
      <c r="C1945" s="68"/>
      <c r="D1945" s="68"/>
      <c r="E1945" s="83"/>
      <c r="F1945" s="83"/>
      <c r="G1945" s="83"/>
      <c r="H1945" s="83"/>
      <c r="I1945" s="68"/>
      <c r="J1945" t="s">
        <v>9016</v>
      </c>
    </row>
    <row r="1946" spans="1:10">
      <c r="A1946" s="68">
        <v>2844</v>
      </c>
      <c r="B1946" s="68" t="s">
        <v>6400</v>
      </c>
      <c r="C1946" s="68"/>
      <c r="D1946" s="68"/>
      <c r="E1946" s="83"/>
      <c r="F1946" s="83"/>
      <c r="G1946" s="83"/>
      <c r="H1946" s="83"/>
      <c r="I1946" s="68"/>
      <c r="J1946" t="s">
        <v>9016</v>
      </c>
    </row>
    <row r="1947" spans="1:10">
      <c r="A1947" s="68">
        <v>2845</v>
      </c>
      <c r="B1947" s="68" t="s">
        <v>6401</v>
      </c>
      <c r="C1947" s="68"/>
      <c r="D1947" s="68"/>
      <c r="E1947" s="83"/>
      <c r="F1947" s="83"/>
      <c r="G1947" s="83"/>
      <c r="H1947" s="83"/>
      <c r="I1947" s="68"/>
      <c r="J1947" t="s">
        <v>9016</v>
      </c>
    </row>
    <row r="1948" spans="1:10">
      <c r="A1948" s="68">
        <v>2860</v>
      </c>
      <c r="B1948" s="68" t="s">
        <v>8527</v>
      </c>
      <c r="C1948" s="68"/>
      <c r="D1948" s="68"/>
      <c r="E1948" s="83"/>
      <c r="F1948" s="83"/>
      <c r="G1948" s="83"/>
      <c r="H1948" s="83"/>
      <c r="I1948" s="68"/>
      <c r="J1948" t="s">
        <v>9016</v>
      </c>
    </row>
    <row r="1949" spans="1:10">
      <c r="A1949" s="68">
        <v>2881</v>
      </c>
      <c r="B1949" s="68" t="s">
        <v>6402</v>
      </c>
      <c r="C1949" s="68"/>
      <c r="D1949" s="68"/>
      <c r="E1949" s="83"/>
      <c r="F1949" s="83"/>
      <c r="G1949" s="83"/>
      <c r="H1949" s="83"/>
      <c r="I1949" s="68"/>
      <c r="J1949" t="s">
        <v>9016</v>
      </c>
    </row>
    <row r="1950" spans="1:10">
      <c r="A1950" s="68">
        <v>2893</v>
      </c>
      <c r="B1950" s="68" t="s">
        <v>6403</v>
      </c>
      <c r="C1950" s="68"/>
      <c r="D1950" s="68"/>
      <c r="E1950" s="83"/>
      <c r="F1950" s="83"/>
      <c r="G1950" s="83"/>
      <c r="H1950" s="83"/>
      <c r="I1950" s="68"/>
      <c r="J1950" t="s">
        <v>9016</v>
      </c>
    </row>
    <row r="1951" spans="1:10">
      <c r="A1951" s="68">
        <v>2899</v>
      </c>
      <c r="B1951" s="68" t="s">
        <v>6404</v>
      </c>
      <c r="C1951" s="68"/>
      <c r="D1951" s="68"/>
      <c r="E1951" s="83"/>
      <c r="F1951" s="83"/>
      <c r="G1951" s="83"/>
      <c r="H1951" s="83"/>
      <c r="I1951" s="68"/>
      <c r="J1951" t="s">
        <v>9016</v>
      </c>
    </row>
    <row r="1952" spans="1:10">
      <c r="A1952" s="68">
        <v>2900</v>
      </c>
      <c r="B1952" s="68" t="s">
        <v>6405</v>
      </c>
      <c r="C1952" s="68"/>
      <c r="D1952" s="68"/>
      <c r="E1952" s="83"/>
      <c r="F1952" s="83"/>
      <c r="G1952" s="83"/>
      <c r="H1952" s="83"/>
      <c r="I1952" s="68"/>
      <c r="J1952" t="s">
        <v>9016</v>
      </c>
    </row>
    <row r="1953" spans="1:10">
      <c r="A1953" s="68">
        <v>2904</v>
      </c>
      <c r="B1953" s="68" t="s">
        <v>6406</v>
      </c>
      <c r="C1953" s="68"/>
      <c r="D1953" s="68"/>
      <c r="E1953" s="83"/>
      <c r="F1953" s="83"/>
      <c r="G1953" s="83"/>
      <c r="H1953" s="83"/>
      <c r="I1953" s="68"/>
      <c r="J1953" t="s">
        <v>9016</v>
      </c>
    </row>
    <row r="1954" spans="1:10">
      <c r="A1954" s="68">
        <v>2905</v>
      </c>
      <c r="B1954" s="68" t="s">
        <v>6407</v>
      </c>
      <c r="C1954" s="68"/>
      <c r="D1954" s="68"/>
      <c r="E1954" s="83"/>
      <c r="F1954" s="83"/>
      <c r="G1954" s="83"/>
      <c r="H1954" s="83"/>
      <c r="I1954" s="68"/>
      <c r="J1954" t="s">
        <v>9016</v>
      </c>
    </row>
    <row r="1955" spans="1:10">
      <c r="A1955" s="68">
        <v>2914</v>
      </c>
      <c r="B1955" s="68" t="s">
        <v>6408</v>
      </c>
      <c r="C1955" s="68"/>
      <c r="D1955" s="68"/>
      <c r="E1955" s="83"/>
      <c r="F1955" s="83"/>
      <c r="G1955" s="83"/>
      <c r="H1955" s="83"/>
      <c r="I1955" s="68"/>
      <c r="J1955" t="s">
        <v>9016</v>
      </c>
    </row>
    <row r="1956" spans="1:10">
      <c r="A1956" s="68">
        <v>2915</v>
      </c>
      <c r="B1956" s="68" t="s">
        <v>6409</v>
      </c>
      <c r="C1956" s="68"/>
      <c r="D1956" s="68"/>
      <c r="E1956" s="83"/>
      <c r="F1956" s="83"/>
      <c r="G1956" s="83"/>
      <c r="H1956" s="83"/>
      <c r="I1956" s="68"/>
      <c r="J1956" t="s">
        <v>9016</v>
      </c>
    </row>
    <row r="1957" spans="1:10">
      <c r="A1957" s="68">
        <v>2918</v>
      </c>
      <c r="B1957" s="68" t="s">
        <v>6410</v>
      </c>
      <c r="C1957" s="68"/>
      <c r="D1957" s="68"/>
      <c r="E1957" s="83"/>
      <c r="F1957" s="83"/>
      <c r="G1957" s="83"/>
      <c r="H1957" s="83"/>
      <c r="I1957" s="68"/>
      <c r="J1957" t="s">
        <v>9016</v>
      </c>
    </row>
    <row r="1958" spans="1:10">
      <c r="A1958" s="68">
        <v>2919</v>
      </c>
      <c r="B1958" s="68" t="s">
        <v>6411</v>
      </c>
      <c r="C1958" s="68"/>
      <c r="D1958" s="68"/>
      <c r="E1958" s="83"/>
      <c r="F1958" s="83"/>
      <c r="G1958" s="83"/>
      <c r="H1958" s="83"/>
      <c r="I1958" s="68"/>
      <c r="J1958" t="s">
        <v>9016</v>
      </c>
    </row>
    <row r="1959" spans="1:10">
      <c r="A1959" s="68">
        <v>2941</v>
      </c>
      <c r="B1959" s="68" t="s">
        <v>6412</v>
      </c>
      <c r="C1959" s="68"/>
      <c r="D1959" s="68"/>
      <c r="E1959" s="83"/>
      <c r="F1959" s="83"/>
      <c r="G1959" s="83"/>
      <c r="H1959" s="83"/>
      <c r="I1959" s="68"/>
      <c r="J1959" t="s">
        <v>9016</v>
      </c>
    </row>
    <row r="1960" spans="1:10">
      <c r="A1960" s="68">
        <v>2943</v>
      </c>
      <c r="B1960" s="68" t="s">
        <v>6413</v>
      </c>
      <c r="C1960" s="68"/>
      <c r="D1960" s="68"/>
      <c r="E1960" s="83"/>
      <c r="F1960" s="83"/>
      <c r="G1960" s="83"/>
      <c r="H1960" s="83"/>
      <c r="I1960" s="68"/>
      <c r="J1960" t="s">
        <v>9016</v>
      </c>
    </row>
    <row r="1961" spans="1:10">
      <c r="A1961" s="68">
        <v>2949</v>
      </c>
      <c r="B1961" s="68" t="s">
        <v>6414</v>
      </c>
      <c r="C1961" s="68"/>
      <c r="D1961" s="68"/>
      <c r="E1961" s="83"/>
      <c r="F1961" s="83"/>
      <c r="G1961" s="83"/>
      <c r="H1961" s="83"/>
      <c r="I1961" s="68"/>
      <c r="J1961" t="s">
        <v>9016</v>
      </c>
    </row>
    <row r="1962" spans="1:10">
      <c r="A1962" s="68">
        <v>2950</v>
      </c>
      <c r="B1962" s="68" t="s">
        <v>6415</v>
      </c>
      <c r="C1962" s="68"/>
      <c r="D1962" s="68"/>
      <c r="E1962" s="83"/>
      <c r="F1962" s="83"/>
      <c r="G1962" s="83"/>
      <c r="H1962" s="83"/>
      <c r="I1962" s="68"/>
      <c r="J1962" t="s">
        <v>9016</v>
      </c>
    </row>
    <row r="1963" spans="1:10">
      <c r="A1963" s="68">
        <v>2951</v>
      </c>
      <c r="B1963" s="68" t="s">
        <v>6416</v>
      </c>
      <c r="C1963" s="68"/>
      <c r="D1963" s="68"/>
      <c r="E1963" s="83"/>
      <c r="F1963" s="83"/>
      <c r="G1963" s="83"/>
      <c r="H1963" s="83"/>
      <c r="I1963" s="68"/>
      <c r="J1963" t="s">
        <v>9016</v>
      </c>
    </row>
    <row r="1964" spans="1:10">
      <c r="A1964" s="68">
        <v>2952</v>
      </c>
      <c r="B1964" s="68" t="s">
        <v>6417</v>
      </c>
      <c r="C1964" s="68"/>
      <c r="D1964" s="68"/>
      <c r="E1964" s="83"/>
      <c r="F1964" s="83"/>
      <c r="G1964" s="83"/>
      <c r="H1964" s="83"/>
      <c r="I1964" s="68"/>
      <c r="J1964" t="s">
        <v>9016</v>
      </c>
    </row>
    <row r="1965" spans="1:10">
      <c r="A1965" s="68">
        <v>2953</v>
      </c>
      <c r="B1965" s="68" t="s">
        <v>6418</v>
      </c>
      <c r="C1965" s="68"/>
      <c r="D1965" s="68"/>
      <c r="E1965" s="83"/>
      <c r="F1965" s="83"/>
      <c r="G1965" s="83"/>
      <c r="H1965" s="83"/>
      <c r="I1965" s="68"/>
      <c r="J1965" t="s">
        <v>9016</v>
      </c>
    </row>
    <row r="1966" spans="1:10">
      <c r="A1966" s="68">
        <v>2954</v>
      </c>
      <c r="B1966" s="68" t="s">
        <v>6419</v>
      </c>
      <c r="C1966" s="68"/>
      <c r="D1966" s="68"/>
      <c r="E1966" s="83"/>
      <c r="F1966" s="83"/>
      <c r="G1966" s="83"/>
      <c r="H1966" s="83"/>
      <c r="I1966" s="68"/>
      <c r="J1966" t="s">
        <v>9016</v>
      </c>
    </row>
    <row r="1967" spans="1:10">
      <c r="A1967" s="68">
        <v>2955</v>
      </c>
      <c r="B1967" s="68" t="s">
        <v>6420</v>
      </c>
      <c r="C1967" s="68"/>
      <c r="D1967" s="68"/>
      <c r="E1967" s="83"/>
      <c r="F1967" s="83"/>
      <c r="G1967" s="83"/>
      <c r="H1967" s="83"/>
      <c r="I1967" s="68"/>
      <c r="J1967" t="s">
        <v>9016</v>
      </c>
    </row>
    <row r="1968" spans="1:10">
      <c r="A1968" s="68">
        <v>2980</v>
      </c>
      <c r="B1968" s="68" t="s">
        <v>6421</v>
      </c>
      <c r="C1968" s="68"/>
      <c r="D1968" s="68"/>
      <c r="E1968" s="83"/>
      <c r="F1968" s="83"/>
      <c r="G1968" s="83"/>
      <c r="H1968" s="83"/>
      <c r="I1968" s="68"/>
      <c r="J1968" t="s">
        <v>9016</v>
      </c>
    </row>
    <row r="1969" spans="1:10">
      <c r="A1969" s="68">
        <v>3002</v>
      </c>
      <c r="B1969" s="68" t="s">
        <v>6422</v>
      </c>
      <c r="C1969" s="68"/>
      <c r="D1969" s="68"/>
      <c r="E1969" s="83"/>
      <c r="F1969" s="83"/>
      <c r="G1969" s="83"/>
      <c r="H1969" s="83"/>
      <c r="I1969" s="68"/>
      <c r="J1969" t="s">
        <v>9016</v>
      </c>
    </row>
    <row r="1970" spans="1:10">
      <c r="A1970" s="68">
        <v>3020</v>
      </c>
      <c r="B1970" s="68" t="s">
        <v>6423</v>
      </c>
      <c r="C1970" s="68"/>
      <c r="D1970" s="68"/>
      <c r="E1970" s="83"/>
      <c r="F1970" s="83"/>
      <c r="G1970" s="83"/>
      <c r="H1970" s="83"/>
      <c r="I1970" s="68"/>
      <c r="J1970" t="s">
        <v>9016</v>
      </c>
    </row>
    <row r="1971" spans="1:10">
      <c r="A1971" s="68">
        <v>3027</v>
      </c>
      <c r="B1971" s="68" t="s">
        <v>6424</v>
      </c>
      <c r="C1971" s="68"/>
      <c r="D1971" s="68"/>
      <c r="E1971" s="83"/>
      <c r="F1971" s="83"/>
      <c r="G1971" s="83"/>
      <c r="H1971" s="83"/>
      <c r="I1971" s="68"/>
      <c r="J1971" t="s">
        <v>9016</v>
      </c>
    </row>
    <row r="1972" spans="1:10">
      <c r="A1972" s="68">
        <v>3028</v>
      </c>
      <c r="B1972" s="68" t="s">
        <v>6425</v>
      </c>
      <c r="C1972" s="68"/>
      <c r="D1972" s="68"/>
      <c r="E1972" s="83"/>
      <c r="F1972" s="83"/>
      <c r="G1972" s="83"/>
      <c r="H1972" s="83"/>
      <c r="I1972" s="68"/>
      <c r="J1972" t="s">
        <v>9016</v>
      </c>
    </row>
    <row r="1973" spans="1:10">
      <c r="A1973" s="68">
        <v>3029</v>
      </c>
      <c r="B1973" s="68" t="s">
        <v>6426</v>
      </c>
      <c r="C1973" s="68"/>
      <c r="D1973" s="68"/>
      <c r="E1973" s="83"/>
      <c r="F1973" s="83"/>
      <c r="G1973" s="83"/>
      <c r="H1973" s="83"/>
      <c r="I1973" s="68"/>
      <c r="J1973" t="s">
        <v>9016</v>
      </c>
    </row>
    <row r="1974" spans="1:10">
      <c r="A1974" s="68">
        <v>3030</v>
      </c>
      <c r="B1974" s="68" t="s">
        <v>6427</v>
      </c>
      <c r="C1974" s="68"/>
      <c r="D1974" s="68"/>
      <c r="E1974" s="83"/>
      <c r="F1974" s="83"/>
      <c r="G1974" s="83"/>
      <c r="H1974" s="83"/>
      <c r="I1974" s="68"/>
      <c r="J1974" t="s">
        <v>9016</v>
      </c>
    </row>
    <row r="1975" spans="1:10">
      <c r="A1975" s="68">
        <v>3031</v>
      </c>
      <c r="B1975" s="68" t="s">
        <v>6428</v>
      </c>
      <c r="C1975" s="68"/>
      <c r="D1975" s="68"/>
      <c r="E1975" s="83"/>
      <c r="F1975" s="83"/>
      <c r="G1975" s="83"/>
      <c r="H1975" s="83"/>
      <c r="I1975" s="68"/>
      <c r="J1975" t="s">
        <v>9016</v>
      </c>
    </row>
    <row r="1976" spans="1:10">
      <c r="A1976" s="68">
        <v>3032</v>
      </c>
      <c r="B1976" s="68" t="s">
        <v>6429</v>
      </c>
      <c r="C1976" s="68"/>
      <c r="D1976" s="68"/>
      <c r="E1976" s="83"/>
      <c r="F1976" s="83"/>
      <c r="G1976" s="83"/>
      <c r="H1976" s="83"/>
      <c r="I1976" s="68"/>
      <c r="J1976" t="s">
        <v>9016</v>
      </c>
    </row>
    <row r="1977" spans="1:10">
      <c r="A1977" s="68">
        <v>3033</v>
      </c>
      <c r="B1977" s="68" t="s">
        <v>8298</v>
      </c>
      <c r="C1977" s="68"/>
      <c r="D1977" s="68"/>
      <c r="E1977" s="83" t="s">
        <v>3470</v>
      </c>
      <c r="F1977" s="83"/>
      <c r="G1977" s="83"/>
      <c r="H1977" s="83"/>
      <c r="I1977" s="68" t="s">
        <v>3679</v>
      </c>
      <c r="J1977" t="s">
        <v>9016</v>
      </c>
    </row>
    <row r="1978" spans="1:10">
      <c r="A1978" s="68">
        <v>3034</v>
      </c>
      <c r="B1978" s="68" t="s">
        <v>6430</v>
      </c>
      <c r="C1978" s="68"/>
      <c r="D1978" s="68"/>
      <c r="E1978" s="83"/>
      <c r="F1978" s="83"/>
      <c r="G1978" s="83"/>
      <c r="H1978" s="83"/>
      <c r="I1978" s="68"/>
      <c r="J1978" t="s">
        <v>9016</v>
      </c>
    </row>
    <row r="1979" spans="1:10">
      <c r="A1979" s="68">
        <v>3035</v>
      </c>
      <c r="B1979" s="68" t="s">
        <v>6431</v>
      </c>
      <c r="C1979" s="68"/>
      <c r="D1979" s="68" t="s">
        <v>3570</v>
      </c>
      <c r="E1979" s="83"/>
      <c r="F1979" s="83"/>
      <c r="G1979" s="83"/>
      <c r="H1979" s="83"/>
      <c r="I1979" s="68"/>
      <c r="J1979" t="s">
        <v>9016</v>
      </c>
    </row>
    <row r="1980" spans="1:10">
      <c r="A1980" s="68">
        <v>3036</v>
      </c>
      <c r="B1980" s="68" t="s">
        <v>8528</v>
      </c>
      <c r="C1980" s="68"/>
      <c r="D1980" s="68"/>
      <c r="E1980" s="83"/>
      <c r="F1980" s="83"/>
      <c r="G1980" s="83"/>
      <c r="H1980" s="83"/>
      <c r="I1980" s="68"/>
      <c r="J1980" t="s">
        <v>9016</v>
      </c>
    </row>
    <row r="1981" spans="1:10">
      <c r="A1981" s="68">
        <v>3037</v>
      </c>
      <c r="B1981" s="68" t="s">
        <v>6432</v>
      </c>
      <c r="C1981" s="68"/>
      <c r="D1981" s="68"/>
      <c r="E1981" s="83"/>
      <c r="F1981" s="83"/>
      <c r="G1981" s="83"/>
      <c r="H1981" s="83"/>
      <c r="I1981" s="68"/>
      <c r="J1981" t="s">
        <v>9016</v>
      </c>
    </row>
    <row r="1982" spans="1:10">
      <c r="A1982" s="68">
        <v>3038</v>
      </c>
      <c r="B1982" s="68" t="s">
        <v>6433</v>
      </c>
      <c r="C1982" s="68"/>
      <c r="D1982" s="68"/>
      <c r="E1982" s="83"/>
      <c r="F1982" s="83"/>
      <c r="G1982" s="83"/>
      <c r="H1982" s="83"/>
      <c r="I1982" s="68"/>
      <c r="J1982" t="s">
        <v>9016</v>
      </c>
    </row>
    <row r="1983" spans="1:10">
      <c r="A1983" s="68">
        <v>3039</v>
      </c>
      <c r="B1983" s="68" t="s">
        <v>6434</v>
      </c>
      <c r="C1983" s="68"/>
      <c r="D1983" s="68"/>
      <c r="E1983" s="83"/>
      <c r="F1983" s="83"/>
      <c r="G1983" s="83"/>
      <c r="H1983" s="83"/>
      <c r="I1983" s="68"/>
      <c r="J1983" t="s">
        <v>9016</v>
      </c>
    </row>
    <row r="1984" spans="1:10">
      <c r="A1984" s="68">
        <v>3040</v>
      </c>
      <c r="B1984" s="68" t="s">
        <v>6435</v>
      </c>
      <c r="C1984" s="68"/>
      <c r="D1984" s="68"/>
      <c r="E1984" s="83"/>
      <c r="F1984" s="83"/>
      <c r="G1984" s="83"/>
      <c r="H1984" s="83"/>
      <c r="I1984" s="68"/>
      <c r="J1984" t="s">
        <v>9016</v>
      </c>
    </row>
    <row r="1985" spans="1:10">
      <c r="A1985" s="68">
        <v>3051</v>
      </c>
      <c r="B1985" s="68" t="s">
        <v>6436</v>
      </c>
      <c r="C1985" s="68"/>
      <c r="D1985" s="68"/>
      <c r="E1985" s="83"/>
      <c r="F1985" s="83"/>
      <c r="G1985" s="83"/>
      <c r="H1985" s="83"/>
      <c r="I1985" s="68"/>
      <c r="J1985" t="s">
        <v>9016</v>
      </c>
    </row>
    <row r="1986" spans="1:10">
      <c r="A1986" s="68">
        <v>3083</v>
      </c>
      <c r="B1986" s="68" t="s">
        <v>6437</v>
      </c>
      <c r="C1986" s="68"/>
      <c r="D1986" s="68"/>
      <c r="E1986" s="83"/>
      <c r="F1986" s="83"/>
      <c r="G1986" s="83"/>
      <c r="H1986" s="83"/>
      <c r="I1986" s="68"/>
      <c r="J1986" t="s">
        <v>9016</v>
      </c>
    </row>
    <row r="1987" spans="1:10">
      <c r="A1987" s="68">
        <v>3084</v>
      </c>
      <c r="B1987" s="68" t="s">
        <v>6438</v>
      </c>
      <c r="C1987" s="68"/>
      <c r="D1987" s="68"/>
      <c r="E1987" s="83"/>
      <c r="F1987" s="83"/>
      <c r="G1987" s="83"/>
      <c r="H1987" s="83"/>
      <c r="I1987" s="68"/>
      <c r="J1987" t="s">
        <v>9016</v>
      </c>
    </row>
    <row r="1988" spans="1:10">
      <c r="A1988" s="68">
        <v>3085</v>
      </c>
      <c r="B1988" s="68" t="s">
        <v>6439</v>
      </c>
      <c r="C1988" s="68"/>
      <c r="D1988" s="68"/>
      <c r="E1988" s="83"/>
      <c r="F1988" s="83"/>
      <c r="G1988" s="83"/>
      <c r="H1988" s="83"/>
      <c r="I1988" s="68"/>
      <c r="J1988" t="s">
        <v>9016</v>
      </c>
    </row>
    <row r="1989" spans="1:10">
      <c r="A1989" s="68">
        <v>3086</v>
      </c>
      <c r="B1989" s="68" t="s">
        <v>6440</v>
      </c>
      <c r="C1989" s="68"/>
      <c r="D1989" s="68"/>
      <c r="E1989" s="83"/>
      <c r="F1989" s="83"/>
      <c r="G1989" s="83"/>
      <c r="H1989" s="83"/>
      <c r="I1989" s="68"/>
      <c r="J1989" t="s">
        <v>9016</v>
      </c>
    </row>
    <row r="1990" spans="1:10">
      <c r="A1990" s="68">
        <v>3087</v>
      </c>
      <c r="B1990" s="68" t="s">
        <v>6441</v>
      </c>
      <c r="C1990" s="68"/>
      <c r="D1990" s="68"/>
      <c r="E1990" s="83"/>
      <c r="F1990" s="83"/>
      <c r="G1990" s="83"/>
      <c r="H1990" s="83"/>
      <c r="I1990" s="68"/>
      <c r="J1990" t="s">
        <v>9016</v>
      </c>
    </row>
    <row r="1991" spans="1:10">
      <c r="A1991" s="68">
        <v>3091</v>
      </c>
      <c r="B1991" s="68" t="s">
        <v>6442</v>
      </c>
      <c r="C1991" s="68"/>
      <c r="D1991" s="68"/>
      <c r="E1991" s="83"/>
      <c r="F1991" s="83"/>
      <c r="G1991" s="83"/>
      <c r="H1991" s="83"/>
      <c r="I1991" s="68"/>
      <c r="J1991" t="s">
        <v>9016</v>
      </c>
    </row>
    <row r="1992" spans="1:10">
      <c r="A1992" s="68">
        <v>3092</v>
      </c>
      <c r="B1992" s="68" t="s">
        <v>6443</v>
      </c>
      <c r="C1992" s="68"/>
      <c r="D1992" s="68"/>
      <c r="E1992" s="83"/>
      <c r="F1992" s="83"/>
      <c r="G1992" s="83"/>
      <c r="H1992" s="83"/>
      <c r="I1992" s="68"/>
      <c r="J1992" t="s">
        <v>9016</v>
      </c>
    </row>
    <row r="1993" spans="1:10">
      <c r="A1993" s="68">
        <v>3093</v>
      </c>
      <c r="B1993" s="68" t="s">
        <v>6444</v>
      </c>
      <c r="C1993" s="68"/>
      <c r="D1993" s="68"/>
      <c r="E1993" s="83"/>
      <c r="F1993" s="83"/>
      <c r="G1993" s="83"/>
      <c r="H1993" s="83"/>
      <c r="I1993" s="68"/>
      <c r="J1993" t="s">
        <v>9016</v>
      </c>
    </row>
    <row r="1994" spans="1:10">
      <c r="A1994" s="68">
        <v>3094</v>
      </c>
      <c r="B1994" s="68" t="s">
        <v>6445</v>
      </c>
      <c r="C1994" s="68"/>
      <c r="D1994" s="68" t="s">
        <v>3571</v>
      </c>
      <c r="E1994" s="83"/>
      <c r="F1994" s="83"/>
      <c r="G1994" s="83"/>
      <c r="H1994" s="83"/>
      <c r="I1994" s="68"/>
      <c r="J1994" t="s">
        <v>9016</v>
      </c>
    </row>
    <row r="1995" spans="1:10">
      <c r="A1995" s="68">
        <v>3099</v>
      </c>
      <c r="B1995" s="68" t="s">
        <v>8529</v>
      </c>
      <c r="C1995" s="68"/>
      <c r="D1995" s="68"/>
      <c r="E1995" s="83"/>
      <c r="F1995" s="83"/>
      <c r="G1995" s="83"/>
      <c r="H1995" s="83"/>
      <c r="I1995" s="68"/>
      <c r="J1995" t="s">
        <v>9016</v>
      </c>
    </row>
    <row r="1996" spans="1:10">
      <c r="A1996" s="68">
        <v>3129</v>
      </c>
      <c r="B1996" s="68" t="s">
        <v>6446</v>
      </c>
      <c r="C1996" s="68"/>
      <c r="D1996" s="68"/>
      <c r="E1996" s="83"/>
      <c r="F1996" s="83"/>
      <c r="G1996" s="83"/>
      <c r="H1996" s="83"/>
      <c r="I1996" s="68"/>
      <c r="J1996" t="s">
        <v>9016</v>
      </c>
    </row>
    <row r="1997" spans="1:10">
      <c r="A1997" s="68">
        <v>3130</v>
      </c>
      <c r="B1997" s="68" t="s">
        <v>6447</v>
      </c>
      <c r="C1997" s="68"/>
      <c r="D1997" s="68"/>
      <c r="E1997" s="83"/>
      <c r="F1997" s="83"/>
      <c r="G1997" s="83"/>
      <c r="H1997" s="83"/>
      <c r="I1997" s="68"/>
      <c r="J1997" t="s">
        <v>9016</v>
      </c>
    </row>
    <row r="1998" spans="1:10">
      <c r="A1998" s="68">
        <v>3133</v>
      </c>
      <c r="B1998" s="68" t="s">
        <v>8299</v>
      </c>
      <c r="C1998" s="68"/>
      <c r="D1998" s="68"/>
      <c r="E1998" s="83" t="s">
        <v>3470</v>
      </c>
      <c r="F1998" s="83"/>
      <c r="G1998" s="83"/>
      <c r="H1998" s="83"/>
      <c r="I1998" s="68" t="s">
        <v>3674</v>
      </c>
      <c r="J1998" t="s">
        <v>9016</v>
      </c>
    </row>
    <row r="1999" spans="1:10">
      <c r="A1999" s="68">
        <v>3143</v>
      </c>
      <c r="B1999" s="68" t="s">
        <v>6448</v>
      </c>
      <c r="C1999" s="68"/>
      <c r="D1999" s="68"/>
      <c r="E1999" s="83"/>
      <c r="F1999" s="83"/>
      <c r="G1999" s="83"/>
      <c r="H1999" s="83"/>
      <c r="I1999" s="68"/>
      <c r="J1999" t="s">
        <v>9016</v>
      </c>
    </row>
    <row r="2000" spans="1:10">
      <c r="A2000" s="68">
        <v>3149</v>
      </c>
      <c r="B2000" s="68" t="s">
        <v>6449</v>
      </c>
      <c r="C2000" s="68"/>
      <c r="D2000" s="68"/>
      <c r="E2000" s="83"/>
      <c r="F2000" s="83"/>
      <c r="G2000" s="83"/>
      <c r="H2000" s="83"/>
      <c r="I2000" s="68"/>
      <c r="J2000" t="s">
        <v>9016</v>
      </c>
    </row>
    <row r="2001" spans="1:10">
      <c r="A2001" s="68">
        <v>3156</v>
      </c>
      <c r="B2001" s="68" t="s">
        <v>6450</v>
      </c>
      <c r="C2001" s="68"/>
      <c r="D2001" s="68"/>
      <c r="E2001" s="83"/>
      <c r="F2001" s="83"/>
      <c r="G2001" s="83"/>
      <c r="H2001" s="83"/>
      <c r="I2001" s="68"/>
      <c r="J2001" t="s">
        <v>9016</v>
      </c>
    </row>
    <row r="2002" spans="1:10">
      <c r="A2002" s="68">
        <v>3192</v>
      </c>
      <c r="B2002" s="68" t="s">
        <v>6451</v>
      </c>
      <c r="C2002" s="68"/>
      <c r="D2002" s="68"/>
      <c r="E2002" s="83"/>
      <c r="F2002" s="83"/>
      <c r="G2002" s="83"/>
      <c r="H2002" s="83"/>
      <c r="I2002" s="68"/>
      <c r="J2002" t="s">
        <v>9016</v>
      </c>
    </row>
    <row r="2003" spans="1:10">
      <c r="A2003" s="68">
        <v>3197</v>
      </c>
      <c r="B2003" s="68" t="s">
        <v>6452</v>
      </c>
      <c r="C2003" s="68"/>
      <c r="D2003" s="68"/>
      <c r="E2003" s="83"/>
      <c r="F2003" s="83"/>
      <c r="G2003" s="83"/>
      <c r="H2003" s="83"/>
      <c r="I2003" s="68"/>
      <c r="J2003" t="s">
        <v>9016</v>
      </c>
    </row>
    <row r="2004" spans="1:10">
      <c r="A2004" s="68">
        <v>3198</v>
      </c>
      <c r="B2004" s="68" t="s">
        <v>8530</v>
      </c>
      <c r="C2004" s="68"/>
      <c r="D2004" s="68"/>
      <c r="E2004" s="83"/>
      <c r="F2004" s="83"/>
      <c r="G2004" s="83"/>
      <c r="H2004" s="83"/>
      <c r="I2004" s="68"/>
      <c r="J2004" t="s">
        <v>9016</v>
      </c>
    </row>
    <row r="2005" spans="1:10">
      <c r="A2005" s="68">
        <v>3199</v>
      </c>
      <c r="B2005" s="68" t="s">
        <v>6453</v>
      </c>
      <c r="C2005" s="68"/>
      <c r="D2005" s="68"/>
      <c r="E2005" s="83"/>
      <c r="F2005" s="83"/>
      <c r="G2005" s="83"/>
      <c r="H2005" s="83"/>
      <c r="I2005" s="68"/>
      <c r="J2005" t="s">
        <v>9016</v>
      </c>
    </row>
    <row r="2006" spans="1:10">
      <c r="A2006" s="68">
        <v>3200</v>
      </c>
      <c r="B2006" s="68" t="s">
        <v>6454</v>
      </c>
      <c r="C2006" s="68"/>
      <c r="D2006" s="68"/>
      <c r="E2006" s="83"/>
      <c r="F2006" s="83"/>
      <c r="G2006" s="83"/>
      <c r="H2006" s="83"/>
      <c r="I2006" s="68"/>
      <c r="J2006" t="s">
        <v>9016</v>
      </c>
    </row>
    <row r="2007" spans="1:10">
      <c r="A2007" s="68">
        <v>3201</v>
      </c>
      <c r="B2007" s="68" t="s">
        <v>6455</v>
      </c>
      <c r="C2007" s="68"/>
      <c r="D2007" s="68"/>
      <c r="E2007" s="83"/>
      <c r="F2007" s="83"/>
      <c r="G2007" s="83"/>
      <c r="H2007" s="83"/>
      <c r="I2007" s="68"/>
      <c r="J2007" t="s">
        <v>9016</v>
      </c>
    </row>
    <row r="2008" spans="1:10">
      <c r="A2008" s="68">
        <v>3206</v>
      </c>
      <c r="B2008" s="68" t="s">
        <v>6456</v>
      </c>
      <c r="C2008" s="68"/>
      <c r="D2008" s="68"/>
      <c r="E2008" s="83"/>
      <c r="F2008" s="83"/>
      <c r="G2008" s="83"/>
      <c r="H2008" s="83"/>
      <c r="I2008" s="68"/>
      <c r="J2008" t="s">
        <v>9016</v>
      </c>
    </row>
    <row r="2009" spans="1:10">
      <c r="A2009" s="68">
        <v>3207</v>
      </c>
      <c r="B2009" s="68" t="s">
        <v>6457</v>
      </c>
      <c r="C2009" s="68"/>
      <c r="D2009" s="68"/>
      <c r="E2009" s="83"/>
      <c r="F2009" s="83"/>
      <c r="G2009" s="83"/>
      <c r="H2009" s="83"/>
      <c r="I2009" s="68"/>
      <c r="J2009" t="s">
        <v>9016</v>
      </c>
    </row>
    <row r="2010" spans="1:10">
      <c r="A2010" s="68">
        <v>3208</v>
      </c>
      <c r="B2010" s="68" t="s">
        <v>6458</v>
      </c>
      <c r="C2010" s="68"/>
      <c r="D2010" s="68"/>
      <c r="E2010" s="83"/>
      <c r="F2010" s="83"/>
      <c r="G2010" s="83"/>
      <c r="H2010" s="83"/>
      <c r="I2010" s="68"/>
      <c r="J2010" t="s">
        <v>9016</v>
      </c>
    </row>
    <row r="2011" spans="1:10">
      <c r="A2011" s="68">
        <v>3209</v>
      </c>
      <c r="B2011" s="68" t="s">
        <v>6459</v>
      </c>
      <c r="C2011" s="68"/>
      <c r="D2011" s="68" t="s">
        <v>3572</v>
      </c>
      <c r="E2011" s="83"/>
      <c r="F2011" s="83"/>
      <c r="G2011" s="83"/>
      <c r="H2011" s="83"/>
      <c r="I2011" s="68"/>
      <c r="J2011" t="s">
        <v>9016</v>
      </c>
    </row>
    <row r="2012" spans="1:10">
      <c r="A2012" s="68">
        <v>3210</v>
      </c>
      <c r="B2012" s="68" t="s">
        <v>6460</v>
      </c>
      <c r="C2012" s="68"/>
      <c r="D2012" s="68"/>
      <c r="E2012" s="83"/>
      <c r="F2012" s="83"/>
      <c r="G2012" s="83"/>
      <c r="H2012" s="83"/>
      <c r="I2012" s="68"/>
      <c r="J2012" t="s">
        <v>9016</v>
      </c>
    </row>
    <row r="2013" spans="1:10">
      <c r="A2013" s="68">
        <v>3211</v>
      </c>
      <c r="B2013" s="68" t="s">
        <v>6461</v>
      </c>
      <c r="C2013" s="68"/>
      <c r="D2013" s="68"/>
      <c r="E2013" s="83"/>
      <c r="F2013" s="83"/>
      <c r="G2013" s="83"/>
      <c r="H2013" s="83"/>
      <c r="I2013" s="68"/>
      <c r="J2013" t="s">
        <v>9016</v>
      </c>
    </row>
    <row r="2014" spans="1:10">
      <c r="A2014" s="68">
        <v>3212</v>
      </c>
      <c r="B2014" s="68" t="s">
        <v>6462</v>
      </c>
      <c r="C2014" s="68"/>
      <c r="D2014" s="68"/>
      <c r="E2014" s="83"/>
      <c r="F2014" s="83"/>
      <c r="G2014" s="83"/>
      <c r="H2014" s="83"/>
      <c r="I2014" s="68"/>
      <c r="J2014" t="s">
        <v>9016</v>
      </c>
    </row>
    <row r="2015" spans="1:10">
      <c r="A2015" s="68">
        <v>3213</v>
      </c>
      <c r="B2015" s="68" t="s">
        <v>6463</v>
      </c>
      <c r="C2015" s="68"/>
      <c r="D2015" s="68"/>
      <c r="E2015" s="83"/>
      <c r="F2015" s="83"/>
      <c r="G2015" s="83"/>
      <c r="H2015" s="83"/>
      <c r="I2015" s="68"/>
      <c r="J2015" t="s">
        <v>9016</v>
      </c>
    </row>
    <row r="2016" spans="1:10">
      <c r="A2016" s="68">
        <v>3214</v>
      </c>
      <c r="B2016" s="68" t="s">
        <v>6464</v>
      </c>
      <c r="C2016" s="68"/>
      <c r="D2016" s="68"/>
      <c r="E2016" s="83"/>
      <c r="F2016" s="83"/>
      <c r="G2016" s="83"/>
      <c r="H2016" s="83"/>
      <c r="I2016" s="68"/>
      <c r="J2016" t="s">
        <v>9016</v>
      </c>
    </row>
    <row r="2017" spans="1:10">
      <c r="A2017" s="68">
        <v>3215</v>
      </c>
      <c r="B2017" s="68" t="s">
        <v>8207</v>
      </c>
      <c r="C2017" s="68"/>
      <c r="D2017" s="68"/>
      <c r="E2017" s="83" t="s">
        <v>3470</v>
      </c>
      <c r="F2017" s="83"/>
      <c r="G2017" s="83"/>
      <c r="H2017" s="83"/>
      <c r="I2017" s="68" t="s">
        <v>3676</v>
      </c>
      <c r="J2017" t="s">
        <v>9016</v>
      </c>
    </row>
    <row r="2018" spans="1:10">
      <c r="A2018" s="68">
        <v>3218</v>
      </c>
      <c r="B2018" s="68" t="s">
        <v>6465</v>
      </c>
      <c r="C2018" s="68"/>
      <c r="D2018" s="68" t="s">
        <v>3573</v>
      </c>
      <c r="E2018" s="83"/>
      <c r="F2018" s="83"/>
      <c r="G2018" s="83"/>
      <c r="H2018" s="83"/>
      <c r="I2018" s="68"/>
      <c r="J2018" t="s">
        <v>9016</v>
      </c>
    </row>
    <row r="2019" spans="1:10">
      <c r="A2019" s="68">
        <v>3219</v>
      </c>
      <c r="B2019" s="68" t="s">
        <v>6466</v>
      </c>
      <c r="C2019" s="68"/>
      <c r="D2019" s="68"/>
      <c r="E2019" s="83"/>
      <c r="F2019" s="83"/>
      <c r="G2019" s="83"/>
      <c r="H2019" s="83"/>
      <c r="I2019" s="68"/>
      <c r="J2019" t="s">
        <v>9016</v>
      </c>
    </row>
    <row r="2020" spans="1:10">
      <c r="A2020" s="68">
        <v>3220</v>
      </c>
      <c r="B2020" s="68" t="s">
        <v>6467</v>
      </c>
      <c r="C2020" s="68"/>
      <c r="D2020" s="68"/>
      <c r="E2020" s="83"/>
      <c r="F2020" s="83"/>
      <c r="G2020" s="83"/>
      <c r="H2020" s="83"/>
      <c r="I2020" s="68"/>
      <c r="J2020" t="s">
        <v>9016</v>
      </c>
    </row>
    <row r="2021" spans="1:10">
      <c r="A2021" s="68">
        <v>3221</v>
      </c>
      <c r="B2021" s="68" t="s">
        <v>6468</v>
      </c>
      <c r="C2021" s="68"/>
      <c r="D2021" s="68"/>
      <c r="E2021" s="83"/>
      <c r="F2021" s="83"/>
      <c r="G2021" s="83"/>
      <c r="H2021" s="83"/>
      <c r="I2021" s="68"/>
      <c r="J2021" t="s">
        <v>9016</v>
      </c>
    </row>
    <row r="2022" spans="1:10">
      <c r="A2022" s="68">
        <v>3222</v>
      </c>
      <c r="B2022" s="68" t="s">
        <v>6469</v>
      </c>
      <c r="C2022" s="68"/>
      <c r="D2022" s="68"/>
      <c r="E2022" s="83"/>
      <c r="F2022" s="83"/>
      <c r="G2022" s="83"/>
      <c r="H2022" s="83"/>
      <c r="I2022" s="68"/>
      <c r="J2022" t="s">
        <v>9016</v>
      </c>
    </row>
    <row r="2023" spans="1:10">
      <c r="A2023" s="68">
        <v>3223</v>
      </c>
      <c r="B2023" s="68" t="s">
        <v>6470</v>
      </c>
      <c r="C2023" s="68"/>
      <c r="D2023" s="68"/>
      <c r="E2023" s="83"/>
      <c r="F2023" s="83"/>
      <c r="G2023" s="83"/>
      <c r="H2023" s="83"/>
      <c r="I2023" s="68"/>
      <c r="J2023" t="s">
        <v>9016</v>
      </c>
    </row>
    <row r="2024" spans="1:10">
      <c r="A2024" s="68">
        <v>3224</v>
      </c>
      <c r="B2024" s="68" t="s">
        <v>6471</v>
      </c>
      <c r="C2024" s="68"/>
      <c r="D2024" s="68"/>
      <c r="E2024" s="83"/>
      <c r="F2024" s="83"/>
      <c r="G2024" s="83"/>
      <c r="H2024" s="83"/>
      <c r="I2024" s="68"/>
      <c r="J2024" t="s">
        <v>9016</v>
      </c>
    </row>
    <row r="2025" spans="1:10">
      <c r="A2025" s="68">
        <v>3225</v>
      </c>
      <c r="B2025" s="68" t="s">
        <v>6472</v>
      </c>
      <c r="C2025" s="68"/>
      <c r="D2025" s="68"/>
      <c r="E2025" s="83"/>
      <c r="F2025" s="83"/>
      <c r="G2025" s="83"/>
      <c r="H2025" s="83"/>
      <c r="I2025" s="68"/>
      <c r="J2025" t="s">
        <v>9016</v>
      </c>
    </row>
    <row r="2026" spans="1:10">
      <c r="A2026" s="68">
        <v>3226</v>
      </c>
      <c r="B2026" s="68" t="s">
        <v>8531</v>
      </c>
      <c r="C2026" s="68"/>
      <c r="D2026" s="68"/>
      <c r="E2026" s="83"/>
      <c r="F2026" s="83"/>
      <c r="G2026" s="83"/>
      <c r="H2026" s="83"/>
      <c r="I2026" s="68"/>
      <c r="J2026" t="s">
        <v>9016</v>
      </c>
    </row>
    <row r="2027" spans="1:10">
      <c r="A2027" s="68">
        <v>3227</v>
      </c>
      <c r="B2027" s="68" t="s">
        <v>6473</v>
      </c>
      <c r="C2027" s="68"/>
      <c r="D2027" s="68"/>
      <c r="E2027" s="83"/>
      <c r="F2027" s="83"/>
      <c r="G2027" s="83"/>
      <c r="H2027" s="83"/>
      <c r="I2027" s="68"/>
      <c r="J2027" t="s">
        <v>9016</v>
      </c>
    </row>
    <row r="2028" spans="1:10">
      <c r="A2028" s="68">
        <v>3228</v>
      </c>
      <c r="B2028" s="68" t="s">
        <v>6474</v>
      </c>
      <c r="C2028" s="68"/>
      <c r="D2028" s="68" t="s">
        <v>3574</v>
      </c>
      <c r="E2028" s="83"/>
      <c r="F2028" s="83"/>
      <c r="G2028" s="83"/>
      <c r="H2028" s="83"/>
      <c r="I2028" s="68"/>
      <c r="J2028" t="s">
        <v>9016</v>
      </c>
    </row>
    <row r="2029" spans="1:10">
      <c r="A2029" s="68">
        <v>3229</v>
      </c>
      <c r="B2029" s="68" t="s">
        <v>6475</v>
      </c>
      <c r="C2029" s="68"/>
      <c r="D2029" s="68"/>
      <c r="E2029" s="83"/>
      <c r="F2029" s="83"/>
      <c r="G2029" s="83"/>
      <c r="H2029" s="83"/>
      <c r="I2029" s="68"/>
      <c r="J2029" t="s">
        <v>9016</v>
      </c>
    </row>
    <row r="2030" spans="1:10">
      <c r="A2030" s="68">
        <v>3230</v>
      </c>
      <c r="B2030" s="68" t="s">
        <v>8208</v>
      </c>
      <c r="C2030" s="68"/>
      <c r="D2030" s="68"/>
      <c r="E2030" s="83" t="s">
        <v>3728</v>
      </c>
      <c r="F2030" s="83"/>
      <c r="G2030" s="83"/>
      <c r="H2030" s="83"/>
      <c r="I2030" s="68"/>
      <c r="J2030" t="s">
        <v>9016</v>
      </c>
    </row>
    <row r="2031" spans="1:10">
      <c r="A2031" s="68">
        <v>3231</v>
      </c>
      <c r="B2031" s="68" t="s">
        <v>8209</v>
      </c>
      <c r="C2031" s="68"/>
      <c r="D2031" s="68"/>
      <c r="E2031" s="83" t="s">
        <v>3728</v>
      </c>
      <c r="F2031" s="83"/>
      <c r="G2031" s="83"/>
      <c r="H2031" s="83"/>
      <c r="I2031" s="68"/>
      <c r="J2031" t="s">
        <v>9016</v>
      </c>
    </row>
    <row r="2032" spans="1:10">
      <c r="A2032" s="68">
        <v>3232</v>
      </c>
      <c r="B2032" s="68" t="s">
        <v>8300</v>
      </c>
      <c r="C2032" s="68"/>
      <c r="D2032" s="68"/>
      <c r="E2032" s="83" t="s">
        <v>3470</v>
      </c>
      <c r="F2032" s="83"/>
      <c r="G2032" s="83"/>
      <c r="H2032" s="83"/>
      <c r="I2032" s="68" t="s">
        <v>3674</v>
      </c>
      <c r="J2032" t="s">
        <v>9016</v>
      </c>
    </row>
    <row r="2033" spans="1:10">
      <c r="A2033" s="68">
        <v>3242</v>
      </c>
      <c r="B2033" s="68" t="s">
        <v>8532</v>
      </c>
      <c r="C2033" s="68"/>
      <c r="D2033" s="68"/>
      <c r="E2033" s="83"/>
      <c r="F2033" s="83"/>
      <c r="G2033" s="83"/>
      <c r="H2033" s="83"/>
      <c r="I2033" s="68"/>
      <c r="J2033" t="s">
        <v>9016</v>
      </c>
    </row>
    <row r="2034" spans="1:10">
      <c r="A2034" s="68">
        <v>3243</v>
      </c>
      <c r="B2034" s="68" t="s">
        <v>8533</v>
      </c>
      <c r="C2034" s="68"/>
      <c r="D2034" s="68"/>
      <c r="E2034" s="83"/>
      <c r="F2034" s="83"/>
      <c r="G2034" s="83"/>
      <c r="H2034" s="83"/>
      <c r="I2034" s="68"/>
      <c r="J2034" t="s">
        <v>9016</v>
      </c>
    </row>
    <row r="2035" spans="1:10">
      <c r="A2035" s="68">
        <v>3250</v>
      </c>
      <c r="B2035" s="68" t="s">
        <v>8210</v>
      </c>
      <c r="C2035" s="68"/>
      <c r="D2035" s="68"/>
      <c r="E2035" s="83" t="s">
        <v>3470</v>
      </c>
      <c r="F2035" s="83"/>
      <c r="G2035" s="83"/>
      <c r="H2035" s="83"/>
      <c r="I2035" s="68" t="s">
        <v>3679</v>
      </c>
      <c r="J2035" t="s">
        <v>9016</v>
      </c>
    </row>
    <row r="2036" spans="1:10">
      <c r="A2036" s="68">
        <v>3256</v>
      </c>
      <c r="B2036" s="68" t="s">
        <v>6476</v>
      </c>
      <c r="C2036" s="68"/>
      <c r="D2036" s="68"/>
      <c r="E2036" s="83"/>
      <c r="F2036" s="83"/>
      <c r="G2036" s="83"/>
      <c r="H2036" s="83"/>
      <c r="I2036" s="68"/>
      <c r="J2036" t="s">
        <v>9016</v>
      </c>
    </row>
    <row r="2037" spans="1:10">
      <c r="A2037" s="68">
        <v>3268</v>
      </c>
      <c r="B2037" s="68" t="s">
        <v>6477</v>
      </c>
      <c r="C2037" s="68"/>
      <c r="D2037" s="68"/>
      <c r="E2037" s="83"/>
      <c r="F2037" s="83"/>
      <c r="G2037" s="83"/>
      <c r="H2037" s="83"/>
      <c r="I2037" s="68"/>
      <c r="J2037" t="s">
        <v>9016</v>
      </c>
    </row>
    <row r="2038" spans="1:10">
      <c r="A2038" s="68">
        <v>3285</v>
      </c>
      <c r="B2038" s="68" t="s">
        <v>6478</v>
      </c>
      <c r="C2038" s="68"/>
      <c r="D2038" s="68"/>
      <c r="E2038" s="83"/>
      <c r="F2038" s="83"/>
      <c r="G2038" s="83"/>
      <c r="H2038" s="83"/>
      <c r="I2038" s="68"/>
      <c r="J2038" t="s">
        <v>9016</v>
      </c>
    </row>
    <row r="2039" spans="1:10">
      <c r="A2039" s="68">
        <v>3298</v>
      </c>
      <c r="B2039" s="68" t="s">
        <v>6479</v>
      </c>
      <c r="C2039" s="68"/>
      <c r="D2039" s="68"/>
      <c r="E2039" s="83"/>
      <c r="F2039" s="83"/>
      <c r="G2039" s="83"/>
      <c r="H2039" s="83"/>
      <c r="I2039" s="68"/>
      <c r="J2039" t="s">
        <v>9016</v>
      </c>
    </row>
    <row r="2040" spans="1:10">
      <c r="A2040" s="68">
        <v>3299</v>
      </c>
      <c r="B2040" s="68" t="s">
        <v>6480</v>
      </c>
      <c r="C2040" s="68"/>
      <c r="D2040" s="68"/>
      <c r="E2040" s="83"/>
      <c r="F2040" s="83"/>
      <c r="G2040" s="83"/>
      <c r="H2040" s="83"/>
      <c r="I2040" s="68"/>
      <c r="J2040" t="s">
        <v>9016</v>
      </c>
    </row>
    <row r="2041" spans="1:10">
      <c r="A2041" s="68">
        <v>3300</v>
      </c>
      <c r="B2041" s="68" t="s">
        <v>6481</v>
      </c>
      <c r="C2041" s="68"/>
      <c r="D2041" s="68"/>
      <c r="E2041" s="83"/>
      <c r="F2041" s="83"/>
      <c r="G2041" s="83"/>
      <c r="H2041" s="83"/>
      <c r="I2041" s="68"/>
      <c r="J2041" t="s">
        <v>9016</v>
      </c>
    </row>
    <row r="2042" spans="1:10">
      <c r="A2042" s="68">
        <v>3301</v>
      </c>
      <c r="B2042" s="68" t="s">
        <v>6482</v>
      </c>
      <c r="C2042" s="68"/>
      <c r="D2042" s="68"/>
      <c r="E2042" s="83"/>
      <c r="F2042" s="83"/>
      <c r="G2042" s="83"/>
      <c r="H2042" s="83"/>
      <c r="I2042" s="68"/>
      <c r="J2042" t="s">
        <v>9016</v>
      </c>
    </row>
    <row r="2043" spans="1:10">
      <c r="A2043" s="68">
        <v>3302</v>
      </c>
      <c r="B2043" s="68" t="s">
        <v>6483</v>
      </c>
      <c r="C2043" s="68"/>
      <c r="D2043" s="68"/>
      <c r="E2043" s="83"/>
      <c r="F2043" s="83"/>
      <c r="G2043" s="83"/>
      <c r="H2043" s="83"/>
      <c r="I2043" s="68"/>
      <c r="J2043" t="s">
        <v>9016</v>
      </c>
    </row>
    <row r="2044" spans="1:10">
      <c r="A2044" s="68">
        <v>3303</v>
      </c>
      <c r="B2044" s="68" t="s">
        <v>6484</v>
      </c>
      <c r="C2044" s="68"/>
      <c r="D2044" s="68"/>
      <c r="E2044" s="83"/>
      <c r="F2044" s="83"/>
      <c r="G2044" s="83"/>
      <c r="H2044" s="83"/>
      <c r="I2044" s="68"/>
      <c r="J2044" t="s">
        <v>9016</v>
      </c>
    </row>
    <row r="2045" spans="1:10">
      <c r="A2045" s="68">
        <v>3304</v>
      </c>
      <c r="B2045" s="68" t="s">
        <v>8534</v>
      </c>
      <c r="C2045" s="68"/>
      <c r="D2045" s="68"/>
      <c r="E2045" s="83"/>
      <c r="F2045" s="83"/>
      <c r="G2045" s="83"/>
      <c r="H2045" s="83"/>
      <c r="I2045" s="68"/>
      <c r="J2045" t="s">
        <v>9016</v>
      </c>
    </row>
    <row r="2046" spans="1:10">
      <c r="A2046" s="68">
        <v>3305</v>
      </c>
      <c r="B2046" s="68" t="s">
        <v>6485</v>
      </c>
      <c r="C2046" s="68"/>
      <c r="D2046" s="68"/>
      <c r="E2046" s="83"/>
      <c r="F2046" s="83"/>
      <c r="G2046" s="83"/>
      <c r="H2046" s="83"/>
      <c r="I2046" s="68"/>
      <c r="J2046" t="s">
        <v>9016</v>
      </c>
    </row>
    <row r="2047" spans="1:10">
      <c r="A2047" s="68">
        <v>3306</v>
      </c>
      <c r="B2047" s="68" t="s">
        <v>8211</v>
      </c>
      <c r="C2047" s="68"/>
      <c r="D2047" s="68"/>
      <c r="E2047" s="83" t="s">
        <v>3470</v>
      </c>
      <c r="F2047" s="83"/>
      <c r="G2047" s="83"/>
      <c r="H2047" s="83"/>
      <c r="I2047" s="68" t="s">
        <v>3679</v>
      </c>
      <c r="J2047" t="s">
        <v>9016</v>
      </c>
    </row>
    <row r="2048" spans="1:10">
      <c r="A2048" s="68">
        <v>3307</v>
      </c>
      <c r="B2048" s="68" t="s">
        <v>6486</v>
      </c>
      <c r="C2048" s="68"/>
      <c r="D2048" s="68"/>
      <c r="E2048" s="83"/>
      <c r="F2048" s="83"/>
      <c r="G2048" s="83"/>
      <c r="H2048" s="83"/>
      <c r="I2048" s="68"/>
      <c r="J2048" t="s">
        <v>9016</v>
      </c>
    </row>
    <row r="2049" spans="1:10">
      <c r="A2049" s="68">
        <v>3308</v>
      </c>
      <c r="B2049" s="68" t="s">
        <v>8301</v>
      </c>
      <c r="C2049" s="68"/>
      <c r="D2049" s="68"/>
      <c r="E2049" s="83" t="s">
        <v>3470</v>
      </c>
      <c r="F2049" s="83"/>
      <c r="G2049" s="83"/>
      <c r="H2049" s="83"/>
      <c r="I2049" s="68" t="s">
        <v>3679</v>
      </c>
      <c r="J2049" t="s">
        <v>9016</v>
      </c>
    </row>
    <row r="2050" spans="1:10">
      <c r="A2050" s="68">
        <v>3309</v>
      </c>
      <c r="B2050" s="68" t="s">
        <v>8212</v>
      </c>
      <c r="C2050" s="68"/>
      <c r="D2050" s="68" t="s">
        <v>4234</v>
      </c>
      <c r="E2050" s="83" t="s">
        <v>3470</v>
      </c>
      <c r="F2050" s="83"/>
      <c r="G2050" s="83"/>
      <c r="H2050" s="83"/>
      <c r="I2050" s="68" t="s">
        <v>3674</v>
      </c>
      <c r="J2050" t="s">
        <v>9016</v>
      </c>
    </row>
    <row r="2051" spans="1:10">
      <c r="A2051" s="68">
        <v>3315</v>
      </c>
      <c r="B2051" s="68" t="s">
        <v>6487</v>
      </c>
      <c r="C2051" s="68"/>
      <c r="D2051" s="68"/>
      <c r="E2051" s="83"/>
      <c r="F2051" s="83"/>
      <c r="G2051" s="83"/>
      <c r="H2051" s="83"/>
      <c r="I2051" s="68"/>
      <c r="J2051" t="s">
        <v>9016</v>
      </c>
    </row>
    <row r="2052" spans="1:10">
      <c r="A2052" s="68">
        <v>3319</v>
      </c>
      <c r="B2052" s="68" t="s">
        <v>6488</v>
      </c>
      <c r="C2052" s="68"/>
      <c r="D2052" s="68"/>
      <c r="E2052" s="83"/>
      <c r="F2052" s="83"/>
      <c r="G2052" s="83"/>
      <c r="H2052" s="83"/>
      <c r="I2052" s="68"/>
      <c r="J2052" t="s">
        <v>9016</v>
      </c>
    </row>
    <row r="2053" spans="1:10">
      <c r="A2053" s="68">
        <v>3321</v>
      </c>
      <c r="B2053" s="68" t="s">
        <v>6489</v>
      </c>
      <c r="C2053" s="68"/>
      <c r="D2053" s="68"/>
      <c r="E2053" s="83"/>
      <c r="F2053" s="83"/>
      <c r="G2053" s="83"/>
      <c r="H2053" s="83"/>
      <c r="I2053" s="68"/>
      <c r="J2053" t="s">
        <v>9016</v>
      </c>
    </row>
    <row r="2054" spans="1:10">
      <c r="A2054" s="68">
        <v>3322</v>
      </c>
      <c r="B2054" s="68" t="s">
        <v>6490</v>
      </c>
      <c r="C2054" s="68"/>
      <c r="D2054" s="68"/>
      <c r="E2054" s="83"/>
      <c r="F2054" s="83"/>
      <c r="G2054" s="83"/>
      <c r="H2054" s="83"/>
      <c r="I2054" s="68"/>
      <c r="J2054" t="s">
        <v>9016</v>
      </c>
    </row>
    <row r="2055" spans="1:10">
      <c r="A2055" s="68">
        <v>3325</v>
      </c>
      <c r="B2055" s="68" t="s">
        <v>6491</v>
      </c>
      <c r="C2055" s="68"/>
      <c r="D2055" s="68"/>
      <c r="E2055" s="83"/>
      <c r="F2055" s="83"/>
      <c r="G2055" s="83"/>
      <c r="H2055" s="83"/>
      <c r="I2055" s="68"/>
      <c r="J2055" t="s">
        <v>9016</v>
      </c>
    </row>
    <row r="2056" spans="1:10">
      <c r="A2056" s="68">
        <v>3329</v>
      </c>
      <c r="B2056" s="68" t="s">
        <v>6492</v>
      </c>
      <c r="C2056" s="68"/>
      <c r="D2056" s="68"/>
      <c r="E2056" s="83"/>
      <c r="F2056" s="83"/>
      <c r="G2056" s="83"/>
      <c r="H2056" s="83"/>
      <c r="I2056" s="68"/>
      <c r="J2056" t="s">
        <v>9016</v>
      </c>
    </row>
    <row r="2057" spans="1:10">
      <c r="A2057" s="68">
        <v>3362</v>
      </c>
      <c r="B2057" s="68" t="s">
        <v>6493</v>
      </c>
      <c r="C2057" s="68"/>
      <c r="D2057" s="68"/>
      <c r="E2057" s="83"/>
      <c r="F2057" s="83"/>
      <c r="G2057" s="83"/>
      <c r="H2057" s="83"/>
      <c r="I2057" s="68"/>
      <c r="J2057" t="s">
        <v>9016</v>
      </c>
    </row>
    <row r="2058" spans="1:10">
      <c r="A2058" s="68">
        <v>3374</v>
      </c>
      <c r="B2058" s="68" t="s">
        <v>6494</v>
      </c>
      <c r="C2058" s="68"/>
      <c r="D2058" s="68"/>
      <c r="E2058" s="83"/>
      <c r="F2058" s="83"/>
      <c r="G2058" s="83"/>
      <c r="H2058" s="83"/>
      <c r="I2058" s="68"/>
      <c r="J2058" t="s">
        <v>9016</v>
      </c>
    </row>
    <row r="2059" spans="1:10">
      <c r="A2059" s="68">
        <v>3378</v>
      </c>
      <c r="B2059" s="68" t="s">
        <v>6495</v>
      </c>
      <c r="C2059" s="68"/>
      <c r="D2059" s="68"/>
      <c r="E2059" s="83"/>
      <c r="F2059" s="83"/>
      <c r="G2059" s="83"/>
      <c r="H2059" s="83"/>
      <c r="I2059" s="68"/>
      <c r="J2059" t="s">
        <v>9016</v>
      </c>
    </row>
    <row r="2060" spans="1:10">
      <c r="A2060" s="68">
        <v>3380</v>
      </c>
      <c r="B2060" s="68" t="s">
        <v>6496</v>
      </c>
      <c r="C2060" s="68"/>
      <c r="D2060" s="68"/>
      <c r="E2060" s="83"/>
      <c r="F2060" s="83"/>
      <c r="G2060" s="83"/>
      <c r="H2060" s="83"/>
      <c r="I2060" s="68"/>
      <c r="J2060" t="s">
        <v>9016</v>
      </c>
    </row>
    <row r="2061" spans="1:10">
      <c r="A2061" s="68">
        <v>3381</v>
      </c>
      <c r="B2061" s="68" t="s">
        <v>6497</v>
      </c>
      <c r="C2061" s="68"/>
      <c r="D2061" s="68"/>
      <c r="E2061" s="83"/>
      <c r="F2061" s="83"/>
      <c r="G2061" s="83"/>
      <c r="H2061" s="83"/>
      <c r="I2061" s="68"/>
      <c r="J2061" t="s">
        <v>9016</v>
      </c>
    </row>
    <row r="2062" spans="1:10">
      <c r="A2062" s="68">
        <v>3382</v>
      </c>
      <c r="B2062" s="68" t="s">
        <v>6498</v>
      </c>
      <c r="C2062" s="68"/>
      <c r="D2062" s="68"/>
      <c r="E2062" s="83"/>
      <c r="F2062" s="83"/>
      <c r="G2062" s="83"/>
      <c r="H2062" s="83"/>
      <c r="I2062" s="68"/>
      <c r="J2062" t="s">
        <v>9016</v>
      </c>
    </row>
    <row r="2063" spans="1:10">
      <c r="A2063" s="68">
        <v>3383</v>
      </c>
      <c r="B2063" s="68" t="s">
        <v>6499</v>
      </c>
      <c r="C2063" s="68"/>
      <c r="D2063" s="68"/>
      <c r="E2063" s="83"/>
      <c r="F2063" s="83"/>
      <c r="G2063" s="83"/>
      <c r="H2063" s="83"/>
      <c r="I2063" s="68"/>
      <c r="J2063" t="s">
        <v>9016</v>
      </c>
    </row>
    <row r="2064" spans="1:10">
      <c r="A2064" s="68">
        <v>3384</v>
      </c>
      <c r="B2064" s="68" t="s">
        <v>6500</v>
      </c>
      <c r="C2064" s="68"/>
      <c r="D2064" s="68"/>
      <c r="E2064" s="83"/>
      <c r="F2064" s="83"/>
      <c r="G2064" s="83"/>
      <c r="H2064" s="83"/>
      <c r="I2064" s="68"/>
      <c r="J2064" t="s">
        <v>9016</v>
      </c>
    </row>
    <row r="2065" spans="1:10">
      <c r="A2065" s="68">
        <v>3385</v>
      </c>
      <c r="B2065" s="68" t="s">
        <v>6501</v>
      </c>
      <c r="C2065" s="68"/>
      <c r="D2065" s="68"/>
      <c r="E2065" s="83"/>
      <c r="F2065" s="83"/>
      <c r="G2065" s="83"/>
      <c r="H2065" s="83"/>
      <c r="I2065" s="68"/>
      <c r="J2065" t="s">
        <v>9016</v>
      </c>
    </row>
    <row r="2066" spans="1:10">
      <c r="A2066" s="68">
        <v>3386</v>
      </c>
      <c r="B2066" s="68" t="s">
        <v>6502</v>
      </c>
      <c r="C2066" s="68"/>
      <c r="D2066" s="68"/>
      <c r="E2066" s="83"/>
      <c r="F2066" s="83"/>
      <c r="G2066" s="83"/>
      <c r="H2066" s="83"/>
      <c r="I2066" s="68"/>
      <c r="J2066" t="s">
        <v>9016</v>
      </c>
    </row>
    <row r="2067" spans="1:10">
      <c r="A2067" s="68">
        <v>3387</v>
      </c>
      <c r="B2067" s="68" t="s">
        <v>6503</v>
      </c>
      <c r="C2067" s="68"/>
      <c r="D2067" s="68"/>
      <c r="E2067" s="83"/>
      <c r="F2067" s="83"/>
      <c r="G2067" s="83"/>
      <c r="H2067" s="83"/>
      <c r="I2067" s="68"/>
      <c r="J2067" t="s">
        <v>9016</v>
      </c>
    </row>
    <row r="2068" spans="1:10">
      <c r="A2068" s="68">
        <v>3388</v>
      </c>
      <c r="B2068" s="68" t="s">
        <v>6504</v>
      </c>
      <c r="C2068" s="68"/>
      <c r="D2068" s="68" t="s">
        <v>3575</v>
      </c>
      <c r="E2068" s="83"/>
      <c r="F2068" s="83"/>
      <c r="G2068" s="83"/>
      <c r="H2068" s="83"/>
      <c r="I2068" s="68"/>
      <c r="J2068" t="s">
        <v>9016</v>
      </c>
    </row>
    <row r="2069" spans="1:10">
      <c r="A2069" s="68">
        <v>3389</v>
      </c>
      <c r="B2069" s="68" t="s">
        <v>6505</v>
      </c>
      <c r="C2069" s="68"/>
      <c r="D2069" s="68"/>
      <c r="E2069" s="83"/>
      <c r="F2069" s="83"/>
      <c r="G2069" s="83"/>
      <c r="H2069" s="83"/>
      <c r="I2069" s="68"/>
      <c r="J2069" t="s">
        <v>9016</v>
      </c>
    </row>
    <row r="2070" spans="1:10">
      <c r="A2070" s="68">
        <v>3395</v>
      </c>
      <c r="B2070" s="68" t="s">
        <v>6506</v>
      </c>
      <c r="C2070" s="68"/>
      <c r="D2070" s="68"/>
      <c r="E2070" s="83"/>
      <c r="F2070" s="83"/>
      <c r="G2070" s="83"/>
      <c r="H2070" s="83"/>
      <c r="I2070" s="68"/>
      <c r="J2070" t="s">
        <v>9016</v>
      </c>
    </row>
    <row r="2071" spans="1:10">
      <c r="A2071" s="68">
        <v>3399</v>
      </c>
      <c r="B2071" s="68" t="s">
        <v>6507</v>
      </c>
      <c r="C2071" s="68"/>
      <c r="D2071" s="68"/>
      <c r="E2071" s="83"/>
      <c r="F2071" s="83"/>
      <c r="G2071" s="83"/>
      <c r="H2071" s="83"/>
      <c r="I2071" s="68"/>
      <c r="J2071" t="s">
        <v>9016</v>
      </c>
    </row>
    <row r="2072" spans="1:10">
      <c r="A2072" s="68">
        <v>3400</v>
      </c>
      <c r="B2072" s="68" t="s">
        <v>8302</v>
      </c>
      <c r="C2072" s="68"/>
      <c r="D2072" s="68"/>
      <c r="E2072" s="83" t="s">
        <v>3470</v>
      </c>
      <c r="F2072" s="83"/>
      <c r="G2072" s="83"/>
      <c r="H2072" s="83"/>
      <c r="I2072" s="68" t="s">
        <v>3679</v>
      </c>
      <c r="J2072" t="s">
        <v>9016</v>
      </c>
    </row>
    <row r="2073" spans="1:10">
      <c r="A2073" s="68">
        <v>3464</v>
      </c>
      <c r="B2073" s="68" t="s">
        <v>6508</v>
      </c>
      <c r="C2073" s="68"/>
      <c r="D2073" s="68" t="s">
        <v>3576</v>
      </c>
      <c r="E2073" s="83"/>
      <c r="F2073" s="83"/>
      <c r="G2073" s="83"/>
      <c r="H2073" s="83"/>
      <c r="I2073" s="68"/>
      <c r="J2073" t="s">
        <v>9016</v>
      </c>
    </row>
    <row r="2074" spans="1:10">
      <c r="A2074" s="68">
        <v>3465</v>
      </c>
      <c r="B2074" s="68" t="s">
        <v>8535</v>
      </c>
      <c r="C2074" s="68"/>
      <c r="D2074" s="68"/>
      <c r="E2074" s="83"/>
      <c r="F2074" s="83"/>
      <c r="G2074" s="83"/>
      <c r="H2074" s="83"/>
      <c r="I2074" s="68"/>
      <c r="J2074" t="s">
        <v>9016</v>
      </c>
    </row>
    <row r="2075" spans="1:10">
      <c r="A2075" s="68">
        <v>3489</v>
      </c>
      <c r="B2075" s="68" t="s">
        <v>6509</v>
      </c>
      <c r="C2075" s="68"/>
      <c r="D2075" s="68"/>
      <c r="E2075" s="83"/>
      <c r="F2075" s="83"/>
      <c r="G2075" s="83"/>
      <c r="H2075" s="83"/>
      <c r="I2075" s="68"/>
      <c r="J2075" t="s">
        <v>9016</v>
      </c>
    </row>
    <row r="2076" spans="1:10">
      <c r="A2076" s="68">
        <v>3490</v>
      </c>
      <c r="B2076" s="68" t="s">
        <v>6510</v>
      </c>
      <c r="C2076" s="68"/>
      <c r="D2076" s="68"/>
      <c r="E2076" s="83"/>
      <c r="F2076" s="83"/>
      <c r="G2076" s="83"/>
      <c r="H2076" s="83"/>
      <c r="I2076" s="68"/>
      <c r="J2076" t="s">
        <v>9016</v>
      </c>
    </row>
    <row r="2077" spans="1:10">
      <c r="A2077" s="68">
        <v>3491</v>
      </c>
      <c r="B2077" s="68" t="s">
        <v>6511</v>
      </c>
      <c r="C2077" s="68"/>
      <c r="D2077" s="68"/>
      <c r="E2077" s="83"/>
      <c r="F2077" s="83"/>
      <c r="G2077" s="83"/>
      <c r="H2077" s="83"/>
      <c r="I2077" s="68"/>
      <c r="J2077" t="s">
        <v>9016</v>
      </c>
    </row>
    <row r="2078" spans="1:10">
      <c r="A2078" s="68">
        <v>3492</v>
      </c>
      <c r="B2078" s="68" t="s">
        <v>6512</v>
      </c>
      <c r="C2078" s="68"/>
      <c r="D2078" s="68"/>
      <c r="E2078" s="83"/>
      <c r="F2078" s="83"/>
      <c r="G2078" s="83"/>
      <c r="H2078" s="83"/>
      <c r="I2078" s="68"/>
      <c r="J2078" t="s">
        <v>9016</v>
      </c>
    </row>
    <row r="2079" spans="1:10">
      <c r="A2079" s="68">
        <v>3493</v>
      </c>
      <c r="B2079" s="68" t="s">
        <v>6513</v>
      </c>
      <c r="C2079" s="68"/>
      <c r="D2079" s="68"/>
      <c r="E2079" s="83"/>
      <c r="F2079" s="83"/>
      <c r="G2079" s="83"/>
      <c r="H2079" s="83"/>
      <c r="I2079" s="68"/>
      <c r="J2079" t="s">
        <v>9016</v>
      </c>
    </row>
    <row r="2080" spans="1:10">
      <c r="A2080" s="68">
        <v>3497</v>
      </c>
      <c r="B2080" s="68" t="s">
        <v>6514</v>
      </c>
      <c r="C2080" s="68"/>
      <c r="D2080" s="68"/>
      <c r="E2080" s="83"/>
      <c r="F2080" s="83"/>
      <c r="G2080" s="83"/>
      <c r="H2080" s="83"/>
      <c r="I2080" s="68"/>
      <c r="J2080" t="s">
        <v>9016</v>
      </c>
    </row>
    <row r="2081" spans="1:10">
      <c r="A2081" s="68">
        <v>3498</v>
      </c>
      <c r="B2081" s="68" t="s">
        <v>6515</v>
      </c>
      <c r="C2081" s="68"/>
      <c r="D2081" s="68"/>
      <c r="E2081" s="83"/>
      <c r="F2081" s="83"/>
      <c r="G2081" s="83"/>
      <c r="H2081" s="83"/>
      <c r="I2081" s="68"/>
      <c r="J2081" t="s">
        <v>9016</v>
      </c>
    </row>
    <row r="2082" spans="1:10">
      <c r="A2082" s="68">
        <v>3500</v>
      </c>
      <c r="B2082" s="68" t="s">
        <v>6516</v>
      </c>
      <c r="C2082" s="68"/>
      <c r="D2082" s="68"/>
      <c r="E2082" s="83"/>
      <c r="F2082" s="83"/>
      <c r="G2082" s="83"/>
      <c r="H2082" s="83"/>
      <c r="I2082" s="68"/>
      <c r="J2082" t="s">
        <v>9016</v>
      </c>
    </row>
    <row r="2083" spans="1:10">
      <c r="A2083" s="68">
        <v>3501</v>
      </c>
      <c r="B2083" s="68" t="s">
        <v>6517</v>
      </c>
      <c r="C2083" s="68"/>
      <c r="D2083" s="68"/>
      <c r="E2083" s="83"/>
      <c r="F2083" s="83"/>
      <c r="G2083" s="83"/>
      <c r="H2083" s="83"/>
      <c r="I2083" s="68"/>
      <c r="J2083" t="s">
        <v>9016</v>
      </c>
    </row>
    <row r="2084" spans="1:10">
      <c r="A2084" s="68">
        <v>3510</v>
      </c>
      <c r="B2084" s="68" t="s">
        <v>6518</v>
      </c>
      <c r="C2084" s="68"/>
      <c r="D2084" s="68"/>
      <c r="E2084" s="83"/>
      <c r="F2084" s="83"/>
      <c r="G2084" s="83"/>
      <c r="H2084" s="83"/>
      <c r="I2084" s="68"/>
      <c r="J2084" t="s">
        <v>9016</v>
      </c>
    </row>
    <row r="2085" spans="1:10">
      <c r="A2085" s="68">
        <v>3511</v>
      </c>
      <c r="B2085" s="68" t="s">
        <v>6519</v>
      </c>
      <c r="C2085" s="68"/>
      <c r="D2085" s="68"/>
      <c r="E2085" s="83"/>
      <c r="F2085" s="83"/>
      <c r="G2085" s="83"/>
      <c r="H2085" s="83"/>
      <c r="I2085" s="68"/>
      <c r="J2085" t="s">
        <v>9016</v>
      </c>
    </row>
    <row r="2086" spans="1:10">
      <c r="A2086" s="68">
        <v>3512</v>
      </c>
      <c r="B2086" s="68" t="s">
        <v>6520</v>
      </c>
      <c r="C2086" s="68"/>
      <c r="D2086" s="68"/>
      <c r="E2086" s="83"/>
      <c r="F2086" s="83"/>
      <c r="G2086" s="83"/>
      <c r="H2086" s="83"/>
      <c r="I2086" s="68"/>
      <c r="J2086" t="s">
        <v>9016</v>
      </c>
    </row>
    <row r="2087" spans="1:10">
      <c r="A2087" s="68">
        <v>3513</v>
      </c>
      <c r="B2087" s="68" t="s">
        <v>6521</v>
      </c>
      <c r="C2087" s="68"/>
      <c r="D2087" s="68"/>
      <c r="E2087" s="83"/>
      <c r="F2087" s="83"/>
      <c r="G2087" s="83"/>
      <c r="H2087" s="83"/>
      <c r="I2087" s="68"/>
      <c r="J2087" t="s">
        <v>9016</v>
      </c>
    </row>
    <row r="2088" spans="1:10">
      <c r="A2088" s="68">
        <v>3514</v>
      </c>
      <c r="B2088" s="68" t="s">
        <v>6522</v>
      </c>
      <c r="C2088" s="68"/>
      <c r="D2088" s="68"/>
      <c r="E2088" s="83"/>
      <c r="F2088" s="83"/>
      <c r="G2088" s="83"/>
      <c r="H2088" s="83"/>
      <c r="I2088" s="68"/>
      <c r="J2088" t="s">
        <v>9016</v>
      </c>
    </row>
    <row r="2089" spans="1:10">
      <c r="A2089" s="68">
        <v>3515</v>
      </c>
      <c r="B2089" s="68" t="s">
        <v>6523</v>
      </c>
      <c r="C2089" s="68"/>
      <c r="D2089" s="68"/>
      <c r="E2089" s="83"/>
      <c r="F2089" s="83"/>
      <c r="G2089" s="83"/>
      <c r="H2089" s="83"/>
      <c r="I2089" s="68"/>
      <c r="J2089" t="s">
        <v>9016</v>
      </c>
    </row>
    <row r="2090" spans="1:10">
      <c r="A2090" s="68">
        <v>3516</v>
      </c>
      <c r="B2090" s="68" t="s">
        <v>6524</v>
      </c>
      <c r="C2090" s="68"/>
      <c r="D2090" s="68"/>
      <c r="E2090" s="83"/>
      <c r="F2090" s="83"/>
      <c r="G2090" s="83"/>
      <c r="H2090" s="83"/>
      <c r="I2090" s="68"/>
      <c r="J2090" t="s">
        <v>9016</v>
      </c>
    </row>
    <row r="2091" spans="1:10">
      <c r="A2091" s="68">
        <v>3517</v>
      </c>
      <c r="B2091" s="68" t="s">
        <v>8213</v>
      </c>
      <c r="C2091" s="68"/>
      <c r="D2091" s="68"/>
      <c r="E2091" s="83" t="s">
        <v>3470</v>
      </c>
      <c r="F2091" s="83"/>
      <c r="G2091" s="83"/>
      <c r="H2091" s="83"/>
      <c r="I2091" s="68" t="s">
        <v>3679</v>
      </c>
      <c r="J2091" t="s">
        <v>9016</v>
      </c>
    </row>
    <row r="2092" spans="1:10">
      <c r="A2092" s="68">
        <v>3518</v>
      </c>
      <c r="B2092" s="68" t="s">
        <v>8214</v>
      </c>
      <c r="C2092" s="68"/>
      <c r="D2092" s="68"/>
      <c r="E2092" s="83" t="s">
        <v>3470</v>
      </c>
      <c r="F2092" s="83"/>
      <c r="G2092" s="83"/>
      <c r="H2092" s="83"/>
      <c r="I2092" s="68" t="s">
        <v>3679</v>
      </c>
      <c r="J2092" t="s">
        <v>9016</v>
      </c>
    </row>
    <row r="2093" spans="1:10">
      <c r="A2093" s="68">
        <v>3519</v>
      </c>
      <c r="B2093" s="68" t="s">
        <v>6525</v>
      </c>
      <c r="C2093" s="68"/>
      <c r="D2093" s="68" t="s">
        <v>3577</v>
      </c>
      <c r="E2093" s="83"/>
      <c r="F2093" s="83"/>
      <c r="G2093" s="83"/>
      <c r="H2093" s="83"/>
      <c r="I2093" s="68"/>
      <c r="J2093" t="s">
        <v>9016</v>
      </c>
    </row>
    <row r="2094" spans="1:10">
      <c r="A2094" s="68">
        <v>3520</v>
      </c>
      <c r="B2094" s="68" t="s">
        <v>6526</v>
      </c>
      <c r="C2094" s="68"/>
      <c r="D2094" s="68"/>
      <c r="E2094" s="83"/>
      <c r="F2094" s="83"/>
      <c r="G2094" s="83"/>
      <c r="H2094" s="83"/>
      <c r="I2094" s="68"/>
      <c r="J2094" t="s">
        <v>9016</v>
      </c>
    </row>
    <row r="2095" spans="1:10">
      <c r="A2095" s="68">
        <v>3527</v>
      </c>
      <c r="B2095" s="68" t="s">
        <v>6527</v>
      </c>
      <c r="C2095" s="68"/>
      <c r="D2095" s="68"/>
      <c r="E2095" s="83"/>
      <c r="F2095" s="83"/>
      <c r="G2095" s="83"/>
      <c r="H2095" s="83"/>
      <c r="I2095" s="68"/>
      <c r="J2095" t="s">
        <v>9016</v>
      </c>
    </row>
    <row r="2096" spans="1:10">
      <c r="A2096" s="68">
        <v>3528</v>
      </c>
      <c r="B2096" s="68" t="s">
        <v>6528</v>
      </c>
      <c r="C2096" s="68"/>
      <c r="D2096" s="68"/>
      <c r="E2096" s="83"/>
      <c r="F2096" s="83"/>
      <c r="G2096" s="83"/>
      <c r="H2096" s="83"/>
      <c r="I2096" s="68"/>
      <c r="J2096" t="s">
        <v>9016</v>
      </c>
    </row>
    <row r="2097" spans="1:10">
      <c r="A2097" s="68">
        <v>3529</v>
      </c>
      <c r="B2097" s="68" t="s">
        <v>6529</v>
      </c>
      <c r="C2097" s="68"/>
      <c r="D2097" s="68"/>
      <c r="E2097" s="83"/>
      <c r="F2097" s="83"/>
      <c r="G2097" s="83"/>
      <c r="H2097" s="83"/>
      <c r="I2097" s="68"/>
      <c r="J2097" t="s">
        <v>9016</v>
      </c>
    </row>
    <row r="2098" spans="1:10">
      <c r="A2098" s="68">
        <v>3530</v>
      </c>
      <c r="B2098" s="68" t="s">
        <v>6530</v>
      </c>
      <c r="C2098" s="68"/>
      <c r="D2098" s="68"/>
      <c r="E2098" s="83"/>
      <c r="F2098" s="83"/>
      <c r="G2098" s="83"/>
      <c r="H2098" s="83"/>
      <c r="I2098" s="68"/>
      <c r="J2098" t="s">
        <v>9016</v>
      </c>
    </row>
    <row r="2099" spans="1:10">
      <c r="A2099" s="68">
        <v>3531</v>
      </c>
      <c r="B2099" s="68" t="s">
        <v>6531</v>
      </c>
      <c r="C2099" s="68"/>
      <c r="D2099" s="68"/>
      <c r="E2099" s="83"/>
      <c r="F2099" s="83"/>
      <c r="G2099" s="83"/>
      <c r="H2099" s="83"/>
      <c r="I2099" s="68"/>
      <c r="J2099" t="s">
        <v>9016</v>
      </c>
    </row>
    <row r="2100" spans="1:10">
      <c r="A2100" s="68">
        <v>3532</v>
      </c>
      <c r="B2100" s="68" t="s">
        <v>8536</v>
      </c>
      <c r="C2100" s="68"/>
      <c r="D2100" s="68"/>
      <c r="E2100" s="83"/>
      <c r="F2100" s="83"/>
      <c r="G2100" s="83"/>
      <c r="H2100" s="83"/>
      <c r="I2100" s="68"/>
      <c r="J2100" t="s">
        <v>9016</v>
      </c>
    </row>
    <row r="2101" spans="1:10">
      <c r="A2101" s="68">
        <v>3533</v>
      </c>
      <c r="B2101" s="68" t="s">
        <v>6532</v>
      </c>
      <c r="C2101" s="68"/>
      <c r="D2101" s="68"/>
      <c r="E2101" s="83"/>
      <c r="F2101" s="83"/>
      <c r="G2101" s="83"/>
      <c r="H2101" s="83"/>
      <c r="I2101" s="68"/>
      <c r="J2101" t="s">
        <v>9016</v>
      </c>
    </row>
    <row r="2102" spans="1:10">
      <c r="A2102" s="68">
        <v>3534</v>
      </c>
      <c r="B2102" s="68" t="s">
        <v>6533</v>
      </c>
      <c r="C2102" s="68"/>
      <c r="D2102" s="68" t="s">
        <v>3578</v>
      </c>
      <c r="E2102" s="83"/>
      <c r="F2102" s="83"/>
      <c r="G2102" s="83"/>
      <c r="H2102" s="83"/>
      <c r="I2102" s="68"/>
      <c r="J2102" t="s">
        <v>9016</v>
      </c>
    </row>
    <row r="2103" spans="1:10">
      <c r="A2103" s="68">
        <v>3535</v>
      </c>
      <c r="B2103" s="68" t="s">
        <v>5809</v>
      </c>
      <c r="C2103" s="68"/>
      <c r="D2103" s="68"/>
      <c r="E2103" s="83"/>
      <c r="F2103" s="83"/>
      <c r="G2103" s="83"/>
      <c r="H2103" s="83"/>
      <c r="I2103" s="68"/>
      <c r="J2103" t="s">
        <v>9016</v>
      </c>
    </row>
    <row r="2104" spans="1:10">
      <c r="A2104" s="68">
        <v>3536</v>
      </c>
      <c r="B2104" s="68" t="s">
        <v>6534</v>
      </c>
      <c r="C2104" s="68"/>
      <c r="D2104" s="68" t="s">
        <v>3579</v>
      </c>
      <c r="E2104" s="83"/>
      <c r="F2104" s="83"/>
      <c r="G2104" s="83"/>
      <c r="H2104" s="83"/>
      <c r="I2104" s="68"/>
      <c r="J2104" t="s">
        <v>9016</v>
      </c>
    </row>
    <row r="2105" spans="1:10">
      <c r="A2105" s="68">
        <v>3537</v>
      </c>
      <c r="B2105" s="68" t="s">
        <v>6535</v>
      </c>
      <c r="C2105" s="68"/>
      <c r="D2105" s="68"/>
      <c r="E2105" s="83"/>
      <c r="F2105" s="83"/>
      <c r="G2105" s="83"/>
      <c r="H2105" s="83"/>
      <c r="I2105" s="68"/>
      <c r="J2105" t="s">
        <v>9016</v>
      </c>
    </row>
    <row r="2106" spans="1:10">
      <c r="A2106" s="68">
        <v>3538</v>
      </c>
      <c r="B2106" s="68" t="s">
        <v>6536</v>
      </c>
      <c r="C2106" s="68"/>
      <c r="D2106" s="68"/>
      <c r="E2106" s="83"/>
      <c r="F2106" s="83"/>
      <c r="G2106" s="83"/>
      <c r="H2106" s="83"/>
      <c r="I2106" s="68"/>
      <c r="J2106" t="s">
        <v>9016</v>
      </c>
    </row>
    <row r="2107" spans="1:10">
      <c r="A2107" s="68">
        <v>3539</v>
      </c>
      <c r="B2107" s="68" t="s">
        <v>6537</v>
      </c>
      <c r="C2107" s="68"/>
      <c r="D2107" s="68"/>
      <c r="E2107" s="83"/>
      <c r="F2107" s="83"/>
      <c r="G2107" s="83"/>
      <c r="H2107" s="83"/>
      <c r="I2107" s="68"/>
      <c r="J2107" t="s">
        <v>9016</v>
      </c>
    </row>
    <row r="2108" spans="1:10">
      <c r="A2108" s="68">
        <v>3540</v>
      </c>
      <c r="B2108" s="68" t="s">
        <v>6538</v>
      </c>
      <c r="C2108" s="68"/>
      <c r="D2108" s="68"/>
      <c r="E2108" s="83"/>
      <c r="F2108" s="83"/>
      <c r="G2108" s="83"/>
      <c r="H2108" s="83"/>
      <c r="I2108" s="68"/>
      <c r="J2108" t="s">
        <v>9016</v>
      </c>
    </row>
    <row r="2109" spans="1:10">
      <c r="A2109" s="68">
        <v>3541</v>
      </c>
      <c r="B2109" s="68" t="s">
        <v>8537</v>
      </c>
      <c r="C2109" s="68"/>
      <c r="D2109" s="68"/>
      <c r="E2109" s="83"/>
      <c r="F2109" s="83"/>
      <c r="G2109" s="83"/>
      <c r="H2109" s="83"/>
      <c r="I2109" s="68"/>
      <c r="J2109" t="s">
        <v>9016</v>
      </c>
    </row>
    <row r="2110" spans="1:10">
      <c r="A2110" s="68">
        <v>3543</v>
      </c>
      <c r="B2110" s="68" t="s">
        <v>6539</v>
      </c>
      <c r="C2110" s="68"/>
      <c r="D2110" s="68" t="s">
        <v>3580</v>
      </c>
      <c r="E2110" s="83"/>
      <c r="F2110" s="83"/>
      <c r="G2110" s="83"/>
      <c r="H2110" s="83"/>
      <c r="I2110" s="68"/>
      <c r="J2110" t="s">
        <v>9016</v>
      </c>
    </row>
    <row r="2111" spans="1:10">
      <c r="A2111" s="68">
        <v>3544</v>
      </c>
      <c r="B2111" s="68" t="s">
        <v>6540</v>
      </c>
      <c r="C2111" s="68"/>
      <c r="D2111" s="68"/>
      <c r="E2111" s="83"/>
      <c r="F2111" s="83"/>
      <c r="G2111" s="83"/>
      <c r="H2111" s="83"/>
      <c r="I2111" s="68"/>
      <c r="J2111" t="s">
        <v>9016</v>
      </c>
    </row>
    <row r="2112" spans="1:10">
      <c r="A2112" s="68">
        <v>3554</v>
      </c>
      <c r="B2112" s="68" t="s">
        <v>8538</v>
      </c>
      <c r="C2112" s="68"/>
      <c r="D2112" s="68"/>
      <c r="E2112" s="83"/>
      <c r="F2112" s="83"/>
      <c r="G2112" s="83"/>
      <c r="H2112" s="83"/>
      <c r="I2112" s="68"/>
      <c r="J2112" t="s">
        <v>9016</v>
      </c>
    </row>
    <row r="2113" spans="1:10">
      <c r="A2113" s="68">
        <v>3555</v>
      </c>
      <c r="B2113" s="68" t="s">
        <v>6541</v>
      </c>
      <c r="C2113" s="68"/>
      <c r="D2113" s="68"/>
      <c r="E2113" s="83"/>
      <c r="F2113" s="83"/>
      <c r="G2113" s="83"/>
      <c r="H2113" s="83"/>
      <c r="I2113" s="68"/>
      <c r="J2113" t="s">
        <v>9016</v>
      </c>
    </row>
    <row r="2114" spans="1:10">
      <c r="A2114" s="68">
        <v>3573</v>
      </c>
      <c r="B2114" s="68" t="s">
        <v>6542</v>
      </c>
      <c r="C2114" s="68"/>
      <c r="D2114" s="68"/>
      <c r="E2114" s="83"/>
      <c r="F2114" s="83"/>
      <c r="G2114" s="83"/>
      <c r="H2114" s="83"/>
      <c r="I2114" s="68"/>
      <c r="J2114" t="s">
        <v>9016</v>
      </c>
    </row>
    <row r="2115" spans="1:10">
      <c r="A2115" s="68">
        <v>3574</v>
      </c>
      <c r="B2115" s="68" t="s">
        <v>6543</v>
      </c>
      <c r="C2115" s="68"/>
      <c r="D2115" s="68"/>
      <c r="E2115" s="83"/>
      <c r="F2115" s="83"/>
      <c r="G2115" s="83"/>
      <c r="H2115" s="83"/>
      <c r="I2115" s="68"/>
      <c r="J2115" t="s">
        <v>9016</v>
      </c>
    </row>
    <row r="2116" spans="1:10">
      <c r="A2116" s="68">
        <v>3575</v>
      </c>
      <c r="B2116" s="68" t="s">
        <v>6544</v>
      </c>
      <c r="C2116" s="68"/>
      <c r="D2116" s="68"/>
      <c r="E2116" s="83"/>
      <c r="F2116" s="83"/>
      <c r="G2116" s="83"/>
      <c r="H2116" s="83"/>
      <c r="I2116" s="68"/>
      <c r="J2116" t="s">
        <v>9016</v>
      </c>
    </row>
    <row r="2117" spans="1:10">
      <c r="A2117" s="68">
        <v>3576</v>
      </c>
      <c r="B2117" s="68" t="s">
        <v>6545</v>
      </c>
      <c r="C2117" s="68"/>
      <c r="D2117" s="68"/>
      <c r="E2117" s="83"/>
      <c r="F2117" s="83"/>
      <c r="G2117" s="83"/>
      <c r="H2117" s="83"/>
      <c r="I2117" s="68"/>
      <c r="J2117" t="s">
        <v>9016</v>
      </c>
    </row>
    <row r="2118" spans="1:10">
      <c r="A2118" s="68">
        <v>3577</v>
      </c>
      <c r="B2118" s="68" t="s">
        <v>6546</v>
      </c>
      <c r="C2118" s="68"/>
      <c r="D2118" s="68"/>
      <c r="E2118" s="83"/>
      <c r="F2118" s="83"/>
      <c r="G2118" s="83"/>
      <c r="H2118" s="83"/>
      <c r="I2118" s="68"/>
      <c r="J2118" t="s">
        <v>9016</v>
      </c>
    </row>
    <row r="2119" spans="1:10">
      <c r="A2119" s="68">
        <v>3578</v>
      </c>
      <c r="B2119" s="68" t="s">
        <v>6547</v>
      </c>
      <c r="C2119" s="68"/>
      <c r="D2119" s="68"/>
      <c r="E2119" s="83"/>
      <c r="F2119" s="83"/>
      <c r="G2119" s="83"/>
      <c r="H2119" s="83"/>
      <c r="I2119" s="68"/>
      <c r="J2119" t="s">
        <v>9016</v>
      </c>
    </row>
    <row r="2120" spans="1:10">
      <c r="A2120" s="68">
        <v>3579</v>
      </c>
      <c r="B2120" s="68" t="s">
        <v>6548</v>
      </c>
      <c r="C2120" s="68"/>
      <c r="D2120" s="68"/>
      <c r="E2120" s="83"/>
      <c r="F2120" s="83"/>
      <c r="G2120" s="83"/>
      <c r="H2120" s="83"/>
      <c r="I2120" s="68"/>
      <c r="J2120" t="s">
        <v>9016</v>
      </c>
    </row>
    <row r="2121" spans="1:10">
      <c r="A2121" s="68">
        <v>3581</v>
      </c>
      <c r="B2121" s="68" t="s">
        <v>6549</v>
      </c>
      <c r="C2121" s="68"/>
      <c r="D2121" s="68" t="s">
        <v>3581</v>
      </c>
      <c r="E2121" s="83"/>
      <c r="F2121" s="83"/>
      <c r="G2121" s="83"/>
      <c r="H2121" s="83"/>
      <c r="I2121" s="68"/>
      <c r="J2121" t="s">
        <v>9016</v>
      </c>
    </row>
    <row r="2122" spans="1:10">
      <c r="A2122" s="68">
        <v>3582</v>
      </c>
      <c r="B2122" s="68" t="s">
        <v>6550</v>
      </c>
      <c r="C2122" s="68"/>
      <c r="D2122" s="68" t="s">
        <v>3582</v>
      </c>
      <c r="E2122" s="83"/>
      <c r="F2122" s="83"/>
      <c r="G2122" s="83"/>
      <c r="H2122" s="83"/>
      <c r="I2122" s="68"/>
      <c r="J2122" t="s">
        <v>9016</v>
      </c>
    </row>
    <row r="2123" spans="1:10">
      <c r="A2123" s="68">
        <v>3583</v>
      </c>
      <c r="B2123" s="68" t="s">
        <v>8303</v>
      </c>
      <c r="C2123" s="68"/>
      <c r="D2123" s="68"/>
      <c r="E2123" s="83" t="s">
        <v>3470</v>
      </c>
      <c r="F2123" s="83"/>
      <c r="G2123" s="83"/>
      <c r="H2123" s="83"/>
      <c r="I2123" s="68" t="s">
        <v>3679</v>
      </c>
      <c r="J2123" t="s">
        <v>9016</v>
      </c>
    </row>
    <row r="2124" spans="1:10">
      <c r="A2124" s="68">
        <v>3592</v>
      </c>
      <c r="B2124" s="68" t="s">
        <v>6551</v>
      </c>
      <c r="C2124" s="68"/>
      <c r="D2124" s="68" t="s">
        <v>3583</v>
      </c>
      <c r="E2124" s="83"/>
      <c r="F2124" s="83"/>
      <c r="G2124" s="83"/>
      <c r="H2124" s="83"/>
      <c r="I2124" s="68"/>
      <c r="J2124" t="s">
        <v>9016</v>
      </c>
    </row>
    <row r="2125" spans="1:10">
      <c r="A2125" s="68">
        <v>3599</v>
      </c>
      <c r="B2125" s="68" t="s">
        <v>6552</v>
      </c>
      <c r="C2125" s="68"/>
      <c r="D2125" s="68"/>
      <c r="E2125" s="83"/>
      <c r="F2125" s="83"/>
      <c r="G2125" s="83"/>
      <c r="H2125" s="83"/>
      <c r="I2125" s="68"/>
      <c r="J2125" t="s">
        <v>9016</v>
      </c>
    </row>
    <row r="2126" spans="1:10">
      <c r="A2126" s="68">
        <v>3610</v>
      </c>
      <c r="B2126" s="68" t="s">
        <v>8539</v>
      </c>
      <c r="C2126" s="68"/>
      <c r="D2126" s="68"/>
      <c r="E2126" s="83"/>
      <c r="F2126" s="83"/>
      <c r="G2126" s="83"/>
      <c r="H2126" s="83"/>
      <c r="I2126" s="68"/>
      <c r="J2126" t="s">
        <v>9016</v>
      </c>
    </row>
    <row r="2127" spans="1:10">
      <c r="A2127" s="68">
        <v>3611</v>
      </c>
      <c r="B2127" s="68" t="s">
        <v>6553</v>
      </c>
      <c r="C2127" s="68"/>
      <c r="D2127" s="68"/>
      <c r="E2127" s="83"/>
      <c r="F2127" s="83"/>
      <c r="G2127" s="83"/>
      <c r="H2127" s="83"/>
      <c r="I2127" s="68"/>
      <c r="J2127" t="s">
        <v>9016</v>
      </c>
    </row>
    <row r="2128" spans="1:10">
      <c r="A2128" s="68">
        <v>3621</v>
      </c>
      <c r="B2128" s="68" t="s">
        <v>6554</v>
      </c>
      <c r="C2128" s="68"/>
      <c r="D2128" s="68"/>
      <c r="E2128" s="83"/>
      <c r="F2128" s="83"/>
      <c r="G2128" s="83"/>
      <c r="H2128" s="83"/>
      <c r="I2128" s="68"/>
      <c r="J2128" t="s">
        <v>9016</v>
      </c>
    </row>
    <row r="2129" spans="1:10">
      <c r="A2129" s="68">
        <v>3622</v>
      </c>
      <c r="B2129" s="68" t="s">
        <v>6555</v>
      </c>
      <c r="C2129" s="68"/>
      <c r="D2129" s="68"/>
      <c r="E2129" s="83"/>
      <c r="F2129" s="83"/>
      <c r="G2129" s="83"/>
      <c r="H2129" s="83"/>
      <c r="I2129" s="68"/>
      <c r="J2129" t="s">
        <v>9016</v>
      </c>
    </row>
    <row r="2130" spans="1:10">
      <c r="A2130" s="68">
        <v>3636</v>
      </c>
      <c r="B2130" s="68" t="s">
        <v>6556</v>
      </c>
      <c r="C2130" s="68"/>
      <c r="D2130" s="68"/>
      <c r="E2130" s="83"/>
      <c r="F2130" s="83"/>
      <c r="G2130" s="83"/>
      <c r="H2130" s="83"/>
      <c r="I2130" s="68"/>
      <c r="J2130" t="s">
        <v>9016</v>
      </c>
    </row>
    <row r="2131" spans="1:10">
      <c r="A2131" s="68">
        <v>3637</v>
      </c>
      <c r="B2131" s="68" t="s">
        <v>6557</v>
      </c>
      <c r="C2131" s="68"/>
      <c r="D2131" s="68"/>
      <c r="E2131" s="83"/>
      <c r="F2131" s="83"/>
      <c r="G2131" s="83"/>
      <c r="H2131" s="83"/>
      <c r="I2131" s="68"/>
      <c r="J2131" t="s">
        <v>9016</v>
      </c>
    </row>
    <row r="2132" spans="1:10">
      <c r="A2132" s="68">
        <v>3638</v>
      </c>
      <c r="B2132" s="68" t="s">
        <v>6558</v>
      </c>
      <c r="C2132" s="68"/>
      <c r="D2132" s="68"/>
      <c r="E2132" s="83"/>
      <c r="F2132" s="83"/>
      <c r="G2132" s="83"/>
      <c r="H2132" s="83"/>
      <c r="I2132" s="68"/>
      <c r="J2132" t="s">
        <v>9016</v>
      </c>
    </row>
    <row r="2133" spans="1:10">
      <c r="A2133" s="68">
        <v>3639</v>
      </c>
      <c r="B2133" s="68" t="s">
        <v>5810</v>
      </c>
      <c r="C2133" s="68"/>
      <c r="D2133" s="68"/>
      <c r="E2133" s="83"/>
      <c r="F2133" s="83"/>
      <c r="G2133" s="83"/>
      <c r="H2133" s="83"/>
      <c r="I2133" s="68"/>
      <c r="J2133" t="s">
        <v>9016</v>
      </c>
    </row>
    <row r="2134" spans="1:10">
      <c r="A2134" s="68">
        <v>3640</v>
      </c>
      <c r="B2134" s="68" t="s">
        <v>6559</v>
      </c>
      <c r="C2134" s="68"/>
      <c r="D2134" s="68"/>
      <c r="E2134" s="83"/>
      <c r="F2134" s="83"/>
      <c r="G2134" s="83"/>
      <c r="H2134" s="83"/>
      <c r="I2134" s="68"/>
      <c r="J2134" t="s">
        <v>9016</v>
      </c>
    </row>
    <row r="2135" spans="1:10">
      <c r="A2135" s="68">
        <v>3641</v>
      </c>
      <c r="B2135" s="68" t="s">
        <v>6560</v>
      </c>
      <c r="C2135" s="68"/>
      <c r="D2135" s="68"/>
      <c r="E2135" s="83"/>
      <c r="F2135" s="83"/>
      <c r="G2135" s="83"/>
      <c r="H2135" s="83"/>
      <c r="I2135" s="68"/>
      <c r="J2135" t="s">
        <v>9016</v>
      </c>
    </row>
    <row r="2136" spans="1:10">
      <c r="A2136" s="68">
        <v>3642</v>
      </c>
      <c r="B2136" s="68" t="s">
        <v>8540</v>
      </c>
      <c r="C2136" s="68"/>
      <c r="D2136" s="68"/>
      <c r="E2136" s="83"/>
      <c r="F2136" s="83"/>
      <c r="G2136" s="83"/>
      <c r="H2136" s="83"/>
      <c r="I2136" s="68"/>
      <c r="J2136" t="s">
        <v>9016</v>
      </c>
    </row>
    <row r="2137" spans="1:10">
      <c r="A2137" s="68">
        <v>3643</v>
      </c>
      <c r="B2137" s="68" t="s">
        <v>6561</v>
      </c>
      <c r="C2137" s="68"/>
      <c r="D2137" s="68"/>
      <c r="E2137" s="83"/>
      <c r="F2137" s="83"/>
      <c r="G2137" s="83"/>
      <c r="H2137" s="83"/>
      <c r="I2137" s="68"/>
      <c r="J2137" t="s">
        <v>9016</v>
      </c>
    </row>
    <row r="2138" spans="1:10">
      <c r="A2138" s="68">
        <v>3644</v>
      </c>
      <c r="B2138" s="68" t="s">
        <v>6562</v>
      </c>
      <c r="C2138" s="68"/>
      <c r="D2138" s="68"/>
      <c r="E2138" s="83"/>
      <c r="F2138" s="83"/>
      <c r="G2138" s="83"/>
      <c r="H2138" s="83"/>
      <c r="I2138" s="68"/>
      <c r="J2138" t="s">
        <v>9016</v>
      </c>
    </row>
    <row r="2139" spans="1:10">
      <c r="A2139" s="68">
        <v>3645</v>
      </c>
      <c r="B2139" s="68" t="s">
        <v>8541</v>
      </c>
      <c r="C2139" s="68"/>
      <c r="D2139" s="68"/>
      <c r="E2139" s="83"/>
      <c r="F2139" s="83"/>
      <c r="G2139" s="83"/>
      <c r="H2139" s="83"/>
      <c r="I2139" s="68"/>
      <c r="J2139" t="s">
        <v>9016</v>
      </c>
    </row>
    <row r="2140" spans="1:10">
      <c r="A2140" s="68">
        <v>3652</v>
      </c>
      <c r="B2140" s="68" t="s">
        <v>8542</v>
      </c>
      <c r="C2140" s="68"/>
      <c r="D2140" s="68"/>
      <c r="E2140" s="83"/>
      <c r="F2140" s="83"/>
      <c r="G2140" s="83"/>
      <c r="H2140" s="83"/>
      <c r="I2140" s="68"/>
      <c r="J2140" t="s">
        <v>9016</v>
      </c>
    </row>
    <row r="2141" spans="1:10">
      <c r="A2141" s="68">
        <v>3653</v>
      </c>
      <c r="B2141" s="68" t="s">
        <v>6563</v>
      </c>
      <c r="C2141" s="68"/>
      <c r="D2141" s="68"/>
      <c r="E2141" s="83"/>
      <c r="F2141" s="83"/>
      <c r="G2141" s="83"/>
      <c r="H2141" s="83"/>
      <c r="I2141" s="68"/>
      <c r="J2141" t="s">
        <v>9016</v>
      </c>
    </row>
    <row r="2142" spans="1:10">
      <c r="A2142" s="68">
        <v>3666</v>
      </c>
      <c r="B2142" s="68" t="s">
        <v>6564</v>
      </c>
      <c r="C2142" s="68"/>
      <c r="D2142" s="68"/>
      <c r="E2142" s="83"/>
      <c r="F2142" s="83"/>
      <c r="G2142" s="83"/>
      <c r="H2142" s="83"/>
      <c r="I2142" s="68"/>
      <c r="J2142" t="s">
        <v>9016</v>
      </c>
    </row>
    <row r="2143" spans="1:10">
      <c r="A2143" s="68">
        <v>3667</v>
      </c>
      <c r="B2143" s="68" t="s">
        <v>6565</v>
      </c>
      <c r="C2143" s="68"/>
      <c r="D2143" s="68"/>
      <c r="E2143" s="83"/>
      <c r="F2143" s="83"/>
      <c r="G2143" s="83"/>
      <c r="H2143" s="83"/>
      <c r="I2143" s="68"/>
      <c r="J2143" t="s">
        <v>9016</v>
      </c>
    </row>
    <row r="2144" spans="1:10">
      <c r="A2144" s="68">
        <v>3668</v>
      </c>
      <c r="B2144" s="68" t="s">
        <v>6566</v>
      </c>
      <c r="C2144" s="68"/>
      <c r="D2144" s="68"/>
      <c r="E2144" s="83"/>
      <c r="F2144" s="83"/>
      <c r="G2144" s="83"/>
      <c r="H2144" s="83"/>
      <c r="I2144" s="68"/>
      <c r="J2144" t="s">
        <v>9016</v>
      </c>
    </row>
    <row r="2145" spans="1:10">
      <c r="A2145" s="68">
        <v>3669</v>
      </c>
      <c r="B2145" s="68" t="s">
        <v>6567</v>
      </c>
      <c r="C2145" s="68"/>
      <c r="D2145" s="68"/>
      <c r="E2145" s="83"/>
      <c r="F2145" s="83"/>
      <c r="G2145" s="83"/>
      <c r="H2145" s="83"/>
      <c r="I2145" s="68"/>
      <c r="J2145" t="s">
        <v>9016</v>
      </c>
    </row>
    <row r="2146" spans="1:10">
      <c r="A2146" s="68">
        <v>3671</v>
      </c>
      <c r="B2146" s="68" t="s">
        <v>6568</v>
      </c>
      <c r="C2146" s="68"/>
      <c r="D2146" s="68"/>
      <c r="E2146" s="83"/>
      <c r="F2146" s="83"/>
      <c r="G2146" s="83"/>
      <c r="H2146" s="83"/>
      <c r="I2146" s="68"/>
      <c r="J2146" t="s">
        <v>9016</v>
      </c>
    </row>
    <row r="2147" spans="1:10">
      <c r="A2147" s="68">
        <v>3683</v>
      </c>
      <c r="B2147" s="68" t="s">
        <v>6569</v>
      </c>
      <c r="C2147" s="68"/>
      <c r="D2147" s="68"/>
      <c r="E2147" s="83"/>
      <c r="F2147" s="83"/>
      <c r="G2147" s="83"/>
      <c r="H2147" s="83"/>
      <c r="I2147" s="68"/>
      <c r="J2147" t="s">
        <v>9016</v>
      </c>
    </row>
    <row r="2148" spans="1:10">
      <c r="A2148" s="68">
        <v>3684</v>
      </c>
      <c r="B2148" s="68" t="s">
        <v>6570</v>
      </c>
      <c r="C2148" s="68"/>
      <c r="D2148" s="68"/>
      <c r="E2148" s="83"/>
      <c r="F2148" s="83"/>
      <c r="G2148" s="83"/>
      <c r="H2148" s="83"/>
      <c r="I2148" s="68"/>
      <c r="J2148" t="s">
        <v>9016</v>
      </c>
    </row>
    <row r="2149" spans="1:10">
      <c r="A2149" s="68">
        <v>3685</v>
      </c>
      <c r="B2149" s="68" t="s">
        <v>6571</v>
      </c>
      <c r="C2149" s="68"/>
      <c r="D2149" s="68"/>
      <c r="E2149" s="83"/>
      <c r="F2149" s="83"/>
      <c r="G2149" s="83"/>
      <c r="H2149" s="83"/>
      <c r="I2149" s="68"/>
      <c r="J2149" t="s">
        <v>9016</v>
      </c>
    </row>
    <row r="2150" spans="1:10">
      <c r="A2150" s="68">
        <v>3686</v>
      </c>
      <c r="B2150" s="68" t="s">
        <v>6572</v>
      </c>
      <c r="C2150" s="68"/>
      <c r="D2150" s="68"/>
      <c r="E2150" s="83"/>
      <c r="F2150" s="83"/>
      <c r="G2150" s="83"/>
      <c r="H2150" s="83"/>
      <c r="I2150" s="68"/>
      <c r="J2150" t="s">
        <v>9016</v>
      </c>
    </row>
    <row r="2151" spans="1:10">
      <c r="A2151" s="68">
        <v>3687</v>
      </c>
      <c r="B2151" s="68" t="s">
        <v>6573</v>
      </c>
      <c r="C2151" s="68"/>
      <c r="D2151" s="68"/>
      <c r="E2151" s="83"/>
      <c r="F2151" s="83"/>
      <c r="G2151" s="83"/>
      <c r="H2151" s="83"/>
      <c r="I2151" s="68"/>
      <c r="J2151" t="s">
        <v>9016</v>
      </c>
    </row>
    <row r="2152" spans="1:10">
      <c r="A2152" s="68">
        <v>3688</v>
      </c>
      <c r="B2152" s="68" t="s">
        <v>6574</v>
      </c>
      <c r="C2152" s="68"/>
      <c r="D2152" s="68"/>
      <c r="E2152" s="83"/>
      <c r="F2152" s="83"/>
      <c r="G2152" s="83"/>
      <c r="H2152" s="83"/>
      <c r="I2152" s="68"/>
      <c r="J2152" t="s">
        <v>9016</v>
      </c>
    </row>
    <row r="2153" spans="1:10">
      <c r="A2153" s="68">
        <v>3689</v>
      </c>
      <c r="B2153" s="68" t="s">
        <v>6575</v>
      </c>
      <c r="C2153" s="68"/>
      <c r="D2153" s="68" t="s">
        <v>3584</v>
      </c>
      <c r="E2153" s="83"/>
      <c r="F2153" s="83"/>
      <c r="G2153" s="83"/>
      <c r="H2153" s="83"/>
      <c r="I2153" s="68"/>
      <c r="J2153" t="s">
        <v>9016</v>
      </c>
    </row>
    <row r="2154" spans="1:10">
      <c r="A2154" s="68">
        <v>3690</v>
      </c>
      <c r="B2154" s="68" t="s">
        <v>6576</v>
      </c>
      <c r="C2154" s="68"/>
      <c r="D2154" s="68"/>
      <c r="E2154" s="83"/>
      <c r="F2154" s="83"/>
      <c r="G2154" s="83"/>
      <c r="H2154" s="83"/>
      <c r="I2154" s="68"/>
      <c r="J2154" t="s">
        <v>9016</v>
      </c>
    </row>
    <row r="2155" spans="1:10">
      <c r="A2155" s="68">
        <v>3691</v>
      </c>
      <c r="B2155" s="68" t="s">
        <v>6577</v>
      </c>
      <c r="C2155" s="68"/>
      <c r="D2155" s="68"/>
      <c r="E2155" s="83"/>
      <c r="F2155" s="83"/>
      <c r="G2155" s="83"/>
      <c r="H2155" s="83"/>
      <c r="I2155" s="68"/>
      <c r="J2155" t="s">
        <v>9016</v>
      </c>
    </row>
    <row r="2156" spans="1:10">
      <c r="A2156" s="68">
        <v>3696</v>
      </c>
      <c r="B2156" s="68" t="s">
        <v>6578</v>
      </c>
      <c r="C2156" s="68"/>
      <c r="D2156" s="68"/>
      <c r="E2156" s="83"/>
      <c r="F2156" s="83"/>
      <c r="G2156" s="83"/>
      <c r="H2156" s="83"/>
      <c r="I2156" s="68"/>
      <c r="J2156" t="s">
        <v>9016</v>
      </c>
    </row>
    <row r="2157" spans="1:10">
      <c r="A2157" s="68">
        <v>3697</v>
      </c>
      <c r="B2157" s="68" t="s">
        <v>6579</v>
      </c>
      <c r="C2157" s="68"/>
      <c r="D2157" s="68"/>
      <c r="E2157" s="83"/>
      <c r="F2157" s="83"/>
      <c r="G2157" s="83"/>
      <c r="H2157" s="83"/>
      <c r="I2157" s="68"/>
      <c r="J2157" t="s">
        <v>9016</v>
      </c>
    </row>
    <row r="2158" spans="1:10">
      <c r="A2158" s="68">
        <v>3698</v>
      </c>
      <c r="B2158" s="68" t="s">
        <v>6580</v>
      </c>
      <c r="C2158" s="68"/>
      <c r="D2158" s="68" t="s">
        <v>3585</v>
      </c>
      <c r="E2158" s="83"/>
      <c r="F2158" s="83"/>
      <c r="G2158" s="83"/>
      <c r="H2158" s="83"/>
      <c r="I2158" s="68"/>
      <c r="J2158" t="s">
        <v>9016</v>
      </c>
    </row>
    <row r="2159" spans="1:10">
      <c r="A2159" s="68">
        <v>3699</v>
      </c>
      <c r="B2159" s="68" t="s">
        <v>6581</v>
      </c>
      <c r="C2159" s="68"/>
      <c r="D2159" s="68"/>
      <c r="E2159" s="83"/>
      <c r="F2159" s="83"/>
      <c r="G2159" s="83"/>
      <c r="H2159" s="83"/>
      <c r="I2159" s="68"/>
      <c r="J2159" t="s">
        <v>9016</v>
      </c>
    </row>
    <row r="2160" spans="1:10">
      <c r="A2160" s="68">
        <v>3700</v>
      </c>
      <c r="B2160" s="68" t="s">
        <v>6582</v>
      </c>
      <c r="C2160" s="68"/>
      <c r="D2160" s="68"/>
      <c r="E2160" s="83"/>
      <c r="F2160" s="83"/>
      <c r="G2160" s="83"/>
      <c r="H2160" s="83"/>
      <c r="I2160" s="68"/>
      <c r="J2160" t="s">
        <v>9016</v>
      </c>
    </row>
    <row r="2161" spans="1:10">
      <c r="A2161" s="68">
        <v>3701</v>
      </c>
      <c r="B2161" s="68" t="s">
        <v>6583</v>
      </c>
      <c r="C2161" s="68"/>
      <c r="D2161" s="68"/>
      <c r="E2161" s="83"/>
      <c r="F2161" s="83"/>
      <c r="G2161" s="83"/>
      <c r="H2161" s="83"/>
      <c r="I2161" s="68"/>
      <c r="J2161" t="s">
        <v>9016</v>
      </c>
    </row>
    <row r="2162" spans="1:10">
      <c r="A2162" s="68">
        <v>3718</v>
      </c>
      <c r="B2162" s="68" t="s">
        <v>6584</v>
      </c>
      <c r="C2162" s="68"/>
      <c r="D2162" s="68"/>
      <c r="E2162" s="83"/>
      <c r="F2162" s="83"/>
      <c r="G2162" s="83"/>
      <c r="H2162" s="83"/>
      <c r="I2162" s="68"/>
      <c r="J2162" t="s">
        <v>9016</v>
      </c>
    </row>
    <row r="2163" spans="1:10">
      <c r="A2163" s="68">
        <v>3741</v>
      </c>
      <c r="B2163" s="68" t="s">
        <v>6585</v>
      </c>
      <c r="C2163" s="68"/>
      <c r="D2163" s="68"/>
      <c r="E2163" s="83"/>
      <c r="F2163" s="83"/>
      <c r="G2163" s="83"/>
      <c r="H2163" s="83"/>
      <c r="I2163" s="68"/>
      <c r="J2163" t="s">
        <v>9016</v>
      </c>
    </row>
    <row r="2164" spans="1:10">
      <c r="A2164" s="68">
        <v>3742</v>
      </c>
      <c r="B2164" s="68" t="s">
        <v>6586</v>
      </c>
      <c r="C2164" s="68"/>
      <c r="D2164" s="68"/>
      <c r="E2164" s="83"/>
      <c r="F2164" s="83"/>
      <c r="G2164" s="83"/>
      <c r="H2164" s="83"/>
      <c r="I2164" s="68"/>
      <c r="J2164" t="s">
        <v>9016</v>
      </c>
    </row>
    <row r="2165" spans="1:10">
      <c r="A2165" s="68">
        <v>3753</v>
      </c>
      <c r="B2165" s="68" t="s">
        <v>6587</v>
      </c>
      <c r="C2165" s="68"/>
      <c r="D2165" s="68"/>
      <c r="E2165" s="83"/>
      <c r="F2165" s="83"/>
      <c r="G2165" s="83"/>
      <c r="H2165" s="83"/>
      <c r="I2165" s="68"/>
      <c r="J2165" t="s">
        <v>9016</v>
      </c>
    </row>
    <row r="2166" spans="1:10">
      <c r="A2166" s="68">
        <v>3790</v>
      </c>
      <c r="B2166" s="68" t="s">
        <v>6588</v>
      </c>
      <c r="C2166" s="68"/>
      <c r="D2166" s="68"/>
      <c r="E2166" s="83"/>
      <c r="F2166" s="83"/>
      <c r="G2166" s="83"/>
      <c r="H2166" s="83"/>
      <c r="I2166" s="68"/>
      <c r="J2166" t="s">
        <v>9016</v>
      </c>
    </row>
    <row r="2167" spans="1:10">
      <c r="A2167" s="68">
        <v>3807</v>
      </c>
      <c r="B2167" s="68" t="s">
        <v>8543</v>
      </c>
      <c r="C2167" s="68"/>
      <c r="D2167" s="68"/>
      <c r="E2167" s="83"/>
      <c r="F2167" s="83"/>
      <c r="G2167" s="83"/>
      <c r="H2167" s="83"/>
      <c r="I2167" s="68"/>
      <c r="J2167" t="s">
        <v>9016</v>
      </c>
    </row>
    <row r="2168" spans="1:10">
      <c r="A2168" s="68">
        <v>3808</v>
      </c>
      <c r="B2168" s="68" t="s">
        <v>6589</v>
      </c>
      <c r="C2168" s="68"/>
      <c r="D2168" s="68"/>
      <c r="E2168" s="83"/>
      <c r="F2168" s="83"/>
      <c r="G2168" s="83"/>
      <c r="H2168" s="83"/>
      <c r="I2168" s="68"/>
      <c r="J2168" t="s">
        <v>9016</v>
      </c>
    </row>
    <row r="2169" spans="1:10">
      <c r="A2169" s="68">
        <v>3829</v>
      </c>
      <c r="B2169" s="68" t="s">
        <v>6590</v>
      </c>
      <c r="C2169" s="68"/>
      <c r="D2169" s="68"/>
      <c r="E2169" s="83"/>
      <c r="F2169" s="83"/>
      <c r="G2169" s="83"/>
      <c r="H2169" s="83"/>
      <c r="I2169" s="68"/>
      <c r="J2169" t="s">
        <v>9016</v>
      </c>
    </row>
    <row r="2170" spans="1:10">
      <c r="A2170" s="68">
        <v>3845</v>
      </c>
      <c r="B2170" s="68" t="s">
        <v>6591</v>
      </c>
      <c r="C2170" s="68"/>
      <c r="D2170" s="68"/>
      <c r="E2170" s="83"/>
      <c r="F2170" s="83"/>
      <c r="G2170" s="83"/>
      <c r="H2170" s="83"/>
      <c r="I2170" s="68"/>
      <c r="J2170" t="s">
        <v>9016</v>
      </c>
    </row>
    <row r="2171" spans="1:10">
      <c r="A2171" s="68">
        <v>3846</v>
      </c>
      <c r="B2171" s="68" t="s">
        <v>8544</v>
      </c>
      <c r="C2171" s="68"/>
      <c r="D2171" s="68"/>
      <c r="E2171" s="83"/>
      <c r="F2171" s="83"/>
      <c r="G2171" s="83"/>
      <c r="H2171" s="83"/>
      <c r="I2171" s="68"/>
      <c r="J2171" t="s">
        <v>9016</v>
      </c>
    </row>
    <row r="2172" spans="1:10">
      <c r="A2172" s="68">
        <v>3875</v>
      </c>
      <c r="B2172" s="68" t="s">
        <v>6592</v>
      </c>
      <c r="C2172" s="68"/>
      <c r="D2172" s="68" t="s">
        <v>3586</v>
      </c>
      <c r="E2172" s="83"/>
      <c r="F2172" s="83"/>
      <c r="G2172" s="83"/>
      <c r="H2172" s="83"/>
      <c r="I2172" s="68"/>
      <c r="J2172" t="s">
        <v>9016</v>
      </c>
    </row>
    <row r="2173" spans="1:10">
      <c r="A2173" s="68">
        <v>3876</v>
      </c>
      <c r="B2173" s="68" t="s">
        <v>6593</v>
      </c>
      <c r="C2173" s="68"/>
      <c r="D2173" s="68"/>
      <c r="E2173" s="83"/>
      <c r="F2173" s="83"/>
      <c r="G2173" s="83"/>
      <c r="H2173" s="83"/>
      <c r="I2173" s="68"/>
      <c r="J2173" t="s">
        <v>9016</v>
      </c>
    </row>
    <row r="2174" spans="1:10">
      <c r="A2174" s="68">
        <v>3878</v>
      </c>
      <c r="B2174" s="68" t="s">
        <v>6594</v>
      </c>
      <c r="C2174" s="68"/>
      <c r="D2174" s="68"/>
      <c r="E2174" s="83"/>
      <c r="F2174" s="83"/>
      <c r="G2174" s="83"/>
      <c r="H2174" s="83"/>
      <c r="I2174" s="68"/>
      <c r="J2174" t="s">
        <v>9016</v>
      </c>
    </row>
    <row r="2175" spans="1:10">
      <c r="A2175" s="68">
        <v>3893</v>
      </c>
      <c r="B2175" s="68" t="s">
        <v>6595</v>
      </c>
      <c r="C2175" s="68"/>
      <c r="D2175" s="68"/>
      <c r="E2175" s="83"/>
      <c r="F2175" s="83"/>
      <c r="G2175" s="83"/>
      <c r="H2175" s="83"/>
      <c r="I2175" s="68"/>
      <c r="J2175" t="s">
        <v>9016</v>
      </c>
    </row>
    <row r="2176" spans="1:10">
      <c r="A2176" s="68">
        <v>3894</v>
      </c>
      <c r="B2176" s="68" t="s">
        <v>6596</v>
      </c>
      <c r="C2176" s="68"/>
      <c r="D2176" s="68"/>
      <c r="E2176" s="83"/>
      <c r="F2176" s="83"/>
      <c r="G2176" s="83"/>
      <c r="H2176" s="83"/>
      <c r="I2176" s="68"/>
      <c r="J2176" t="s">
        <v>9016</v>
      </c>
    </row>
    <row r="2177" spans="1:10">
      <c r="A2177" s="68">
        <v>3896</v>
      </c>
      <c r="B2177" s="68" t="s">
        <v>6597</v>
      </c>
      <c r="C2177" s="68"/>
      <c r="D2177" s="68"/>
      <c r="E2177" s="83"/>
      <c r="F2177" s="83"/>
      <c r="G2177" s="83"/>
      <c r="H2177" s="83"/>
      <c r="I2177" s="68"/>
      <c r="J2177" t="s">
        <v>9016</v>
      </c>
    </row>
    <row r="2178" spans="1:10">
      <c r="A2178" s="68">
        <v>3897</v>
      </c>
      <c r="B2178" s="68" t="s">
        <v>6598</v>
      </c>
      <c r="C2178" s="68"/>
      <c r="D2178" s="68"/>
      <c r="E2178" s="83"/>
      <c r="F2178" s="83"/>
      <c r="G2178" s="83"/>
      <c r="H2178" s="83"/>
      <c r="I2178" s="68"/>
      <c r="J2178" t="s">
        <v>9016</v>
      </c>
    </row>
    <row r="2179" spans="1:10">
      <c r="A2179" s="68">
        <v>3898</v>
      </c>
      <c r="B2179" s="68" t="s">
        <v>8545</v>
      </c>
      <c r="C2179" s="68"/>
      <c r="D2179" s="68"/>
      <c r="E2179" s="83"/>
      <c r="F2179" s="83"/>
      <c r="G2179" s="83"/>
      <c r="H2179" s="83"/>
      <c r="I2179" s="68"/>
      <c r="J2179" t="s">
        <v>9016</v>
      </c>
    </row>
    <row r="2180" spans="1:10">
      <c r="A2180" s="68">
        <v>3899</v>
      </c>
      <c r="B2180" s="68" t="s">
        <v>8546</v>
      </c>
      <c r="C2180" s="68"/>
      <c r="D2180" s="68"/>
      <c r="E2180" s="83"/>
      <c r="F2180" s="83"/>
      <c r="G2180" s="83"/>
      <c r="H2180" s="83"/>
      <c r="I2180" s="68"/>
      <c r="J2180" t="s">
        <v>9016</v>
      </c>
    </row>
    <row r="2181" spans="1:10">
      <c r="A2181" s="68">
        <v>3900</v>
      </c>
      <c r="B2181" s="68" t="s">
        <v>6599</v>
      </c>
      <c r="C2181" s="68"/>
      <c r="D2181" s="68"/>
      <c r="E2181" s="83"/>
      <c r="F2181" s="83"/>
      <c r="G2181" s="83"/>
      <c r="H2181" s="83"/>
      <c r="I2181" s="68"/>
      <c r="J2181" t="s">
        <v>9016</v>
      </c>
    </row>
    <row r="2182" spans="1:10">
      <c r="A2182" s="68">
        <v>3901</v>
      </c>
      <c r="B2182" s="68" t="s">
        <v>8331</v>
      </c>
      <c r="C2182" s="68"/>
      <c r="D2182" s="68"/>
      <c r="E2182" s="83" t="s">
        <v>3728</v>
      </c>
      <c r="F2182" s="83"/>
      <c r="G2182" s="83"/>
      <c r="H2182" s="83"/>
      <c r="I2182" s="68"/>
      <c r="J2182" t="s">
        <v>9016</v>
      </c>
    </row>
    <row r="2183" spans="1:10">
      <c r="A2183" s="68">
        <v>3912</v>
      </c>
      <c r="B2183" s="68" t="s">
        <v>6600</v>
      </c>
      <c r="C2183" s="68"/>
      <c r="D2183" s="68"/>
      <c r="E2183" s="83"/>
      <c r="F2183" s="83"/>
      <c r="G2183" s="83"/>
      <c r="H2183" s="83"/>
      <c r="I2183" s="68"/>
      <c r="J2183" t="s">
        <v>9016</v>
      </c>
    </row>
    <row r="2184" spans="1:10">
      <c r="A2184" s="68">
        <v>3948</v>
      </c>
      <c r="B2184" s="68" t="s">
        <v>6601</v>
      </c>
      <c r="C2184" s="68"/>
      <c r="D2184" s="68"/>
      <c r="E2184" s="83"/>
      <c r="F2184" s="83"/>
      <c r="G2184" s="83"/>
      <c r="H2184" s="83"/>
      <c r="I2184" s="68"/>
      <c r="J2184" t="s">
        <v>9016</v>
      </c>
    </row>
    <row r="2185" spans="1:10">
      <c r="A2185" s="68">
        <v>3963</v>
      </c>
      <c r="B2185" s="68" t="s">
        <v>6602</v>
      </c>
      <c r="C2185" s="68"/>
      <c r="D2185" s="68"/>
      <c r="E2185" s="83"/>
      <c r="F2185" s="83"/>
      <c r="G2185" s="83"/>
      <c r="H2185" s="83"/>
      <c r="I2185" s="68"/>
      <c r="J2185" t="s">
        <v>9016</v>
      </c>
    </row>
    <row r="2186" spans="1:10">
      <c r="A2186" s="68">
        <v>3964</v>
      </c>
      <c r="B2186" s="68" t="s">
        <v>6603</v>
      </c>
      <c r="C2186" s="68"/>
      <c r="D2186" s="68"/>
      <c r="E2186" s="83"/>
      <c r="F2186" s="83"/>
      <c r="G2186" s="83"/>
      <c r="H2186" s="83"/>
      <c r="I2186" s="68"/>
      <c r="J2186" t="s">
        <v>9016</v>
      </c>
    </row>
    <row r="2187" spans="1:10">
      <c r="A2187" s="68">
        <v>3969</v>
      </c>
      <c r="B2187" s="68" t="s">
        <v>8547</v>
      </c>
      <c r="C2187" s="68"/>
      <c r="D2187" s="68"/>
      <c r="E2187" s="83"/>
      <c r="F2187" s="83"/>
      <c r="G2187" s="83"/>
      <c r="H2187" s="83"/>
      <c r="I2187" s="68"/>
      <c r="J2187" t="s">
        <v>9016</v>
      </c>
    </row>
    <row r="2188" spans="1:10">
      <c r="A2188" s="68">
        <v>3973</v>
      </c>
      <c r="B2188" s="68" t="s">
        <v>6604</v>
      </c>
      <c r="C2188" s="68"/>
      <c r="D2188" s="68"/>
      <c r="E2188" s="83"/>
      <c r="F2188" s="83"/>
      <c r="G2188" s="83"/>
      <c r="H2188" s="83"/>
      <c r="I2188" s="68"/>
      <c r="J2188" t="s">
        <v>9016</v>
      </c>
    </row>
    <row r="2189" spans="1:10">
      <c r="A2189" s="68">
        <v>3974</v>
      </c>
      <c r="B2189" s="68" t="s">
        <v>6605</v>
      </c>
      <c r="C2189" s="68"/>
      <c r="D2189" s="68"/>
      <c r="E2189" s="83"/>
      <c r="F2189" s="83"/>
      <c r="G2189" s="83"/>
      <c r="H2189" s="83"/>
      <c r="I2189" s="68"/>
      <c r="J2189" t="s">
        <v>9016</v>
      </c>
    </row>
    <row r="2190" spans="1:10">
      <c r="A2190" s="68">
        <v>4006</v>
      </c>
      <c r="B2190" s="68" t="s">
        <v>6606</v>
      </c>
      <c r="C2190" s="68"/>
      <c r="D2190" s="68"/>
      <c r="E2190" s="83"/>
      <c r="F2190" s="83"/>
      <c r="G2190" s="83"/>
      <c r="H2190" s="83"/>
      <c r="I2190" s="68"/>
      <c r="J2190" t="s">
        <v>9016</v>
      </c>
    </row>
    <row r="2191" spans="1:10">
      <c r="A2191" s="68">
        <v>4007</v>
      </c>
      <c r="B2191" s="68" t="s">
        <v>6607</v>
      </c>
      <c r="C2191" s="68"/>
      <c r="D2191" s="68"/>
      <c r="E2191" s="83"/>
      <c r="F2191" s="83"/>
      <c r="G2191" s="83"/>
      <c r="H2191" s="83"/>
      <c r="I2191" s="68"/>
      <c r="J2191" t="s">
        <v>9016</v>
      </c>
    </row>
    <row r="2192" spans="1:10">
      <c r="A2192" s="68">
        <v>4008</v>
      </c>
      <c r="B2192" s="68" t="s">
        <v>6608</v>
      </c>
      <c r="C2192" s="68"/>
      <c r="D2192" s="68"/>
      <c r="E2192" s="83"/>
      <c r="F2192" s="83"/>
      <c r="G2192" s="83"/>
      <c r="H2192" s="83"/>
      <c r="I2192" s="68"/>
      <c r="J2192" t="s">
        <v>9016</v>
      </c>
    </row>
    <row r="2193" spans="1:10">
      <c r="A2193" s="68">
        <v>4013</v>
      </c>
      <c r="B2193" s="68" t="s">
        <v>6609</v>
      </c>
      <c r="C2193" s="68"/>
      <c r="D2193" s="68"/>
      <c r="E2193" s="83"/>
      <c r="F2193" s="83"/>
      <c r="G2193" s="83"/>
      <c r="H2193" s="83"/>
      <c r="I2193" s="68"/>
      <c r="J2193" t="s">
        <v>9016</v>
      </c>
    </row>
    <row r="2194" spans="1:10">
      <c r="A2194" s="68">
        <v>4022</v>
      </c>
      <c r="B2194" s="68" t="s">
        <v>6610</v>
      </c>
      <c r="C2194" s="68"/>
      <c r="D2194" s="68"/>
      <c r="E2194" s="83"/>
      <c r="F2194" s="83"/>
      <c r="G2194" s="83"/>
      <c r="H2194" s="83"/>
      <c r="I2194" s="68"/>
      <c r="J2194" t="s">
        <v>9016</v>
      </c>
    </row>
    <row r="2195" spans="1:10">
      <c r="A2195" s="68">
        <v>4036</v>
      </c>
      <c r="B2195" s="68" t="s">
        <v>6611</v>
      </c>
      <c r="C2195" s="68"/>
      <c r="D2195" s="68"/>
      <c r="E2195" s="83"/>
      <c r="F2195" s="83"/>
      <c r="G2195" s="83"/>
      <c r="H2195" s="83"/>
      <c r="I2195" s="68"/>
      <c r="J2195" t="s">
        <v>9016</v>
      </c>
    </row>
    <row r="2196" spans="1:10">
      <c r="A2196" s="68">
        <v>4038</v>
      </c>
      <c r="B2196" s="68" t="s">
        <v>6612</v>
      </c>
      <c r="C2196" s="68"/>
      <c r="D2196" s="68"/>
      <c r="E2196" s="83"/>
      <c r="F2196" s="83"/>
      <c r="G2196" s="83"/>
      <c r="H2196" s="83"/>
      <c r="I2196" s="68"/>
      <c r="J2196" t="s">
        <v>9016</v>
      </c>
    </row>
    <row r="2197" spans="1:10">
      <c r="A2197" s="68">
        <v>4075</v>
      </c>
      <c r="B2197" s="68" t="s">
        <v>8548</v>
      </c>
      <c r="C2197" s="68"/>
      <c r="D2197" s="68"/>
      <c r="E2197" s="83"/>
      <c r="F2197" s="83"/>
      <c r="G2197" s="83"/>
      <c r="H2197" s="83"/>
      <c r="I2197" s="68"/>
      <c r="J2197" t="s">
        <v>9016</v>
      </c>
    </row>
    <row r="2198" spans="1:10">
      <c r="A2198" s="68">
        <v>4077</v>
      </c>
      <c r="B2198" s="68" t="s">
        <v>8215</v>
      </c>
      <c r="C2198" s="68"/>
      <c r="D2198" s="68"/>
      <c r="E2198" s="83" t="s">
        <v>3470</v>
      </c>
      <c r="F2198" s="83"/>
      <c r="G2198" s="83"/>
      <c r="H2198" s="83"/>
      <c r="I2198" s="68" t="s">
        <v>3676</v>
      </c>
      <c r="J2198" t="s">
        <v>9016</v>
      </c>
    </row>
    <row r="2199" spans="1:10">
      <c r="A2199" s="68">
        <v>4083</v>
      </c>
      <c r="B2199" s="68" t="s">
        <v>6613</v>
      </c>
      <c r="C2199" s="68"/>
      <c r="D2199" s="68"/>
      <c r="E2199" s="83"/>
      <c r="F2199" s="83"/>
      <c r="G2199" s="83"/>
      <c r="H2199" s="83"/>
      <c r="I2199" s="68"/>
      <c r="J2199" t="s">
        <v>9016</v>
      </c>
    </row>
    <row r="2200" spans="1:10">
      <c r="A2200" s="68">
        <v>4090</v>
      </c>
      <c r="B2200" s="68" t="s">
        <v>6614</v>
      </c>
      <c r="C2200" s="68"/>
      <c r="D2200" s="68"/>
      <c r="E2200" s="83"/>
      <c r="F2200" s="83"/>
      <c r="G2200" s="83"/>
      <c r="H2200" s="83"/>
      <c r="I2200" s="68"/>
      <c r="J2200" t="s">
        <v>9016</v>
      </c>
    </row>
    <row r="2201" spans="1:10">
      <c r="A2201" s="68">
        <v>4091</v>
      </c>
      <c r="B2201" s="68" t="s">
        <v>6615</v>
      </c>
      <c r="C2201" s="68"/>
      <c r="D2201" s="68"/>
      <c r="E2201" s="83"/>
      <c r="F2201" s="83"/>
      <c r="G2201" s="83"/>
      <c r="H2201" s="83"/>
      <c r="I2201" s="68"/>
      <c r="J2201" t="s">
        <v>9016</v>
      </c>
    </row>
    <row r="2202" spans="1:10">
      <c r="A2202" s="68">
        <v>4134</v>
      </c>
      <c r="B2202" s="68" t="s">
        <v>6616</v>
      </c>
      <c r="C2202" s="68"/>
      <c r="D2202" s="68"/>
      <c r="E2202" s="83"/>
      <c r="F2202" s="83"/>
      <c r="G2202" s="83"/>
      <c r="H2202" s="83"/>
      <c r="I2202" s="68"/>
      <c r="J2202" t="s">
        <v>9016</v>
      </c>
    </row>
    <row r="2203" spans="1:10">
      <c r="A2203" s="68">
        <v>4135</v>
      </c>
      <c r="B2203" s="68" t="s">
        <v>6617</v>
      </c>
      <c r="C2203" s="68"/>
      <c r="D2203" s="68"/>
      <c r="E2203" s="83"/>
      <c r="F2203" s="83"/>
      <c r="G2203" s="83"/>
      <c r="H2203" s="83"/>
      <c r="I2203" s="68"/>
      <c r="J2203" t="s">
        <v>9016</v>
      </c>
    </row>
    <row r="2204" spans="1:10">
      <c r="A2204" s="68">
        <v>4136</v>
      </c>
      <c r="B2204" s="68" t="s">
        <v>6618</v>
      </c>
      <c r="C2204" s="68"/>
      <c r="D2204" s="68"/>
      <c r="E2204" s="83"/>
      <c r="F2204" s="83"/>
      <c r="G2204" s="83"/>
      <c r="H2204" s="83"/>
      <c r="I2204" s="68"/>
      <c r="J2204" t="s">
        <v>9016</v>
      </c>
    </row>
    <row r="2205" spans="1:10">
      <c r="A2205" s="68">
        <v>4137</v>
      </c>
      <c r="B2205" s="68" t="s">
        <v>6619</v>
      </c>
      <c r="C2205" s="68"/>
      <c r="D2205" s="68"/>
      <c r="E2205" s="83"/>
      <c r="F2205" s="83"/>
      <c r="G2205" s="83"/>
      <c r="H2205" s="83"/>
      <c r="I2205" s="68"/>
      <c r="J2205" t="s">
        <v>9016</v>
      </c>
    </row>
    <row r="2206" spans="1:10">
      <c r="A2206" s="68">
        <v>4142</v>
      </c>
      <c r="B2206" s="68" t="s">
        <v>5811</v>
      </c>
      <c r="C2206" s="68"/>
      <c r="D2206" s="68"/>
      <c r="E2206" s="83"/>
      <c r="F2206" s="83"/>
      <c r="G2206" s="83"/>
      <c r="H2206" s="83"/>
      <c r="I2206" s="68"/>
      <c r="J2206" t="s">
        <v>9016</v>
      </c>
    </row>
    <row r="2207" spans="1:10">
      <c r="A2207" s="68">
        <v>4154</v>
      </c>
      <c r="B2207" s="68" t="s">
        <v>6620</v>
      </c>
      <c r="C2207" s="68"/>
      <c r="D2207" s="68"/>
      <c r="E2207" s="83"/>
      <c r="F2207" s="83"/>
      <c r="G2207" s="83"/>
      <c r="H2207" s="83"/>
      <c r="I2207" s="68"/>
      <c r="J2207" t="s">
        <v>9016</v>
      </c>
    </row>
    <row r="2208" spans="1:10">
      <c r="A2208" s="68">
        <v>4185</v>
      </c>
      <c r="B2208" s="68" t="s">
        <v>6621</v>
      </c>
      <c r="C2208" s="68"/>
      <c r="D2208" s="68"/>
      <c r="E2208" s="83"/>
      <c r="F2208" s="83"/>
      <c r="G2208" s="83"/>
      <c r="H2208" s="83"/>
      <c r="I2208" s="68"/>
      <c r="J2208" t="s">
        <v>9016</v>
      </c>
    </row>
    <row r="2209" spans="1:10">
      <c r="A2209" s="68">
        <v>4186</v>
      </c>
      <c r="B2209" s="68" t="s">
        <v>6622</v>
      </c>
      <c r="C2209" s="68"/>
      <c r="D2209" s="68"/>
      <c r="E2209" s="83"/>
      <c r="F2209" s="83"/>
      <c r="G2209" s="83"/>
      <c r="H2209" s="83"/>
      <c r="I2209" s="68"/>
      <c r="J2209" t="s">
        <v>9016</v>
      </c>
    </row>
    <row r="2210" spans="1:10">
      <c r="A2210" s="68">
        <v>4187</v>
      </c>
      <c r="B2210" s="68" t="s">
        <v>6623</v>
      </c>
      <c r="C2210" s="68"/>
      <c r="D2210" s="68"/>
      <c r="E2210" s="83"/>
      <c r="F2210" s="83"/>
      <c r="G2210" s="83"/>
      <c r="H2210" s="83"/>
      <c r="I2210" s="68"/>
      <c r="J2210" t="s">
        <v>9016</v>
      </c>
    </row>
    <row r="2211" spans="1:10">
      <c r="A2211" s="68">
        <v>4188</v>
      </c>
      <c r="B2211" s="68" t="s">
        <v>6624</v>
      </c>
      <c r="C2211" s="68"/>
      <c r="D2211" s="68"/>
      <c r="E2211" s="83"/>
      <c r="F2211" s="83"/>
      <c r="G2211" s="83"/>
      <c r="H2211" s="83"/>
      <c r="I2211" s="68"/>
      <c r="J2211" t="s">
        <v>9016</v>
      </c>
    </row>
    <row r="2212" spans="1:10">
      <c r="A2212" s="68">
        <v>4189</v>
      </c>
      <c r="B2212" s="68" t="s">
        <v>8549</v>
      </c>
      <c r="C2212" s="68"/>
      <c r="D2212" s="68"/>
      <c r="E2212" s="83"/>
      <c r="F2212" s="83"/>
      <c r="G2212" s="83"/>
      <c r="H2212" s="83"/>
      <c r="I2212" s="68"/>
      <c r="J2212" t="s">
        <v>9016</v>
      </c>
    </row>
    <row r="2213" spans="1:10">
      <c r="A2213" s="68">
        <v>4190</v>
      </c>
      <c r="B2213" s="68" t="s">
        <v>8550</v>
      </c>
      <c r="C2213" s="68"/>
      <c r="D2213" s="68" t="s">
        <v>4252</v>
      </c>
      <c r="E2213" s="83"/>
      <c r="F2213" s="83"/>
      <c r="G2213" s="83"/>
      <c r="H2213" s="83"/>
      <c r="I2213" s="68"/>
      <c r="J2213" t="s">
        <v>9016</v>
      </c>
    </row>
    <row r="2214" spans="1:10">
      <c r="A2214" s="68">
        <v>4191</v>
      </c>
      <c r="B2214" s="68" t="s">
        <v>6625</v>
      </c>
      <c r="C2214" s="68"/>
      <c r="D2214" s="68" t="s">
        <v>3587</v>
      </c>
      <c r="E2214" s="83"/>
      <c r="F2214" s="83"/>
      <c r="G2214" s="83"/>
      <c r="H2214" s="83"/>
      <c r="I2214" s="68"/>
      <c r="J2214" t="s">
        <v>9016</v>
      </c>
    </row>
    <row r="2215" spans="1:10">
      <c r="A2215" s="68">
        <v>4199</v>
      </c>
      <c r="B2215" s="68" t="s">
        <v>6626</v>
      </c>
      <c r="C2215" s="68"/>
      <c r="D2215" s="68"/>
      <c r="E2215" s="83"/>
      <c r="F2215" s="83"/>
      <c r="G2215" s="83"/>
      <c r="H2215" s="83"/>
      <c r="I2215" s="68"/>
      <c r="J2215" t="s">
        <v>9016</v>
      </c>
    </row>
    <row r="2216" spans="1:10">
      <c r="A2216" s="68">
        <v>4200</v>
      </c>
      <c r="B2216" s="68" t="s">
        <v>6627</v>
      </c>
      <c r="C2216" s="68"/>
      <c r="D2216" s="68"/>
      <c r="E2216" s="83"/>
      <c r="F2216" s="83"/>
      <c r="G2216" s="83"/>
      <c r="H2216" s="83"/>
      <c r="I2216" s="68"/>
      <c r="J2216" t="s">
        <v>9016</v>
      </c>
    </row>
    <row r="2217" spans="1:10">
      <c r="A2217" s="68">
        <v>4201</v>
      </c>
      <c r="B2217" s="68" t="s">
        <v>6628</v>
      </c>
      <c r="C2217" s="68"/>
      <c r="D2217" s="68"/>
      <c r="E2217" s="83"/>
      <c r="F2217" s="83"/>
      <c r="G2217" s="83"/>
      <c r="H2217" s="83"/>
      <c r="I2217" s="68"/>
      <c r="J2217" t="s">
        <v>9016</v>
      </c>
    </row>
    <row r="2218" spans="1:10">
      <c r="A2218" s="68">
        <v>4202</v>
      </c>
      <c r="B2218" s="68" t="s">
        <v>6629</v>
      </c>
      <c r="C2218" s="68"/>
      <c r="D2218" s="68"/>
      <c r="E2218" s="83"/>
      <c r="F2218" s="83"/>
      <c r="G2218" s="83"/>
      <c r="H2218" s="83"/>
      <c r="I2218" s="68"/>
      <c r="J2218" t="s">
        <v>9016</v>
      </c>
    </row>
    <row r="2219" spans="1:10">
      <c r="A2219" s="68">
        <v>4203</v>
      </c>
      <c r="B2219" s="68" t="s">
        <v>6630</v>
      </c>
      <c r="C2219" s="68"/>
      <c r="D2219" s="68"/>
      <c r="E2219" s="83"/>
      <c r="F2219" s="83"/>
      <c r="G2219" s="83"/>
      <c r="H2219" s="83"/>
      <c r="I2219" s="68"/>
      <c r="J2219" t="s">
        <v>9016</v>
      </c>
    </row>
    <row r="2220" spans="1:10">
      <c r="A2220" s="68">
        <v>4204</v>
      </c>
      <c r="B2220" s="68" t="s">
        <v>6631</v>
      </c>
      <c r="C2220" s="68"/>
      <c r="D2220" s="68"/>
      <c r="E2220" s="83"/>
      <c r="F2220" s="83"/>
      <c r="G2220" s="83"/>
      <c r="H2220" s="83"/>
      <c r="I2220" s="68"/>
      <c r="J2220" t="s">
        <v>9016</v>
      </c>
    </row>
    <row r="2221" spans="1:10">
      <c r="A2221" s="68">
        <v>4205</v>
      </c>
      <c r="B2221" s="68" t="s">
        <v>6632</v>
      </c>
      <c r="C2221" s="68"/>
      <c r="D2221" s="68"/>
      <c r="E2221" s="83"/>
      <c r="F2221" s="83"/>
      <c r="G2221" s="83"/>
      <c r="H2221" s="83"/>
      <c r="I2221" s="68"/>
      <c r="J2221" t="s">
        <v>9016</v>
      </c>
    </row>
    <row r="2222" spans="1:10">
      <c r="A2222" s="68">
        <v>4206</v>
      </c>
      <c r="B2222" s="68" t="s">
        <v>6633</v>
      </c>
      <c r="C2222" s="68"/>
      <c r="D2222" s="68"/>
      <c r="E2222" s="83"/>
      <c r="F2222" s="83"/>
      <c r="G2222" s="83"/>
      <c r="H2222" s="83"/>
      <c r="I2222" s="68"/>
      <c r="J2222" t="s">
        <v>9016</v>
      </c>
    </row>
    <row r="2223" spans="1:10">
      <c r="A2223" s="68">
        <v>4207</v>
      </c>
      <c r="B2223" s="68" t="s">
        <v>6634</v>
      </c>
      <c r="C2223" s="68"/>
      <c r="D2223" s="68"/>
      <c r="E2223" s="83"/>
      <c r="F2223" s="83"/>
      <c r="G2223" s="83"/>
      <c r="H2223" s="83"/>
      <c r="I2223" s="68"/>
      <c r="J2223" t="s">
        <v>9016</v>
      </c>
    </row>
    <row r="2224" spans="1:10">
      <c r="A2224" s="68">
        <v>4209</v>
      </c>
      <c r="B2224" s="68" t="s">
        <v>8551</v>
      </c>
      <c r="C2224" s="68"/>
      <c r="D2224" s="68"/>
      <c r="E2224" s="83"/>
      <c r="F2224" s="83"/>
      <c r="G2224" s="83"/>
      <c r="H2224" s="83"/>
      <c r="I2224" s="68"/>
      <c r="J2224" t="s">
        <v>9016</v>
      </c>
    </row>
    <row r="2225" spans="1:10">
      <c r="A2225" s="68">
        <v>4211</v>
      </c>
      <c r="B2225" s="68" t="s">
        <v>6635</v>
      </c>
      <c r="C2225" s="68"/>
      <c r="D2225" s="68"/>
      <c r="E2225" s="83"/>
      <c r="F2225" s="83"/>
      <c r="G2225" s="83"/>
      <c r="H2225" s="83"/>
      <c r="I2225" s="68"/>
      <c r="J2225" t="s">
        <v>9016</v>
      </c>
    </row>
    <row r="2226" spans="1:10">
      <c r="A2226" s="68">
        <v>4212</v>
      </c>
      <c r="B2226" s="68" t="s">
        <v>6636</v>
      </c>
      <c r="C2226" s="68"/>
      <c r="D2226" s="68"/>
      <c r="E2226" s="83"/>
      <c r="F2226" s="83"/>
      <c r="G2226" s="83"/>
      <c r="H2226" s="83"/>
      <c r="I2226" s="68"/>
      <c r="J2226" t="s">
        <v>9016</v>
      </c>
    </row>
    <row r="2227" spans="1:10">
      <c r="A2227" s="68">
        <v>4213</v>
      </c>
      <c r="B2227" s="68" t="s">
        <v>6637</v>
      </c>
      <c r="C2227" s="68"/>
      <c r="D2227" s="68" t="s">
        <v>3588</v>
      </c>
      <c r="E2227" s="83"/>
      <c r="F2227" s="83"/>
      <c r="G2227" s="83"/>
      <c r="H2227" s="83"/>
      <c r="I2227" s="68"/>
      <c r="J2227" t="s">
        <v>9016</v>
      </c>
    </row>
    <row r="2228" spans="1:10">
      <c r="A2228" s="68">
        <v>4214</v>
      </c>
      <c r="B2228" s="68" t="s">
        <v>6638</v>
      </c>
      <c r="C2228" s="68"/>
      <c r="D2228" s="68"/>
      <c r="E2228" s="83"/>
      <c r="F2228" s="83"/>
      <c r="G2228" s="83"/>
      <c r="H2228" s="83"/>
      <c r="I2228" s="68"/>
      <c r="J2228" t="s">
        <v>9016</v>
      </c>
    </row>
    <row r="2229" spans="1:10">
      <c r="A2229" s="68">
        <v>4223</v>
      </c>
      <c r="B2229" s="68" t="s">
        <v>6639</v>
      </c>
      <c r="C2229" s="68"/>
      <c r="D2229" s="68"/>
      <c r="E2229" s="83"/>
      <c r="F2229" s="83"/>
      <c r="G2229" s="83"/>
      <c r="H2229" s="83"/>
      <c r="I2229" s="68"/>
      <c r="J2229" t="s">
        <v>9016</v>
      </c>
    </row>
    <row r="2230" spans="1:10">
      <c r="A2230" s="68">
        <v>4238</v>
      </c>
      <c r="B2230" s="68" t="s">
        <v>8552</v>
      </c>
      <c r="C2230" s="68"/>
      <c r="D2230" s="68"/>
      <c r="E2230" s="83"/>
      <c r="F2230" s="83"/>
      <c r="G2230" s="83"/>
      <c r="H2230" s="83"/>
      <c r="I2230" s="68"/>
      <c r="J2230" t="s">
        <v>9016</v>
      </c>
    </row>
    <row r="2231" spans="1:10">
      <c r="A2231" s="68">
        <v>4239</v>
      </c>
      <c r="B2231" s="68" t="s">
        <v>8553</v>
      </c>
      <c r="C2231" s="68"/>
      <c r="D2231" s="68"/>
      <c r="E2231" s="83"/>
      <c r="F2231" s="83"/>
      <c r="G2231" s="83"/>
      <c r="H2231" s="83"/>
      <c r="I2231" s="68"/>
      <c r="J2231" t="s">
        <v>9016</v>
      </c>
    </row>
    <row r="2232" spans="1:10">
      <c r="A2232" s="68">
        <v>4240</v>
      </c>
      <c r="B2232" s="68" t="s">
        <v>6640</v>
      </c>
      <c r="C2232" s="68"/>
      <c r="D2232" s="68"/>
      <c r="E2232" s="83"/>
      <c r="F2232" s="83"/>
      <c r="G2232" s="83"/>
      <c r="H2232" s="83"/>
      <c r="I2232" s="68"/>
      <c r="J2232" t="s">
        <v>9016</v>
      </c>
    </row>
    <row r="2233" spans="1:10">
      <c r="A2233" s="68">
        <v>4241</v>
      </c>
      <c r="B2233" s="68" t="s">
        <v>6641</v>
      </c>
      <c r="C2233" s="68"/>
      <c r="D2233" s="68"/>
      <c r="E2233" s="83"/>
      <c r="F2233" s="83"/>
      <c r="G2233" s="83"/>
      <c r="H2233" s="83"/>
      <c r="I2233" s="68"/>
      <c r="J2233" t="s">
        <v>9016</v>
      </c>
    </row>
    <row r="2234" spans="1:10">
      <c r="A2234" s="68">
        <v>4243</v>
      </c>
      <c r="B2234" s="68" t="s">
        <v>6642</v>
      </c>
      <c r="C2234" s="68"/>
      <c r="D2234" s="68"/>
      <c r="E2234" s="83"/>
      <c r="F2234" s="83"/>
      <c r="G2234" s="83"/>
      <c r="H2234" s="83"/>
      <c r="I2234" s="68"/>
      <c r="J2234" t="s">
        <v>9016</v>
      </c>
    </row>
    <row r="2235" spans="1:10">
      <c r="A2235" s="68">
        <v>4246</v>
      </c>
      <c r="B2235" s="68" t="s">
        <v>6643</v>
      </c>
      <c r="C2235" s="68"/>
      <c r="D2235" s="68"/>
      <c r="E2235" s="83"/>
      <c r="F2235" s="83"/>
      <c r="G2235" s="83"/>
      <c r="H2235" s="83"/>
      <c r="I2235" s="68"/>
      <c r="J2235" t="s">
        <v>9016</v>
      </c>
    </row>
    <row r="2236" spans="1:10">
      <c r="A2236" s="68">
        <v>4247</v>
      </c>
      <c r="B2236" s="68" t="s">
        <v>6644</v>
      </c>
      <c r="C2236" s="68"/>
      <c r="D2236" s="68"/>
      <c r="E2236" s="83"/>
      <c r="F2236" s="83"/>
      <c r="G2236" s="83"/>
      <c r="H2236" s="83"/>
      <c r="I2236" s="68"/>
      <c r="J2236" t="s">
        <v>9016</v>
      </c>
    </row>
    <row r="2237" spans="1:10">
      <c r="A2237" s="68">
        <v>4254</v>
      </c>
      <c r="B2237" s="68" t="s">
        <v>6645</v>
      </c>
      <c r="C2237" s="68"/>
      <c r="D2237" s="68"/>
      <c r="E2237" s="83"/>
      <c r="F2237" s="83"/>
      <c r="G2237" s="83"/>
      <c r="H2237" s="83"/>
      <c r="I2237" s="68"/>
      <c r="J2237" t="s">
        <v>9016</v>
      </c>
    </row>
    <row r="2238" spans="1:10">
      <c r="A2238" s="68">
        <v>4277</v>
      </c>
      <c r="B2238" s="68" t="s">
        <v>6646</v>
      </c>
      <c r="C2238" s="68"/>
      <c r="D2238" s="68"/>
      <c r="E2238" s="83"/>
      <c r="F2238" s="83"/>
      <c r="G2238" s="83"/>
      <c r="H2238" s="83"/>
      <c r="I2238" s="68"/>
      <c r="J2238" t="s">
        <v>9016</v>
      </c>
    </row>
    <row r="2239" spans="1:10">
      <c r="A2239" s="68">
        <v>4281</v>
      </c>
      <c r="B2239" s="68" t="s">
        <v>8554</v>
      </c>
      <c r="C2239" s="68"/>
      <c r="D2239" s="68" t="s">
        <v>4253</v>
      </c>
      <c r="E2239" s="83"/>
      <c r="F2239" s="83"/>
      <c r="G2239" s="83"/>
      <c r="H2239" s="83"/>
      <c r="I2239" s="68"/>
      <c r="J2239" t="s">
        <v>9016</v>
      </c>
    </row>
    <row r="2240" spans="1:10">
      <c r="A2240" s="68">
        <v>4284</v>
      </c>
      <c r="B2240" s="68" t="s">
        <v>6647</v>
      </c>
      <c r="C2240" s="68"/>
      <c r="D2240" s="68"/>
      <c r="E2240" s="83"/>
      <c r="F2240" s="83"/>
      <c r="G2240" s="83"/>
      <c r="H2240" s="83"/>
      <c r="I2240" s="68"/>
      <c r="J2240" t="s">
        <v>9016</v>
      </c>
    </row>
    <row r="2241" spans="1:10">
      <c r="A2241" s="68">
        <v>4294</v>
      </c>
      <c r="B2241" s="68" t="s">
        <v>6648</v>
      </c>
      <c r="C2241" s="68"/>
      <c r="D2241" s="68"/>
      <c r="E2241" s="83"/>
      <c r="F2241" s="83"/>
      <c r="G2241" s="83"/>
      <c r="H2241" s="83"/>
      <c r="I2241" s="68"/>
      <c r="J2241" t="s">
        <v>9016</v>
      </c>
    </row>
    <row r="2242" spans="1:10">
      <c r="A2242" s="68">
        <v>4295</v>
      </c>
      <c r="B2242" s="68" t="s">
        <v>6649</v>
      </c>
      <c r="C2242" s="68"/>
      <c r="D2242" s="68"/>
      <c r="E2242" s="83"/>
      <c r="F2242" s="83"/>
      <c r="G2242" s="83"/>
      <c r="H2242" s="83"/>
      <c r="I2242" s="68"/>
      <c r="J2242" t="s">
        <v>9016</v>
      </c>
    </row>
    <row r="2243" spans="1:10">
      <c r="A2243" s="68">
        <v>4308</v>
      </c>
      <c r="B2243" s="68" t="s">
        <v>6650</v>
      </c>
      <c r="C2243" s="68"/>
      <c r="D2243" s="68"/>
      <c r="E2243" s="83"/>
      <c r="F2243" s="83"/>
      <c r="G2243" s="83"/>
      <c r="H2243" s="83"/>
      <c r="I2243" s="68"/>
      <c r="J2243" t="s">
        <v>9016</v>
      </c>
    </row>
    <row r="2244" spans="1:10">
      <c r="A2244" s="68">
        <v>4321</v>
      </c>
      <c r="B2244" s="68" t="s">
        <v>8555</v>
      </c>
      <c r="C2244" s="68"/>
      <c r="D2244" s="68"/>
      <c r="E2244" s="83"/>
      <c r="F2244" s="83"/>
      <c r="G2244" s="83"/>
      <c r="H2244" s="83"/>
      <c r="I2244" s="68"/>
      <c r="J2244" t="s">
        <v>9016</v>
      </c>
    </row>
    <row r="2245" spans="1:10">
      <c r="A2245" s="68">
        <v>4323</v>
      </c>
      <c r="B2245" s="68" t="s">
        <v>6651</v>
      </c>
      <c r="C2245" s="68"/>
      <c r="D2245" s="68"/>
      <c r="E2245" s="83"/>
      <c r="F2245" s="83"/>
      <c r="G2245" s="83"/>
      <c r="H2245" s="83"/>
      <c r="I2245" s="68"/>
      <c r="J2245" t="s">
        <v>9016</v>
      </c>
    </row>
    <row r="2246" spans="1:10">
      <c r="A2246" s="68">
        <v>4347</v>
      </c>
      <c r="B2246" s="68" t="s">
        <v>6652</v>
      </c>
      <c r="C2246" s="68"/>
      <c r="D2246" s="68"/>
      <c r="E2246" s="83"/>
      <c r="F2246" s="83"/>
      <c r="G2246" s="83"/>
      <c r="H2246" s="83"/>
      <c r="I2246" s="68"/>
      <c r="J2246" t="s">
        <v>9016</v>
      </c>
    </row>
    <row r="2247" spans="1:10">
      <c r="A2247" s="68">
        <v>4348</v>
      </c>
      <c r="B2247" s="68" t="s">
        <v>6653</v>
      </c>
      <c r="C2247" s="68"/>
      <c r="D2247" s="68"/>
      <c r="E2247" s="83"/>
      <c r="F2247" s="83"/>
      <c r="G2247" s="83"/>
      <c r="H2247" s="83"/>
      <c r="I2247" s="68"/>
      <c r="J2247" t="s">
        <v>9016</v>
      </c>
    </row>
    <row r="2248" spans="1:10">
      <c r="A2248" s="68">
        <v>4349</v>
      </c>
      <c r="B2248" s="68" t="s">
        <v>6654</v>
      </c>
      <c r="C2248" s="68"/>
      <c r="D2248" s="68"/>
      <c r="E2248" s="83"/>
      <c r="F2248" s="83"/>
      <c r="G2248" s="83"/>
      <c r="H2248" s="83"/>
      <c r="I2248" s="68"/>
      <c r="J2248" t="s">
        <v>9016</v>
      </c>
    </row>
    <row r="2249" spans="1:10">
      <c r="A2249" s="68">
        <v>4350</v>
      </c>
      <c r="B2249" s="68" t="s">
        <v>6655</v>
      </c>
      <c r="C2249" s="68"/>
      <c r="D2249" s="68"/>
      <c r="E2249" s="83"/>
      <c r="F2249" s="83"/>
      <c r="G2249" s="83"/>
      <c r="H2249" s="83"/>
      <c r="I2249" s="68"/>
      <c r="J2249" t="s">
        <v>9016</v>
      </c>
    </row>
    <row r="2250" spans="1:10">
      <c r="A2250" s="68">
        <v>4351</v>
      </c>
      <c r="B2250" s="68" t="s">
        <v>6656</v>
      </c>
      <c r="C2250" s="68"/>
      <c r="D2250" s="68"/>
      <c r="E2250" s="83"/>
      <c r="F2250" s="83"/>
      <c r="G2250" s="83"/>
      <c r="H2250" s="83"/>
      <c r="I2250" s="68"/>
      <c r="J2250" t="s">
        <v>9016</v>
      </c>
    </row>
    <row r="2251" spans="1:10">
      <c r="A2251" s="68">
        <v>4352</v>
      </c>
      <c r="B2251" s="68" t="s">
        <v>6657</v>
      </c>
      <c r="C2251" s="68"/>
      <c r="D2251" s="68"/>
      <c r="E2251" s="83"/>
      <c r="F2251" s="83"/>
      <c r="G2251" s="83"/>
      <c r="H2251" s="83"/>
      <c r="I2251" s="68"/>
      <c r="J2251" t="s">
        <v>9016</v>
      </c>
    </row>
    <row r="2252" spans="1:10">
      <c r="A2252" s="68">
        <v>4353</v>
      </c>
      <c r="B2252" s="68" t="s">
        <v>6658</v>
      </c>
      <c r="C2252" s="68"/>
      <c r="D2252" s="68"/>
      <c r="E2252" s="83"/>
      <c r="F2252" s="83"/>
      <c r="G2252" s="83"/>
      <c r="H2252" s="83"/>
      <c r="I2252" s="68"/>
      <c r="J2252" t="s">
        <v>9016</v>
      </c>
    </row>
    <row r="2253" spans="1:10">
      <c r="A2253" s="68">
        <v>4354</v>
      </c>
      <c r="B2253" s="68" t="s">
        <v>6659</v>
      </c>
      <c r="C2253" s="68"/>
      <c r="D2253" s="68"/>
      <c r="E2253" s="83"/>
      <c r="F2253" s="83"/>
      <c r="G2253" s="83"/>
      <c r="H2253" s="83"/>
      <c r="I2253" s="68"/>
      <c r="J2253" t="s">
        <v>9016</v>
      </c>
    </row>
    <row r="2254" spans="1:10">
      <c r="A2254" s="68">
        <v>4381</v>
      </c>
      <c r="B2254" s="68" t="s">
        <v>8556</v>
      </c>
      <c r="C2254" s="68"/>
      <c r="D2254" s="68"/>
      <c r="E2254" s="83"/>
      <c r="F2254" s="83"/>
      <c r="G2254" s="83"/>
      <c r="H2254" s="83"/>
      <c r="I2254" s="68"/>
      <c r="J2254" t="s">
        <v>9016</v>
      </c>
    </row>
    <row r="2255" spans="1:10">
      <c r="A2255" s="68">
        <v>4385</v>
      </c>
      <c r="B2255" s="68" t="s">
        <v>6660</v>
      </c>
      <c r="C2255" s="68"/>
      <c r="D2255" s="68"/>
      <c r="E2255" s="83"/>
      <c r="F2255" s="83"/>
      <c r="G2255" s="83"/>
      <c r="H2255" s="83"/>
      <c r="I2255" s="68"/>
      <c r="J2255" t="s">
        <v>9016</v>
      </c>
    </row>
    <row r="2256" spans="1:10">
      <c r="A2256" s="68">
        <v>4386</v>
      </c>
      <c r="B2256" s="68" t="s">
        <v>8557</v>
      </c>
      <c r="C2256" s="68"/>
      <c r="D2256" s="68"/>
      <c r="E2256" s="83"/>
      <c r="F2256" s="83"/>
      <c r="G2256" s="83"/>
      <c r="H2256" s="83"/>
      <c r="I2256" s="68"/>
      <c r="J2256" t="s">
        <v>9016</v>
      </c>
    </row>
    <row r="2257" spans="1:10">
      <c r="A2257" s="68">
        <v>4387</v>
      </c>
      <c r="B2257" s="68" t="s">
        <v>6661</v>
      </c>
      <c r="C2257" s="68"/>
      <c r="D2257" s="68"/>
      <c r="E2257" s="83"/>
      <c r="F2257" s="83"/>
      <c r="G2257" s="83"/>
      <c r="H2257" s="83"/>
      <c r="I2257" s="68"/>
      <c r="J2257" t="s">
        <v>9016</v>
      </c>
    </row>
    <row r="2258" spans="1:10">
      <c r="A2258" s="68">
        <v>4388</v>
      </c>
      <c r="B2258" s="68" t="s">
        <v>6662</v>
      </c>
      <c r="C2258" s="68"/>
      <c r="D2258" s="68"/>
      <c r="E2258" s="83"/>
      <c r="F2258" s="83"/>
      <c r="G2258" s="83"/>
      <c r="H2258" s="83"/>
      <c r="I2258" s="68"/>
      <c r="J2258" t="s">
        <v>9016</v>
      </c>
    </row>
    <row r="2259" spans="1:10">
      <c r="A2259" s="68">
        <v>4433</v>
      </c>
      <c r="B2259" s="68" t="s">
        <v>6663</v>
      </c>
      <c r="C2259" s="68"/>
      <c r="D2259" s="68"/>
      <c r="E2259" s="83"/>
      <c r="F2259" s="83"/>
      <c r="G2259" s="83"/>
      <c r="H2259" s="83"/>
      <c r="I2259" s="68"/>
      <c r="J2259" t="s">
        <v>9016</v>
      </c>
    </row>
    <row r="2260" spans="1:10">
      <c r="A2260" s="68">
        <v>4434</v>
      </c>
      <c r="B2260" s="68" t="s">
        <v>6664</v>
      </c>
      <c r="C2260" s="68"/>
      <c r="D2260" s="68"/>
      <c r="E2260" s="83"/>
      <c r="F2260" s="83"/>
      <c r="G2260" s="83"/>
      <c r="H2260" s="83"/>
      <c r="I2260" s="68"/>
      <c r="J2260" t="s">
        <v>9016</v>
      </c>
    </row>
    <row r="2261" spans="1:10">
      <c r="A2261" s="68">
        <v>4435</v>
      </c>
      <c r="B2261" s="68" t="s">
        <v>8558</v>
      </c>
      <c r="C2261" s="68"/>
      <c r="D2261" s="68"/>
      <c r="E2261" s="83"/>
      <c r="F2261" s="83"/>
      <c r="G2261" s="83"/>
      <c r="H2261" s="83"/>
      <c r="I2261" s="68"/>
      <c r="J2261" t="s">
        <v>9016</v>
      </c>
    </row>
    <row r="2262" spans="1:10">
      <c r="A2262" s="68">
        <v>4436</v>
      </c>
      <c r="B2262" s="68" t="s">
        <v>6665</v>
      </c>
      <c r="C2262" s="68"/>
      <c r="D2262" s="68"/>
      <c r="E2262" s="83"/>
      <c r="F2262" s="83"/>
      <c r="G2262" s="83"/>
      <c r="H2262" s="83"/>
      <c r="I2262" s="68"/>
      <c r="J2262" t="s">
        <v>9016</v>
      </c>
    </row>
    <row r="2263" spans="1:10">
      <c r="A2263" s="68">
        <v>4439</v>
      </c>
      <c r="B2263" s="68" t="s">
        <v>6666</v>
      </c>
      <c r="C2263" s="68"/>
      <c r="D2263" s="68"/>
      <c r="E2263" s="83"/>
      <c r="F2263" s="83"/>
      <c r="G2263" s="83"/>
      <c r="H2263" s="83"/>
      <c r="I2263" s="68"/>
      <c r="J2263" t="s">
        <v>9016</v>
      </c>
    </row>
    <row r="2264" spans="1:10">
      <c r="A2264" s="68">
        <v>4440</v>
      </c>
      <c r="B2264" s="68" t="s">
        <v>8216</v>
      </c>
      <c r="C2264" s="68"/>
      <c r="D2264" s="68"/>
      <c r="E2264" s="83" t="s">
        <v>3470</v>
      </c>
      <c r="F2264" s="83"/>
      <c r="G2264" s="83"/>
      <c r="H2264" s="83"/>
      <c r="I2264" s="68" t="s">
        <v>3676</v>
      </c>
      <c r="J2264" t="s">
        <v>9016</v>
      </c>
    </row>
    <row r="2265" spans="1:10">
      <c r="A2265" s="68">
        <v>4441</v>
      </c>
      <c r="B2265" s="68" t="s">
        <v>8304</v>
      </c>
      <c r="C2265" s="68"/>
      <c r="D2265" s="68" t="s">
        <v>4235</v>
      </c>
      <c r="E2265" s="83" t="s">
        <v>3470</v>
      </c>
      <c r="F2265" s="83"/>
      <c r="G2265" s="83"/>
      <c r="H2265" s="83"/>
      <c r="I2265" s="68" t="s">
        <v>3676</v>
      </c>
      <c r="J2265" t="s">
        <v>9016</v>
      </c>
    </row>
    <row r="2266" spans="1:10">
      <c r="A2266" s="68">
        <v>4442</v>
      </c>
      <c r="B2266" s="68" t="s">
        <v>8217</v>
      </c>
      <c r="C2266" s="68"/>
      <c r="D2266" s="68"/>
      <c r="E2266" s="83" t="s">
        <v>3470</v>
      </c>
      <c r="F2266" s="83"/>
      <c r="G2266" s="83"/>
      <c r="H2266" s="83"/>
      <c r="I2266" s="68" t="s">
        <v>3679</v>
      </c>
      <c r="J2266" t="s">
        <v>9016</v>
      </c>
    </row>
    <row r="2267" spans="1:10">
      <c r="A2267" s="68">
        <v>4443</v>
      </c>
      <c r="B2267" s="68" t="s">
        <v>6667</v>
      </c>
      <c r="C2267" s="68"/>
      <c r="D2267" s="68"/>
      <c r="E2267" s="83"/>
      <c r="F2267" s="83"/>
      <c r="G2267" s="83"/>
      <c r="H2267" s="83"/>
      <c r="I2267" s="68"/>
      <c r="J2267" t="s">
        <v>9016</v>
      </c>
    </row>
    <row r="2268" spans="1:10">
      <c r="A2268" s="68">
        <v>4468</v>
      </c>
      <c r="B2268" s="68" t="s">
        <v>6668</v>
      </c>
      <c r="C2268" s="68"/>
      <c r="D2268" s="68"/>
      <c r="E2268" s="83"/>
      <c r="F2268" s="83"/>
      <c r="G2268" s="83"/>
      <c r="H2268" s="83"/>
      <c r="I2268" s="68"/>
      <c r="J2268" t="s">
        <v>9016</v>
      </c>
    </row>
    <row r="2269" spans="1:10">
      <c r="A2269" s="68">
        <v>4469</v>
      </c>
      <c r="B2269" s="68" t="s">
        <v>6669</v>
      </c>
      <c r="C2269" s="68"/>
      <c r="D2269" s="68"/>
      <c r="E2269" s="83"/>
      <c r="F2269" s="83"/>
      <c r="G2269" s="83"/>
      <c r="H2269" s="83"/>
      <c r="I2269" s="68"/>
      <c r="J2269" t="s">
        <v>9016</v>
      </c>
    </row>
    <row r="2270" spans="1:10">
      <c r="A2270" s="68">
        <v>4470</v>
      </c>
      <c r="B2270" s="68" t="s">
        <v>6670</v>
      </c>
      <c r="C2270" s="68"/>
      <c r="D2270" s="68"/>
      <c r="E2270" s="83"/>
      <c r="F2270" s="83"/>
      <c r="G2270" s="83"/>
      <c r="H2270" s="83"/>
      <c r="I2270" s="68"/>
      <c r="J2270" t="s">
        <v>9016</v>
      </c>
    </row>
    <row r="2271" spans="1:10">
      <c r="A2271" s="68">
        <v>4471</v>
      </c>
      <c r="B2271" s="68" t="s">
        <v>6671</v>
      </c>
      <c r="C2271" s="68"/>
      <c r="D2271" s="68"/>
      <c r="E2271" s="83"/>
      <c r="F2271" s="83"/>
      <c r="G2271" s="83"/>
      <c r="H2271" s="83"/>
      <c r="I2271" s="68"/>
      <c r="J2271" t="s">
        <v>9016</v>
      </c>
    </row>
    <row r="2272" spans="1:10">
      <c r="A2272" s="68">
        <v>4472</v>
      </c>
      <c r="B2272" s="68" t="s">
        <v>6672</v>
      </c>
      <c r="C2272" s="68"/>
      <c r="D2272" s="68"/>
      <c r="E2272" s="83"/>
      <c r="F2272" s="83"/>
      <c r="G2272" s="83"/>
      <c r="H2272" s="83"/>
      <c r="I2272" s="68"/>
      <c r="J2272" t="s">
        <v>9016</v>
      </c>
    </row>
    <row r="2273" spans="1:10">
      <c r="A2273" s="68">
        <v>4473</v>
      </c>
      <c r="B2273" s="68" t="s">
        <v>6673</v>
      </c>
      <c r="C2273" s="68"/>
      <c r="D2273" s="68" t="s">
        <v>3589</v>
      </c>
      <c r="E2273" s="83"/>
      <c r="F2273" s="83"/>
      <c r="G2273" s="83"/>
      <c r="H2273" s="83"/>
      <c r="I2273" s="68"/>
      <c r="J2273" t="s">
        <v>9016</v>
      </c>
    </row>
    <row r="2274" spans="1:10">
      <c r="A2274" s="68">
        <v>4474</v>
      </c>
      <c r="B2274" s="68" t="s">
        <v>6674</v>
      </c>
      <c r="C2274" s="68"/>
      <c r="D2274" s="68"/>
      <c r="E2274" s="83"/>
      <c r="F2274" s="83"/>
      <c r="G2274" s="83"/>
      <c r="H2274" s="83"/>
      <c r="I2274" s="68"/>
      <c r="J2274" t="s">
        <v>9016</v>
      </c>
    </row>
    <row r="2275" spans="1:10">
      <c r="A2275" s="68">
        <v>4475</v>
      </c>
      <c r="B2275" s="68" t="s">
        <v>6675</v>
      </c>
      <c r="C2275" s="68"/>
      <c r="D2275" s="68" t="s">
        <v>3590</v>
      </c>
      <c r="E2275" s="83"/>
      <c r="F2275" s="83"/>
      <c r="G2275" s="83"/>
      <c r="H2275" s="83"/>
      <c r="I2275" s="68"/>
      <c r="J2275" t="s">
        <v>9016</v>
      </c>
    </row>
    <row r="2276" spans="1:10">
      <c r="A2276" s="68">
        <v>4476</v>
      </c>
      <c r="B2276" s="68" t="s">
        <v>6676</v>
      </c>
      <c r="C2276" s="68"/>
      <c r="D2276" s="68" t="s">
        <v>3591</v>
      </c>
      <c r="E2276" s="83"/>
      <c r="F2276" s="83"/>
      <c r="G2276" s="83"/>
      <c r="H2276" s="83"/>
      <c r="I2276" s="68"/>
      <c r="J2276" t="s">
        <v>9016</v>
      </c>
    </row>
    <row r="2277" spans="1:10">
      <c r="A2277" s="68">
        <v>4477</v>
      </c>
      <c r="B2277" s="68" t="s">
        <v>6677</v>
      </c>
      <c r="C2277" s="68"/>
      <c r="D2277" s="68" t="s">
        <v>3592</v>
      </c>
      <c r="E2277" s="83"/>
      <c r="F2277" s="83"/>
      <c r="G2277" s="83"/>
      <c r="H2277" s="83"/>
      <c r="I2277" s="68"/>
      <c r="J2277" t="s">
        <v>9016</v>
      </c>
    </row>
    <row r="2278" spans="1:10">
      <c r="A2278" s="68">
        <v>4478</v>
      </c>
      <c r="B2278" s="68" t="s">
        <v>6678</v>
      </c>
      <c r="C2278" s="68"/>
      <c r="D2278" s="68" t="s">
        <v>3593</v>
      </c>
      <c r="E2278" s="83"/>
      <c r="F2278" s="83"/>
      <c r="G2278" s="83"/>
      <c r="H2278" s="83"/>
      <c r="I2278" s="68"/>
      <c r="J2278" t="s">
        <v>9016</v>
      </c>
    </row>
    <row r="2279" spans="1:10">
      <c r="A2279" s="68">
        <v>4479</v>
      </c>
      <c r="B2279" s="68" t="s">
        <v>8305</v>
      </c>
      <c r="C2279" s="68"/>
      <c r="D2279" s="68"/>
      <c r="E2279" s="83" t="s">
        <v>3470</v>
      </c>
      <c r="F2279" s="83"/>
      <c r="G2279" s="83"/>
      <c r="H2279" s="83"/>
      <c r="I2279" s="68" t="s">
        <v>3674</v>
      </c>
      <c r="J2279" t="s">
        <v>9016</v>
      </c>
    </row>
    <row r="2280" spans="1:10">
      <c r="A2280" s="68">
        <v>4491</v>
      </c>
      <c r="B2280" s="68" t="s">
        <v>6679</v>
      </c>
      <c r="C2280" s="68"/>
      <c r="D2280" s="68"/>
      <c r="E2280" s="83"/>
      <c r="F2280" s="83"/>
      <c r="G2280" s="83"/>
      <c r="H2280" s="83"/>
      <c r="I2280" s="68"/>
      <c r="J2280" t="s">
        <v>9016</v>
      </c>
    </row>
    <row r="2281" spans="1:10">
      <c r="A2281" s="68">
        <v>4492</v>
      </c>
      <c r="B2281" s="68" t="s">
        <v>6680</v>
      </c>
      <c r="C2281" s="68"/>
      <c r="D2281" s="68"/>
      <c r="E2281" s="83"/>
      <c r="F2281" s="83"/>
      <c r="G2281" s="83"/>
      <c r="H2281" s="83"/>
      <c r="I2281" s="68"/>
      <c r="J2281" t="s">
        <v>9016</v>
      </c>
    </row>
    <row r="2282" spans="1:10">
      <c r="A2282" s="68">
        <v>4493</v>
      </c>
      <c r="B2282" s="68" t="s">
        <v>6681</v>
      </c>
      <c r="C2282" s="68"/>
      <c r="D2282" s="68"/>
      <c r="E2282" s="83"/>
      <c r="F2282" s="83"/>
      <c r="G2282" s="83"/>
      <c r="H2282" s="83"/>
      <c r="I2282" s="68"/>
      <c r="J2282" t="s">
        <v>9016</v>
      </c>
    </row>
    <row r="2283" spans="1:10">
      <c r="A2283" s="68">
        <v>4494</v>
      </c>
      <c r="B2283" s="68" t="s">
        <v>6682</v>
      </c>
      <c r="C2283" s="68"/>
      <c r="D2283" s="68"/>
      <c r="E2283" s="83"/>
      <c r="F2283" s="83"/>
      <c r="G2283" s="83"/>
      <c r="H2283" s="83"/>
      <c r="I2283" s="68"/>
      <c r="J2283" t="s">
        <v>9016</v>
      </c>
    </row>
    <row r="2284" spans="1:10">
      <c r="A2284" s="68">
        <v>4495</v>
      </c>
      <c r="B2284" s="68" t="s">
        <v>8559</v>
      </c>
      <c r="C2284" s="68"/>
      <c r="D2284" s="68"/>
      <c r="E2284" s="83"/>
      <c r="F2284" s="83"/>
      <c r="G2284" s="83"/>
      <c r="H2284" s="83"/>
      <c r="I2284" s="68"/>
      <c r="J2284" t="s">
        <v>9016</v>
      </c>
    </row>
    <row r="2285" spans="1:10">
      <c r="A2285" s="68">
        <v>4496</v>
      </c>
      <c r="B2285" s="68" t="s">
        <v>6683</v>
      </c>
      <c r="C2285" s="68"/>
      <c r="D2285" s="68"/>
      <c r="E2285" s="83"/>
      <c r="F2285" s="83"/>
      <c r="G2285" s="83"/>
      <c r="H2285" s="83"/>
      <c r="I2285" s="68"/>
      <c r="J2285" t="s">
        <v>9016</v>
      </c>
    </row>
    <row r="2286" spans="1:10">
      <c r="A2286" s="68">
        <v>4503</v>
      </c>
      <c r="B2286" s="68" t="s">
        <v>6684</v>
      </c>
      <c r="C2286" s="68"/>
      <c r="D2286" s="68"/>
      <c r="E2286" s="83"/>
      <c r="F2286" s="83"/>
      <c r="G2286" s="83"/>
      <c r="H2286" s="83"/>
      <c r="I2286" s="68"/>
      <c r="J2286" t="s">
        <v>9016</v>
      </c>
    </row>
    <row r="2287" spans="1:10">
      <c r="A2287" s="68">
        <v>4511</v>
      </c>
      <c r="B2287" s="68" t="s">
        <v>8560</v>
      </c>
      <c r="C2287" s="68"/>
      <c r="D2287" s="68"/>
      <c r="E2287" s="83"/>
      <c r="F2287" s="83"/>
      <c r="G2287" s="83"/>
      <c r="H2287" s="83"/>
      <c r="I2287" s="68"/>
      <c r="J2287" t="s">
        <v>9016</v>
      </c>
    </row>
    <row r="2288" spans="1:10">
      <c r="A2288" s="68">
        <v>4512</v>
      </c>
      <c r="B2288" s="68" t="s">
        <v>6685</v>
      </c>
      <c r="C2288" s="68"/>
      <c r="D2288" s="68"/>
      <c r="E2288" s="83"/>
      <c r="F2288" s="83"/>
      <c r="G2288" s="83"/>
      <c r="H2288" s="83"/>
      <c r="I2288" s="68"/>
      <c r="J2288" t="s">
        <v>9016</v>
      </c>
    </row>
    <row r="2289" spans="1:10">
      <c r="A2289" s="68">
        <v>4513</v>
      </c>
      <c r="B2289" s="68" t="s">
        <v>6686</v>
      </c>
      <c r="C2289" s="68"/>
      <c r="D2289" s="68"/>
      <c r="E2289" s="83"/>
      <c r="F2289" s="83"/>
      <c r="G2289" s="83"/>
      <c r="H2289" s="83"/>
      <c r="I2289" s="68"/>
      <c r="J2289" t="s">
        <v>9016</v>
      </c>
    </row>
    <row r="2290" spans="1:10">
      <c r="A2290" s="68">
        <v>4515</v>
      </c>
      <c r="B2290" s="68" t="s">
        <v>6687</v>
      </c>
      <c r="C2290" s="68"/>
      <c r="D2290" s="68"/>
      <c r="E2290" s="83"/>
      <c r="F2290" s="83"/>
      <c r="G2290" s="83"/>
      <c r="H2290" s="83"/>
      <c r="I2290" s="68"/>
      <c r="J2290" t="s">
        <v>9016</v>
      </c>
    </row>
    <row r="2291" spans="1:10">
      <c r="A2291" s="68">
        <v>4531</v>
      </c>
      <c r="B2291" s="68" t="s">
        <v>6688</v>
      </c>
      <c r="C2291" s="68"/>
      <c r="D2291" s="68"/>
      <c r="E2291" s="83"/>
      <c r="F2291" s="83"/>
      <c r="G2291" s="83"/>
      <c r="H2291" s="83"/>
      <c r="I2291" s="68"/>
      <c r="J2291" t="s">
        <v>9016</v>
      </c>
    </row>
    <row r="2292" spans="1:10">
      <c r="A2292" s="68">
        <v>4532</v>
      </c>
      <c r="B2292" s="68" t="s">
        <v>6689</v>
      </c>
      <c r="C2292" s="68"/>
      <c r="D2292" s="68" t="s">
        <v>3594</v>
      </c>
      <c r="E2292" s="83"/>
      <c r="F2292" s="83"/>
      <c r="G2292" s="83"/>
      <c r="H2292" s="83"/>
      <c r="I2292" s="68"/>
      <c r="J2292" t="s">
        <v>9016</v>
      </c>
    </row>
    <row r="2293" spans="1:10">
      <c r="A2293" s="68">
        <v>4535</v>
      </c>
      <c r="B2293" s="68" t="s">
        <v>6690</v>
      </c>
      <c r="C2293" s="68"/>
      <c r="D2293" s="68"/>
      <c r="E2293" s="83"/>
      <c r="F2293" s="83"/>
      <c r="G2293" s="83"/>
      <c r="H2293" s="83"/>
      <c r="I2293" s="68"/>
      <c r="J2293" t="s">
        <v>9016</v>
      </c>
    </row>
    <row r="2294" spans="1:10">
      <c r="A2294" s="68">
        <v>4536</v>
      </c>
      <c r="B2294" s="68" t="s">
        <v>6691</v>
      </c>
      <c r="C2294" s="68"/>
      <c r="D2294" s="68"/>
      <c r="E2294" s="83"/>
      <c r="F2294" s="83"/>
      <c r="G2294" s="83"/>
      <c r="H2294" s="83"/>
      <c r="I2294" s="68"/>
      <c r="J2294" t="s">
        <v>9016</v>
      </c>
    </row>
    <row r="2295" spans="1:10">
      <c r="A2295" s="68">
        <v>4543</v>
      </c>
      <c r="B2295" s="68" t="s">
        <v>8561</v>
      </c>
      <c r="C2295" s="68"/>
      <c r="D2295" s="68"/>
      <c r="E2295" s="83"/>
      <c r="F2295" s="83"/>
      <c r="G2295" s="83"/>
      <c r="H2295" s="83"/>
      <c r="I2295" s="68"/>
      <c r="J2295" t="s">
        <v>9016</v>
      </c>
    </row>
    <row r="2296" spans="1:10">
      <c r="A2296" s="68">
        <v>4557</v>
      </c>
      <c r="B2296" s="68" t="s">
        <v>6692</v>
      </c>
      <c r="C2296" s="68"/>
      <c r="D2296" s="68"/>
      <c r="E2296" s="83"/>
      <c r="F2296" s="83"/>
      <c r="G2296" s="83"/>
      <c r="H2296" s="83"/>
      <c r="I2296" s="68"/>
      <c r="J2296" t="s">
        <v>9016</v>
      </c>
    </row>
    <row r="2297" spans="1:10">
      <c r="A2297" s="68">
        <v>4580</v>
      </c>
      <c r="B2297" s="68" t="s">
        <v>6693</v>
      </c>
      <c r="C2297" s="68"/>
      <c r="D2297" s="68" t="s">
        <v>3595</v>
      </c>
      <c r="E2297" s="83"/>
      <c r="F2297" s="83"/>
      <c r="G2297" s="83"/>
      <c r="H2297" s="83"/>
      <c r="I2297" s="68"/>
      <c r="J2297" t="s">
        <v>9016</v>
      </c>
    </row>
    <row r="2298" spans="1:10">
      <c r="A2298" s="68">
        <v>4600</v>
      </c>
      <c r="B2298" s="68" t="s">
        <v>6694</v>
      </c>
      <c r="C2298" s="68"/>
      <c r="D2298" s="68"/>
      <c r="E2298" s="83"/>
      <c r="F2298" s="83"/>
      <c r="G2298" s="83"/>
      <c r="H2298" s="83"/>
      <c r="I2298" s="68"/>
      <c r="J2298" t="s">
        <v>9016</v>
      </c>
    </row>
    <row r="2299" spans="1:10">
      <c r="A2299" s="68">
        <v>4601</v>
      </c>
      <c r="B2299" s="68" t="s">
        <v>6695</v>
      </c>
      <c r="C2299" s="68"/>
      <c r="D2299" s="68"/>
      <c r="E2299" s="83"/>
      <c r="F2299" s="83"/>
      <c r="G2299" s="83"/>
      <c r="H2299" s="83"/>
      <c r="I2299" s="68"/>
      <c r="J2299" t="s">
        <v>9016</v>
      </c>
    </row>
    <row r="2300" spans="1:10">
      <c r="A2300" s="68">
        <v>4603</v>
      </c>
      <c r="B2300" s="68" t="s">
        <v>6696</v>
      </c>
      <c r="C2300" s="68"/>
      <c r="D2300" s="68"/>
      <c r="E2300" s="83"/>
      <c r="F2300" s="83"/>
      <c r="G2300" s="83"/>
      <c r="H2300" s="83"/>
      <c r="I2300" s="68"/>
      <c r="J2300" t="s">
        <v>9016</v>
      </c>
    </row>
    <row r="2301" spans="1:10">
      <c r="A2301" s="68">
        <v>4624</v>
      </c>
      <c r="B2301" s="68" t="s">
        <v>5812</v>
      </c>
      <c r="C2301" s="68"/>
      <c r="D2301" s="68"/>
      <c r="E2301" s="83"/>
      <c r="F2301" s="83"/>
      <c r="G2301" s="83"/>
      <c r="H2301" s="83"/>
      <c r="I2301" s="68"/>
      <c r="J2301" t="s">
        <v>9016</v>
      </c>
    </row>
    <row r="2302" spans="1:10">
      <c r="A2302" s="68">
        <v>4627</v>
      </c>
      <c r="B2302" s="68" t="s">
        <v>6697</v>
      </c>
      <c r="C2302" s="68"/>
      <c r="D2302" s="68"/>
      <c r="E2302" s="83"/>
      <c r="F2302" s="83"/>
      <c r="G2302" s="83"/>
      <c r="H2302" s="83"/>
      <c r="I2302" s="68"/>
      <c r="J2302" t="s">
        <v>9016</v>
      </c>
    </row>
    <row r="2303" spans="1:10">
      <c r="A2303" s="68">
        <v>4637</v>
      </c>
      <c r="B2303" s="68" t="s">
        <v>6698</v>
      </c>
      <c r="C2303" s="68"/>
      <c r="D2303" s="68"/>
      <c r="E2303" s="83"/>
      <c r="F2303" s="83"/>
      <c r="G2303" s="83"/>
      <c r="H2303" s="83"/>
      <c r="I2303" s="68"/>
      <c r="J2303" t="s">
        <v>9016</v>
      </c>
    </row>
    <row r="2304" spans="1:10">
      <c r="A2304" s="68">
        <v>4638</v>
      </c>
      <c r="B2304" s="68" t="s">
        <v>6699</v>
      </c>
      <c r="C2304" s="68"/>
      <c r="D2304" s="68"/>
      <c r="E2304" s="83"/>
      <c r="F2304" s="83"/>
      <c r="G2304" s="83"/>
      <c r="H2304" s="83"/>
      <c r="I2304" s="68"/>
      <c r="J2304" t="s">
        <v>9016</v>
      </c>
    </row>
    <row r="2305" spans="1:10">
      <c r="A2305" s="68">
        <v>4639</v>
      </c>
      <c r="B2305" s="68" t="s">
        <v>6700</v>
      </c>
      <c r="C2305" s="68"/>
      <c r="D2305" s="68"/>
      <c r="E2305" s="83"/>
      <c r="F2305" s="83"/>
      <c r="G2305" s="83"/>
      <c r="H2305" s="83"/>
      <c r="I2305" s="68"/>
      <c r="J2305" t="s">
        <v>9016</v>
      </c>
    </row>
    <row r="2306" spans="1:10">
      <c r="A2306" s="68">
        <v>4640</v>
      </c>
      <c r="B2306" s="68" t="s">
        <v>6701</v>
      </c>
      <c r="C2306" s="68"/>
      <c r="D2306" s="68"/>
      <c r="E2306" s="83"/>
      <c r="F2306" s="83"/>
      <c r="G2306" s="83"/>
      <c r="H2306" s="83"/>
      <c r="I2306" s="68"/>
      <c r="J2306" t="s">
        <v>9016</v>
      </c>
    </row>
    <row r="2307" spans="1:10">
      <c r="A2307" s="68">
        <v>4643</v>
      </c>
      <c r="B2307" s="68" t="s">
        <v>6702</v>
      </c>
      <c r="C2307" s="68"/>
      <c r="D2307" s="68"/>
      <c r="E2307" s="83"/>
      <c r="F2307" s="83"/>
      <c r="G2307" s="83"/>
      <c r="H2307" s="83"/>
      <c r="I2307" s="68"/>
      <c r="J2307" t="s">
        <v>9016</v>
      </c>
    </row>
    <row r="2308" spans="1:10">
      <c r="A2308" s="68">
        <v>4644</v>
      </c>
      <c r="B2308" s="68" t="s">
        <v>6703</v>
      </c>
      <c r="C2308" s="68"/>
      <c r="D2308" s="68"/>
      <c r="E2308" s="83"/>
      <c r="F2308" s="83"/>
      <c r="G2308" s="83"/>
      <c r="H2308" s="83"/>
      <c r="I2308" s="68"/>
      <c r="J2308" t="s">
        <v>9016</v>
      </c>
    </row>
    <row r="2309" spans="1:10">
      <c r="A2309" s="68">
        <v>4645</v>
      </c>
      <c r="B2309" s="68" t="s">
        <v>6704</v>
      </c>
      <c r="C2309" s="68"/>
      <c r="D2309" s="68"/>
      <c r="E2309" s="83"/>
      <c r="F2309" s="83"/>
      <c r="G2309" s="83"/>
      <c r="H2309" s="83"/>
      <c r="I2309" s="68"/>
      <c r="J2309" t="s">
        <v>9016</v>
      </c>
    </row>
    <row r="2310" spans="1:10">
      <c r="A2310" s="68">
        <v>4646</v>
      </c>
      <c r="B2310" s="68" t="s">
        <v>6705</v>
      </c>
      <c r="C2310" s="68"/>
      <c r="D2310" s="68"/>
      <c r="E2310" s="83"/>
      <c r="F2310" s="83"/>
      <c r="G2310" s="83"/>
      <c r="H2310" s="83"/>
      <c r="I2310" s="68"/>
      <c r="J2310" t="s">
        <v>9016</v>
      </c>
    </row>
    <row r="2311" spans="1:10">
      <c r="A2311" s="68">
        <v>4647</v>
      </c>
      <c r="B2311" s="68" t="s">
        <v>6706</v>
      </c>
      <c r="C2311" s="68"/>
      <c r="D2311" s="68"/>
      <c r="E2311" s="83"/>
      <c r="F2311" s="83"/>
      <c r="G2311" s="83"/>
      <c r="H2311" s="83"/>
      <c r="I2311" s="68"/>
      <c r="J2311" t="s">
        <v>9016</v>
      </c>
    </row>
    <row r="2312" spans="1:10">
      <c r="A2312" s="68">
        <v>4648</v>
      </c>
      <c r="B2312" s="68" t="s">
        <v>6707</v>
      </c>
      <c r="C2312" s="68"/>
      <c r="D2312" s="68"/>
      <c r="E2312" s="83"/>
      <c r="F2312" s="83"/>
      <c r="G2312" s="83"/>
      <c r="H2312" s="83"/>
      <c r="I2312" s="68"/>
      <c r="J2312" t="s">
        <v>9016</v>
      </c>
    </row>
    <row r="2313" spans="1:10">
      <c r="A2313" s="68">
        <v>4649</v>
      </c>
      <c r="B2313" s="68" t="s">
        <v>6708</v>
      </c>
      <c r="C2313" s="68"/>
      <c r="D2313" s="68"/>
      <c r="E2313" s="83"/>
      <c r="F2313" s="83"/>
      <c r="G2313" s="83"/>
      <c r="H2313" s="83"/>
      <c r="I2313" s="68"/>
      <c r="J2313" t="s">
        <v>9016</v>
      </c>
    </row>
    <row r="2314" spans="1:10">
      <c r="A2314" s="68">
        <v>4650</v>
      </c>
      <c r="B2314" s="68" t="s">
        <v>6709</v>
      </c>
      <c r="C2314" s="68"/>
      <c r="D2314" s="68"/>
      <c r="E2314" s="83"/>
      <c r="F2314" s="83"/>
      <c r="G2314" s="83"/>
      <c r="H2314" s="83"/>
      <c r="I2314" s="68"/>
      <c r="J2314" t="s">
        <v>9016</v>
      </c>
    </row>
    <row r="2315" spans="1:10">
      <c r="A2315" s="68">
        <v>4651</v>
      </c>
      <c r="B2315" s="68" t="s">
        <v>6710</v>
      </c>
      <c r="C2315" s="68"/>
      <c r="D2315" s="68"/>
      <c r="E2315" s="83"/>
      <c r="F2315" s="83"/>
      <c r="G2315" s="83"/>
      <c r="H2315" s="83"/>
      <c r="I2315" s="68"/>
      <c r="J2315" t="s">
        <v>9016</v>
      </c>
    </row>
    <row r="2316" spans="1:10">
      <c r="A2316" s="68">
        <v>4652</v>
      </c>
      <c r="B2316" s="68" t="s">
        <v>6711</v>
      </c>
      <c r="C2316" s="68"/>
      <c r="D2316" s="68"/>
      <c r="E2316" s="83"/>
      <c r="F2316" s="83"/>
      <c r="G2316" s="83"/>
      <c r="H2316" s="83"/>
      <c r="I2316" s="68"/>
      <c r="J2316" t="s">
        <v>9016</v>
      </c>
    </row>
    <row r="2317" spans="1:10">
      <c r="A2317" s="68">
        <v>4653</v>
      </c>
      <c r="B2317" s="68" t="s">
        <v>6712</v>
      </c>
      <c r="C2317" s="68"/>
      <c r="D2317" s="68"/>
      <c r="E2317" s="83"/>
      <c r="F2317" s="83"/>
      <c r="G2317" s="83"/>
      <c r="H2317" s="83"/>
      <c r="I2317" s="68"/>
      <c r="J2317" t="s">
        <v>9016</v>
      </c>
    </row>
    <row r="2318" spans="1:10">
      <c r="A2318" s="68">
        <v>4654</v>
      </c>
      <c r="B2318" s="68" t="s">
        <v>6713</v>
      </c>
      <c r="C2318" s="68"/>
      <c r="D2318" s="68" t="s">
        <v>3596</v>
      </c>
      <c r="E2318" s="83"/>
      <c r="F2318" s="83"/>
      <c r="G2318" s="83"/>
      <c r="H2318" s="83"/>
      <c r="I2318" s="68"/>
      <c r="J2318" t="s">
        <v>9016</v>
      </c>
    </row>
    <row r="2319" spans="1:10">
      <c r="A2319" s="68">
        <v>4665</v>
      </c>
      <c r="B2319" s="68" t="s">
        <v>6714</v>
      </c>
      <c r="C2319" s="68"/>
      <c r="D2319" s="68"/>
      <c r="E2319" s="83"/>
      <c r="F2319" s="83"/>
      <c r="G2319" s="83"/>
      <c r="H2319" s="83"/>
      <c r="I2319" s="68"/>
      <c r="J2319" t="s">
        <v>9016</v>
      </c>
    </row>
    <row r="2320" spans="1:10">
      <c r="A2320" s="68">
        <v>4666</v>
      </c>
      <c r="B2320" s="68" t="s">
        <v>6715</v>
      </c>
      <c r="C2320" s="68"/>
      <c r="D2320" s="68"/>
      <c r="E2320" s="83"/>
      <c r="F2320" s="83"/>
      <c r="G2320" s="83"/>
      <c r="H2320" s="83"/>
      <c r="I2320" s="68"/>
      <c r="J2320" t="s">
        <v>9016</v>
      </c>
    </row>
    <row r="2321" spans="1:10">
      <c r="A2321" s="68">
        <v>4667</v>
      </c>
      <c r="B2321" s="68" t="s">
        <v>6716</v>
      </c>
      <c r="C2321" s="68"/>
      <c r="D2321" s="68"/>
      <c r="E2321" s="83"/>
      <c r="F2321" s="83"/>
      <c r="G2321" s="83"/>
      <c r="H2321" s="83"/>
      <c r="I2321" s="68"/>
      <c r="J2321" t="s">
        <v>9016</v>
      </c>
    </row>
    <row r="2322" spans="1:10">
      <c r="A2322" s="68">
        <v>4668</v>
      </c>
      <c r="B2322" s="68" t="s">
        <v>6717</v>
      </c>
      <c r="C2322" s="68"/>
      <c r="D2322" s="68"/>
      <c r="E2322" s="83"/>
      <c r="F2322" s="83"/>
      <c r="G2322" s="83"/>
      <c r="H2322" s="83"/>
      <c r="I2322" s="68"/>
      <c r="J2322" t="s">
        <v>9016</v>
      </c>
    </row>
    <row r="2323" spans="1:10">
      <c r="A2323" s="68">
        <v>4669</v>
      </c>
      <c r="B2323" s="68" t="s">
        <v>6718</v>
      </c>
      <c r="C2323" s="68"/>
      <c r="D2323" s="68"/>
      <c r="E2323" s="83"/>
      <c r="F2323" s="83"/>
      <c r="G2323" s="83"/>
      <c r="H2323" s="83"/>
      <c r="I2323" s="68"/>
      <c r="J2323" t="s">
        <v>9016</v>
      </c>
    </row>
    <row r="2324" spans="1:10">
      <c r="A2324" s="68">
        <v>4670</v>
      </c>
      <c r="B2324" s="68" t="s">
        <v>6719</v>
      </c>
      <c r="C2324" s="68"/>
      <c r="D2324" s="68"/>
      <c r="E2324" s="83"/>
      <c r="F2324" s="83"/>
      <c r="G2324" s="83"/>
      <c r="H2324" s="83"/>
      <c r="I2324" s="68"/>
      <c r="J2324" t="s">
        <v>9016</v>
      </c>
    </row>
    <row r="2325" spans="1:10">
      <c r="A2325" s="68">
        <v>4671</v>
      </c>
      <c r="B2325" s="68" t="s">
        <v>6720</v>
      </c>
      <c r="C2325" s="68"/>
      <c r="D2325" s="68" t="s">
        <v>3597</v>
      </c>
      <c r="E2325" s="83"/>
      <c r="F2325" s="83"/>
      <c r="G2325" s="83"/>
      <c r="H2325" s="83"/>
      <c r="I2325" s="68"/>
      <c r="J2325" t="s">
        <v>9016</v>
      </c>
    </row>
    <row r="2326" spans="1:10">
      <c r="A2326" s="68">
        <v>4672</v>
      </c>
      <c r="B2326" s="68" t="s">
        <v>8562</v>
      </c>
      <c r="C2326" s="68"/>
      <c r="D2326" s="68"/>
      <c r="E2326" s="83"/>
      <c r="F2326" s="83"/>
      <c r="G2326" s="83"/>
      <c r="H2326" s="83"/>
      <c r="I2326" s="68"/>
      <c r="J2326" t="s">
        <v>9016</v>
      </c>
    </row>
    <row r="2327" spans="1:10">
      <c r="A2327" s="68">
        <v>4673</v>
      </c>
      <c r="B2327" s="68" t="s">
        <v>6721</v>
      </c>
      <c r="C2327" s="68"/>
      <c r="D2327" s="68"/>
      <c r="E2327" s="83"/>
      <c r="F2327" s="83"/>
      <c r="G2327" s="83"/>
      <c r="H2327" s="83"/>
      <c r="I2327" s="68"/>
      <c r="J2327" t="s">
        <v>9016</v>
      </c>
    </row>
    <row r="2328" spans="1:10">
      <c r="A2328" s="68">
        <v>4674</v>
      </c>
      <c r="B2328" s="68" t="s">
        <v>8306</v>
      </c>
      <c r="C2328" s="68"/>
      <c r="D2328" s="68"/>
      <c r="E2328" s="83" t="s">
        <v>3470</v>
      </c>
      <c r="F2328" s="83"/>
      <c r="G2328" s="83"/>
      <c r="H2328" s="83"/>
      <c r="I2328" s="68" t="s">
        <v>3674</v>
      </c>
      <c r="J2328" t="s">
        <v>9016</v>
      </c>
    </row>
    <row r="2329" spans="1:10">
      <c r="A2329" s="68">
        <v>4676</v>
      </c>
      <c r="B2329" s="68" t="s">
        <v>6722</v>
      </c>
      <c r="C2329" s="68"/>
      <c r="D2329" s="68"/>
      <c r="E2329" s="83"/>
      <c r="F2329" s="83"/>
      <c r="G2329" s="83"/>
      <c r="H2329" s="83"/>
      <c r="I2329" s="68"/>
      <c r="J2329" t="s">
        <v>9016</v>
      </c>
    </row>
    <row r="2330" spans="1:10">
      <c r="A2330" s="68">
        <v>4688</v>
      </c>
      <c r="B2330" s="68" t="s">
        <v>6723</v>
      </c>
      <c r="C2330" s="68"/>
      <c r="D2330" s="68"/>
      <c r="E2330" s="83"/>
      <c r="F2330" s="83"/>
      <c r="G2330" s="83"/>
      <c r="H2330" s="83"/>
      <c r="I2330" s="68"/>
      <c r="J2330" t="s">
        <v>9016</v>
      </c>
    </row>
    <row r="2331" spans="1:10">
      <c r="A2331" s="68">
        <v>4692</v>
      </c>
      <c r="B2331" s="68" t="s">
        <v>6724</v>
      </c>
      <c r="C2331" s="68"/>
      <c r="D2331" s="68"/>
      <c r="E2331" s="83"/>
      <c r="F2331" s="83"/>
      <c r="G2331" s="83"/>
      <c r="H2331" s="83"/>
      <c r="I2331" s="68"/>
      <c r="J2331" t="s">
        <v>9016</v>
      </c>
    </row>
    <row r="2332" spans="1:10">
      <c r="A2332" s="68">
        <v>4695</v>
      </c>
      <c r="B2332" s="68" t="s">
        <v>8563</v>
      </c>
      <c r="C2332" s="68"/>
      <c r="D2332" s="68"/>
      <c r="E2332" s="83"/>
      <c r="F2332" s="83"/>
      <c r="G2332" s="83"/>
      <c r="H2332" s="83"/>
      <c r="I2332" s="68"/>
      <c r="J2332" t="s">
        <v>9016</v>
      </c>
    </row>
    <row r="2333" spans="1:10">
      <c r="A2333" s="68">
        <v>4698</v>
      </c>
      <c r="B2333" s="68" t="s">
        <v>6725</v>
      </c>
      <c r="C2333" s="68"/>
      <c r="D2333" s="68"/>
      <c r="E2333" s="83"/>
      <c r="F2333" s="83"/>
      <c r="G2333" s="83"/>
      <c r="H2333" s="83"/>
      <c r="I2333" s="68"/>
      <c r="J2333" t="s">
        <v>9016</v>
      </c>
    </row>
    <row r="2334" spans="1:10">
      <c r="A2334" s="68">
        <v>4699</v>
      </c>
      <c r="B2334" s="68" t="s">
        <v>6726</v>
      </c>
      <c r="C2334" s="68"/>
      <c r="D2334" s="68"/>
      <c r="E2334" s="83"/>
      <c r="F2334" s="83"/>
      <c r="G2334" s="83"/>
      <c r="H2334" s="83"/>
      <c r="I2334" s="68"/>
      <c r="J2334" t="s">
        <v>9016</v>
      </c>
    </row>
    <row r="2335" spans="1:10">
      <c r="A2335" s="68">
        <v>4700</v>
      </c>
      <c r="B2335" s="68" t="s">
        <v>6727</v>
      </c>
      <c r="C2335" s="68"/>
      <c r="D2335" s="68"/>
      <c r="E2335" s="83"/>
      <c r="F2335" s="83"/>
      <c r="G2335" s="83"/>
      <c r="H2335" s="83"/>
      <c r="I2335" s="68"/>
      <c r="J2335" t="s">
        <v>9016</v>
      </c>
    </row>
    <row r="2336" spans="1:10">
      <c r="A2336" s="68">
        <v>4709</v>
      </c>
      <c r="B2336" s="68" t="s">
        <v>6728</v>
      </c>
      <c r="C2336" s="68"/>
      <c r="D2336" s="68"/>
      <c r="E2336" s="83"/>
      <c r="F2336" s="83"/>
      <c r="G2336" s="83"/>
      <c r="H2336" s="83"/>
      <c r="I2336" s="68"/>
      <c r="J2336" t="s">
        <v>9016</v>
      </c>
    </row>
    <row r="2337" spans="1:10">
      <c r="A2337" s="68">
        <v>4715</v>
      </c>
      <c r="B2337" s="68" t="s">
        <v>6729</v>
      </c>
      <c r="C2337" s="68"/>
      <c r="D2337" s="68"/>
      <c r="E2337" s="83"/>
      <c r="F2337" s="83"/>
      <c r="G2337" s="83"/>
      <c r="H2337" s="83"/>
      <c r="I2337" s="68"/>
      <c r="J2337" t="s">
        <v>9016</v>
      </c>
    </row>
    <row r="2338" spans="1:10">
      <c r="A2338" s="68">
        <v>4716</v>
      </c>
      <c r="B2338" s="68" t="s">
        <v>6730</v>
      </c>
      <c r="C2338" s="68"/>
      <c r="D2338" s="68"/>
      <c r="E2338" s="83"/>
      <c r="F2338" s="83"/>
      <c r="G2338" s="83"/>
      <c r="H2338" s="83"/>
      <c r="I2338" s="68"/>
      <c r="J2338" t="s">
        <v>9016</v>
      </c>
    </row>
    <row r="2339" spans="1:10">
      <c r="A2339" s="68">
        <v>4718</v>
      </c>
      <c r="B2339" s="68" t="s">
        <v>8307</v>
      </c>
      <c r="C2339" s="68"/>
      <c r="D2339" s="68" t="s">
        <v>4236</v>
      </c>
      <c r="E2339" s="83" t="s">
        <v>3470</v>
      </c>
      <c r="F2339" s="83"/>
      <c r="G2339" s="83"/>
      <c r="H2339" s="83"/>
      <c r="I2339" s="68" t="s">
        <v>3674</v>
      </c>
      <c r="J2339" t="s">
        <v>9016</v>
      </c>
    </row>
    <row r="2340" spans="1:10">
      <c r="A2340" s="68">
        <v>4759</v>
      </c>
      <c r="B2340" s="68" t="s">
        <v>6731</v>
      </c>
      <c r="C2340" s="68"/>
      <c r="D2340" s="68"/>
      <c r="E2340" s="83"/>
      <c r="F2340" s="83"/>
      <c r="G2340" s="83"/>
      <c r="H2340" s="83"/>
      <c r="I2340" s="68"/>
      <c r="J2340" t="s">
        <v>9016</v>
      </c>
    </row>
    <row r="2341" spans="1:10">
      <c r="A2341" s="68">
        <v>4779</v>
      </c>
      <c r="B2341" s="68" t="s">
        <v>6732</v>
      </c>
      <c r="C2341" s="68"/>
      <c r="D2341" s="68"/>
      <c r="E2341" s="83"/>
      <c r="F2341" s="83"/>
      <c r="G2341" s="83"/>
      <c r="H2341" s="83"/>
      <c r="I2341" s="68"/>
      <c r="J2341" t="s">
        <v>9016</v>
      </c>
    </row>
    <row r="2342" spans="1:10">
      <c r="A2342" s="68">
        <v>4780</v>
      </c>
      <c r="B2342" s="68" t="s">
        <v>6733</v>
      </c>
      <c r="C2342" s="68"/>
      <c r="D2342" s="68"/>
      <c r="E2342" s="83"/>
      <c r="F2342" s="83"/>
      <c r="G2342" s="83"/>
      <c r="H2342" s="83"/>
      <c r="I2342" s="68"/>
      <c r="J2342" t="s">
        <v>9016</v>
      </c>
    </row>
    <row r="2343" spans="1:10">
      <c r="A2343" s="68">
        <v>4781</v>
      </c>
      <c r="B2343" s="68" t="s">
        <v>8564</v>
      </c>
      <c r="C2343" s="68"/>
      <c r="D2343" s="68"/>
      <c r="E2343" s="83"/>
      <c r="F2343" s="83"/>
      <c r="G2343" s="83"/>
      <c r="H2343" s="83"/>
      <c r="I2343" s="68"/>
      <c r="J2343" t="s">
        <v>9016</v>
      </c>
    </row>
    <row r="2344" spans="1:10">
      <c r="A2344" s="68">
        <v>4782</v>
      </c>
      <c r="B2344" s="68" t="s">
        <v>6734</v>
      </c>
      <c r="C2344" s="68"/>
      <c r="D2344" s="68"/>
      <c r="E2344" s="83"/>
      <c r="F2344" s="83"/>
      <c r="G2344" s="83"/>
      <c r="H2344" s="83"/>
      <c r="I2344" s="68"/>
      <c r="J2344" t="s">
        <v>9016</v>
      </c>
    </row>
    <row r="2345" spans="1:10">
      <c r="A2345" s="68">
        <v>4783</v>
      </c>
      <c r="B2345" s="68" t="s">
        <v>6735</v>
      </c>
      <c r="C2345" s="68"/>
      <c r="D2345" s="68"/>
      <c r="E2345" s="83"/>
      <c r="F2345" s="83"/>
      <c r="G2345" s="83"/>
      <c r="H2345" s="83"/>
      <c r="I2345" s="68"/>
      <c r="J2345" t="s">
        <v>9016</v>
      </c>
    </row>
    <row r="2346" spans="1:10">
      <c r="A2346" s="68">
        <v>4784</v>
      </c>
      <c r="B2346" s="68" t="s">
        <v>6736</v>
      </c>
      <c r="C2346" s="68"/>
      <c r="D2346" s="68"/>
      <c r="E2346" s="83"/>
      <c r="F2346" s="83"/>
      <c r="G2346" s="83"/>
      <c r="H2346" s="83"/>
      <c r="I2346" s="68"/>
      <c r="J2346" t="s">
        <v>9016</v>
      </c>
    </row>
    <row r="2347" spans="1:10">
      <c r="A2347" s="68">
        <v>4785</v>
      </c>
      <c r="B2347" s="68" t="s">
        <v>6737</v>
      </c>
      <c r="C2347" s="68"/>
      <c r="D2347" s="68"/>
      <c r="E2347" s="83"/>
      <c r="F2347" s="83"/>
      <c r="G2347" s="83"/>
      <c r="H2347" s="83"/>
      <c r="I2347" s="68"/>
      <c r="J2347" t="s">
        <v>9016</v>
      </c>
    </row>
    <row r="2348" spans="1:10">
      <c r="A2348" s="68">
        <v>4837</v>
      </c>
      <c r="B2348" s="68" t="s">
        <v>6738</v>
      </c>
      <c r="C2348" s="68"/>
      <c r="D2348" s="68"/>
      <c r="E2348" s="83"/>
      <c r="F2348" s="83"/>
      <c r="G2348" s="83"/>
      <c r="H2348" s="83"/>
      <c r="I2348" s="68"/>
      <c r="J2348" t="s">
        <v>9016</v>
      </c>
    </row>
    <row r="2349" spans="1:10">
      <c r="A2349" s="68">
        <v>4838</v>
      </c>
      <c r="B2349" s="68" t="s">
        <v>6739</v>
      </c>
      <c r="C2349" s="68"/>
      <c r="D2349" s="68"/>
      <c r="E2349" s="83"/>
      <c r="F2349" s="83"/>
      <c r="G2349" s="83"/>
      <c r="H2349" s="83"/>
      <c r="I2349" s="68"/>
      <c r="J2349" t="s">
        <v>9016</v>
      </c>
    </row>
    <row r="2350" spans="1:10">
      <c r="A2350" s="68">
        <v>4847</v>
      </c>
      <c r="B2350" s="68" t="s">
        <v>6740</v>
      </c>
      <c r="C2350" s="68"/>
      <c r="D2350" s="68"/>
      <c r="E2350" s="83"/>
      <c r="F2350" s="83"/>
      <c r="G2350" s="83"/>
      <c r="H2350" s="83"/>
      <c r="I2350" s="68"/>
      <c r="J2350" t="s">
        <v>9016</v>
      </c>
    </row>
    <row r="2351" spans="1:10">
      <c r="A2351" s="68">
        <v>4851</v>
      </c>
      <c r="B2351" s="68" t="s">
        <v>6741</v>
      </c>
      <c r="C2351" s="68"/>
      <c r="D2351" s="68"/>
      <c r="E2351" s="83"/>
      <c r="F2351" s="83"/>
      <c r="G2351" s="83"/>
      <c r="H2351" s="83"/>
      <c r="I2351" s="68"/>
      <c r="J2351" t="s">
        <v>9016</v>
      </c>
    </row>
    <row r="2352" spans="1:10">
      <c r="A2352" s="68">
        <v>4853</v>
      </c>
      <c r="B2352" s="68" t="s">
        <v>6742</v>
      </c>
      <c r="C2352" s="68"/>
      <c r="D2352" s="68"/>
      <c r="E2352" s="83"/>
      <c r="F2352" s="83"/>
      <c r="G2352" s="83"/>
      <c r="H2352" s="83"/>
      <c r="I2352" s="68"/>
      <c r="J2352" t="s">
        <v>9016</v>
      </c>
    </row>
    <row r="2353" spans="1:10">
      <c r="A2353" s="68">
        <v>4854</v>
      </c>
      <c r="B2353" s="68" t="s">
        <v>8308</v>
      </c>
      <c r="C2353" s="68"/>
      <c r="D2353" s="68"/>
      <c r="E2353" s="83" t="s">
        <v>3470</v>
      </c>
      <c r="F2353" s="83"/>
      <c r="G2353" s="83"/>
      <c r="H2353" s="83"/>
      <c r="I2353" s="68" t="s">
        <v>3679</v>
      </c>
      <c r="J2353" t="s">
        <v>9016</v>
      </c>
    </row>
    <row r="2354" spans="1:10">
      <c r="A2354" s="68">
        <v>4855</v>
      </c>
      <c r="B2354" s="68" t="s">
        <v>6743</v>
      </c>
      <c r="C2354" s="68"/>
      <c r="D2354" s="68"/>
      <c r="E2354" s="83"/>
      <c r="F2354" s="83"/>
      <c r="G2354" s="83"/>
      <c r="H2354" s="83"/>
      <c r="I2354" s="68"/>
      <c r="J2354" t="s">
        <v>9016</v>
      </c>
    </row>
    <row r="2355" spans="1:10">
      <c r="A2355" s="68">
        <v>4861</v>
      </c>
      <c r="B2355" s="68" t="s">
        <v>6744</v>
      </c>
      <c r="C2355" s="68"/>
      <c r="D2355" s="68"/>
      <c r="E2355" s="83"/>
      <c r="F2355" s="83"/>
      <c r="G2355" s="83"/>
      <c r="H2355" s="83"/>
      <c r="I2355" s="68"/>
      <c r="J2355" t="s">
        <v>9016</v>
      </c>
    </row>
    <row r="2356" spans="1:10">
      <c r="A2356" s="68">
        <v>4862</v>
      </c>
      <c r="B2356" s="68" t="s">
        <v>6745</v>
      </c>
      <c r="C2356" s="68"/>
      <c r="D2356" s="68"/>
      <c r="E2356" s="83"/>
      <c r="F2356" s="83"/>
      <c r="G2356" s="83"/>
      <c r="H2356" s="83"/>
      <c r="I2356" s="68"/>
      <c r="J2356" t="s">
        <v>9016</v>
      </c>
    </row>
    <row r="2357" spans="1:10">
      <c r="A2357" s="68">
        <v>4863</v>
      </c>
      <c r="B2357" s="68" t="s">
        <v>6746</v>
      </c>
      <c r="C2357" s="68"/>
      <c r="D2357" s="68"/>
      <c r="E2357" s="83"/>
      <c r="F2357" s="83"/>
      <c r="G2357" s="83"/>
      <c r="H2357" s="83"/>
      <c r="I2357" s="68"/>
      <c r="J2357" t="s">
        <v>9016</v>
      </c>
    </row>
    <row r="2358" spans="1:10">
      <c r="A2358" s="68">
        <v>4864</v>
      </c>
      <c r="B2358" s="68" t="s">
        <v>6747</v>
      </c>
      <c r="C2358" s="68"/>
      <c r="D2358" s="68"/>
      <c r="E2358" s="83"/>
      <c r="F2358" s="83"/>
      <c r="G2358" s="83"/>
      <c r="H2358" s="83"/>
      <c r="I2358" s="68"/>
      <c r="J2358" t="s">
        <v>9016</v>
      </c>
    </row>
    <row r="2359" spans="1:10">
      <c r="A2359" s="68">
        <v>4865</v>
      </c>
      <c r="B2359" s="68" t="s">
        <v>6748</v>
      </c>
      <c r="C2359" s="68"/>
      <c r="D2359" s="68"/>
      <c r="E2359" s="83"/>
      <c r="F2359" s="83"/>
      <c r="G2359" s="83"/>
      <c r="H2359" s="83"/>
      <c r="I2359" s="68"/>
      <c r="J2359" t="s">
        <v>9016</v>
      </c>
    </row>
    <row r="2360" spans="1:10">
      <c r="A2360" s="68">
        <v>4866</v>
      </c>
      <c r="B2360" s="68" t="s">
        <v>6749</v>
      </c>
      <c r="C2360" s="68"/>
      <c r="D2360" s="68"/>
      <c r="E2360" s="83"/>
      <c r="F2360" s="83"/>
      <c r="G2360" s="83"/>
      <c r="H2360" s="83"/>
      <c r="I2360" s="68"/>
      <c r="J2360" t="s">
        <v>9016</v>
      </c>
    </row>
    <row r="2361" spans="1:10">
      <c r="A2361" s="68">
        <v>4867</v>
      </c>
      <c r="B2361" s="68" t="s">
        <v>6750</v>
      </c>
      <c r="C2361" s="68"/>
      <c r="D2361" s="68"/>
      <c r="E2361" s="83"/>
      <c r="F2361" s="83"/>
      <c r="G2361" s="83"/>
      <c r="H2361" s="83"/>
      <c r="I2361" s="68"/>
      <c r="J2361" t="s">
        <v>9016</v>
      </c>
    </row>
    <row r="2362" spans="1:10">
      <c r="A2362" s="68">
        <v>4868</v>
      </c>
      <c r="B2362" s="68" t="s">
        <v>6751</v>
      </c>
      <c r="C2362" s="68"/>
      <c r="D2362" s="68"/>
      <c r="E2362" s="83"/>
      <c r="F2362" s="83"/>
      <c r="G2362" s="83"/>
      <c r="H2362" s="83"/>
      <c r="I2362" s="68"/>
      <c r="J2362" t="s">
        <v>9016</v>
      </c>
    </row>
    <row r="2363" spans="1:10">
      <c r="A2363" s="68">
        <v>4870</v>
      </c>
      <c r="B2363" s="68" t="s">
        <v>6752</v>
      </c>
      <c r="C2363" s="68"/>
      <c r="D2363" s="68"/>
      <c r="E2363" s="83"/>
      <c r="F2363" s="83"/>
      <c r="G2363" s="83"/>
      <c r="H2363" s="83"/>
      <c r="I2363" s="68"/>
      <c r="J2363" t="s">
        <v>9016</v>
      </c>
    </row>
    <row r="2364" spans="1:10">
      <c r="A2364" s="68">
        <v>4895</v>
      </c>
      <c r="B2364" s="68" t="s">
        <v>6753</v>
      </c>
      <c r="C2364" s="68"/>
      <c r="D2364" s="68"/>
      <c r="E2364" s="83"/>
      <c r="F2364" s="83"/>
      <c r="G2364" s="83"/>
      <c r="H2364" s="83"/>
      <c r="I2364" s="68"/>
      <c r="J2364" t="s">
        <v>9016</v>
      </c>
    </row>
    <row r="2365" spans="1:10">
      <c r="A2365" s="68">
        <v>4903</v>
      </c>
      <c r="B2365" s="68" t="s">
        <v>6754</v>
      </c>
      <c r="C2365" s="68"/>
      <c r="D2365" s="68"/>
      <c r="E2365" s="83"/>
      <c r="F2365" s="83"/>
      <c r="G2365" s="83"/>
      <c r="H2365" s="83"/>
      <c r="I2365" s="68"/>
      <c r="J2365" t="s">
        <v>9016</v>
      </c>
    </row>
    <row r="2366" spans="1:10">
      <c r="A2366" s="68">
        <v>4904</v>
      </c>
      <c r="B2366" s="68" t="s">
        <v>6755</v>
      </c>
      <c r="C2366" s="68"/>
      <c r="D2366" s="68"/>
      <c r="E2366" s="83"/>
      <c r="F2366" s="83"/>
      <c r="G2366" s="83"/>
      <c r="H2366" s="83"/>
      <c r="I2366" s="68"/>
      <c r="J2366" t="s">
        <v>9016</v>
      </c>
    </row>
    <row r="2367" spans="1:10">
      <c r="A2367" s="68">
        <v>4905</v>
      </c>
      <c r="B2367" s="68" t="s">
        <v>6756</v>
      </c>
      <c r="C2367" s="68"/>
      <c r="D2367" s="68"/>
      <c r="E2367" s="83"/>
      <c r="F2367" s="83"/>
      <c r="G2367" s="83"/>
      <c r="H2367" s="83"/>
      <c r="I2367" s="68"/>
      <c r="J2367" t="s">
        <v>9016</v>
      </c>
    </row>
    <row r="2368" spans="1:10">
      <c r="A2368" s="68">
        <v>4906</v>
      </c>
      <c r="B2368" s="68" t="s">
        <v>6757</v>
      </c>
      <c r="C2368" s="68"/>
      <c r="D2368" s="68"/>
      <c r="E2368" s="83"/>
      <c r="F2368" s="83"/>
      <c r="G2368" s="83"/>
      <c r="H2368" s="83"/>
      <c r="I2368" s="68"/>
      <c r="J2368" t="s">
        <v>9016</v>
      </c>
    </row>
    <row r="2369" spans="1:10">
      <c r="A2369" s="68">
        <v>4907</v>
      </c>
      <c r="B2369" s="68" t="s">
        <v>6758</v>
      </c>
      <c r="C2369" s="68"/>
      <c r="D2369" s="68"/>
      <c r="E2369" s="83"/>
      <c r="F2369" s="83"/>
      <c r="G2369" s="83"/>
      <c r="H2369" s="83"/>
      <c r="I2369" s="68"/>
      <c r="J2369" t="s">
        <v>9016</v>
      </c>
    </row>
    <row r="2370" spans="1:10">
      <c r="A2370" s="68">
        <v>4908</v>
      </c>
      <c r="B2370" s="68" t="s">
        <v>8565</v>
      </c>
      <c r="C2370" s="68"/>
      <c r="D2370" s="68"/>
      <c r="E2370" s="83"/>
      <c r="F2370" s="83"/>
      <c r="G2370" s="83"/>
      <c r="H2370" s="83"/>
      <c r="I2370" s="68"/>
      <c r="J2370" t="s">
        <v>9016</v>
      </c>
    </row>
    <row r="2371" spans="1:10">
      <c r="A2371" s="68">
        <v>4909</v>
      </c>
      <c r="B2371" s="68" t="s">
        <v>6759</v>
      </c>
      <c r="C2371" s="68"/>
      <c r="D2371" s="68"/>
      <c r="E2371" s="83"/>
      <c r="F2371" s="83"/>
      <c r="G2371" s="83"/>
      <c r="H2371" s="83"/>
      <c r="I2371" s="68"/>
      <c r="J2371" t="s">
        <v>9016</v>
      </c>
    </row>
    <row r="2372" spans="1:10">
      <c r="A2372" s="68">
        <v>4910</v>
      </c>
      <c r="B2372" s="68" t="s">
        <v>6760</v>
      </c>
      <c r="C2372" s="68"/>
      <c r="D2372" s="68"/>
      <c r="E2372" s="83"/>
      <c r="F2372" s="83"/>
      <c r="G2372" s="83"/>
      <c r="H2372" s="83"/>
      <c r="I2372" s="68"/>
      <c r="J2372" t="s">
        <v>9016</v>
      </c>
    </row>
    <row r="2373" spans="1:10">
      <c r="A2373" s="68">
        <v>4911</v>
      </c>
      <c r="B2373" s="68" t="s">
        <v>6761</v>
      </c>
      <c r="C2373" s="68"/>
      <c r="D2373" s="68"/>
      <c r="E2373" s="83"/>
      <c r="F2373" s="83"/>
      <c r="G2373" s="83"/>
      <c r="H2373" s="83"/>
      <c r="I2373" s="68"/>
      <c r="J2373" t="s">
        <v>9016</v>
      </c>
    </row>
    <row r="2374" spans="1:10">
      <c r="A2374" s="68">
        <v>4912</v>
      </c>
      <c r="B2374" s="68" t="s">
        <v>8309</v>
      </c>
      <c r="C2374" s="68"/>
      <c r="D2374" s="68" t="s">
        <v>4237</v>
      </c>
      <c r="E2374" s="83" t="s">
        <v>3470</v>
      </c>
      <c r="F2374" s="83"/>
      <c r="G2374" s="83"/>
      <c r="H2374" s="83"/>
      <c r="I2374" s="68" t="s">
        <v>3674</v>
      </c>
      <c r="J2374" t="s">
        <v>9016</v>
      </c>
    </row>
    <row r="2375" spans="1:10">
      <c r="A2375" s="68">
        <v>4913</v>
      </c>
      <c r="B2375" s="68" t="s">
        <v>6762</v>
      </c>
      <c r="C2375" s="68"/>
      <c r="D2375" s="68" t="s">
        <v>3598</v>
      </c>
      <c r="E2375" s="83"/>
      <c r="F2375" s="83"/>
      <c r="G2375" s="83"/>
      <c r="H2375" s="83"/>
      <c r="I2375" s="68"/>
      <c r="J2375" t="s">
        <v>9016</v>
      </c>
    </row>
    <row r="2376" spans="1:10">
      <c r="A2376" s="68">
        <v>4931</v>
      </c>
      <c r="B2376" s="68" t="s">
        <v>6763</v>
      </c>
      <c r="C2376" s="68"/>
      <c r="D2376" s="68"/>
      <c r="E2376" s="83"/>
      <c r="F2376" s="83"/>
      <c r="G2376" s="83"/>
      <c r="H2376" s="83"/>
      <c r="I2376" s="68"/>
      <c r="J2376" t="s">
        <v>9016</v>
      </c>
    </row>
    <row r="2377" spans="1:10">
      <c r="A2377" s="68">
        <v>4932</v>
      </c>
      <c r="B2377" s="68" t="s">
        <v>6764</v>
      </c>
      <c r="C2377" s="68"/>
      <c r="D2377" s="68"/>
      <c r="E2377" s="83"/>
      <c r="F2377" s="83"/>
      <c r="G2377" s="83"/>
      <c r="H2377" s="83"/>
      <c r="I2377" s="68"/>
      <c r="J2377" t="s">
        <v>9016</v>
      </c>
    </row>
    <row r="2378" spans="1:10">
      <c r="A2378" s="68">
        <v>4966</v>
      </c>
      <c r="B2378" s="68" t="s">
        <v>6765</v>
      </c>
      <c r="C2378" s="68"/>
      <c r="D2378" s="68"/>
      <c r="E2378" s="83"/>
      <c r="F2378" s="83"/>
      <c r="G2378" s="83"/>
      <c r="H2378" s="83"/>
      <c r="I2378" s="68"/>
      <c r="J2378" t="s">
        <v>9016</v>
      </c>
    </row>
    <row r="2379" spans="1:10">
      <c r="A2379" s="68">
        <v>4978</v>
      </c>
      <c r="B2379" s="68" t="s">
        <v>6766</v>
      </c>
      <c r="C2379" s="68"/>
      <c r="D2379" s="68"/>
      <c r="E2379" s="83"/>
      <c r="F2379" s="83"/>
      <c r="G2379" s="83"/>
      <c r="H2379" s="83"/>
      <c r="I2379" s="68"/>
      <c r="J2379" t="s">
        <v>9016</v>
      </c>
    </row>
    <row r="2380" spans="1:10">
      <c r="A2380" s="68">
        <v>4992</v>
      </c>
      <c r="B2380" s="68" t="s">
        <v>6767</v>
      </c>
      <c r="C2380" s="68"/>
      <c r="D2380" s="68"/>
      <c r="E2380" s="83"/>
      <c r="F2380" s="83"/>
      <c r="G2380" s="83"/>
      <c r="H2380" s="83"/>
      <c r="I2380" s="68"/>
      <c r="J2380" t="s">
        <v>9016</v>
      </c>
    </row>
    <row r="2381" spans="1:10">
      <c r="A2381" s="68">
        <v>5027</v>
      </c>
      <c r="B2381" s="68" t="s">
        <v>6768</v>
      </c>
      <c r="C2381" s="68"/>
      <c r="D2381" s="68"/>
      <c r="E2381" s="83"/>
      <c r="F2381" s="83"/>
      <c r="G2381" s="83"/>
      <c r="H2381" s="83"/>
      <c r="I2381" s="68"/>
      <c r="J2381" t="s">
        <v>9016</v>
      </c>
    </row>
    <row r="2382" spans="1:10">
      <c r="A2382" s="68">
        <v>5028</v>
      </c>
      <c r="B2382" s="68" t="s">
        <v>6769</v>
      </c>
      <c r="C2382" s="68"/>
      <c r="D2382" s="68"/>
      <c r="E2382" s="83"/>
      <c r="F2382" s="83"/>
      <c r="G2382" s="83"/>
      <c r="H2382" s="83"/>
      <c r="I2382" s="68"/>
      <c r="J2382" t="s">
        <v>9016</v>
      </c>
    </row>
    <row r="2383" spans="1:10">
      <c r="A2383" s="68">
        <v>5030</v>
      </c>
      <c r="B2383" s="68" t="s">
        <v>6770</v>
      </c>
      <c r="C2383" s="68"/>
      <c r="D2383" s="68"/>
      <c r="E2383" s="83"/>
      <c r="F2383" s="83"/>
      <c r="G2383" s="83"/>
      <c r="H2383" s="83"/>
      <c r="I2383" s="68"/>
      <c r="J2383" t="s">
        <v>9016</v>
      </c>
    </row>
    <row r="2384" spans="1:10">
      <c r="A2384" s="68">
        <v>5031</v>
      </c>
      <c r="B2384" s="68" t="s">
        <v>6771</v>
      </c>
      <c r="C2384" s="68"/>
      <c r="D2384" s="68"/>
      <c r="E2384" s="83"/>
      <c r="F2384" s="83"/>
      <c r="G2384" s="83"/>
      <c r="H2384" s="83"/>
      <c r="I2384" s="68"/>
      <c r="J2384" t="s">
        <v>9016</v>
      </c>
    </row>
    <row r="2385" spans="1:10">
      <c r="A2385" s="68">
        <v>5033</v>
      </c>
      <c r="B2385" s="68" t="s">
        <v>6772</v>
      </c>
      <c r="C2385" s="68"/>
      <c r="D2385" s="68"/>
      <c r="E2385" s="83"/>
      <c r="F2385" s="83"/>
      <c r="G2385" s="83"/>
      <c r="H2385" s="83"/>
      <c r="I2385" s="68"/>
      <c r="J2385" t="s">
        <v>9016</v>
      </c>
    </row>
    <row r="2386" spans="1:10">
      <c r="A2386" s="68">
        <v>5034</v>
      </c>
      <c r="B2386" s="68" t="s">
        <v>6773</v>
      </c>
      <c r="C2386" s="68"/>
      <c r="D2386" s="68"/>
      <c r="E2386" s="83"/>
      <c r="F2386" s="83"/>
      <c r="G2386" s="83"/>
      <c r="H2386" s="83"/>
      <c r="I2386" s="68"/>
      <c r="J2386" t="s">
        <v>9016</v>
      </c>
    </row>
    <row r="2387" spans="1:10">
      <c r="A2387" s="68">
        <v>5035</v>
      </c>
      <c r="B2387" s="68" t="s">
        <v>6774</v>
      </c>
      <c r="C2387" s="68"/>
      <c r="D2387" s="68"/>
      <c r="E2387" s="83"/>
      <c r="F2387" s="83"/>
      <c r="G2387" s="83"/>
      <c r="H2387" s="83"/>
      <c r="I2387" s="68"/>
      <c r="J2387" t="s">
        <v>9016</v>
      </c>
    </row>
    <row r="2388" spans="1:10">
      <c r="A2388" s="68">
        <v>5036</v>
      </c>
      <c r="B2388" s="68" t="s">
        <v>6775</v>
      </c>
      <c r="C2388" s="68"/>
      <c r="D2388" s="68"/>
      <c r="E2388" s="83"/>
      <c r="F2388" s="83"/>
      <c r="G2388" s="83"/>
      <c r="H2388" s="83"/>
      <c r="I2388" s="68"/>
      <c r="J2388" t="s">
        <v>9016</v>
      </c>
    </row>
    <row r="2389" spans="1:10">
      <c r="A2389" s="68">
        <v>5037</v>
      </c>
      <c r="B2389" s="68" t="s">
        <v>6776</v>
      </c>
      <c r="C2389" s="68"/>
      <c r="D2389" s="68"/>
      <c r="E2389" s="83"/>
      <c r="F2389" s="83"/>
      <c r="G2389" s="83"/>
      <c r="H2389" s="83"/>
      <c r="I2389" s="68"/>
      <c r="J2389" t="s">
        <v>9016</v>
      </c>
    </row>
    <row r="2390" spans="1:10">
      <c r="A2390" s="68">
        <v>5050</v>
      </c>
      <c r="B2390" s="68" t="s">
        <v>6777</v>
      </c>
      <c r="C2390" s="68"/>
      <c r="D2390" s="68"/>
      <c r="E2390" s="83"/>
      <c r="F2390" s="83"/>
      <c r="G2390" s="83"/>
      <c r="H2390" s="83"/>
      <c r="I2390" s="68"/>
      <c r="J2390" t="s">
        <v>9016</v>
      </c>
    </row>
    <row r="2391" spans="1:10">
      <c r="A2391" s="68">
        <v>5051</v>
      </c>
      <c r="B2391" s="68" t="s">
        <v>6778</v>
      </c>
      <c r="C2391" s="68"/>
      <c r="D2391" s="68"/>
      <c r="E2391" s="83"/>
      <c r="F2391" s="83"/>
      <c r="G2391" s="83"/>
      <c r="H2391" s="83"/>
      <c r="I2391" s="68"/>
      <c r="J2391" t="s">
        <v>9016</v>
      </c>
    </row>
    <row r="2392" spans="1:10">
      <c r="A2392" s="68">
        <v>5054</v>
      </c>
      <c r="B2392" s="68" t="s">
        <v>6779</v>
      </c>
      <c r="C2392" s="68"/>
      <c r="D2392" s="68"/>
      <c r="E2392" s="83"/>
      <c r="F2392" s="83"/>
      <c r="G2392" s="83"/>
      <c r="H2392" s="83"/>
      <c r="I2392" s="68"/>
      <c r="J2392" t="s">
        <v>9016</v>
      </c>
    </row>
    <row r="2393" spans="1:10">
      <c r="A2393" s="68">
        <v>5055</v>
      </c>
      <c r="B2393" s="68" t="s">
        <v>6780</v>
      </c>
      <c r="C2393" s="68"/>
      <c r="D2393" s="68"/>
      <c r="E2393" s="83"/>
      <c r="F2393" s="83"/>
      <c r="G2393" s="83"/>
      <c r="H2393" s="83"/>
      <c r="I2393" s="68"/>
      <c r="J2393" t="s">
        <v>9016</v>
      </c>
    </row>
    <row r="2394" spans="1:10">
      <c r="A2394" s="68">
        <v>5056</v>
      </c>
      <c r="B2394" s="68" t="s">
        <v>6781</v>
      </c>
      <c r="C2394" s="68"/>
      <c r="D2394" s="68"/>
      <c r="E2394" s="83"/>
      <c r="F2394" s="83"/>
      <c r="G2394" s="83"/>
      <c r="H2394" s="83"/>
      <c r="I2394" s="68"/>
      <c r="J2394" t="s">
        <v>9016</v>
      </c>
    </row>
    <row r="2395" spans="1:10">
      <c r="A2395" s="68">
        <v>5057</v>
      </c>
      <c r="B2395" s="68" t="s">
        <v>6782</v>
      </c>
      <c r="C2395" s="68"/>
      <c r="D2395" s="68"/>
      <c r="E2395" s="83"/>
      <c r="F2395" s="83"/>
      <c r="G2395" s="83"/>
      <c r="H2395" s="83"/>
      <c r="I2395" s="68"/>
      <c r="J2395" t="s">
        <v>9016</v>
      </c>
    </row>
    <row r="2396" spans="1:10">
      <c r="A2396" s="68">
        <v>5058</v>
      </c>
      <c r="B2396" s="68" t="s">
        <v>6783</v>
      </c>
      <c r="C2396" s="68"/>
      <c r="D2396" s="68"/>
      <c r="E2396" s="83"/>
      <c r="F2396" s="83"/>
      <c r="G2396" s="83"/>
      <c r="H2396" s="83"/>
      <c r="I2396" s="68"/>
      <c r="J2396" t="s">
        <v>9016</v>
      </c>
    </row>
    <row r="2397" spans="1:10">
      <c r="A2397" s="68">
        <v>5059</v>
      </c>
      <c r="B2397" s="68" t="s">
        <v>8566</v>
      </c>
      <c r="C2397" s="68"/>
      <c r="D2397" s="68"/>
      <c r="E2397" s="83"/>
      <c r="F2397" s="83"/>
      <c r="G2397" s="83"/>
      <c r="H2397" s="83"/>
      <c r="I2397" s="68"/>
      <c r="J2397" t="s">
        <v>9016</v>
      </c>
    </row>
    <row r="2398" spans="1:10">
      <c r="A2398" s="68">
        <v>5060</v>
      </c>
      <c r="B2398" s="68" t="s">
        <v>6784</v>
      </c>
      <c r="C2398" s="68"/>
      <c r="D2398" s="68"/>
      <c r="E2398" s="83"/>
      <c r="F2398" s="83"/>
      <c r="G2398" s="83"/>
      <c r="H2398" s="83"/>
      <c r="I2398" s="68"/>
      <c r="J2398" t="s">
        <v>9016</v>
      </c>
    </row>
    <row r="2399" spans="1:10">
      <c r="A2399" s="68">
        <v>5061</v>
      </c>
      <c r="B2399" s="68" t="s">
        <v>6785</v>
      </c>
      <c r="C2399" s="68"/>
      <c r="D2399" s="68"/>
      <c r="E2399" s="83"/>
      <c r="F2399" s="83"/>
      <c r="G2399" s="83"/>
      <c r="H2399" s="83"/>
      <c r="I2399" s="68"/>
      <c r="J2399" t="s">
        <v>9016</v>
      </c>
    </row>
    <row r="2400" spans="1:10">
      <c r="A2400" s="68">
        <v>5062</v>
      </c>
      <c r="B2400" s="68" t="s">
        <v>6786</v>
      </c>
      <c r="C2400" s="68"/>
      <c r="D2400" s="68"/>
      <c r="E2400" s="83"/>
      <c r="F2400" s="83"/>
      <c r="G2400" s="83"/>
      <c r="H2400" s="83"/>
      <c r="I2400" s="68"/>
      <c r="J2400" t="s">
        <v>9016</v>
      </c>
    </row>
    <row r="2401" spans="1:10">
      <c r="A2401" s="68">
        <v>5063</v>
      </c>
      <c r="B2401" s="68" t="s">
        <v>6787</v>
      </c>
      <c r="C2401" s="68"/>
      <c r="D2401" s="68"/>
      <c r="E2401" s="83"/>
      <c r="F2401" s="83"/>
      <c r="G2401" s="83"/>
      <c r="H2401" s="83"/>
      <c r="I2401" s="68"/>
      <c r="J2401" t="s">
        <v>9016</v>
      </c>
    </row>
    <row r="2402" spans="1:10">
      <c r="A2402" s="68">
        <v>5064</v>
      </c>
      <c r="B2402" s="68" t="s">
        <v>8567</v>
      </c>
      <c r="C2402" s="68"/>
      <c r="D2402" s="68"/>
      <c r="E2402" s="83"/>
      <c r="F2402" s="83"/>
      <c r="G2402" s="83"/>
      <c r="H2402" s="83"/>
      <c r="I2402" s="68"/>
      <c r="J2402" t="s">
        <v>9016</v>
      </c>
    </row>
    <row r="2403" spans="1:10">
      <c r="A2403" s="68">
        <v>5065</v>
      </c>
      <c r="B2403" s="68" t="s">
        <v>6788</v>
      </c>
      <c r="C2403" s="68"/>
      <c r="D2403" s="68" t="s">
        <v>3599</v>
      </c>
      <c r="E2403" s="83"/>
      <c r="F2403" s="83"/>
      <c r="G2403" s="83"/>
      <c r="H2403" s="83"/>
      <c r="I2403" s="68"/>
      <c r="J2403" t="s">
        <v>9016</v>
      </c>
    </row>
    <row r="2404" spans="1:10">
      <c r="A2404" s="68">
        <v>5066</v>
      </c>
      <c r="B2404" s="68" t="s">
        <v>6789</v>
      </c>
      <c r="C2404" s="68"/>
      <c r="D2404" s="68" t="s">
        <v>3600</v>
      </c>
      <c r="E2404" s="83"/>
      <c r="F2404" s="83"/>
      <c r="G2404" s="83"/>
      <c r="H2404" s="83"/>
      <c r="I2404" s="68"/>
      <c r="J2404" t="s">
        <v>9016</v>
      </c>
    </row>
    <row r="2405" spans="1:10">
      <c r="A2405" s="68">
        <v>5099</v>
      </c>
      <c r="B2405" s="68" t="s">
        <v>6790</v>
      </c>
      <c r="C2405" s="68"/>
      <c r="D2405" s="68"/>
      <c r="E2405" s="83"/>
      <c r="F2405" s="83"/>
      <c r="G2405" s="83"/>
      <c r="H2405" s="83"/>
      <c r="I2405" s="68"/>
      <c r="J2405" t="s">
        <v>9016</v>
      </c>
    </row>
    <row r="2406" spans="1:10">
      <c r="A2406" s="68">
        <v>5106</v>
      </c>
      <c r="B2406" s="68" t="s">
        <v>6791</v>
      </c>
      <c r="C2406" s="68"/>
      <c r="D2406" s="68"/>
      <c r="E2406" s="83"/>
      <c r="F2406" s="83"/>
      <c r="G2406" s="83"/>
      <c r="H2406" s="83"/>
      <c r="I2406" s="68"/>
      <c r="J2406" t="s">
        <v>9016</v>
      </c>
    </row>
    <row r="2407" spans="1:10">
      <c r="A2407" s="68">
        <v>5107</v>
      </c>
      <c r="B2407" s="68" t="s">
        <v>6792</v>
      </c>
      <c r="C2407" s="68"/>
      <c r="D2407" s="68"/>
      <c r="E2407" s="83"/>
      <c r="F2407" s="83"/>
      <c r="G2407" s="83"/>
      <c r="H2407" s="83"/>
      <c r="I2407" s="68"/>
      <c r="J2407" t="s">
        <v>9016</v>
      </c>
    </row>
    <row r="2408" spans="1:10">
      <c r="A2408" s="68">
        <v>5124</v>
      </c>
      <c r="B2408" s="68" t="s">
        <v>6793</v>
      </c>
      <c r="C2408" s="68"/>
      <c r="D2408" s="68"/>
      <c r="E2408" s="83"/>
      <c r="F2408" s="83"/>
      <c r="G2408" s="83"/>
      <c r="H2408" s="83"/>
      <c r="I2408" s="68"/>
      <c r="J2408" t="s">
        <v>9016</v>
      </c>
    </row>
    <row r="2409" spans="1:10">
      <c r="A2409" s="68">
        <v>5142</v>
      </c>
      <c r="B2409" s="68" t="s">
        <v>6794</v>
      </c>
      <c r="C2409" s="68"/>
      <c r="D2409" s="68"/>
      <c r="E2409" s="83"/>
      <c r="F2409" s="83"/>
      <c r="G2409" s="83"/>
      <c r="H2409" s="83"/>
      <c r="I2409" s="68"/>
      <c r="J2409" t="s">
        <v>9016</v>
      </c>
    </row>
    <row r="2410" spans="1:10">
      <c r="A2410" s="68">
        <v>5143</v>
      </c>
      <c r="B2410" s="68" t="s">
        <v>6795</v>
      </c>
      <c r="C2410" s="68"/>
      <c r="D2410" s="68"/>
      <c r="E2410" s="83"/>
      <c r="F2410" s="83"/>
      <c r="G2410" s="83"/>
      <c r="H2410" s="83"/>
      <c r="I2410" s="68"/>
      <c r="J2410" t="s">
        <v>9016</v>
      </c>
    </row>
    <row r="2411" spans="1:10">
      <c r="A2411" s="68">
        <v>5144</v>
      </c>
      <c r="B2411" s="68" t="s">
        <v>6796</v>
      </c>
      <c r="C2411" s="68"/>
      <c r="D2411" s="68"/>
      <c r="E2411" s="83"/>
      <c r="F2411" s="83"/>
      <c r="G2411" s="83"/>
      <c r="H2411" s="83"/>
      <c r="I2411" s="68"/>
      <c r="J2411" t="s">
        <v>9016</v>
      </c>
    </row>
    <row r="2412" spans="1:10">
      <c r="A2412" s="68">
        <v>5149</v>
      </c>
      <c r="B2412" s="68" t="s">
        <v>6797</v>
      </c>
      <c r="C2412" s="68"/>
      <c r="D2412" s="68"/>
      <c r="E2412" s="83"/>
      <c r="F2412" s="83"/>
      <c r="G2412" s="83"/>
      <c r="H2412" s="83"/>
      <c r="I2412" s="68"/>
      <c r="J2412" t="s">
        <v>9016</v>
      </c>
    </row>
    <row r="2413" spans="1:10">
      <c r="A2413" s="68">
        <v>5158</v>
      </c>
      <c r="B2413" s="68" t="s">
        <v>6798</v>
      </c>
      <c r="C2413" s="68"/>
      <c r="D2413" s="68"/>
      <c r="E2413" s="83"/>
      <c r="F2413" s="83"/>
      <c r="G2413" s="83"/>
      <c r="H2413" s="83"/>
      <c r="I2413" s="68"/>
      <c r="J2413" t="s">
        <v>9016</v>
      </c>
    </row>
    <row r="2414" spans="1:10">
      <c r="A2414" s="68">
        <v>5166</v>
      </c>
      <c r="B2414" s="68" t="s">
        <v>6799</v>
      </c>
      <c r="C2414" s="68"/>
      <c r="D2414" s="68"/>
      <c r="E2414" s="83"/>
      <c r="F2414" s="83"/>
      <c r="G2414" s="83"/>
      <c r="H2414" s="83"/>
      <c r="I2414" s="68"/>
      <c r="J2414" t="s">
        <v>9016</v>
      </c>
    </row>
    <row r="2415" spans="1:10">
      <c r="A2415" s="68">
        <v>5167</v>
      </c>
      <c r="B2415" s="68" t="s">
        <v>6800</v>
      </c>
      <c r="C2415" s="68"/>
      <c r="D2415" s="68"/>
      <c r="E2415" s="83"/>
      <c r="F2415" s="83"/>
      <c r="G2415" s="83"/>
      <c r="H2415" s="83"/>
      <c r="I2415" s="68"/>
      <c r="J2415" t="s">
        <v>9016</v>
      </c>
    </row>
    <row r="2416" spans="1:10">
      <c r="A2416" s="68">
        <v>5168</v>
      </c>
      <c r="B2416" s="68" t="s">
        <v>8568</v>
      </c>
      <c r="C2416" s="68"/>
      <c r="D2416" s="68"/>
      <c r="E2416" s="83"/>
      <c r="F2416" s="83"/>
      <c r="G2416" s="83"/>
      <c r="H2416" s="83"/>
      <c r="I2416" s="68"/>
      <c r="J2416" t="s">
        <v>9016</v>
      </c>
    </row>
    <row r="2417" spans="1:10">
      <c r="A2417" s="68">
        <v>5169</v>
      </c>
      <c r="B2417" s="68" t="s">
        <v>6801</v>
      </c>
      <c r="C2417" s="68"/>
      <c r="D2417" s="68"/>
      <c r="E2417" s="83"/>
      <c r="F2417" s="83"/>
      <c r="G2417" s="83"/>
      <c r="H2417" s="83"/>
      <c r="I2417" s="68"/>
      <c r="J2417" t="s">
        <v>9016</v>
      </c>
    </row>
    <row r="2418" spans="1:10">
      <c r="A2418" s="68">
        <v>5170</v>
      </c>
      <c r="B2418" s="68" t="s">
        <v>6802</v>
      </c>
      <c r="C2418" s="68"/>
      <c r="D2418" s="68"/>
      <c r="E2418" s="83"/>
      <c r="F2418" s="83"/>
      <c r="G2418" s="83"/>
      <c r="H2418" s="83"/>
      <c r="I2418" s="68"/>
      <c r="J2418" t="s">
        <v>9016</v>
      </c>
    </row>
    <row r="2419" spans="1:10">
      <c r="A2419" s="68">
        <v>5200</v>
      </c>
      <c r="B2419" s="68" t="s">
        <v>6803</v>
      </c>
      <c r="C2419" s="68"/>
      <c r="D2419" s="68"/>
      <c r="E2419" s="83"/>
      <c r="F2419" s="83"/>
      <c r="G2419" s="83"/>
      <c r="H2419" s="83"/>
      <c r="I2419" s="68"/>
      <c r="J2419" t="s">
        <v>9016</v>
      </c>
    </row>
    <row r="2420" spans="1:10">
      <c r="A2420" s="68">
        <v>5201</v>
      </c>
      <c r="B2420" s="68" t="s">
        <v>6804</v>
      </c>
      <c r="C2420" s="68"/>
      <c r="D2420" s="68"/>
      <c r="E2420" s="83"/>
      <c r="F2420" s="83"/>
      <c r="G2420" s="83"/>
      <c r="H2420" s="83"/>
      <c r="I2420" s="68"/>
      <c r="J2420" t="s">
        <v>9016</v>
      </c>
    </row>
    <row r="2421" spans="1:10">
      <c r="A2421" s="68">
        <v>5204</v>
      </c>
      <c r="B2421" s="68" t="s">
        <v>6805</v>
      </c>
      <c r="C2421" s="68"/>
      <c r="D2421" s="68"/>
      <c r="E2421" s="83"/>
      <c r="F2421" s="83"/>
      <c r="G2421" s="83"/>
      <c r="H2421" s="83"/>
      <c r="I2421" s="68"/>
      <c r="J2421" t="s">
        <v>9016</v>
      </c>
    </row>
    <row r="2422" spans="1:10">
      <c r="A2422" s="68">
        <v>5220</v>
      </c>
      <c r="B2422" s="68" t="s">
        <v>6806</v>
      </c>
      <c r="C2422" s="68"/>
      <c r="D2422" s="68"/>
      <c r="E2422" s="83"/>
      <c r="F2422" s="83"/>
      <c r="G2422" s="83"/>
      <c r="H2422" s="83"/>
      <c r="I2422" s="68"/>
      <c r="J2422" t="s">
        <v>9016</v>
      </c>
    </row>
    <row r="2423" spans="1:10">
      <c r="A2423" s="68">
        <v>5235</v>
      </c>
      <c r="B2423" s="68" t="s">
        <v>8341</v>
      </c>
      <c r="C2423" s="68"/>
      <c r="D2423" s="68"/>
      <c r="E2423" s="83" t="s">
        <v>3728</v>
      </c>
      <c r="F2423" s="83"/>
      <c r="G2423" s="83"/>
      <c r="H2423" s="83"/>
      <c r="I2423" s="68"/>
      <c r="J2423" t="s">
        <v>9016</v>
      </c>
    </row>
    <row r="2424" spans="1:10">
      <c r="A2424" s="68">
        <v>5254</v>
      </c>
      <c r="B2424" s="68" t="s">
        <v>8569</v>
      </c>
      <c r="C2424" s="68"/>
      <c r="D2424" s="68"/>
      <c r="E2424" s="83"/>
      <c r="F2424" s="83"/>
      <c r="G2424" s="83"/>
      <c r="H2424" s="83"/>
      <c r="I2424" s="68"/>
      <c r="J2424" t="s">
        <v>9016</v>
      </c>
    </row>
    <row r="2425" spans="1:10">
      <c r="A2425" s="68">
        <v>5257</v>
      </c>
      <c r="B2425" s="68" t="s">
        <v>6807</v>
      </c>
      <c r="C2425" s="68"/>
      <c r="D2425" s="68"/>
      <c r="E2425" s="83"/>
      <c r="F2425" s="83"/>
      <c r="G2425" s="83"/>
      <c r="H2425" s="83"/>
      <c r="I2425" s="68"/>
      <c r="J2425" t="s">
        <v>9016</v>
      </c>
    </row>
    <row r="2426" spans="1:10">
      <c r="A2426" s="68">
        <v>5288</v>
      </c>
      <c r="B2426" s="68" t="s">
        <v>6808</v>
      </c>
      <c r="C2426" s="68"/>
      <c r="D2426" s="68"/>
      <c r="E2426" s="83"/>
      <c r="F2426" s="83"/>
      <c r="G2426" s="83"/>
      <c r="H2426" s="83"/>
      <c r="I2426" s="68"/>
      <c r="J2426" t="s">
        <v>9016</v>
      </c>
    </row>
    <row r="2427" spans="1:10">
      <c r="A2427" s="68">
        <v>5289</v>
      </c>
      <c r="B2427" s="68" t="s">
        <v>6809</v>
      </c>
      <c r="C2427" s="68"/>
      <c r="D2427" s="68"/>
      <c r="E2427" s="83"/>
      <c r="F2427" s="83"/>
      <c r="G2427" s="83"/>
      <c r="H2427" s="83"/>
      <c r="I2427" s="68"/>
      <c r="J2427" t="s">
        <v>9016</v>
      </c>
    </row>
    <row r="2428" spans="1:10">
      <c r="A2428" s="68">
        <v>5290</v>
      </c>
      <c r="B2428" s="68" t="s">
        <v>6810</v>
      </c>
      <c r="C2428" s="68"/>
      <c r="D2428" s="68"/>
      <c r="E2428" s="83"/>
      <c r="F2428" s="83"/>
      <c r="G2428" s="83"/>
      <c r="H2428" s="83"/>
      <c r="I2428" s="68"/>
      <c r="J2428" t="s">
        <v>9016</v>
      </c>
    </row>
    <row r="2429" spans="1:10">
      <c r="A2429" s="68">
        <v>5291</v>
      </c>
      <c r="B2429" s="68" t="s">
        <v>6811</v>
      </c>
      <c r="C2429" s="68"/>
      <c r="D2429" s="68"/>
      <c r="E2429" s="83"/>
      <c r="F2429" s="83"/>
      <c r="G2429" s="83"/>
      <c r="H2429" s="83"/>
      <c r="I2429" s="68"/>
      <c r="J2429" t="s">
        <v>9016</v>
      </c>
    </row>
    <row r="2430" spans="1:10">
      <c r="A2430" s="68">
        <v>5293</v>
      </c>
      <c r="B2430" s="68" t="s">
        <v>6812</v>
      </c>
      <c r="C2430" s="68"/>
      <c r="D2430" s="68"/>
      <c r="E2430" s="83"/>
      <c r="F2430" s="83"/>
      <c r="G2430" s="83"/>
      <c r="H2430" s="83"/>
      <c r="I2430" s="68"/>
      <c r="J2430" t="s">
        <v>9016</v>
      </c>
    </row>
    <row r="2431" spans="1:10">
      <c r="A2431" s="68">
        <v>5330</v>
      </c>
      <c r="B2431" s="68" t="s">
        <v>6813</v>
      </c>
      <c r="C2431" s="68"/>
      <c r="D2431" s="68"/>
      <c r="E2431" s="83"/>
      <c r="F2431" s="83"/>
      <c r="G2431" s="83"/>
      <c r="H2431" s="83"/>
      <c r="I2431" s="68"/>
      <c r="J2431" t="s">
        <v>9016</v>
      </c>
    </row>
    <row r="2432" spans="1:10">
      <c r="A2432" s="68">
        <v>5331</v>
      </c>
      <c r="B2432" s="68" t="s">
        <v>6814</v>
      </c>
      <c r="C2432" s="68"/>
      <c r="D2432" s="68"/>
      <c r="E2432" s="83"/>
      <c r="F2432" s="83"/>
      <c r="G2432" s="83"/>
      <c r="H2432" s="83"/>
      <c r="I2432" s="68"/>
      <c r="J2432" t="s">
        <v>9016</v>
      </c>
    </row>
    <row r="2433" spans="1:10">
      <c r="A2433" s="68">
        <v>5332</v>
      </c>
      <c r="B2433" s="68" t="s">
        <v>6815</v>
      </c>
      <c r="C2433" s="68"/>
      <c r="D2433" s="68"/>
      <c r="E2433" s="83"/>
      <c r="F2433" s="83"/>
      <c r="G2433" s="83"/>
      <c r="H2433" s="83"/>
      <c r="I2433" s="68"/>
      <c r="J2433" t="s">
        <v>9016</v>
      </c>
    </row>
    <row r="2434" spans="1:10">
      <c r="A2434" s="68">
        <v>5333</v>
      </c>
      <c r="B2434" s="68" t="s">
        <v>6816</v>
      </c>
      <c r="C2434" s="68"/>
      <c r="D2434" s="68"/>
      <c r="E2434" s="83"/>
      <c r="F2434" s="83"/>
      <c r="G2434" s="83"/>
      <c r="H2434" s="83"/>
      <c r="I2434" s="68"/>
      <c r="J2434" t="s">
        <v>9016</v>
      </c>
    </row>
    <row r="2435" spans="1:10">
      <c r="A2435" s="68">
        <v>5334</v>
      </c>
      <c r="B2435" s="68" t="s">
        <v>6817</v>
      </c>
      <c r="C2435" s="68"/>
      <c r="D2435" s="68"/>
      <c r="E2435" s="83"/>
      <c r="F2435" s="83"/>
      <c r="G2435" s="83"/>
      <c r="H2435" s="83"/>
      <c r="I2435" s="68"/>
      <c r="J2435" t="s">
        <v>9016</v>
      </c>
    </row>
    <row r="2436" spans="1:10">
      <c r="A2436" s="68">
        <v>5335</v>
      </c>
      <c r="B2436" s="68" t="s">
        <v>6818</v>
      </c>
      <c r="C2436" s="68"/>
      <c r="D2436" s="68"/>
      <c r="E2436" s="83"/>
      <c r="F2436" s="83"/>
      <c r="G2436" s="83"/>
      <c r="H2436" s="83"/>
      <c r="I2436" s="68"/>
      <c r="J2436" t="s">
        <v>9016</v>
      </c>
    </row>
    <row r="2437" spans="1:10">
      <c r="A2437" s="68">
        <v>5336</v>
      </c>
      <c r="B2437" s="68" t="s">
        <v>6819</v>
      </c>
      <c r="C2437" s="68"/>
      <c r="D2437" s="68"/>
      <c r="E2437" s="83"/>
      <c r="F2437" s="83"/>
      <c r="G2437" s="83"/>
      <c r="H2437" s="83"/>
      <c r="I2437" s="68"/>
      <c r="J2437" t="s">
        <v>9016</v>
      </c>
    </row>
    <row r="2438" spans="1:10">
      <c r="A2438" s="68">
        <v>5337</v>
      </c>
      <c r="B2438" s="68" t="s">
        <v>6820</v>
      </c>
      <c r="C2438" s="68"/>
      <c r="D2438" s="68"/>
      <c r="E2438" s="83"/>
      <c r="F2438" s="83"/>
      <c r="G2438" s="83"/>
      <c r="H2438" s="83"/>
      <c r="I2438" s="68"/>
      <c r="J2438" t="s">
        <v>9016</v>
      </c>
    </row>
    <row r="2439" spans="1:10">
      <c r="A2439" s="68">
        <v>5338</v>
      </c>
      <c r="B2439" s="68" t="s">
        <v>6821</v>
      </c>
      <c r="C2439" s="68"/>
      <c r="D2439" s="68"/>
      <c r="E2439" s="83"/>
      <c r="F2439" s="83"/>
      <c r="G2439" s="83"/>
      <c r="H2439" s="83"/>
      <c r="I2439" s="68"/>
      <c r="J2439" t="s">
        <v>9016</v>
      </c>
    </row>
    <row r="2440" spans="1:10">
      <c r="A2440" s="68">
        <v>5339</v>
      </c>
      <c r="B2440" s="68" t="s">
        <v>6822</v>
      </c>
      <c r="C2440" s="68"/>
      <c r="D2440" s="68"/>
      <c r="E2440" s="83"/>
      <c r="F2440" s="83"/>
      <c r="G2440" s="83"/>
      <c r="H2440" s="83"/>
      <c r="I2440" s="68"/>
      <c r="J2440" t="s">
        <v>9016</v>
      </c>
    </row>
    <row r="2441" spans="1:10">
      <c r="A2441" s="68">
        <v>5356</v>
      </c>
      <c r="B2441" s="68" t="s">
        <v>6823</v>
      </c>
      <c r="C2441" s="68"/>
      <c r="D2441" s="68"/>
      <c r="E2441" s="83"/>
      <c r="F2441" s="83"/>
      <c r="G2441" s="83"/>
      <c r="H2441" s="83"/>
      <c r="I2441" s="68"/>
      <c r="J2441" t="s">
        <v>9016</v>
      </c>
    </row>
    <row r="2442" spans="1:10">
      <c r="A2442" s="68">
        <v>5357</v>
      </c>
      <c r="B2442" s="68" t="s">
        <v>6824</v>
      </c>
      <c r="C2442" s="68"/>
      <c r="D2442" s="68"/>
      <c r="E2442" s="83"/>
      <c r="F2442" s="83"/>
      <c r="G2442" s="83"/>
      <c r="H2442" s="83"/>
      <c r="I2442" s="68"/>
      <c r="J2442" t="s">
        <v>9016</v>
      </c>
    </row>
    <row r="2443" spans="1:10">
      <c r="A2443" s="68">
        <v>5358</v>
      </c>
      <c r="B2443" s="68" t="s">
        <v>6825</v>
      </c>
      <c r="C2443" s="68"/>
      <c r="D2443" s="68"/>
      <c r="E2443" s="83"/>
      <c r="F2443" s="83"/>
      <c r="G2443" s="83"/>
      <c r="H2443" s="83"/>
      <c r="I2443" s="68"/>
      <c r="J2443" t="s">
        <v>9016</v>
      </c>
    </row>
    <row r="2444" spans="1:10">
      <c r="A2444" s="68">
        <v>5359</v>
      </c>
      <c r="B2444" s="68" t="s">
        <v>6826</v>
      </c>
      <c r="C2444" s="68"/>
      <c r="D2444" s="68"/>
      <c r="E2444" s="83"/>
      <c r="F2444" s="83"/>
      <c r="G2444" s="83"/>
      <c r="H2444" s="83"/>
      <c r="I2444" s="68"/>
      <c r="J2444" t="s">
        <v>9016</v>
      </c>
    </row>
    <row r="2445" spans="1:10">
      <c r="A2445" s="68">
        <v>5360</v>
      </c>
      <c r="B2445" s="68" t="s">
        <v>6827</v>
      </c>
      <c r="C2445" s="68"/>
      <c r="D2445" s="68"/>
      <c r="E2445" s="83"/>
      <c r="F2445" s="83"/>
      <c r="G2445" s="83"/>
      <c r="H2445" s="83"/>
      <c r="I2445" s="68"/>
      <c r="J2445" t="s">
        <v>9016</v>
      </c>
    </row>
    <row r="2446" spans="1:10">
      <c r="A2446" s="68">
        <v>5361</v>
      </c>
      <c r="B2446" s="68" t="s">
        <v>6828</v>
      </c>
      <c r="C2446" s="68"/>
      <c r="D2446" s="68"/>
      <c r="E2446" s="83"/>
      <c r="F2446" s="83"/>
      <c r="G2446" s="83"/>
      <c r="H2446" s="83"/>
      <c r="I2446" s="68"/>
      <c r="J2446" t="s">
        <v>9016</v>
      </c>
    </row>
    <row r="2447" spans="1:10">
      <c r="A2447" s="68">
        <v>5362</v>
      </c>
      <c r="B2447" s="68" t="s">
        <v>6829</v>
      </c>
      <c r="C2447" s="68"/>
      <c r="D2447" s="68"/>
      <c r="E2447" s="83"/>
      <c r="F2447" s="83"/>
      <c r="G2447" s="83"/>
      <c r="H2447" s="83"/>
      <c r="I2447" s="68"/>
      <c r="J2447" t="s">
        <v>9016</v>
      </c>
    </row>
    <row r="2448" spans="1:10">
      <c r="A2448" s="68">
        <v>5363</v>
      </c>
      <c r="B2448" s="68" t="s">
        <v>6830</v>
      </c>
      <c r="C2448" s="68"/>
      <c r="D2448" s="68"/>
      <c r="E2448" s="83"/>
      <c r="F2448" s="83"/>
      <c r="G2448" s="83"/>
      <c r="H2448" s="83"/>
      <c r="I2448" s="68"/>
      <c r="J2448" t="s">
        <v>9016</v>
      </c>
    </row>
    <row r="2449" spans="1:10">
      <c r="A2449" s="68">
        <v>5364</v>
      </c>
      <c r="B2449" s="68" t="s">
        <v>6831</v>
      </c>
      <c r="C2449" s="68"/>
      <c r="D2449" s="68"/>
      <c r="E2449" s="83"/>
      <c r="F2449" s="83"/>
      <c r="G2449" s="83"/>
      <c r="H2449" s="83"/>
      <c r="I2449" s="68"/>
      <c r="J2449" t="s">
        <v>9016</v>
      </c>
    </row>
    <row r="2450" spans="1:10">
      <c r="A2450" s="68">
        <v>5365</v>
      </c>
      <c r="B2450" s="68" t="s">
        <v>6832</v>
      </c>
      <c r="C2450" s="68"/>
      <c r="D2450" s="68"/>
      <c r="E2450" s="83"/>
      <c r="F2450" s="83"/>
      <c r="G2450" s="83"/>
      <c r="H2450" s="83"/>
      <c r="I2450" s="68"/>
      <c r="J2450" t="s">
        <v>9016</v>
      </c>
    </row>
    <row r="2451" spans="1:10">
      <c r="A2451" s="68">
        <v>5366</v>
      </c>
      <c r="B2451" s="68" t="s">
        <v>6833</v>
      </c>
      <c r="C2451" s="68"/>
      <c r="D2451" s="68"/>
      <c r="E2451" s="83"/>
      <c r="F2451" s="83"/>
      <c r="G2451" s="83"/>
      <c r="H2451" s="83"/>
      <c r="I2451" s="68"/>
      <c r="J2451" t="s">
        <v>9016</v>
      </c>
    </row>
    <row r="2452" spans="1:10">
      <c r="A2452" s="68">
        <v>5367</v>
      </c>
      <c r="B2452" s="68" t="s">
        <v>6834</v>
      </c>
      <c r="C2452" s="68"/>
      <c r="D2452" s="68" t="s">
        <v>3601</v>
      </c>
      <c r="E2452" s="83"/>
      <c r="F2452" s="83"/>
      <c r="G2452" s="83"/>
      <c r="H2452" s="83"/>
      <c r="I2452" s="68"/>
      <c r="J2452" t="s">
        <v>9016</v>
      </c>
    </row>
    <row r="2453" spans="1:10">
      <c r="A2453" s="68">
        <v>5368</v>
      </c>
      <c r="B2453" s="68" t="s">
        <v>6835</v>
      </c>
      <c r="C2453" s="68"/>
      <c r="D2453" s="68"/>
      <c r="E2453" s="83"/>
      <c r="F2453" s="83"/>
      <c r="G2453" s="83"/>
      <c r="H2453" s="83"/>
      <c r="I2453" s="68"/>
      <c r="J2453" t="s">
        <v>9016</v>
      </c>
    </row>
    <row r="2454" spans="1:10">
      <c r="A2454" s="68">
        <v>5369</v>
      </c>
      <c r="B2454" s="68" t="s">
        <v>6836</v>
      </c>
      <c r="C2454" s="68"/>
      <c r="D2454" s="68"/>
      <c r="E2454" s="83"/>
      <c r="F2454" s="83"/>
      <c r="G2454" s="83"/>
      <c r="H2454" s="83"/>
      <c r="I2454" s="68"/>
      <c r="J2454" t="s">
        <v>9016</v>
      </c>
    </row>
    <row r="2455" spans="1:10">
      <c r="A2455" s="68">
        <v>5370</v>
      </c>
      <c r="B2455" s="68" t="s">
        <v>6837</v>
      </c>
      <c r="C2455" s="68"/>
      <c r="D2455" s="68"/>
      <c r="E2455" s="83"/>
      <c r="F2455" s="83"/>
      <c r="G2455" s="83"/>
      <c r="H2455" s="83"/>
      <c r="I2455" s="68"/>
      <c r="J2455" t="s">
        <v>9016</v>
      </c>
    </row>
    <row r="2456" spans="1:10">
      <c r="A2456" s="68">
        <v>5395</v>
      </c>
      <c r="B2456" s="68" t="s">
        <v>6838</v>
      </c>
      <c r="C2456" s="68"/>
      <c r="D2456" s="68"/>
      <c r="E2456" s="83"/>
      <c r="F2456" s="83"/>
      <c r="G2456" s="83"/>
      <c r="H2456" s="83"/>
      <c r="I2456" s="68"/>
      <c r="J2456" t="s">
        <v>9016</v>
      </c>
    </row>
    <row r="2457" spans="1:10">
      <c r="A2457" s="68">
        <v>5396</v>
      </c>
      <c r="B2457" s="68" t="s">
        <v>6839</v>
      </c>
      <c r="C2457" s="68"/>
      <c r="D2457" s="68"/>
      <c r="E2457" s="83"/>
      <c r="F2457" s="83"/>
      <c r="G2457" s="83"/>
      <c r="H2457" s="83"/>
      <c r="I2457" s="68"/>
      <c r="J2457" t="s">
        <v>9016</v>
      </c>
    </row>
    <row r="2458" spans="1:10">
      <c r="A2458" s="68">
        <v>5397</v>
      </c>
      <c r="B2458" s="68" t="s">
        <v>6840</v>
      </c>
      <c r="C2458" s="68"/>
      <c r="D2458" s="68"/>
      <c r="E2458" s="83"/>
      <c r="F2458" s="83"/>
      <c r="G2458" s="83"/>
      <c r="H2458" s="83"/>
      <c r="I2458" s="68"/>
      <c r="J2458" t="s">
        <v>9016</v>
      </c>
    </row>
    <row r="2459" spans="1:10">
      <c r="A2459" s="68">
        <v>5398</v>
      </c>
      <c r="B2459" s="68" t="s">
        <v>6841</v>
      </c>
      <c r="C2459" s="68"/>
      <c r="D2459" s="68" t="s">
        <v>3602</v>
      </c>
      <c r="E2459" s="83"/>
      <c r="F2459" s="83"/>
      <c r="G2459" s="83"/>
      <c r="H2459" s="83"/>
      <c r="I2459" s="68"/>
      <c r="J2459" t="s">
        <v>9016</v>
      </c>
    </row>
    <row r="2460" spans="1:10">
      <c r="A2460" s="68">
        <v>5399</v>
      </c>
      <c r="B2460" s="68" t="s">
        <v>6842</v>
      </c>
      <c r="C2460" s="68"/>
      <c r="D2460" s="68" t="s">
        <v>3603</v>
      </c>
      <c r="E2460" s="83"/>
      <c r="F2460" s="83"/>
      <c r="G2460" s="83"/>
      <c r="H2460" s="83"/>
      <c r="I2460" s="68"/>
      <c r="J2460" t="s">
        <v>9016</v>
      </c>
    </row>
    <row r="2461" spans="1:10">
      <c r="A2461" s="68">
        <v>5417</v>
      </c>
      <c r="B2461" s="68" t="s">
        <v>6843</v>
      </c>
      <c r="C2461" s="68"/>
      <c r="D2461" s="68"/>
      <c r="E2461" s="83"/>
      <c r="F2461" s="83"/>
      <c r="G2461" s="83"/>
      <c r="H2461" s="83"/>
      <c r="I2461" s="68"/>
      <c r="J2461" t="s">
        <v>9016</v>
      </c>
    </row>
    <row r="2462" spans="1:10">
      <c r="A2462" s="68">
        <v>5421</v>
      </c>
      <c r="B2462" s="68" t="s">
        <v>6844</v>
      </c>
      <c r="C2462" s="68"/>
      <c r="D2462" s="68"/>
      <c r="E2462" s="83"/>
      <c r="F2462" s="83"/>
      <c r="G2462" s="83"/>
      <c r="H2462" s="83"/>
      <c r="I2462" s="68"/>
      <c r="J2462" t="s">
        <v>9016</v>
      </c>
    </row>
    <row r="2463" spans="1:10">
      <c r="A2463" s="68">
        <v>5425</v>
      </c>
      <c r="B2463" s="68" t="s">
        <v>6845</v>
      </c>
      <c r="C2463" s="68"/>
      <c r="D2463" s="68"/>
      <c r="E2463" s="83"/>
      <c r="F2463" s="83"/>
      <c r="G2463" s="83"/>
      <c r="H2463" s="83"/>
      <c r="I2463" s="68"/>
      <c r="J2463" t="s">
        <v>9016</v>
      </c>
    </row>
    <row r="2464" spans="1:10">
      <c r="A2464" s="68">
        <v>5439</v>
      </c>
      <c r="B2464" s="68" t="s">
        <v>6846</v>
      </c>
      <c r="C2464" s="68"/>
      <c r="D2464" s="68"/>
      <c r="E2464" s="83"/>
      <c r="F2464" s="83"/>
      <c r="G2464" s="83"/>
      <c r="H2464" s="83"/>
      <c r="I2464" s="68"/>
      <c r="J2464" t="s">
        <v>9016</v>
      </c>
    </row>
    <row r="2465" spans="1:10">
      <c r="A2465" s="68">
        <v>5445</v>
      </c>
      <c r="B2465" s="68" t="s">
        <v>6847</v>
      </c>
      <c r="C2465" s="68"/>
      <c r="D2465" s="68"/>
      <c r="E2465" s="83"/>
      <c r="F2465" s="83"/>
      <c r="G2465" s="83"/>
      <c r="H2465" s="83"/>
      <c r="I2465" s="68"/>
      <c r="J2465" t="s">
        <v>9016</v>
      </c>
    </row>
    <row r="2466" spans="1:10">
      <c r="A2466" s="68">
        <v>5446</v>
      </c>
      <c r="B2466" s="68" t="s">
        <v>6848</v>
      </c>
      <c r="C2466" s="68"/>
      <c r="D2466" s="68"/>
      <c r="E2466" s="83"/>
      <c r="F2466" s="83"/>
      <c r="G2466" s="83"/>
      <c r="H2466" s="83"/>
      <c r="I2466" s="68"/>
      <c r="J2466" t="s">
        <v>9016</v>
      </c>
    </row>
    <row r="2467" spans="1:10">
      <c r="A2467" s="68">
        <v>5447</v>
      </c>
      <c r="B2467" s="68" t="s">
        <v>6849</v>
      </c>
      <c r="C2467" s="68"/>
      <c r="D2467" s="68"/>
      <c r="E2467" s="83"/>
      <c r="F2467" s="83"/>
      <c r="G2467" s="83"/>
      <c r="H2467" s="83"/>
      <c r="I2467" s="68"/>
      <c r="J2467" t="s">
        <v>9016</v>
      </c>
    </row>
    <row r="2468" spans="1:10">
      <c r="A2468" s="68">
        <v>5448</v>
      </c>
      <c r="B2468" s="68" t="s">
        <v>6850</v>
      </c>
      <c r="C2468" s="68"/>
      <c r="D2468" s="68"/>
      <c r="E2468" s="83"/>
      <c r="F2468" s="83"/>
      <c r="G2468" s="83"/>
      <c r="H2468" s="83"/>
      <c r="I2468" s="68"/>
      <c r="J2468" t="s">
        <v>9016</v>
      </c>
    </row>
    <row r="2469" spans="1:10">
      <c r="A2469" s="68">
        <v>5449</v>
      </c>
      <c r="B2469" s="68" t="s">
        <v>6851</v>
      </c>
      <c r="C2469" s="68"/>
      <c r="D2469" s="68"/>
      <c r="E2469" s="83"/>
      <c r="F2469" s="83"/>
      <c r="G2469" s="83"/>
      <c r="H2469" s="83"/>
      <c r="I2469" s="68"/>
      <c r="J2469" t="s">
        <v>9016</v>
      </c>
    </row>
    <row r="2470" spans="1:10">
      <c r="A2470" s="68">
        <v>5450</v>
      </c>
      <c r="B2470" s="68" t="s">
        <v>6852</v>
      </c>
      <c r="C2470" s="68"/>
      <c r="D2470" s="68"/>
      <c r="E2470" s="83"/>
      <c r="F2470" s="83"/>
      <c r="G2470" s="83"/>
      <c r="H2470" s="83"/>
      <c r="I2470" s="68"/>
      <c r="J2470" t="s">
        <v>9016</v>
      </c>
    </row>
    <row r="2471" spans="1:10">
      <c r="A2471" s="68">
        <v>5451</v>
      </c>
      <c r="B2471" s="68" t="s">
        <v>6853</v>
      </c>
      <c r="C2471" s="68"/>
      <c r="D2471" s="68"/>
      <c r="E2471" s="83"/>
      <c r="F2471" s="83"/>
      <c r="G2471" s="83"/>
      <c r="H2471" s="83"/>
      <c r="I2471" s="68"/>
      <c r="J2471" t="s">
        <v>9016</v>
      </c>
    </row>
    <row r="2472" spans="1:10">
      <c r="A2472" s="68">
        <v>5452</v>
      </c>
      <c r="B2472" s="68" t="s">
        <v>6854</v>
      </c>
      <c r="C2472" s="68"/>
      <c r="D2472" s="68"/>
      <c r="E2472" s="83"/>
      <c r="F2472" s="83"/>
      <c r="G2472" s="83"/>
      <c r="H2472" s="83"/>
      <c r="I2472" s="68"/>
      <c r="J2472" t="s">
        <v>9016</v>
      </c>
    </row>
    <row r="2473" spans="1:10">
      <c r="A2473" s="68">
        <v>5453</v>
      </c>
      <c r="B2473" s="68" t="s">
        <v>6855</v>
      </c>
      <c r="C2473" s="68"/>
      <c r="D2473" s="68"/>
      <c r="E2473" s="83"/>
      <c r="F2473" s="83"/>
      <c r="G2473" s="83"/>
      <c r="H2473" s="83"/>
      <c r="I2473" s="68"/>
      <c r="J2473" t="s">
        <v>9016</v>
      </c>
    </row>
    <row r="2474" spans="1:10">
      <c r="A2474" s="68">
        <v>5454</v>
      </c>
      <c r="B2474" s="68" t="s">
        <v>6856</v>
      </c>
      <c r="C2474" s="68"/>
      <c r="D2474" s="68"/>
      <c r="E2474" s="83"/>
      <c r="F2474" s="83"/>
      <c r="G2474" s="83"/>
      <c r="H2474" s="83"/>
      <c r="I2474" s="68"/>
      <c r="J2474" t="s">
        <v>9016</v>
      </c>
    </row>
    <row r="2475" spans="1:10">
      <c r="A2475" s="68">
        <v>5457</v>
      </c>
      <c r="B2475" s="68" t="s">
        <v>6857</v>
      </c>
      <c r="C2475" s="68"/>
      <c r="D2475" s="68"/>
      <c r="E2475" s="83"/>
      <c r="F2475" s="83"/>
      <c r="G2475" s="83"/>
      <c r="H2475" s="83"/>
      <c r="I2475" s="68"/>
      <c r="J2475" t="s">
        <v>9016</v>
      </c>
    </row>
    <row r="2476" spans="1:10">
      <c r="A2476" s="68">
        <v>5458</v>
      </c>
      <c r="B2476" s="68" t="s">
        <v>6858</v>
      </c>
      <c r="C2476" s="68"/>
      <c r="D2476" s="68"/>
      <c r="E2476" s="83"/>
      <c r="F2476" s="83"/>
      <c r="G2476" s="83"/>
      <c r="H2476" s="83"/>
      <c r="I2476" s="68"/>
      <c r="J2476" t="s">
        <v>9016</v>
      </c>
    </row>
    <row r="2477" spans="1:10">
      <c r="A2477" s="68">
        <v>5459</v>
      </c>
      <c r="B2477" s="68" t="s">
        <v>8218</v>
      </c>
      <c r="C2477" s="68"/>
      <c r="D2477" s="68"/>
      <c r="E2477" s="83" t="s">
        <v>3470</v>
      </c>
      <c r="F2477" s="83"/>
      <c r="G2477" s="83"/>
      <c r="H2477" s="83"/>
      <c r="I2477" s="68" t="s">
        <v>3674</v>
      </c>
      <c r="J2477" t="s">
        <v>9016</v>
      </c>
    </row>
    <row r="2478" spans="1:10">
      <c r="A2478" s="68">
        <v>5460</v>
      </c>
      <c r="B2478" s="68" t="s">
        <v>8219</v>
      </c>
      <c r="C2478" s="68"/>
      <c r="D2478" s="68"/>
      <c r="E2478" s="83" t="s">
        <v>3470</v>
      </c>
      <c r="F2478" s="83"/>
      <c r="G2478" s="83"/>
      <c r="H2478" s="83"/>
      <c r="I2478" s="68" t="s">
        <v>3674</v>
      </c>
      <c r="J2478" t="s">
        <v>9016</v>
      </c>
    </row>
    <row r="2479" spans="1:10">
      <c r="A2479" s="68">
        <v>5461</v>
      </c>
      <c r="B2479" s="68" t="s">
        <v>8310</v>
      </c>
      <c r="C2479" s="68"/>
      <c r="D2479" s="68"/>
      <c r="E2479" s="83" t="s">
        <v>3470</v>
      </c>
      <c r="F2479" s="83"/>
      <c r="G2479" s="83"/>
      <c r="H2479" s="83"/>
      <c r="I2479" s="68" t="s">
        <v>3674</v>
      </c>
      <c r="J2479" t="s">
        <v>9016</v>
      </c>
    </row>
    <row r="2480" spans="1:10">
      <c r="A2480" s="68">
        <v>5498</v>
      </c>
      <c r="B2480" s="68" t="s">
        <v>8570</v>
      </c>
      <c r="C2480" s="68"/>
      <c r="D2480" s="68"/>
      <c r="E2480" s="83"/>
      <c r="F2480" s="83"/>
      <c r="G2480" s="83"/>
      <c r="H2480" s="83"/>
      <c r="I2480" s="68"/>
      <c r="J2480" t="s">
        <v>9016</v>
      </c>
    </row>
    <row r="2481" spans="1:10">
      <c r="A2481" s="68">
        <v>5502</v>
      </c>
      <c r="B2481" s="68" t="s">
        <v>6859</v>
      </c>
      <c r="C2481" s="68"/>
      <c r="D2481" s="68"/>
      <c r="E2481" s="83"/>
      <c r="F2481" s="83"/>
      <c r="G2481" s="83"/>
      <c r="H2481" s="83"/>
      <c r="I2481" s="68"/>
      <c r="J2481" t="s">
        <v>9016</v>
      </c>
    </row>
    <row r="2482" spans="1:10">
      <c r="A2482" s="68">
        <v>5537</v>
      </c>
      <c r="B2482" s="68" t="s">
        <v>6860</v>
      </c>
      <c r="C2482" s="68"/>
      <c r="D2482" s="68"/>
      <c r="E2482" s="83"/>
      <c r="F2482" s="83"/>
      <c r="G2482" s="83"/>
      <c r="H2482" s="83"/>
      <c r="I2482" s="68"/>
      <c r="J2482" t="s">
        <v>9016</v>
      </c>
    </row>
    <row r="2483" spans="1:10">
      <c r="A2483" s="68">
        <v>5538</v>
      </c>
      <c r="B2483" s="68" t="s">
        <v>6861</v>
      </c>
      <c r="C2483" s="68"/>
      <c r="D2483" s="68"/>
      <c r="E2483" s="83"/>
      <c r="F2483" s="83"/>
      <c r="G2483" s="83"/>
      <c r="H2483" s="83"/>
      <c r="I2483" s="68"/>
      <c r="J2483" t="s">
        <v>9016</v>
      </c>
    </row>
    <row r="2484" spans="1:10">
      <c r="A2484" s="68">
        <v>5539</v>
      </c>
      <c r="B2484" s="68" t="s">
        <v>6862</v>
      </c>
      <c r="C2484" s="68"/>
      <c r="D2484" s="68"/>
      <c r="E2484" s="83"/>
      <c r="F2484" s="83"/>
      <c r="G2484" s="83"/>
      <c r="H2484" s="83"/>
      <c r="I2484" s="68"/>
      <c r="J2484" t="s">
        <v>9016</v>
      </c>
    </row>
    <row r="2485" spans="1:10">
      <c r="A2485" s="68">
        <v>5540</v>
      </c>
      <c r="B2485" s="68" t="s">
        <v>6863</v>
      </c>
      <c r="C2485" s="68"/>
      <c r="D2485" s="68"/>
      <c r="E2485" s="83"/>
      <c r="F2485" s="83"/>
      <c r="G2485" s="83"/>
      <c r="H2485" s="83"/>
      <c r="I2485" s="68"/>
      <c r="J2485" t="s">
        <v>9016</v>
      </c>
    </row>
    <row r="2486" spans="1:10">
      <c r="A2486" s="68">
        <v>5541</v>
      </c>
      <c r="B2486" s="68" t="s">
        <v>6864</v>
      </c>
      <c r="C2486" s="68"/>
      <c r="D2486" s="68"/>
      <c r="E2486" s="83"/>
      <c r="F2486" s="83"/>
      <c r="G2486" s="83"/>
      <c r="H2486" s="83"/>
      <c r="I2486" s="68"/>
      <c r="J2486" t="s">
        <v>9016</v>
      </c>
    </row>
    <row r="2487" spans="1:10">
      <c r="A2487" s="68">
        <v>5542</v>
      </c>
      <c r="B2487" s="68" t="s">
        <v>6865</v>
      </c>
      <c r="C2487" s="68"/>
      <c r="D2487" s="68"/>
      <c r="E2487" s="83"/>
      <c r="F2487" s="83"/>
      <c r="G2487" s="83"/>
      <c r="H2487" s="83"/>
      <c r="I2487" s="68"/>
      <c r="J2487" t="s">
        <v>9016</v>
      </c>
    </row>
    <row r="2488" spans="1:10">
      <c r="A2488" s="68">
        <v>5543</v>
      </c>
      <c r="B2488" s="68" t="s">
        <v>6866</v>
      </c>
      <c r="C2488" s="68"/>
      <c r="D2488" s="68"/>
      <c r="E2488" s="83"/>
      <c r="F2488" s="83"/>
      <c r="G2488" s="83"/>
      <c r="H2488" s="83"/>
      <c r="I2488" s="68"/>
      <c r="J2488" t="s">
        <v>9016</v>
      </c>
    </row>
    <row r="2489" spans="1:10">
      <c r="A2489" s="68">
        <v>5544</v>
      </c>
      <c r="B2489" s="68" t="s">
        <v>6867</v>
      </c>
      <c r="C2489" s="68"/>
      <c r="D2489" s="68"/>
      <c r="E2489" s="83"/>
      <c r="F2489" s="83"/>
      <c r="G2489" s="83"/>
      <c r="H2489" s="83"/>
      <c r="I2489" s="68"/>
      <c r="J2489" t="s">
        <v>9016</v>
      </c>
    </row>
    <row r="2490" spans="1:10">
      <c r="A2490" s="68">
        <v>5561</v>
      </c>
      <c r="B2490" s="68" t="s">
        <v>6868</v>
      </c>
      <c r="C2490" s="68"/>
      <c r="D2490" s="68"/>
      <c r="E2490" s="83"/>
      <c r="F2490" s="83"/>
      <c r="G2490" s="83"/>
      <c r="H2490" s="83"/>
      <c r="I2490" s="68"/>
      <c r="J2490" t="s">
        <v>9016</v>
      </c>
    </row>
    <row r="2491" spans="1:10">
      <c r="A2491" s="68">
        <v>5568</v>
      </c>
      <c r="B2491" s="68" t="s">
        <v>6869</v>
      </c>
      <c r="C2491" s="68"/>
      <c r="D2491" s="68"/>
      <c r="E2491" s="83"/>
      <c r="F2491" s="83"/>
      <c r="G2491" s="83"/>
      <c r="H2491" s="83"/>
      <c r="I2491" s="68"/>
      <c r="J2491" t="s">
        <v>9016</v>
      </c>
    </row>
    <row r="2492" spans="1:10">
      <c r="A2492" s="68">
        <v>5578</v>
      </c>
      <c r="B2492" s="68" t="s">
        <v>6870</v>
      </c>
      <c r="C2492" s="68"/>
      <c r="D2492" s="68"/>
      <c r="E2492" s="83"/>
      <c r="F2492" s="83"/>
      <c r="G2492" s="83"/>
      <c r="H2492" s="83"/>
      <c r="I2492" s="68"/>
      <c r="J2492" t="s">
        <v>9016</v>
      </c>
    </row>
    <row r="2493" spans="1:10">
      <c r="A2493" s="68">
        <v>5579</v>
      </c>
      <c r="B2493" s="68" t="s">
        <v>6871</v>
      </c>
      <c r="C2493" s="68"/>
      <c r="D2493" s="68"/>
      <c r="E2493" s="83"/>
      <c r="F2493" s="83"/>
      <c r="G2493" s="83"/>
      <c r="H2493" s="83"/>
      <c r="I2493" s="68"/>
      <c r="J2493" t="s">
        <v>9016</v>
      </c>
    </row>
    <row r="2494" spans="1:10">
      <c r="A2494" s="68">
        <v>5581</v>
      </c>
      <c r="B2494" s="68" t="s">
        <v>8571</v>
      </c>
      <c r="C2494" s="68"/>
      <c r="D2494" s="68"/>
      <c r="E2494" s="83"/>
      <c r="F2494" s="83"/>
      <c r="G2494" s="83"/>
      <c r="H2494" s="83"/>
      <c r="I2494" s="68"/>
      <c r="J2494" t="s">
        <v>9016</v>
      </c>
    </row>
    <row r="2495" spans="1:10">
      <c r="A2495" s="68">
        <v>5582</v>
      </c>
      <c r="B2495" s="68" t="s">
        <v>6872</v>
      </c>
      <c r="C2495" s="68"/>
      <c r="D2495" s="68"/>
      <c r="E2495" s="83"/>
      <c r="F2495" s="83"/>
      <c r="G2495" s="83"/>
      <c r="H2495" s="83"/>
      <c r="I2495" s="68"/>
      <c r="J2495" t="s">
        <v>9016</v>
      </c>
    </row>
    <row r="2496" spans="1:10">
      <c r="A2496" s="68">
        <v>5583</v>
      </c>
      <c r="B2496" s="68" t="s">
        <v>8572</v>
      </c>
      <c r="C2496" s="68"/>
      <c r="D2496" s="68" t="s">
        <v>4254</v>
      </c>
      <c r="E2496" s="83"/>
      <c r="F2496" s="83"/>
      <c r="G2496" s="83"/>
      <c r="H2496" s="83"/>
      <c r="I2496" s="68"/>
      <c r="J2496" t="s">
        <v>9016</v>
      </c>
    </row>
    <row r="2497" spans="1:10">
      <c r="A2497" s="68">
        <v>5584</v>
      </c>
      <c r="B2497" s="68" t="s">
        <v>8573</v>
      </c>
      <c r="C2497" s="68"/>
      <c r="D2497" s="68"/>
      <c r="E2497" s="83"/>
      <c r="F2497" s="83"/>
      <c r="G2497" s="83"/>
      <c r="H2497" s="83"/>
      <c r="I2497" s="68"/>
      <c r="J2497" t="s">
        <v>9016</v>
      </c>
    </row>
    <row r="2498" spans="1:10">
      <c r="A2498" s="68">
        <v>5585</v>
      </c>
      <c r="B2498" s="68" t="s">
        <v>8574</v>
      </c>
      <c r="C2498" s="68"/>
      <c r="D2498" s="68"/>
      <c r="E2498" s="83"/>
      <c r="F2498" s="83"/>
      <c r="G2498" s="83"/>
      <c r="H2498" s="83"/>
      <c r="I2498" s="68"/>
      <c r="J2498" t="s">
        <v>9016</v>
      </c>
    </row>
    <row r="2499" spans="1:10">
      <c r="A2499" s="68">
        <v>5586</v>
      </c>
      <c r="B2499" s="68" t="s">
        <v>6873</v>
      </c>
      <c r="C2499" s="68"/>
      <c r="D2499" s="68"/>
      <c r="E2499" s="83"/>
      <c r="F2499" s="83"/>
      <c r="G2499" s="83"/>
      <c r="H2499" s="83"/>
      <c r="I2499" s="68"/>
      <c r="J2499" t="s">
        <v>9016</v>
      </c>
    </row>
    <row r="2500" spans="1:10">
      <c r="A2500" s="68">
        <v>5587</v>
      </c>
      <c r="B2500" s="68" t="s">
        <v>6874</v>
      </c>
      <c r="C2500" s="68"/>
      <c r="D2500" s="68"/>
      <c r="E2500" s="83"/>
      <c r="F2500" s="83"/>
      <c r="G2500" s="83"/>
      <c r="H2500" s="83"/>
      <c r="I2500" s="68"/>
      <c r="J2500" t="s">
        <v>9016</v>
      </c>
    </row>
    <row r="2501" spans="1:10">
      <c r="A2501" s="68">
        <v>5590</v>
      </c>
      <c r="B2501" s="68" t="s">
        <v>6875</v>
      </c>
      <c r="C2501" s="68"/>
      <c r="D2501" s="68"/>
      <c r="E2501" s="83"/>
      <c r="F2501" s="83"/>
      <c r="G2501" s="83"/>
      <c r="H2501" s="83"/>
      <c r="I2501" s="68"/>
      <c r="J2501" t="s">
        <v>9016</v>
      </c>
    </row>
    <row r="2502" spans="1:10">
      <c r="A2502" s="68">
        <v>5592</v>
      </c>
      <c r="B2502" s="68" t="s">
        <v>6876</v>
      </c>
      <c r="C2502" s="68"/>
      <c r="D2502" s="68"/>
      <c r="E2502" s="83"/>
      <c r="F2502" s="83"/>
      <c r="G2502" s="83"/>
      <c r="H2502" s="83"/>
      <c r="I2502" s="68"/>
      <c r="J2502" t="s">
        <v>9016</v>
      </c>
    </row>
    <row r="2503" spans="1:10">
      <c r="A2503" s="68">
        <v>5593</v>
      </c>
      <c r="B2503" s="68" t="s">
        <v>6877</v>
      </c>
      <c r="C2503" s="68"/>
      <c r="D2503" s="68"/>
      <c r="E2503" s="83"/>
      <c r="F2503" s="83"/>
      <c r="G2503" s="83"/>
      <c r="H2503" s="83"/>
      <c r="I2503" s="68"/>
      <c r="J2503" t="s">
        <v>9016</v>
      </c>
    </row>
    <row r="2504" spans="1:10">
      <c r="A2504" s="68">
        <v>5594</v>
      </c>
      <c r="B2504" s="68" t="s">
        <v>6878</v>
      </c>
      <c r="C2504" s="68"/>
      <c r="D2504" s="68"/>
      <c r="E2504" s="83"/>
      <c r="F2504" s="83"/>
      <c r="G2504" s="83"/>
      <c r="H2504" s="83"/>
      <c r="I2504" s="68"/>
      <c r="J2504" t="s">
        <v>9016</v>
      </c>
    </row>
    <row r="2505" spans="1:10">
      <c r="A2505" s="68">
        <v>5595</v>
      </c>
      <c r="B2505" s="68" t="s">
        <v>6879</v>
      </c>
      <c r="C2505" s="68"/>
      <c r="D2505" s="68"/>
      <c r="E2505" s="83"/>
      <c r="F2505" s="83"/>
      <c r="G2505" s="83"/>
      <c r="H2505" s="83"/>
      <c r="I2505" s="68"/>
      <c r="J2505" t="s">
        <v>9016</v>
      </c>
    </row>
    <row r="2506" spans="1:10">
      <c r="A2506" s="68">
        <v>5596</v>
      </c>
      <c r="B2506" s="68" t="s">
        <v>6880</v>
      </c>
      <c r="C2506" s="68"/>
      <c r="D2506" s="68"/>
      <c r="E2506" s="83"/>
      <c r="F2506" s="83"/>
      <c r="G2506" s="83"/>
      <c r="H2506" s="83"/>
      <c r="I2506" s="68"/>
      <c r="J2506" t="s">
        <v>9016</v>
      </c>
    </row>
    <row r="2507" spans="1:10">
      <c r="A2507" s="68">
        <v>5597</v>
      </c>
      <c r="B2507" s="68" t="s">
        <v>6881</v>
      </c>
      <c r="C2507" s="68"/>
      <c r="D2507" s="68"/>
      <c r="E2507" s="83"/>
      <c r="F2507" s="83"/>
      <c r="G2507" s="83"/>
      <c r="H2507" s="83"/>
      <c r="I2507" s="68"/>
      <c r="J2507" t="s">
        <v>9016</v>
      </c>
    </row>
    <row r="2508" spans="1:10">
      <c r="A2508" s="68">
        <v>5598</v>
      </c>
      <c r="B2508" s="68" t="s">
        <v>6882</v>
      </c>
      <c r="C2508" s="68"/>
      <c r="D2508" s="68"/>
      <c r="E2508" s="83"/>
      <c r="F2508" s="83"/>
      <c r="G2508" s="83"/>
      <c r="H2508" s="83"/>
      <c r="I2508" s="68"/>
      <c r="J2508" t="s">
        <v>9016</v>
      </c>
    </row>
    <row r="2509" spans="1:10">
      <c r="A2509" s="68">
        <v>5599</v>
      </c>
      <c r="B2509" s="68" t="s">
        <v>6883</v>
      </c>
      <c r="C2509" s="68"/>
      <c r="D2509" s="68"/>
      <c r="E2509" s="83"/>
      <c r="F2509" s="83"/>
      <c r="G2509" s="83"/>
      <c r="H2509" s="83"/>
      <c r="I2509" s="68"/>
      <c r="J2509" t="s">
        <v>9016</v>
      </c>
    </row>
    <row r="2510" spans="1:10">
      <c r="A2510" s="68">
        <v>5600</v>
      </c>
      <c r="B2510" s="68" t="s">
        <v>6884</v>
      </c>
      <c r="C2510" s="68"/>
      <c r="D2510" s="68"/>
      <c r="E2510" s="83"/>
      <c r="F2510" s="83"/>
      <c r="G2510" s="83"/>
      <c r="H2510" s="83"/>
      <c r="I2510" s="68"/>
      <c r="J2510" t="s">
        <v>9016</v>
      </c>
    </row>
    <row r="2511" spans="1:10">
      <c r="A2511" s="68">
        <v>5601</v>
      </c>
      <c r="B2511" s="68" t="s">
        <v>6885</v>
      </c>
      <c r="C2511" s="68"/>
      <c r="D2511" s="68"/>
      <c r="E2511" s="83"/>
      <c r="F2511" s="83"/>
      <c r="G2511" s="83"/>
      <c r="H2511" s="83"/>
      <c r="I2511" s="68"/>
      <c r="J2511" t="s">
        <v>9016</v>
      </c>
    </row>
    <row r="2512" spans="1:10">
      <c r="A2512" s="68">
        <v>5602</v>
      </c>
      <c r="B2512" s="68" t="s">
        <v>6886</v>
      </c>
      <c r="C2512" s="68"/>
      <c r="D2512" s="68"/>
      <c r="E2512" s="83"/>
      <c r="F2512" s="83"/>
      <c r="G2512" s="83"/>
      <c r="H2512" s="83"/>
      <c r="I2512" s="68"/>
      <c r="J2512" t="s">
        <v>9016</v>
      </c>
    </row>
    <row r="2513" spans="1:10">
      <c r="A2513" s="68">
        <v>5603</v>
      </c>
      <c r="B2513" s="68" t="s">
        <v>6887</v>
      </c>
      <c r="C2513" s="68"/>
      <c r="D2513" s="68"/>
      <c r="E2513" s="83"/>
      <c r="F2513" s="83"/>
      <c r="G2513" s="83"/>
      <c r="H2513" s="83"/>
      <c r="I2513" s="68"/>
      <c r="J2513" t="s">
        <v>9016</v>
      </c>
    </row>
    <row r="2514" spans="1:10">
      <c r="A2514" s="68">
        <v>5604</v>
      </c>
      <c r="B2514" s="68" t="s">
        <v>6888</v>
      </c>
      <c r="C2514" s="68"/>
      <c r="D2514" s="68"/>
      <c r="E2514" s="83"/>
      <c r="F2514" s="83"/>
      <c r="G2514" s="83"/>
      <c r="H2514" s="83"/>
      <c r="I2514" s="68"/>
      <c r="J2514" t="s">
        <v>9016</v>
      </c>
    </row>
    <row r="2515" spans="1:10">
      <c r="A2515" s="68">
        <v>5605</v>
      </c>
      <c r="B2515" s="68" t="s">
        <v>6889</v>
      </c>
      <c r="C2515" s="68"/>
      <c r="D2515" s="68"/>
      <c r="E2515" s="83"/>
      <c r="F2515" s="83"/>
      <c r="G2515" s="83"/>
      <c r="H2515" s="83"/>
      <c r="I2515" s="68"/>
      <c r="J2515" t="s">
        <v>9016</v>
      </c>
    </row>
    <row r="2516" spans="1:10">
      <c r="A2516" s="68">
        <v>5606</v>
      </c>
      <c r="B2516" s="68" t="s">
        <v>6890</v>
      </c>
      <c r="C2516" s="68"/>
      <c r="D2516" s="68"/>
      <c r="E2516" s="83"/>
      <c r="F2516" s="83"/>
      <c r="G2516" s="83"/>
      <c r="H2516" s="83"/>
      <c r="I2516" s="68"/>
      <c r="J2516" t="s">
        <v>9016</v>
      </c>
    </row>
    <row r="2517" spans="1:10">
      <c r="A2517" s="68">
        <v>5607</v>
      </c>
      <c r="B2517" s="68" t="s">
        <v>6891</v>
      </c>
      <c r="C2517" s="68"/>
      <c r="D2517" s="68"/>
      <c r="E2517" s="83"/>
      <c r="F2517" s="83"/>
      <c r="G2517" s="83"/>
      <c r="H2517" s="83"/>
      <c r="I2517" s="68"/>
      <c r="J2517" t="s">
        <v>9016</v>
      </c>
    </row>
    <row r="2518" spans="1:10">
      <c r="A2518" s="68">
        <v>5608</v>
      </c>
      <c r="B2518" s="68" t="s">
        <v>6892</v>
      </c>
      <c r="C2518" s="68"/>
      <c r="D2518" s="68"/>
      <c r="E2518" s="83"/>
      <c r="F2518" s="83"/>
      <c r="G2518" s="83"/>
      <c r="H2518" s="83"/>
      <c r="I2518" s="68"/>
      <c r="J2518" t="s">
        <v>9016</v>
      </c>
    </row>
    <row r="2519" spans="1:10">
      <c r="A2519" s="68">
        <v>5609</v>
      </c>
      <c r="B2519" s="68" t="s">
        <v>6893</v>
      </c>
      <c r="C2519" s="68"/>
      <c r="D2519" s="68"/>
      <c r="E2519" s="83"/>
      <c r="F2519" s="83"/>
      <c r="G2519" s="83"/>
      <c r="H2519" s="83"/>
      <c r="I2519" s="68"/>
      <c r="J2519" t="s">
        <v>9016</v>
      </c>
    </row>
    <row r="2520" spans="1:10">
      <c r="A2520" s="68">
        <v>5610</v>
      </c>
      <c r="B2520" s="68" t="s">
        <v>6894</v>
      </c>
      <c r="C2520" s="68"/>
      <c r="D2520" s="68"/>
      <c r="E2520" s="83"/>
      <c r="F2520" s="83"/>
      <c r="G2520" s="83"/>
      <c r="H2520" s="83"/>
      <c r="I2520" s="68"/>
      <c r="J2520" t="s">
        <v>9016</v>
      </c>
    </row>
    <row r="2521" spans="1:10">
      <c r="A2521" s="68">
        <v>5611</v>
      </c>
      <c r="B2521" s="68" t="s">
        <v>8220</v>
      </c>
      <c r="C2521" s="68"/>
      <c r="D2521" s="68"/>
      <c r="E2521" s="83" t="s">
        <v>3470</v>
      </c>
      <c r="F2521" s="83"/>
      <c r="G2521" s="83"/>
      <c r="H2521" s="83"/>
      <c r="I2521" s="68" t="s">
        <v>3674</v>
      </c>
      <c r="J2521" t="s">
        <v>9016</v>
      </c>
    </row>
    <row r="2522" spans="1:10">
      <c r="A2522" s="68">
        <v>5612</v>
      </c>
      <c r="B2522" s="68" t="s">
        <v>5813</v>
      </c>
      <c r="C2522" s="68"/>
      <c r="D2522" s="68"/>
      <c r="E2522" s="83"/>
      <c r="F2522" s="83"/>
      <c r="G2522" s="83"/>
      <c r="H2522" s="83"/>
      <c r="I2522" s="68"/>
      <c r="J2522" t="s">
        <v>9016</v>
      </c>
    </row>
    <row r="2523" spans="1:10">
      <c r="A2523" s="68">
        <v>5613</v>
      </c>
      <c r="B2523" s="68" t="s">
        <v>6895</v>
      </c>
      <c r="C2523" s="68"/>
      <c r="D2523" s="68"/>
      <c r="E2523" s="83"/>
      <c r="F2523" s="83"/>
      <c r="G2523" s="83"/>
      <c r="H2523" s="83"/>
      <c r="I2523" s="68"/>
      <c r="J2523" t="s">
        <v>9016</v>
      </c>
    </row>
    <row r="2524" spans="1:10">
      <c r="A2524" s="68">
        <v>5614</v>
      </c>
      <c r="B2524" s="68" t="s">
        <v>6896</v>
      </c>
      <c r="C2524" s="68"/>
      <c r="D2524" s="68"/>
      <c r="E2524" s="83"/>
      <c r="F2524" s="83"/>
      <c r="G2524" s="83"/>
      <c r="H2524" s="83"/>
      <c r="I2524" s="68"/>
      <c r="J2524" t="s">
        <v>9016</v>
      </c>
    </row>
    <row r="2525" spans="1:10">
      <c r="A2525" s="68">
        <v>5615</v>
      </c>
      <c r="B2525" s="68" t="s">
        <v>6897</v>
      </c>
      <c r="C2525" s="68"/>
      <c r="D2525" s="68"/>
      <c r="E2525" s="83"/>
      <c r="F2525" s="83"/>
      <c r="G2525" s="83"/>
      <c r="H2525" s="83"/>
      <c r="I2525" s="68"/>
      <c r="J2525" t="s">
        <v>9016</v>
      </c>
    </row>
    <row r="2526" spans="1:10">
      <c r="A2526" s="68">
        <v>5616</v>
      </c>
      <c r="B2526" s="68" t="s">
        <v>6898</v>
      </c>
      <c r="C2526" s="68"/>
      <c r="D2526" s="68"/>
      <c r="E2526" s="83"/>
      <c r="F2526" s="83"/>
      <c r="G2526" s="83"/>
      <c r="H2526" s="83"/>
      <c r="I2526" s="68"/>
      <c r="J2526" t="s">
        <v>9016</v>
      </c>
    </row>
    <row r="2527" spans="1:10">
      <c r="A2527" s="68">
        <v>5619</v>
      </c>
      <c r="B2527" s="68" t="s">
        <v>7326</v>
      </c>
      <c r="C2527" s="68"/>
      <c r="D2527" s="68" t="s">
        <v>3671</v>
      </c>
      <c r="E2527" s="83" t="s">
        <v>3672</v>
      </c>
      <c r="F2527" s="83" t="s">
        <v>8842</v>
      </c>
      <c r="G2527" s="123">
        <v>0.98</v>
      </c>
      <c r="H2527" s="123">
        <v>0.83</v>
      </c>
      <c r="I2527" s="68"/>
      <c r="J2527" t="s">
        <v>9016</v>
      </c>
    </row>
    <row r="2528" spans="1:10">
      <c r="A2528" s="68">
        <v>5620</v>
      </c>
      <c r="B2528" s="68" t="s">
        <v>8575</v>
      </c>
      <c r="C2528" s="68"/>
      <c r="D2528" s="68" t="s">
        <v>4255</v>
      </c>
      <c r="E2528" s="83"/>
      <c r="F2528" s="83"/>
      <c r="G2528" s="83"/>
      <c r="H2528" s="83"/>
      <c r="I2528" s="68"/>
      <c r="J2528" t="s">
        <v>9016</v>
      </c>
    </row>
    <row r="2529" spans="1:10">
      <c r="A2529" s="68">
        <v>5621</v>
      </c>
      <c r="B2529" s="68" t="s">
        <v>8311</v>
      </c>
      <c r="C2529" s="68"/>
      <c r="D2529" s="68"/>
      <c r="E2529" s="83" t="s">
        <v>3470</v>
      </c>
      <c r="F2529" s="83"/>
      <c r="G2529" s="83"/>
      <c r="H2529" s="83"/>
      <c r="I2529" s="68" t="s">
        <v>3676</v>
      </c>
      <c r="J2529" t="s">
        <v>9016</v>
      </c>
    </row>
    <row r="2530" spans="1:10">
      <c r="A2530" s="68">
        <v>5622</v>
      </c>
      <c r="B2530" s="68" t="s">
        <v>8576</v>
      </c>
      <c r="C2530" s="68"/>
      <c r="D2530" s="68"/>
      <c r="E2530" s="83"/>
      <c r="F2530" s="83"/>
      <c r="G2530" s="83"/>
      <c r="H2530" s="83"/>
      <c r="I2530" s="68"/>
      <c r="J2530" t="s">
        <v>9016</v>
      </c>
    </row>
    <row r="2531" spans="1:10">
      <c r="A2531" s="68">
        <v>5623</v>
      </c>
      <c r="B2531" s="68" t="s">
        <v>6899</v>
      </c>
      <c r="C2531" s="68"/>
      <c r="D2531" s="68" t="s">
        <v>3604</v>
      </c>
      <c r="E2531" s="83"/>
      <c r="F2531" s="83"/>
      <c r="G2531" s="83"/>
      <c r="H2531" s="83"/>
      <c r="I2531" s="68"/>
      <c r="J2531" t="s">
        <v>9016</v>
      </c>
    </row>
    <row r="2532" spans="1:10">
      <c r="A2532" s="68">
        <v>5624</v>
      </c>
      <c r="B2532" s="68" t="s">
        <v>6900</v>
      </c>
      <c r="C2532" s="68"/>
      <c r="D2532" s="68"/>
      <c r="E2532" s="83"/>
      <c r="F2532" s="83"/>
      <c r="G2532" s="83"/>
      <c r="H2532" s="83"/>
      <c r="I2532" s="68"/>
      <c r="J2532" t="s">
        <v>9016</v>
      </c>
    </row>
    <row r="2533" spans="1:10">
      <c r="A2533" s="68">
        <v>5625</v>
      </c>
      <c r="B2533" s="68" t="s">
        <v>6901</v>
      </c>
      <c r="C2533" s="68"/>
      <c r="D2533" s="68"/>
      <c r="E2533" s="83"/>
      <c r="F2533" s="83"/>
      <c r="G2533" s="83"/>
      <c r="H2533" s="83"/>
      <c r="I2533" s="68"/>
      <c r="J2533" t="s">
        <v>9016</v>
      </c>
    </row>
    <row r="2534" spans="1:10">
      <c r="A2534" s="68">
        <v>5626</v>
      </c>
      <c r="B2534" s="68" t="s">
        <v>6902</v>
      </c>
      <c r="C2534" s="68"/>
      <c r="D2534" s="68"/>
      <c r="E2534" s="83"/>
      <c r="F2534" s="83"/>
      <c r="G2534" s="83"/>
      <c r="H2534" s="83"/>
      <c r="I2534" s="68"/>
      <c r="J2534" t="s">
        <v>9016</v>
      </c>
    </row>
    <row r="2535" spans="1:10">
      <c r="A2535" s="68">
        <v>5627</v>
      </c>
      <c r="B2535" s="68" t="s">
        <v>6903</v>
      </c>
      <c r="C2535" s="68"/>
      <c r="D2535" s="68"/>
      <c r="E2535" s="83"/>
      <c r="F2535" s="83"/>
      <c r="G2535" s="83"/>
      <c r="H2535" s="83"/>
      <c r="I2535" s="68"/>
      <c r="J2535" t="s">
        <v>9016</v>
      </c>
    </row>
    <row r="2536" spans="1:10">
      <c r="A2536" s="68">
        <v>5628</v>
      </c>
      <c r="B2536" s="68" t="s">
        <v>6904</v>
      </c>
      <c r="C2536" s="68"/>
      <c r="D2536" s="68"/>
      <c r="E2536" s="83"/>
      <c r="F2536" s="83"/>
      <c r="G2536" s="83"/>
      <c r="H2536" s="83"/>
      <c r="I2536" s="68"/>
      <c r="J2536" t="s">
        <v>9016</v>
      </c>
    </row>
    <row r="2537" spans="1:10">
      <c r="A2537" s="68">
        <v>5629</v>
      </c>
      <c r="B2537" s="68" t="s">
        <v>5814</v>
      </c>
      <c r="C2537" s="68"/>
      <c r="D2537" s="68"/>
      <c r="E2537" s="83"/>
      <c r="F2537" s="83"/>
      <c r="G2537" s="83"/>
      <c r="H2537" s="83"/>
      <c r="I2537" s="68"/>
      <c r="J2537" t="s">
        <v>9016</v>
      </c>
    </row>
    <row r="2538" spans="1:10">
      <c r="A2538" s="68">
        <v>5630</v>
      </c>
      <c r="B2538" s="68" t="s">
        <v>6905</v>
      </c>
      <c r="C2538" s="68"/>
      <c r="D2538" s="68" t="s">
        <v>3605</v>
      </c>
      <c r="E2538" s="83"/>
      <c r="F2538" s="83"/>
      <c r="G2538" s="83"/>
      <c r="H2538" s="83"/>
      <c r="I2538" s="68"/>
      <c r="J2538" t="s">
        <v>9016</v>
      </c>
    </row>
    <row r="2539" spans="1:10">
      <c r="A2539" s="68">
        <v>5631</v>
      </c>
      <c r="B2539" s="68" t="s">
        <v>6906</v>
      </c>
      <c r="C2539" s="68"/>
      <c r="D2539" s="68"/>
      <c r="E2539" s="83"/>
      <c r="F2539" s="83"/>
      <c r="G2539" s="83"/>
      <c r="H2539" s="83"/>
      <c r="I2539" s="68"/>
      <c r="J2539" t="s">
        <v>9016</v>
      </c>
    </row>
    <row r="2540" spans="1:10">
      <c r="A2540" s="68">
        <v>5632</v>
      </c>
      <c r="B2540" s="68" t="s">
        <v>6907</v>
      </c>
      <c r="C2540" s="68"/>
      <c r="D2540" s="68"/>
      <c r="E2540" s="83"/>
      <c r="F2540" s="83"/>
      <c r="G2540" s="83"/>
      <c r="H2540" s="83"/>
      <c r="I2540" s="68"/>
      <c r="J2540" t="s">
        <v>9016</v>
      </c>
    </row>
    <row r="2541" spans="1:10">
      <c r="A2541" s="68">
        <v>5633</v>
      </c>
      <c r="B2541" s="68" t="s">
        <v>6908</v>
      </c>
      <c r="C2541" s="68"/>
      <c r="D2541" s="68"/>
      <c r="E2541" s="83"/>
      <c r="F2541" s="83"/>
      <c r="G2541" s="83"/>
      <c r="H2541" s="83"/>
      <c r="I2541" s="68"/>
      <c r="J2541" t="s">
        <v>9016</v>
      </c>
    </row>
    <row r="2542" spans="1:10">
      <c r="A2542" s="68">
        <v>5634</v>
      </c>
      <c r="B2542" s="68" t="s">
        <v>6909</v>
      </c>
      <c r="C2542" s="68"/>
      <c r="D2542" s="68"/>
      <c r="E2542" s="83"/>
      <c r="F2542" s="83"/>
      <c r="G2542" s="83"/>
      <c r="H2542" s="83"/>
      <c r="I2542" s="68"/>
      <c r="J2542" t="s">
        <v>9016</v>
      </c>
    </row>
    <row r="2543" spans="1:10">
      <c r="A2543" s="68">
        <v>5635</v>
      </c>
      <c r="B2543" s="68" t="s">
        <v>6910</v>
      </c>
      <c r="C2543" s="68"/>
      <c r="D2543" s="68"/>
      <c r="E2543" s="83"/>
      <c r="F2543" s="83"/>
      <c r="G2543" s="83"/>
      <c r="H2543" s="83"/>
      <c r="I2543" s="68"/>
      <c r="J2543" t="s">
        <v>9016</v>
      </c>
    </row>
    <row r="2544" spans="1:10">
      <c r="A2544" s="68">
        <v>5636</v>
      </c>
      <c r="B2544" s="68" t="s">
        <v>6911</v>
      </c>
      <c r="C2544" s="68"/>
      <c r="D2544" s="68"/>
      <c r="E2544" s="83"/>
      <c r="F2544" s="83"/>
      <c r="G2544" s="83"/>
      <c r="H2544" s="83"/>
      <c r="I2544" s="68"/>
      <c r="J2544" t="s">
        <v>9016</v>
      </c>
    </row>
    <row r="2545" spans="1:10">
      <c r="A2545" s="68">
        <v>5637</v>
      </c>
      <c r="B2545" s="68" t="s">
        <v>6912</v>
      </c>
      <c r="C2545" s="68"/>
      <c r="D2545" s="68"/>
      <c r="E2545" s="83"/>
      <c r="F2545" s="83"/>
      <c r="G2545" s="83"/>
      <c r="H2545" s="83"/>
      <c r="I2545" s="68"/>
      <c r="J2545" t="s">
        <v>9016</v>
      </c>
    </row>
    <row r="2546" spans="1:10">
      <c r="A2546" s="68">
        <v>5638</v>
      </c>
      <c r="B2546" s="68" t="s">
        <v>6913</v>
      </c>
      <c r="C2546" s="68"/>
      <c r="D2546" s="68"/>
      <c r="E2546" s="83"/>
      <c r="F2546" s="83"/>
      <c r="G2546" s="83"/>
      <c r="H2546" s="83"/>
      <c r="I2546" s="68"/>
      <c r="J2546" t="s">
        <v>9016</v>
      </c>
    </row>
    <row r="2547" spans="1:10">
      <c r="A2547" s="68">
        <v>5639</v>
      </c>
      <c r="B2547" s="68" t="s">
        <v>6914</v>
      </c>
      <c r="C2547" s="68"/>
      <c r="D2547" s="68"/>
      <c r="E2547" s="83"/>
      <c r="F2547" s="83"/>
      <c r="G2547" s="83"/>
      <c r="H2547" s="83"/>
      <c r="I2547" s="68"/>
      <c r="J2547" t="s">
        <v>9016</v>
      </c>
    </row>
    <row r="2548" spans="1:10">
      <c r="A2548" s="68">
        <v>5640</v>
      </c>
      <c r="B2548" s="68" t="s">
        <v>6915</v>
      </c>
      <c r="C2548" s="68"/>
      <c r="D2548" s="68"/>
      <c r="E2548" s="83"/>
      <c r="F2548" s="83"/>
      <c r="G2548" s="83"/>
      <c r="H2548" s="83"/>
      <c r="I2548" s="68"/>
      <c r="J2548" t="s">
        <v>9016</v>
      </c>
    </row>
    <row r="2549" spans="1:10">
      <c r="A2549" s="68">
        <v>5641</v>
      </c>
      <c r="B2549" s="68" t="s">
        <v>6916</v>
      </c>
      <c r="C2549" s="68"/>
      <c r="D2549" s="68"/>
      <c r="E2549" s="83"/>
      <c r="F2549" s="83"/>
      <c r="G2549" s="83"/>
      <c r="H2549" s="83"/>
      <c r="I2549" s="68"/>
      <c r="J2549" t="s">
        <v>9016</v>
      </c>
    </row>
    <row r="2550" spans="1:10">
      <c r="A2550" s="68">
        <v>5642</v>
      </c>
      <c r="B2550" s="68" t="s">
        <v>6917</v>
      </c>
      <c r="C2550" s="68"/>
      <c r="D2550" s="68"/>
      <c r="E2550" s="83"/>
      <c r="F2550" s="83"/>
      <c r="G2550" s="83"/>
      <c r="H2550" s="83"/>
      <c r="I2550" s="68"/>
      <c r="J2550" t="s">
        <v>9016</v>
      </c>
    </row>
    <row r="2551" spans="1:10">
      <c r="A2551" s="68">
        <v>5643</v>
      </c>
      <c r="B2551" s="68" t="s">
        <v>8577</v>
      </c>
      <c r="C2551" s="68"/>
      <c r="D2551" s="68"/>
      <c r="E2551" s="83"/>
      <c r="F2551" s="83"/>
      <c r="G2551" s="83"/>
      <c r="H2551" s="83"/>
      <c r="I2551" s="68"/>
      <c r="J2551" t="s">
        <v>9016</v>
      </c>
    </row>
    <row r="2552" spans="1:10">
      <c r="A2552" s="68">
        <v>5644</v>
      </c>
      <c r="B2552" s="68" t="s">
        <v>6918</v>
      </c>
      <c r="C2552" s="68"/>
      <c r="D2552" s="68"/>
      <c r="E2552" s="83"/>
      <c r="F2552" s="83"/>
      <c r="G2552" s="83"/>
      <c r="H2552" s="83"/>
      <c r="I2552" s="68"/>
      <c r="J2552" t="s">
        <v>9016</v>
      </c>
    </row>
    <row r="2553" spans="1:10">
      <c r="A2553" s="68">
        <v>5645</v>
      </c>
      <c r="B2553" s="68" t="s">
        <v>6919</v>
      </c>
      <c r="C2553" s="68"/>
      <c r="D2553" s="68"/>
      <c r="E2553" s="83"/>
      <c r="F2553" s="83"/>
      <c r="G2553" s="83"/>
      <c r="H2553" s="83"/>
      <c r="I2553" s="68"/>
      <c r="J2553" t="s">
        <v>9016</v>
      </c>
    </row>
    <row r="2554" spans="1:10">
      <c r="A2554" s="68">
        <v>5646</v>
      </c>
      <c r="B2554" s="68" t="s">
        <v>6920</v>
      </c>
      <c r="C2554" s="68"/>
      <c r="D2554" s="68"/>
      <c r="E2554" s="83"/>
      <c r="F2554" s="83"/>
      <c r="G2554" s="83"/>
      <c r="H2554" s="83"/>
      <c r="I2554" s="68"/>
      <c r="J2554" t="s">
        <v>9016</v>
      </c>
    </row>
    <row r="2555" spans="1:10">
      <c r="A2555" s="68">
        <v>5647</v>
      </c>
      <c r="B2555" s="68" t="s">
        <v>6921</v>
      </c>
      <c r="C2555" s="68"/>
      <c r="D2555" s="68"/>
      <c r="E2555" s="83"/>
      <c r="F2555" s="83"/>
      <c r="G2555" s="83"/>
      <c r="H2555" s="83"/>
      <c r="I2555" s="68"/>
      <c r="J2555" t="s">
        <v>9016</v>
      </c>
    </row>
    <row r="2556" spans="1:10">
      <c r="A2556" s="68">
        <v>5648</v>
      </c>
      <c r="B2556" s="68" t="s">
        <v>6922</v>
      </c>
      <c r="C2556" s="68"/>
      <c r="D2556" s="68"/>
      <c r="E2556" s="83"/>
      <c r="F2556" s="83"/>
      <c r="G2556" s="83"/>
      <c r="H2556" s="83"/>
      <c r="I2556" s="68"/>
      <c r="J2556" t="s">
        <v>9016</v>
      </c>
    </row>
    <row r="2557" spans="1:10">
      <c r="A2557" s="68">
        <v>5649</v>
      </c>
      <c r="B2557" s="68" t="s">
        <v>6923</v>
      </c>
      <c r="C2557" s="68"/>
      <c r="D2557" s="68"/>
      <c r="E2557" s="83"/>
      <c r="F2557" s="83"/>
      <c r="G2557" s="83"/>
      <c r="H2557" s="83"/>
      <c r="I2557" s="68"/>
      <c r="J2557" t="s">
        <v>9016</v>
      </c>
    </row>
    <row r="2558" spans="1:10">
      <c r="A2558" s="68">
        <v>5650</v>
      </c>
      <c r="B2558" s="68" t="s">
        <v>6924</v>
      </c>
      <c r="C2558" s="68"/>
      <c r="D2558" s="68"/>
      <c r="E2558" s="83"/>
      <c r="F2558" s="83"/>
      <c r="G2558" s="83"/>
      <c r="H2558" s="83"/>
      <c r="I2558" s="68"/>
      <c r="J2558" t="s">
        <v>9016</v>
      </c>
    </row>
    <row r="2559" spans="1:10">
      <c r="A2559" s="68">
        <v>5651</v>
      </c>
      <c r="B2559" s="68" t="s">
        <v>6925</v>
      </c>
      <c r="C2559" s="68"/>
      <c r="D2559" s="68"/>
      <c r="E2559" s="83"/>
      <c r="F2559" s="83"/>
      <c r="G2559" s="83"/>
      <c r="H2559" s="83"/>
      <c r="I2559" s="68"/>
      <c r="J2559" t="s">
        <v>9016</v>
      </c>
    </row>
    <row r="2560" spans="1:10">
      <c r="A2560" s="68">
        <v>5652</v>
      </c>
      <c r="B2560" s="68" t="s">
        <v>6926</v>
      </c>
      <c r="C2560" s="68"/>
      <c r="D2560" s="68"/>
      <c r="E2560" s="83"/>
      <c r="F2560" s="83"/>
      <c r="G2560" s="83"/>
      <c r="H2560" s="83"/>
      <c r="I2560" s="68"/>
      <c r="J2560" t="s">
        <v>9016</v>
      </c>
    </row>
    <row r="2561" spans="1:10">
      <c r="A2561" s="68">
        <v>5653</v>
      </c>
      <c r="B2561" s="68" t="s">
        <v>6927</v>
      </c>
      <c r="C2561" s="68"/>
      <c r="D2561" s="68"/>
      <c r="E2561" s="83"/>
      <c r="F2561" s="83"/>
      <c r="G2561" s="83"/>
      <c r="H2561" s="83"/>
      <c r="I2561" s="68"/>
      <c r="J2561" t="s">
        <v>9016</v>
      </c>
    </row>
    <row r="2562" spans="1:10">
      <c r="A2562" s="68">
        <v>5654</v>
      </c>
      <c r="B2562" s="68" t="s">
        <v>6928</v>
      </c>
      <c r="C2562" s="68"/>
      <c r="D2562" s="68"/>
      <c r="E2562" s="83"/>
      <c r="F2562" s="83"/>
      <c r="G2562" s="83"/>
      <c r="H2562" s="83"/>
      <c r="I2562" s="68"/>
      <c r="J2562" t="s">
        <v>9016</v>
      </c>
    </row>
    <row r="2563" spans="1:10">
      <c r="A2563" s="68">
        <v>5655</v>
      </c>
      <c r="B2563" s="68" t="s">
        <v>6929</v>
      </c>
      <c r="C2563" s="68"/>
      <c r="D2563" s="68"/>
      <c r="E2563" s="83"/>
      <c r="F2563" s="83"/>
      <c r="G2563" s="83"/>
      <c r="H2563" s="83"/>
      <c r="I2563" s="68"/>
      <c r="J2563" t="s">
        <v>9016</v>
      </c>
    </row>
    <row r="2564" spans="1:10">
      <c r="A2564" s="68">
        <v>5659</v>
      </c>
      <c r="B2564" s="68" t="s">
        <v>6930</v>
      </c>
      <c r="C2564" s="68"/>
      <c r="D2564" s="68"/>
      <c r="E2564" s="83"/>
      <c r="F2564" s="83"/>
      <c r="G2564" s="83"/>
      <c r="H2564" s="83"/>
      <c r="I2564" s="68"/>
      <c r="J2564" t="s">
        <v>9016</v>
      </c>
    </row>
    <row r="2565" spans="1:10">
      <c r="A2565" s="68">
        <v>5660</v>
      </c>
      <c r="B2565" s="68" t="s">
        <v>8312</v>
      </c>
      <c r="C2565" s="68"/>
      <c r="D2565" s="68"/>
      <c r="E2565" s="83" t="s">
        <v>3470</v>
      </c>
      <c r="F2565" s="83"/>
      <c r="G2565" s="83"/>
      <c r="H2565" s="83"/>
      <c r="I2565" s="68" t="s">
        <v>3676</v>
      </c>
      <c r="J2565" t="s">
        <v>9016</v>
      </c>
    </row>
    <row r="2566" spans="1:10">
      <c r="A2566" s="68">
        <v>5661</v>
      </c>
      <c r="B2566" s="68" t="s">
        <v>6931</v>
      </c>
      <c r="C2566" s="68"/>
      <c r="D2566" s="68"/>
      <c r="E2566" s="83"/>
      <c r="F2566" s="83"/>
      <c r="G2566" s="83"/>
      <c r="H2566" s="83"/>
      <c r="I2566" s="68"/>
      <c r="J2566" t="s">
        <v>9016</v>
      </c>
    </row>
    <row r="2567" spans="1:10">
      <c r="A2567" s="68">
        <v>5663</v>
      </c>
      <c r="B2567" s="68" t="s">
        <v>6932</v>
      </c>
      <c r="C2567" s="68"/>
      <c r="D2567" s="68"/>
      <c r="E2567" s="83"/>
      <c r="F2567" s="83"/>
      <c r="G2567" s="83"/>
      <c r="H2567" s="83"/>
      <c r="I2567" s="68"/>
      <c r="J2567" t="s">
        <v>9016</v>
      </c>
    </row>
    <row r="2568" spans="1:10">
      <c r="A2568" s="68">
        <v>5667</v>
      </c>
      <c r="B2568" s="68" t="s">
        <v>6933</v>
      </c>
      <c r="C2568" s="68"/>
      <c r="D2568" s="68"/>
      <c r="E2568" s="83"/>
      <c r="F2568" s="83"/>
      <c r="G2568" s="83"/>
      <c r="H2568" s="83"/>
      <c r="I2568" s="68"/>
      <c r="J2568" t="s">
        <v>9016</v>
      </c>
    </row>
    <row r="2569" spans="1:10">
      <c r="A2569" s="68">
        <v>5688</v>
      </c>
      <c r="B2569" s="68" t="s">
        <v>6934</v>
      </c>
      <c r="C2569" s="68"/>
      <c r="D2569" s="68"/>
      <c r="E2569" s="83"/>
      <c r="F2569" s="83"/>
      <c r="G2569" s="83"/>
      <c r="H2569" s="83"/>
      <c r="I2569" s="68"/>
      <c r="J2569" t="s">
        <v>9016</v>
      </c>
    </row>
    <row r="2570" spans="1:10">
      <c r="A2570" s="68">
        <v>5692</v>
      </c>
      <c r="B2570" s="68" t="s">
        <v>6935</v>
      </c>
      <c r="C2570" s="68"/>
      <c r="D2570" s="68"/>
      <c r="E2570" s="83"/>
      <c r="F2570" s="83"/>
      <c r="G2570" s="83"/>
      <c r="H2570" s="83"/>
      <c r="I2570" s="68"/>
      <c r="J2570" t="s">
        <v>9016</v>
      </c>
    </row>
    <row r="2571" spans="1:10">
      <c r="A2571" s="68">
        <v>5693</v>
      </c>
      <c r="B2571" s="68" t="s">
        <v>6936</v>
      </c>
      <c r="C2571" s="68"/>
      <c r="D2571" s="68"/>
      <c r="E2571" s="83"/>
      <c r="F2571" s="83"/>
      <c r="G2571" s="83"/>
      <c r="H2571" s="83"/>
      <c r="I2571" s="68"/>
      <c r="J2571" t="s">
        <v>9016</v>
      </c>
    </row>
    <row r="2572" spans="1:10">
      <c r="A2572" s="68">
        <v>5714</v>
      </c>
      <c r="B2572" s="68" t="s">
        <v>6937</v>
      </c>
      <c r="C2572" s="68"/>
      <c r="D2572" s="68"/>
      <c r="E2572" s="83"/>
      <c r="F2572" s="83"/>
      <c r="G2572" s="83"/>
      <c r="H2572" s="83"/>
      <c r="I2572" s="68"/>
      <c r="J2572" t="s">
        <v>9016</v>
      </c>
    </row>
    <row r="2573" spans="1:10">
      <c r="A2573" s="68">
        <v>5715</v>
      </c>
      <c r="B2573" s="68" t="s">
        <v>6938</v>
      </c>
      <c r="C2573" s="68"/>
      <c r="D2573" s="68"/>
      <c r="E2573" s="83"/>
      <c r="F2573" s="83"/>
      <c r="G2573" s="83"/>
      <c r="H2573" s="83"/>
      <c r="I2573" s="68"/>
      <c r="J2573" t="s">
        <v>9016</v>
      </c>
    </row>
    <row r="2574" spans="1:10">
      <c r="A2574" s="68">
        <v>5737</v>
      </c>
      <c r="B2574" s="68" t="s">
        <v>6939</v>
      </c>
      <c r="C2574" s="68"/>
      <c r="D2574" s="68"/>
      <c r="E2574" s="83"/>
      <c r="F2574" s="83"/>
      <c r="G2574" s="83"/>
      <c r="H2574" s="83"/>
      <c r="I2574" s="68"/>
      <c r="J2574" t="s">
        <v>9016</v>
      </c>
    </row>
    <row r="2575" spans="1:10">
      <c r="A2575" s="68">
        <v>5739</v>
      </c>
      <c r="B2575" s="68" t="s">
        <v>6940</v>
      </c>
      <c r="C2575" s="68"/>
      <c r="D2575" s="68"/>
      <c r="E2575" s="83"/>
      <c r="F2575" s="83"/>
      <c r="G2575" s="83"/>
      <c r="H2575" s="83"/>
      <c r="I2575" s="68"/>
      <c r="J2575" t="s">
        <v>9016</v>
      </c>
    </row>
    <row r="2576" spans="1:10">
      <c r="A2576" s="68">
        <v>5761</v>
      </c>
      <c r="B2576" s="68" t="s">
        <v>6941</v>
      </c>
      <c r="C2576" s="68"/>
      <c r="D2576" s="68"/>
      <c r="E2576" s="83"/>
      <c r="F2576" s="83"/>
      <c r="G2576" s="83"/>
      <c r="H2576" s="83"/>
      <c r="I2576" s="68"/>
      <c r="J2576" t="s">
        <v>9016</v>
      </c>
    </row>
    <row r="2577" spans="1:10">
      <c r="A2577" s="68">
        <v>5762</v>
      </c>
      <c r="B2577" s="68" t="s">
        <v>6942</v>
      </c>
      <c r="C2577" s="68"/>
      <c r="D2577" s="68"/>
      <c r="E2577" s="83"/>
      <c r="F2577" s="83"/>
      <c r="G2577" s="83"/>
      <c r="H2577" s="83"/>
      <c r="I2577" s="68"/>
      <c r="J2577" t="s">
        <v>9016</v>
      </c>
    </row>
    <row r="2578" spans="1:10">
      <c r="A2578" s="68">
        <v>5806</v>
      </c>
      <c r="B2578" s="68" t="s">
        <v>6943</v>
      </c>
      <c r="C2578" s="68"/>
      <c r="D2578" s="68"/>
      <c r="E2578" s="83"/>
      <c r="F2578" s="83"/>
      <c r="G2578" s="83"/>
      <c r="H2578" s="83"/>
      <c r="I2578" s="68"/>
      <c r="J2578" t="s">
        <v>9016</v>
      </c>
    </row>
    <row r="2579" spans="1:10">
      <c r="A2579" s="68">
        <v>5836</v>
      </c>
      <c r="B2579" s="68" t="s">
        <v>6944</v>
      </c>
      <c r="C2579" s="68"/>
      <c r="D2579" s="68"/>
      <c r="E2579" s="83"/>
      <c r="F2579" s="83"/>
      <c r="G2579" s="83"/>
      <c r="H2579" s="83"/>
      <c r="I2579" s="68"/>
      <c r="J2579" t="s">
        <v>9016</v>
      </c>
    </row>
    <row r="2580" spans="1:10">
      <c r="A2580" s="68">
        <v>5844</v>
      </c>
      <c r="B2580" s="68" t="s">
        <v>6945</v>
      </c>
      <c r="C2580" s="68"/>
      <c r="D2580" s="68"/>
      <c r="E2580" s="83"/>
      <c r="F2580" s="83"/>
      <c r="G2580" s="83"/>
      <c r="H2580" s="83"/>
      <c r="I2580" s="68"/>
      <c r="J2580" t="s">
        <v>9016</v>
      </c>
    </row>
    <row r="2581" spans="1:10">
      <c r="A2581" s="68">
        <v>5864</v>
      </c>
      <c r="B2581" s="68" t="s">
        <v>8578</v>
      </c>
      <c r="C2581" s="68"/>
      <c r="D2581" s="68"/>
      <c r="E2581" s="83"/>
      <c r="F2581" s="83"/>
      <c r="G2581" s="83"/>
      <c r="H2581" s="83"/>
      <c r="I2581" s="68"/>
      <c r="J2581" t="s">
        <v>9016</v>
      </c>
    </row>
    <row r="2582" spans="1:10">
      <c r="A2582" s="68">
        <v>5896</v>
      </c>
      <c r="B2582" s="68" t="s">
        <v>6946</v>
      </c>
      <c r="C2582" s="68"/>
      <c r="D2582" s="68"/>
      <c r="E2582" s="83"/>
      <c r="F2582" s="83"/>
      <c r="G2582" s="83"/>
      <c r="H2582" s="83"/>
      <c r="I2582" s="68"/>
      <c r="J2582" t="s">
        <v>9016</v>
      </c>
    </row>
    <row r="2583" spans="1:10">
      <c r="A2583" s="68">
        <v>5909</v>
      </c>
      <c r="B2583" s="68" t="s">
        <v>6947</v>
      </c>
      <c r="C2583" s="68"/>
      <c r="D2583" s="68"/>
      <c r="E2583" s="83"/>
      <c r="F2583" s="83"/>
      <c r="G2583" s="83"/>
      <c r="H2583" s="83"/>
      <c r="I2583" s="68"/>
      <c r="J2583" t="s">
        <v>9016</v>
      </c>
    </row>
    <row r="2584" spans="1:10">
      <c r="A2584" s="68">
        <v>5910</v>
      </c>
      <c r="B2584" s="68" t="s">
        <v>6948</v>
      </c>
      <c r="C2584" s="68"/>
      <c r="D2584" s="68"/>
      <c r="E2584" s="83"/>
      <c r="F2584" s="83"/>
      <c r="G2584" s="83"/>
      <c r="H2584" s="83"/>
      <c r="I2584" s="68"/>
      <c r="J2584" t="s">
        <v>9016</v>
      </c>
    </row>
    <row r="2585" spans="1:10">
      <c r="A2585" s="68">
        <v>5911</v>
      </c>
      <c r="B2585" s="68" t="s">
        <v>6949</v>
      </c>
      <c r="C2585" s="68"/>
      <c r="D2585" s="68"/>
      <c r="E2585" s="83"/>
      <c r="F2585" s="83"/>
      <c r="G2585" s="83"/>
      <c r="H2585" s="83"/>
      <c r="I2585" s="68"/>
      <c r="J2585" t="s">
        <v>9016</v>
      </c>
    </row>
    <row r="2586" spans="1:10">
      <c r="A2586" s="68">
        <v>5912</v>
      </c>
      <c r="B2586" s="68" t="s">
        <v>6950</v>
      </c>
      <c r="C2586" s="68"/>
      <c r="D2586" s="68"/>
      <c r="E2586" s="83"/>
      <c r="F2586" s="83"/>
      <c r="G2586" s="83"/>
      <c r="H2586" s="83"/>
      <c r="I2586" s="68"/>
      <c r="J2586" t="s">
        <v>9016</v>
      </c>
    </row>
    <row r="2587" spans="1:10">
      <c r="A2587" s="68">
        <v>5913</v>
      </c>
      <c r="B2587" s="68" t="s">
        <v>6951</v>
      </c>
      <c r="C2587" s="68"/>
      <c r="D2587" s="68"/>
      <c r="E2587" s="83"/>
      <c r="F2587" s="83"/>
      <c r="G2587" s="83"/>
      <c r="H2587" s="83"/>
      <c r="I2587" s="68"/>
      <c r="J2587" t="s">
        <v>9016</v>
      </c>
    </row>
    <row r="2588" spans="1:10">
      <c r="A2588" s="68">
        <v>5914</v>
      </c>
      <c r="B2588" s="68" t="s">
        <v>6952</v>
      </c>
      <c r="C2588" s="68"/>
      <c r="D2588" s="68"/>
      <c r="E2588" s="83"/>
      <c r="F2588" s="83"/>
      <c r="G2588" s="83"/>
      <c r="H2588" s="83"/>
      <c r="I2588" s="68"/>
      <c r="J2588" t="s">
        <v>9016</v>
      </c>
    </row>
    <row r="2589" spans="1:10">
      <c r="A2589" s="68">
        <v>5915</v>
      </c>
      <c r="B2589" s="68" t="s">
        <v>6953</v>
      </c>
      <c r="C2589" s="68"/>
      <c r="D2589" s="68" t="s">
        <v>3606</v>
      </c>
      <c r="E2589" s="83"/>
      <c r="F2589" s="83"/>
      <c r="G2589" s="83"/>
      <c r="H2589" s="83"/>
      <c r="I2589" s="68"/>
      <c r="J2589" t="s">
        <v>9016</v>
      </c>
    </row>
    <row r="2590" spans="1:10">
      <c r="A2590" s="68">
        <v>5916</v>
      </c>
      <c r="B2590" s="68" t="s">
        <v>6954</v>
      </c>
      <c r="C2590" s="68"/>
      <c r="D2590" s="68"/>
      <c r="E2590" s="83"/>
      <c r="F2590" s="83"/>
      <c r="G2590" s="83"/>
      <c r="H2590" s="83"/>
      <c r="I2590" s="68"/>
      <c r="J2590" t="s">
        <v>9016</v>
      </c>
    </row>
    <row r="2591" spans="1:10">
      <c r="A2591" s="68">
        <v>5917</v>
      </c>
      <c r="B2591" s="68" t="s">
        <v>6955</v>
      </c>
      <c r="C2591" s="68"/>
      <c r="D2591" s="68"/>
      <c r="E2591" s="83"/>
      <c r="F2591" s="83"/>
      <c r="G2591" s="83"/>
      <c r="H2591" s="83"/>
      <c r="I2591" s="68"/>
      <c r="J2591" t="s">
        <v>9016</v>
      </c>
    </row>
    <row r="2592" spans="1:10">
      <c r="A2592" s="68">
        <v>5918</v>
      </c>
      <c r="B2592" s="68" t="s">
        <v>8313</v>
      </c>
      <c r="C2592" s="68"/>
      <c r="D2592" s="68"/>
      <c r="E2592" s="83" t="s">
        <v>3470</v>
      </c>
      <c r="F2592" s="83"/>
      <c r="G2592" s="83"/>
      <c r="H2592" s="83"/>
      <c r="I2592" s="68" t="s">
        <v>3679</v>
      </c>
      <c r="J2592" t="s">
        <v>9016</v>
      </c>
    </row>
    <row r="2593" spans="1:10">
      <c r="A2593" s="68">
        <v>5919</v>
      </c>
      <c r="B2593" s="68" t="s">
        <v>8221</v>
      </c>
      <c r="C2593" s="68"/>
      <c r="D2593" s="68" t="s">
        <v>4238</v>
      </c>
      <c r="E2593" s="83" t="s">
        <v>3470</v>
      </c>
      <c r="F2593" s="83"/>
      <c r="G2593" s="83"/>
      <c r="H2593" s="83"/>
      <c r="I2593" s="68" t="s">
        <v>3679</v>
      </c>
      <c r="J2593" t="s">
        <v>9016</v>
      </c>
    </row>
    <row r="2594" spans="1:10">
      <c r="A2594" s="68">
        <v>5923</v>
      </c>
      <c r="B2594" s="68" t="s">
        <v>6956</v>
      </c>
      <c r="C2594" s="68"/>
      <c r="D2594" s="68"/>
      <c r="E2594" s="83"/>
      <c r="F2594" s="83"/>
      <c r="G2594" s="83"/>
      <c r="H2594" s="83"/>
      <c r="I2594" s="68"/>
      <c r="J2594" t="s">
        <v>9016</v>
      </c>
    </row>
    <row r="2595" spans="1:10">
      <c r="A2595" s="68">
        <v>5924</v>
      </c>
      <c r="B2595" s="68" t="s">
        <v>6957</v>
      </c>
      <c r="C2595" s="68"/>
      <c r="D2595" s="68"/>
      <c r="E2595" s="83"/>
      <c r="F2595" s="83"/>
      <c r="G2595" s="83"/>
      <c r="H2595" s="83"/>
      <c r="I2595" s="68"/>
      <c r="J2595" t="s">
        <v>9016</v>
      </c>
    </row>
    <row r="2596" spans="1:10">
      <c r="A2596" s="68">
        <v>5930</v>
      </c>
      <c r="B2596" s="68" t="s">
        <v>8579</v>
      </c>
      <c r="C2596" s="68"/>
      <c r="D2596" s="68"/>
      <c r="E2596" s="83"/>
      <c r="F2596" s="83"/>
      <c r="G2596" s="83"/>
      <c r="H2596" s="83"/>
      <c r="I2596" s="68"/>
      <c r="J2596" t="s">
        <v>9016</v>
      </c>
    </row>
    <row r="2597" spans="1:10">
      <c r="A2597" s="68">
        <v>5952</v>
      </c>
      <c r="B2597" s="68" t="s">
        <v>6958</v>
      </c>
      <c r="C2597" s="68"/>
      <c r="D2597" s="68"/>
      <c r="E2597" s="83"/>
      <c r="F2597" s="83"/>
      <c r="G2597" s="83"/>
      <c r="H2597" s="83"/>
      <c r="I2597" s="68"/>
      <c r="J2597" t="s">
        <v>9016</v>
      </c>
    </row>
    <row r="2598" spans="1:10">
      <c r="A2598" s="68">
        <v>5965</v>
      </c>
      <c r="B2598" s="68" t="s">
        <v>6959</v>
      </c>
      <c r="C2598" s="68"/>
      <c r="D2598" s="68"/>
      <c r="E2598" s="83"/>
      <c r="F2598" s="83"/>
      <c r="G2598" s="83"/>
      <c r="H2598" s="83"/>
      <c r="I2598" s="68"/>
      <c r="J2598" t="s">
        <v>9016</v>
      </c>
    </row>
    <row r="2599" spans="1:10">
      <c r="A2599" s="68">
        <v>5976</v>
      </c>
      <c r="B2599" s="68" t="s">
        <v>6960</v>
      </c>
      <c r="C2599" s="68"/>
      <c r="D2599" s="68"/>
      <c r="E2599" s="83"/>
      <c r="F2599" s="83"/>
      <c r="G2599" s="83"/>
      <c r="H2599" s="83"/>
      <c r="I2599" s="68"/>
      <c r="J2599" t="s">
        <v>9016</v>
      </c>
    </row>
    <row r="2600" spans="1:10">
      <c r="A2600" s="68">
        <v>6002</v>
      </c>
      <c r="B2600" s="68" t="s">
        <v>6961</v>
      </c>
      <c r="C2600" s="68"/>
      <c r="D2600" s="68"/>
      <c r="E2600" s="83"/>
      <c r="F2600" s="83"/>
      <c r="G2600" s="83"/>
      <c r="H2600" s="83"/>
      <c r="I2600" s="68"/>
      <c r="J2600" t="s">
        <v>9016</v>
      </c>
    </row>
    <row r="2601" spans="1:10">
      <c r="A2601" s="68">
        <v>6004</v>
      </c>
      <c r="B2601" s="68" t="s">
        <v>6962</v>
      </c>
      <c r="C2601" s="68"/>
      <c r="D2601" s="68"/>
      <c r="E2601" s="83"/>
      <c r="F2601" s="83"/>
      <c r="G2601" s="83"/>
      <c r="H2601" s="83"/>
      <c r="I2601" s="68"/>
      <c r="J2601" t="s">
        <v>9016</v>
      </c>
    </row>
    <row r="2602" spans="1:10">
      <c r="A2602" s="68">
        <v>6005</v>
      </c>
      <c r="B2602" s="68" t="s">
        <v>6963</v>
      </c>
      <c r="C2602" s="68"/>
      <c r="D2602" s="68"/>
      <c r="E2602" s="83"/>
      <c r="F2602" s="83"/>
      <c r="G2602" s="83"/>
      <c r="H2602" s="83"/>
      <c r="I2602" s="68"/>
      <c r="J2602" t="s">
        <v>9016</v>
      </c>
    </row>
    <row r="2603" spans="1:10">
      <c r="A2603" s="68">
        <v>6006</v>
      </c>
      <c r="B2603" s="68" t="s">
        <v>6964</v>
      </c>
      <c r="C2603" s="68"/>
      <c r="D2603" s="68"/>
      <c r="E2603" s="83"/>
      <c r="F2603" s="83"/>
      <c r="G2603" s="83"/>
      <c r="H2603" s="83"/>
      <c r="I2603" s="68"/>
      <c r="J2603" t="s">
        <v>9016</v>
      </c>
    </row>
    <row r="2604" spans="1:10">
      <c r="A2604" s="68">
        <v>6007</v>
      </c>
      <c r="B2604" s="68" t="s">
        <v>5815</v>
      </c>
      <c r="C2604" s="68"/>
      <c r="D2604" s="68"/>
      <c r="E2604" s="83"/>
      <c r="F2604" s="83"/>
      <c r="G2604" s="83"/>
      <c r="H2604" s="83"/>
      <c r="I2604" s="68"/>
      <c r="J2604" t="s">
        <v>9016</v>
      </c>
    </row>
    <row r="2605" spans="1:10">
      <c r="A2605" s="68">
        <v>6008</v>
      </c>
      <c r="B2605" s="68" t="s">
        <v>6965</v>
      </c>
      <c r="C2605" s="68"/>
      <c r="D2605" s="68"/>
      <c r="E2605" s="83"/>
      <c r="F2605" s="83"/>
      <c r="G2605" s="83"/>
      <c r="H2605" s="83"/>
      <c r="I2605" s="68"/>
      <c r="J2605" t="s">
        <v>9016</v>
      </c>
    </row>
    <row r="2606" spans="1:10">
      <c r="A2606" s="68">
        <v>6022</v>
      </c>
      <c r="B2606" s="68" t="s">
        <v>6966</v>
      </c>
      <c r="C2606" s="68"/>
      <c r="D2606" s="68"/>
      <c r="E2606" s="83"/>
      <c r="F2606" s="83"/>
      <c r="G2606" s="83"/>
      <c r="H2606" s="83"/>
      <c r="I2606" s="68"/>
      <c r="J2606" t="s">
        <v>9016</v>
      </c>
    </row>
    <row r="2607" spans="1:10">
      <c r="A2607" s="68">
        <v>6041</v>
      </c>
      <c r="B2607" s="68" t="s">
        <v>6967</v>
      </c>
      <c r="C2607" s="68"/>
      <c r="D2607" s="68"/>
      <c r="E2607" s="83"/>
      <c r="F2607" s="83"/>
      <c r="G2607" s="83"/>
      <c r="H2607" s="83"/>
      <c r="I2607" s="68"/>
      <c r="J2607" t="s">
        <v>9016</v>
      </c>
    </row>
    <row r="2608" spans="1:10">
      <c r="A2608" s="68">
        <v>6050</v>
      </c>
      <c r="B2608" s="68" t="s">
        <v>5816</v>
      </c>
      <c r="C2608" s="68"/>
      <c r="D2608" s="68"/>
      <c r="E2608" s="83"/>
      <c r="F2608" s="83"/>
      <c r="G2608" s="83"/>
      <c r="H2608" s="83"/>
      <c r="I2608" s="68"/>
      <c r="J2608" t="s">
        <v>9016</v>
      </c>
    </row>
    <row r="2609" spans="1:10">
      <c r="A2609" s="68">
        <v>6065</v>
      </c>
      <c r="B2609" s="68" t="s">
        <v>6968</v>
      </c>
      <c r="C2609" s="68"/>
      <c r="D2609" s="68"/>
      <c r="E2609" s="83"/>
      <c r="F2609" s="83"/>
      <c r="G2609" s="83"/>
      <c r="H2609" s="83"/>
      <c r="I2609" s="68"/>
      <c r="J2609" t="s">
        <v>9016</v>
      </c>
    </row>
    <row r="2610" spans="1:10">
      <c r="A2610" s="68">
        <v>6089</v>
      </c>
      <c r="B2610" s="68" t="s">
        <v>6969</v>
      </c>
      <c r="C2610" s="68"/>
      <c r="D2610" s="68"/>
      <c r="E2610" s="83"/>
      <c r="F2610" s="83"/>
      <c r="G2610" s="83"/>
      <c r="H2610" s="83"/>
      <c r="I2610" s="68"/>
      <c r="J2610" t="s">
        <v>9016</v>
      </c>
    </row>
    <row r="2611" spans="1:10">
      <c r="A2611" s="68">
        <v>6092</v>
      </c>
      <c r="B2611" s="68" t="s">
        <v>6970</v>
      </c>
      <c r="C2611" s="68"/>
      <c r="D2611" s="68"/>
      <c r="E2611" s="83"/>
      <c r="F2611" s="83"/>
      <c r="G2611" s="83"/>
      <c r="H2611" s="83"/>
      <c r="I2611" s="68"/>
      <c r="J2611" t="s">
        <v>9016</v>
      </c>
    </row>
    <row r="2612" spans="1:10">
      <c r="A2612" s="68">
        <v>6093</v>
      </c>
      <c r="B2612" s="68" t="s">
        <v>6971</v>
      </c>
      <c r="C2612" s="68"/>
      <c r="D2612" s="68"/>
      <c r="E2612" s="83"/>
      <c r="F2612" s="83"/>
      <c r="G2612" s="83"/>
      <c r="H2612" s="83"/>
      <c r="I2612" s="68"/>
      <c r="J2612" t="s">
        <v>9016</v>
      </c>
    </row>
    <row r="2613" spans="1:10">
      <c r="A2613" s="68">
        <v>6094</v>
      </c>
      <c r="B2613" s="68" t="s">
        <v>6972</v>
      </c>
      <c r="C2613" s="68"/>
      <c r="D2613" s="68"/>
      <c r="E2613" s="83"/>
      <c r="F2613" s="83"/>
      <c r="G2613" s="83"/>
      <c r="H2613" s="83"/>
      <c r="I2613" s="68"/>
      <c r="J2613" t="s">
        <v>9016</v>
      </c>
    </row>
    <row r="2614" spans="1:10">
      <c r="A2614" s="68">
        <v>6095</v>
      </c>
      <c r="B2614" s="68" t="s">
        <v>6973</v>
      </c>
      <c r="C2614" s="68"/>
      <c r="D2614" s="68"/>
      <c r="E2614" s="83"/>
      <c r="F2614" s="83"/>
      <c r="G2614" s="83"/>
      <c r="H2614" s="83"/>
      <c r="I2614" s="68"/>
      <c r="J2614" t="s">
        <v>9016</v>
      </c>
    </row>
    <row r="2615" spans="1:10">
      <c r="A2615" s="68">
        <v>6096</v>
      </c>
      <c r="B2615" s="68" t="s">
        <v>6974</v>
      </c>
      <c r="C2615" s="68"/>
      <c r="D2615" s="68"/>
      <c r="E2615" s="83"/>
      <c r="F2615" s="83"/>
      <c r="G2615" s="83"/>
      <c r="H2615" s="83"/>
      <c r="I2615" s="68"/>
      <c r="J2615" t="s">
        <v>9016</v>
      </c>
    </row>
    <row r="2616" spans="1:10">
      <c r="A2616" s="68">
        <v>6097</v>
      </c>
      <c r="B2616" s="68" t="s">
        <v>6975</v>
      </c>
      <c r="C2616" s="68"/>
      <c r="D2616" s="68"/>
      <c r="E2616" s="83"/>
      <c r="F2616" s="83"/>
      <c r="G2616" s="83"/>
      <c r="H2616" s="83"/>
      <c r="I2616" s="68"/>
      <c r="J2616" t="s">
        <v>9016</v>
      </c>
    </row>
    <row r="2617" spans="1:10">
      <c r="A2617" s="68">
        <v>6098</v>
      </c>
      <c r="B2617" s="68" t="s">
        <v>6976</v>
      </c>
      <c r="C2617" s="68"/>
      <c r="D2617" s="68"/>
      <c r="E2617" s="83"/>
      <c r="F2617" s="83"/>
      <c r="G2617" s="83"/>
      <c r="H2617" s="83"/>
      <c r="I2617" s="68"/>
      <c r="J2617" t="s">
        <v>9016</v>
      </c>
    </row>
    <row r="2618" spans="1:10">
      <c r="A2618" s="68">
        <v>6099</v>
      </c>
      <c r="B2618" s="68" t="s">
        <v>6977</v>
      </c>
      <c r="C2618" s="68"/>
      <c r="D2618" s="68"/>
      <c r="E2618" s="83"/>
      <c r="F2618" s="83"/>
      <c r="G2618" s="83"/>
      <c r="H2618" s="83"/>
      <c r="I2618" s="68"/>
      <c r="J2618" t="s">
        <v>9016</v>
      </c>
    </row>
    <row r="2619" spans="1:10">
      <c r="A2619" s="68">
        <v>6100</v>
      </c>
      <c r="B2619" s="68" t="s">
        <v>6978</v>
      </c>
      <c r="C2619" s="68"/>
      <c r="D2619" s="68"/>
      <c r="E2619" s="83"/>
      <c r="F2619" s="83"/>
      <c r="G2619" s="83"/>
      <c r="H2619" s="83"/>
      <c r="I2619" s="68"/>
      <c r="J2619" t="s">
        <v>9016</v>
      </c>
    </row>
    <row r="2620" spans="1:10">
      <c r="A2620" s="68">
        <v>6101</v>
      </c>
      <c r="B2620" s="68" t="s">
        <v>6979</v>
      </c>
      <c r="C2620" s="68"/>
      <c r="D2620" s="68"/>
      <c r="E2620" s="83"/>
      <c r="F2620" s="83"/>
      <c r="G2620" s="83"/>
      <c r="H2620" s="83"/>
      <c r="I2620" s="68"/>
      <c r="J2620" t="s">
        <v>9016</v>
      </c>
    </row>
    <row r="2621" spans="1:10">
      <c r="A2621" s="68">
        <v>6102</v>
      </c>
      <c r="B2621" s="68" t="s">
        <v>5820</v>
      </c>
      <c r="C2621" s="68"/>
      <c r="D2621" s="68"/>
      <c r="E2621" s="83"/>
      <c r="F2621" s="83"/>
      <c r="G2621" s="83"/>
      <c r="H2621" s="83"/>
      <c r="I2621" s="68"/>
      <c r="J2621" t="s">
        <v>9016</v>
      </c>
    </row>
    <row r="2622" spans="1:10">
      <c r="A2622" s="68">
        <v>6103</v>
      </c>
      <c r="B2622" s="68" t="s">
        <v>6980</v>
      </c>
      <c r="C2622" s="68"/>
      <c r="D2622" s="68"/>
      <c r="E2622" s="83"/>
      <c r="F2622" s="83"/>
      <c r="G2622" s="83"/>
      <c r="H2622" s="83"/>
      <c r="I2622" s="68"/>
      <c r="J2622" t="s">
        <v>9016</v>
      </c>
    </row>
    <row r="2623" spans="1:10">
      <c r="A2623" s="68">
        <v>6108</v>
      </c>
      <c r="B2623" s="68" t="s">
        <v>6981</v>
      </c>
      <c r="C2623" s="68"/>
      <c r="D2623" s="68"/>
      <c r="E2623" s="83"/>
      <c r="F2623" s="83"/>
      <c r="G2623" s="83"/>
      <c r="H2623" s="83"/>
      <c r="I2623" s="68"/>
      <c r="J2623" t="s">
        <v>9016</v>
      </c>
    </row>
    <row r="2624" spans="1:10">
      <c r="A2624" s="68">
        <v>6163</v>
      </c>
      <c r="B2624" s="68" t="s">
        <v>6982</v>
      </c>
      <c r="C2624" s="68"/>
      <c r="D2624" s="68"/>
      <c r="E2624" s="83"/>
      <c r="F2624" s="83"/>
      <c r="G2624" s="83"/>
      <c r="H2624" s="83"/>
      <c r="I2624" s="68"/>
      <c r="J2624" t="s">
        <v>9016</v>
      </c>
    </row>
    <row r="2625" spans="1:10">
      <c r="A2625" s="68">
        <v>6164</v>
      </c>
      <c r="B2625" s="68" t="s">
        <v>8580</v>
      </c>
      <c r="C2625" s="68"/>
      <c r="D2625" s="68"/>
      <c r="E2625" s="83"/>
      <c r="F2625" s="83"/>
      <c r="G2625" s="83"/>
      <c r="H2625" s="83"/>
      <c r="I2625" s="68"/>
      <c r="J2625" t="s">
        <v>9016</v>
      </c>
    </row>
    <row r="2626" spans="1:10">
      <c r="A2626" s="68">
        <v>6165</v>
      </c>
      <c r="B2626" s="68" t="s">
        <v>6983</v>
      </c>
      <c r="C2626" s="68"/>
      <c r="D2626" s="68"/>
      <c r="E2626" s="83"/>
      <c r="F2626" s="83"/>
      <c r="G2626" s="83"/>
      <c r="H2626" s="83"/>
      <c r="I2626" s="68"/>
      <c r="J2626" t="s">
        <v>9016</v>
      </c>
    </row>
    <row r="2627" spans="1:10">
      <c r="A2627" s="68">
        <v>6166</v>
      </c>
      <c r="B2627" s="68" t="s">
        <v>5817</v>
      </c>
      <c r="C2627" s="68"/>
      <c r="D2627" s="68"/>
      <c r="E2627" s="83"/>
      <c r="F2627" s="83"/>
      <c r="G2627" s="83"/>
      <c r="H2627" s="83"/>
      <c r="I2627" s="68"/>
      <c r="J2627" t="s">
        <v>9016</v>
      </c>
    </row>
    <row r="2628" spans="1:10">
      <c r="A2628" s="68">
        <v>6179</v>
      </c>
      <c r="B2628" s="68" t="s">
        <v>6984</v>
      </c>
      <c r="C2628" s="68"/>
      <c r="D2628" s="68"/>
      <c r="E2628" s="83"/>
      <c r="F2628" s="83"/>
      <c r="G2628" s="83"/>
      <c r="H2628" s="83"/>
      <c r="I2628" s="68"/>
      <c r="J2628" t="s">
        <v>9016</v>
      </c>
    </row>
    <row r="2629" spans="1:10">
      <c r="A2629" s="68">
        <v>6181</v>
      </c>
      <c r="B2629" s="68" t="s">
        <v>6985</v>
      </c>
      <c r="C2629" s="68"/>
      <c r="D2629" s="68"/>
      <c r="E2629" s="83"/>
      <c r="F2629" s="83"/>
      <c r="G2629" s="83"/>
      <c r="H2629" s="83"/>
      <c r="I2629" s="68"/>
      <c r="J2629" t="s">
        <v>9016</v>
      </c>
    </row>
    <row r="2630" spans="1:10">
      <c r="A2630" s="68">
        <v>6182</v>
      </c>
      <c r="B2630" s="68" t="s">
        <v>8581</v>
      </c>
      <c r="C2630" s="68"/>
      <c r="D2630" s="68"/>
      <c r="E2630" s="83"/>
      <c r="F2630" s="83"/>
      <c r="G2630" s="83"/>
      <c r="H2630" s="83"/>
      <c r="I2630" s="68"/>
      <c r="J2630" t="s">
        <v>9016</v>
      </c>
    </row>
    <row r="2631" spans="1:10">
      <c r="A2631" s="68">
        <v>6184</v>
      </c>
      <c r="B2631" s="68" t="s">
        <v>6986</v>
      </c>
      <c r="C2631" s="68"/>
      <c r="D2631" s="68"/>
      <c r="E2631" s="83"/>
      <c r="F2631" s="83"/>
      <c r="G2631" s="83"/>
      <c r="H2631" s="83"/>
      <c r="I2631" s="68"/>
      <c r="J2631" t="s">
        <v>9016</v>
      </c>
    </row>
    <row r="2632" spans="1:10">
      <c r="A2632" s="68">
        <v>6185</v>
      </c>
      <c r="B2632" s="68" t="s">
        <v>6987</v>
      </c>
      <c r="C2632" s="68"/>
      <c r="D2632" s="68"/>
      <c r="E2632" s="83"/>
      <c r="F2632" s="83"/>
      <c r="G2632" s="83"/>
      <c r="H2632" s="83"/>
      <c r="I2632" s="68"/>
      <c r="J2632" t="s">
        <v>9016</v>
      </c>
    </row>
    <row r="2633" spans="1:10">
      <c r="A2633" s="68">
        <v>6193</v>
      </c>
      <c r="B2633" s="68" t="s">
        <v>6988</v>
      </c>
      <c r="C2633" s="68"/>
      <c r="D2633" s="68"/>
      <c r="E2633" s="83"/>
      <c r="F2633" s="83"/>
      <c r="G2633" s="83"/>
      <c r="H2633" s="83"/>
      <c r="I2633" s="68"/>
      <c r="J2633" t="s">
        <v>9016</v>
      </c>
    </row>
    <row r="2634" spans="1:10">
      <c r="A2634" s="68">
        <v>6228</v>
      </c>
      <c r="B2634" s="68" t="s">
        <v>6989</v>
      </c>
      <c r="C2634" s="68"/>
      <c r="D2634" s="68"/>
      <c r="E2634" s="83"/>
      <c r="F2634" s="83"/>
      <c r="G2634" s="83"/>
      <c r="H2634" s="83"/>
      <c r="I2634" s="68"/>
      <c r="J2634" t="s">
        <v>9016</v>
      </c>
    </row>
    <row r="2635" spans="1:10">
      <c r="A2635" s="68">
        <v>6232</v>
      </c>
      <c r="B2635" s="68" t="s">
        <v>6990</v>
      </c>
      <c r="C2635" s="68"/>
      <c r="D2635" s="68"/>
      <c r="E2635" s="83"/>
      <c r="F2635" s="83"/>
      <c r="G2635" s="83"/>
      <c r="H2635" s="83"/>
      <c r="I2635" s="68"/>
      <c r="J2635" t="s">
        <v>9016</v>
      </c>
    </row>
    <row r="2636" spans="1:10">
      <c r="A2636" s="68">
        <v>6233</v>
      </c>
      <c r="B2636" s="68" t="s">
        <v>6991</v>
      </c>
      <c r="C2636" s="68"/>
      <c r="D2636" s="68"/>
      <c r="E2636" s="83"/>
      <c r="F2636" s="83"/>
      <c r="G2636" s="83"/>
      <c r="H2636" s="83"/>
      <c r="I2636" s="68"/>
      <c r="J2636" t="s">
        <v>9016</v>
      </c>
    </row>
    <row r="2637" spans="1:10">
      <c r="A2637" s="68">
        <v>6236</v>
      </c>
      <c r="B2637" s="68" t="s">
        <v>6992</v>
      </c>
      <c r="C2637" s="68"/>
      <c r="D2637" s="68" t="s">
        <v>3607</v>
      </c>
      <c r="E2637" s="83"/>
      <c r="F2637" s="83"/>
      <c r="G2637" s="83"/>
      <c r="H2637" s="83"/>
      <c r="I2637" s="68"/>
      <c r="J2637" t="s">
        <v>9016</v>
      </c>
    </row>
    <row r="2638" spans="1:10">
      <c r="A2638" s="68">
        <v>6240</v>
      </c>
      <c r="B2638" s="68" t="s">
        <v>6993</v>
      </c>
      <c r="C2638" s="68"/>
      <c r="D2638" s="68"/>
      <c r="E2638" s="83"/>
      <c r="F2638" s="83"/>
      <c r="G2638" s="83"/>
      <c r="H2638" s="83"/>
      <c r="I2638" s="68"/>
      <c r="J2638" t="s">
        <v>9016</v>
      </c>
    </row>
    <row r="2639" spans="1:10">
      <c r="A2639" s="68">
        <v>6241</v>
      </c>
      <c r="B2639" s="68" t="s">
        <v>6994</v>
      </c>
      <c r="C2639" s="68"/>
      <c r="D2639" s="68"/>
      <c r="E2639" s="83"/>
      <c r="F2639" s="83"/>
      <c r="G2639" s="83"/>
      <c r="H2639" s="83"/>
      <c r="I2639" s="68"/>
      <c r="J2639" t="s">
        <v>9016</v>
      </c>
    </row>
    <row r="2640" spans="1:10">
      <c r="A2640" s="68">
        <v>6242</v>
      </c>
      <c r="B2640" s="68" t="s">
        <v>6995</v>
      </c>
      <c r="C2640" s="68"/>
      <c r="D2640" s="68"/>
      <c r="E2640" s="83"/>
      <c r="F2640" s="83"/>
      <c r="G2640" s="83"/>
      <c r="H2640" s="83"/>
      <c r="I2640" s="68"/>
      <c r="J2640" t="s">
        <v>9016</v>
      </c>
    </row>
    <row r="2641" spans="1:10">
      <c r="A2641" s="68">
        <v>6243</v>
      </c>
      <c r="B2641" s="68" t="s">
        <v>6996</v>
      </c>
      <c r="C2641" s="68"/>
      <c r="D2641" s="68"/>
      <c r="E2641" s="83"/>
      <c r="F2641" s="83"/>
      <c r="G2641" s="83"/>
      <c r="H2641" s="83"/>
      <c r="I2641" s="68"/>
      <c r="J2641" t="s">
        <v>9016</v>
      </c>
    </row>
    <row r="2642" spans="1:10">
      <c r="A2642" s="68">
        <v>6244</v>
      </c>
      <c r="B2642" s="68" t="s">
        <v>6997</v>
      </c>
      <c r="C2642" s="68"/>
      <c r="D2642" s="68"/>
      <c r="E2642" s="83"/>
      <c r="F2642" s="83"/>
      <c r="G2642" s="83"/>
      <c r="H2642" s="83"/>
      <c r="I2642" s="68"/>
      <c r="J2642" t="s">
        <v>9016</v>
      </c>
    </row>
    <row r="2643" spans="1:10">
      <c r="A2643" s="68">
        <v>6245</v>
      </c>
      <c r="B2643" s="68" t="s">
        <v>6998</v>
      </c>
      <c r="C2643" s="68"/>
      <c r="D2643" s="68"/>
      <c r="E2643" s="83"/>
      <c r="F2643" s="83"/>
      <c r="G2643" s="83"/>
      <c r="H2643" s="83"/>
      <c r="I2643" s="68"/>
      <c r="J2643" t="s">
        <v>9016</v>
      </c>
    </row>
    <row r="2644" spans="1:10">
      <c r="A2644" s="68">
        <v>6246</v>
      </c>
      <c r="B2644" s="68" t="s">
        <v>6999</v>
      </c>
      <c r="C2644" s="68"/>
      <c r="D2644" s="68"/>
      <c r="E2644" s="83"/>
      <c r="F2644" s="83"/>
      <c r="G2644" s="83"/>
      <c r="H2644" s="83"/>
      <c r="I2644" s="68"/>
      <c r="J2644" t="s">
        <v>9016</v>
      </c>
    </row>
    <row r="2645" spans="1:10">
      <c r="A2645" s="68">
        <v>6247</v>
      </c>
      <c r="B2645" s="68" t="s">
        <v>7000</v>
      </c>
      <c r="C2645" s="68"/>
      <c r="D2645" s="68"/>
      <c r="E2645" s="83"/>
      <c r="F2645" s="83"/>
      <c r="G2645" s="83"/>
      <c r="H2645" s="83"/>
      <c r="I2645" s="68"/>
      <c r="J2645" t="s">
        <v>9016</v>
      </c>
    </row>
    <row r="2646" spans="1:10">
      <c r="A2646" s="68">
        <v>6251</v>
      </c>
      <c r="B2646" s="68" t="s">
        <v>7001</v>
      </c>
      <c r="C2646" s="68"/>
      <c r="D2646" s="68"/>
      <c r="E2646" s="83"/>
      <c r="F2646" s="83"/>
      <c r="G2646" s="83"/>
      <c r="H2646" s="83"/>
      <c r="I2646" s="68"/>
      <c r="J2646" t="s">
        <v>9016</v>
      </c>
    </row>
    <row r="2647" spans="1:10">
      <c r="A2647" s="68">
        <v>6282</v>
      </c>
      <c r="B2647" s="68" t="s">
        <v>7002</v>
      </c>
      <c r="C2647" s="68"/>
      <c r="D2647" s="68"/>
      <c r="E2647" s="83"/>
      <c r="F2647" s="83"/>
      <c r="G2647" s="83"/>
      <c r="H2647" s="83"/>
      <c r="I2647" s="68"/>
      <c r="J2647" t="s">
        <v>9016</v>
      </c>
    </row>
    <row r="2648" spans="1:10">
      <c r="A2648" s="68">
        <v>6283</v>
      </c>
      <c r="B2648" s="68" t="s">
        <v>7003</v>
      </c>
      <c r="C2648" s="68"/>
      <c r="D2648" s="68"/>
      <c r="E2648" s="83"/>
      <c r="F2648" s="83"/>
      <c r="G2648" s="83"/>
      <c r="H2648" s="83"/>
      <c r="I2648" s="68"/>
      <c r="J2648" t="s">
        <v>9016</v>
      </c>
    </row>
    <row r="2649" spans="1:10">
      <c r="A2649" s="68">
        <v>6335</v>
      </c>
      <c r="B2649" s="68" t="s">
        <v>7004</v>
      </c>
      <c r="C2649" s="68"/>
      <c r="D2649" s="68"/>
      <c r="E2649" s="83"/>
      <c r="F2649" s="83"/>
      <c r="G2649" s="83"/>
      <c r="H2649" s="83"/>
      <c r="I2649" s="68"/>
      <c r="J2649" t="s">
        <v>9016</v>
      </c>
    </row>
    <row r="2650" spans="1:10">
      <c r="A2650" s="68">
        <v>6361</v>
      </c>
      <c r="B2650" s="68" t="s">
        <v>7005</v>
      </c>
      <c r="C2650" s="68"/>
      <c r="D2650" s="68"/>
      <c r="E2650" s="83"/>
      <c r="F2650" s="83"/>
      <c r="G2650" s="83"/>
      <c r="H2650" s="83"/>
      <c r="I2650" s="68"/>
      <c r="J2650" t="s">
        <v>9016</v>
      </c>
    </row>
    <row r="2651" spans="1:10">
      <c r="A2651" s="68">
        <v>6374</v>
      </c>
      <c r="B2651" s="68" t="s">
        <v>7006</v>
      </c>
      <c r="C2651" s="68"/>
      <c r="D2651" s="68"/>
      <c r="E2651" s="83"/>
      <c r="F2651" s="83"/>
      <c r="G2651" s="83"/>
      <c r="H2651" s="83"/>
      <c r="I2651" s="68"/>
      <c r="J2651" t="s">
        <v>9016</v>
      </c>
    </row>
    <row r="2652" spans="1:10">
      <c r="A2652" s="68">
        <v>6375</v>
      </c>
      <c r="B2652" s="68" t="s">
        <v>7007</v>
      </c>
      <c r="C2652" s="68"/>
      <c r="D2652" s="68"/>
      <c r="E2652" s="83"/>
      <c r="F2652" s="83"/>
      <c r="G2652" s="83"/>
      <c r="H2652" s="83"/>
      <c r="I2652" s="68"/>
      <c r="J2652" t="s">
        <v>9016</v>
      </c>
    </row>
    <row r="2653" spans="1:10">
      <c r="A2653" s="68">
        <v>6379</v>
      </c>
      <c r="B2653" s="68" t="s">
        <v>7008</v>
      </c>
      <c r="C2653" s="68"/>
      <c r="D2653" s="68" t="s">
        <v>3608</v>
      </c>
      <c r="E2653" s="83"/>
      <c r="F2653" s="83"/>
      <c r="G2653" s="83"/>
      <c r="H2653" s="83"/>
      <c r="I2653" s="68"/>
      <c r="J2653" t="s">
        <v>9016</v>
      </c>
    </row>
    <row r="2654" spans="1:10">
      <c r="A2654" s="68">
        <v>6394</v>
      </c>
      <c r="B2654" s="68" t="s">
        <v>8582</v>
      </c>
      <c r="C2654" s="68"/>
      <c r="D2654" s="68"/>
      <c r="E2654" s="83"/>
      <c r="F2654" s="83"/>
      <c r="G2654" s="83"/>
      <c r="H2654" s="83"/>
      <c r="I2654" s="68"/>
      <c r="J2654" t="s">
        <v>9016</v>
      </c>
    </row>
    <row r="2655" spans="1:10">
      <c r="A2655" s="68">
        <v>6395</v>
      </c>
      <c r="B2655" s="68" t="s">
        <v>8583</v>
      </c>
      <c r="C2655" s="68"/>
      <c r="D2655" s="68"/>
      <c r="E2655" s="83"/>
      <c r="F2655" s="83"/>
      <c r="G2655" s="83"/>
      <c r="H2655" s="83"/>
      <c r="I2655" s="68"/>
      <c r="J2655" t="s">
        <v>9016</v>
      </c>
    </row>
    <row r="2656" spans="1:10">
      <c r="A2656" s="68">
        <v>6396</v>
      </c>
      <c r="B2656" s="68" t="s">
        <v>7009</v>
      </c>
      <c r="C2656" s="68"/>
      <c r="D2656" s="68"/>
      <c r="E2656" s="83"/>
      <c r="F2656" s="83"/>
      <c r="G2656" s="83"/>
      <c r="H2656" s="83"/>
      <c r="I2656" s="68"/>
      <c r="J2656" t="s">
        <v>9016</v>
      </c>
    </row>
    <row r="2657" spans="1:10">
      <c r="A2657" s="68">
        <v>6497</v>
      </c>
      <c r="B2657" s="68" t="s">
        <v>5818</v>
      </c>
      <c r="C2657" s="68"/>
      <c r="D2657" s="68"/>
      <c r="E2657" s="83"/>
      <c r="F2657" s="83"/>
      <c r="G2657" s="83"/>
      <c r="H2657" s="83"/>
      <c r="I2657" s="68"/>
      <c r="J2657" t="s">
        <v>9016</v>
      </c>
    </row>
    <row r="2658" spans="1:10">
      <c r="A2658" s="68">
        <v>6533</v>
      </c>
      <c r="B2658" s="68" t="s">
        <v>7010</v>
      </c>
      <c r="C2658" s="68"/>
      <c r="D2658" s="68"/>
      <c r="E2658" s="83"/>
      <c r="F2658" s="83"/>
      <c r="G2658" s="83"/>
      <c r="H2658" s="83"/>
      <c r="I2658" s="68"/>
      <c r="J2658" t="s">
        <v>9016</v>
      </c>
    </row>
    <row r="2659" spans="1:10">
      <c r="A2659" s="68">
        <v>6541</v>
      </c>
      <c r="B2659" s="68" t="s">
        <v>7011</v>
      </c>
      <c r="C2659" s="68"/>
      <c r="D2659" s="68"/>
      <c r="E2659" s="83"/>
      <c r="F2659" s="83"/>
      <c r="G2659" s="83"/>
      <c r="H2659" s="83"/>
      <c r="I2659" s="68"/>
      <c r="J2659" t="s">
        <v>9016</v>
      </c>
    </row>
    <row r="2660" spans="1:10">
      <c r="A2660" s="68">
        <v>6542</v>
      </c>
      <c r="B2660" s="68" t="s">
        <v>7012</v>
      </c>
      <c r="C2660" s="68"/>
      <c r="D2660" s="68"/>
      <c r="E2660" s="83"/>
      <c r="F2660" s="83"/>
      <c r="G2660" s="83"/>
      <c r="H2660" s="83"/>
      <c r="I2660" s="68"/>
      <c r="J2660" t="s">
        <v>9016</v>
      </c>
    </row>
    <row r="2661" spans="1:10">
      <c r="A2661" s="68">
        <v>6564</v>
      </c>
      <c r="B2661" s="68" t="s">
        <v>7013</v>
      </c>
      <c r="C2661" s="68"/>
      <c r="D2661" s="68"/>
      <c r="E2661" s="83"/>
      <c r="F2661" s="83"/>
      <c r="G2661" s="83"/>
      <c r="H2661" s="83"/>
      <c r="I2661" s="68"/>
      <c r="J2661" t="s">
        <v>9016</v>
      </c>
    </row>
    <row r="2662" spans="1:10">
      <c r="A2662" s="68">
        <v>6571</v>
      </c>
      <c r="B2662" s="68" t="s">
        <v>7014</v>
      </c>
      <c r="C2662" s="68"/>
      <c r="D2662" s="68"/>
      <c r="E2662" s="83"/>
      <c r="F2662" s="83"/>
      <c r="G2662" s="83"/>
      <c r="H2662" s="83"/>
      <c r="I2662" s="68"/>
      <c r="J2662" t="s">
        <v>9016</v>
      </c>
    </row>
    <row r="2663" spans="1:10">
      <c r="A2663" s="68">
        <v>6596</v>
      </c>
      <c r="B2663" s="68" t="s">
        <v>7015</v>
      </c>
      <c r="C2663" s="68"/>
      <c r="D2663" s="68"/>
      <c r="E2663" s="83"/>
      <c r="F2663" s="83"/>
      <c r="G2663" s="83"/>
      <c r="H2663" s="83"/>
      <c r="I2663" s="68"/>
      <c r="J2663" t="s">
        <v>9016</v>
      </c>
    </row>
    <row r="2664" spans="1:10">
      <c r="A2664" s="68">
        <v>6610</v>
      </c>
      <c r="B2664" s="68" t="s">
        <v>7016</v>
      </c>
      <c r="C2664" s="68"/>
      <c r="D2664" s="68"/>
      <c r="E2664" s="83"/>
      <c r="F2664" s="83"/>
      <c r="G2664" s="83"/>
      <c r="H2664" s="83"/>
      <c r="I2664" s="68"/>
      <c r="J2664" t="s">
        <v>9016</v>
      </c>
    </row>
    <row r="2665" spans="1:10">
      <c r="A2665" s="68">
        <v>6616</v>
      </c>
      <c r="B2665" s="68" t="s">
        <v>7017</v>
      </c>
      <c r="C2665" s="68"/>
      <c r="D2665" s="68"/>
      <c r="E2665" s="83"/>
      <c r="F2665" s="83"/>
      <c r="G2665" s="83"/>
      <c r="H2665" s="83"/>
      <c r="I2665" s="68"/>
      <c r="J2665" t="s">
        <v>9016</v>
      </c>
    </row>
    <row r="2666" spans="1:10">
      <c r="A2666" s="68">
        <v>6624</v>
      </c>
      <c r="B2666" s="68" t="s">
        <v>7018</v>
      </c>
      <c r="C2666" s="68"/>
      <c r="D2666" s="68"/>
      <c r="E2666" s="83"/>
      <c r="F2666" s="83"/>
      <c r="G2666" s="83"/>
      <c r="H2666" s="83"/>
      <c r="I2666" s="68"/>
      <c r="J2666" t="s">
        <v>9016</v>
      </c>
    </row>
    <row r="2667" spans="1:10">
      <c r="A2667" s="68">
        <v>6643</v>
      </c>
      <c r="B2667" s="68" t="s">
        <v>7019</v>
      </c>
      <c r="C2667" s="68"/>
      <c r="D2667" s="68"/>
      <c r="E2667" s="83"/>
      <c r="F2667" s="83"/>
      <c r="G2667" s="83"/>
      <c r="H2667" s="83"/>
      <c r="I2667" s="68"/>
      <c r="J2667" t="s">
        <v>9016</v>
      </c>
    </row>
    <row r="2668" spans="1:10">
      <c r="A2668" s="68">
        <v>6645</v>
      </c>
      <c r="B2668" s="68" t="s">
        <v>7020</v>
      </c>
      <c r="C2668" s="68"/>
      <c r="D2668" s="68"/>
      <c r="E2668" s="83"/>
      <c r="F2668" s="83"/>
      <c r="G2668" s="83"/>
      <c r="H2668" s="83"/>
      <c r="I2668" s="68"/>
      <c r="J2668" t="s">
        <v>9016</v>
      </c>
    </row>
    <row r="2669" spans="1:10">
      <c r="A2669" s="68">
        <v>6646</v>
      </c>
      <c r="B2669" s="68" t="s">
        <v>7021</v>
      </c>
      <c r="C2669" s="68"/>
      <c r="D2669" s="68"/>
      <c r="E2669" s="83"/>
      <c r="F2669" s="83"/>
      <c r="G2669" s="83"/>
      <c r="H2669" s="83"/>
      <c r="I2669" s="68"/>
      <c r="J2669" t="s">
        <v>9016</v>
      </c>
    </row>
    <row r="2670" spans="1:10">
      <c r="A2670" s="68">
        <v>6651</v>
      </c>
      <c r="B2670" s="68" t="s">
        <v>7022</v>
      </c>
      <c r="C2670" s="68"/>
      <c r="D2670" s="68"/>
      <c r="E2670" s="83"/>
      <c r="F2670" s="83"/>
      <c r="G2670" s="83"/>
      <c r="H2670" s="83"/>
      <c r="I2670" s="68"/>
      <c r="J2670" t="s">
        <v>9016</v>
      </c>
    </row>
    <row r="2671" spans="1:10">
      <c r="A2671" s="68">
        <v>6652</v>
      </c>
      <c r="B2671" s="68" t="s">
        <v>7023</v>
      </c>
      <c r="C2671" s="68"/>
      <c r="D2671" s="68"/>
      <c r="E2671" s="83"/>
      <c r="F2671" s="83"/>
      <c r="G2671" s="83"/>
      <c r="H2671" s="83"/>
      <c r="I2671" s="68"/>
      <c r="J2671" t="s">
        <v>9016</v>
      </c>
    </row>
    <row r="2672" spans="1:10">
      <c r="A2672" s="68">
        <v>6653</v>
      </c>
      <c r="B2672" s="68" t="s">
        <v>7024</v>
      </c>
      <c r="C2672" s="68"/>
      <c r="D2672" s="68" t="s">
        <v>3609</v>
      </c>
      <c r="E2672" s="83"/>
      <c r="F2672" s="83"/>
      <c r="G2672" s="83"/>
      <c r="H2672" s="83"/>
      <c r="I2672" s="68"/>
      <c r="J2672" t="s">
        <v>9016</v>
      </c>
    </row>
    <row r="2673" spans="1:10">
      <c r="A2673" s="68">
        <v>6654</v>
      </c>
      <c r="B2673" s="68" t="s">
        <v>7025</v>
      </c>
      <c r="C2673" s="68"/>
      <c r="D2673" s="68"/>
      <c r="E2673" s="83"/>
      <c r="F2673" s="83"/>
      <c r="G2673" s="83"/>
      <c r="H2673" s="83"/>
      <c r="I2673" s="68"/>
      <c r="J2673" t="s">
        <v>9016</v>
      </c>
    </row>
    <row r="2674" spans="1:10">
      <c r="A2674" s="68">
        <v>6655</v>
      </c>
      <c r="B2674" s="68" t="s">
        <v>7026</v>
      </c>
      <c r="C2674" s="68"/>
      <c r="D2674" s="68"/>
      <c r="E2674" s="83"/>
      <c r="F2674" s="83"/>
      <c r="G2674" s="83"/>
      <c r="H2674" s="83"/>
      <c r="I2674" s="68"/>
      <c r="J2674" t="s">
        <v>9016</v>
      </c>
    </row>
    <row r="2675" spans="1:10">
      <c r="A2675" s="68">
        <v>6656</v>
      </c>
      <c r="B2675" s="68" t="s">
        <v>8584</v>
      </c>
      <c r="C2675" s="68"/>
      <c r="D2675" s="68"/>
      <c r="E2675" s="83"/>
      <c r="F2675" s="83"/>
      <c r="G2675" s="83"/>
      <c r="H2675" s="83"/>
      <c r="I2675" s="68"/>
      <c r="J2675" t="s">
        <v>9016</v>
      </c>
    </row>
    <row r="2676" spans="1:10">
      <c r="A2676" s="68">
        <v>6657</v>
      </c>
      <c r="B2676" s="68" t="s">
        <v>7027</v>
      </c>
      <c r="C2676" s="68"/>
      <c r="D2676" s="68"/>
      <c r="E2676" s="83"/>
      <c r="F2676" s="83"/>
      <c r="G2676" s="83"/>
      <c r="H2676" s="83"/>
      <c r="I2676" s="68"/>
      <c r="J2676" t="s">
        <v>9016</v>
      </c>
    </row>
    <row r="2677" spans="1:10">
      <c r="A2677" s="68">
        <v>6715</v>
      </c>
      <c r="B2677" s="68" t="s">
        <v>8222</v>
      </c>
      <c r="C2677" s="68"/>
      <c r="D2677" s="68"/>
      <c r="E2677" s="83" t="s">
        <v>3470</v>
      </c>
      <c r="F2677" s="83"/>
      <c r="G2677" s="83"/>
      <c r="H2677" s="83"/>
      <c r="I2677" s="68" t="s">
        <v>3679</v>
      </c>
      <c r="J2677" t="s">
        <v>9016</v>
      </c>
    </row>
    <row r="2678" spans="1:10">
      <c r="A2678" s="68">
        <v>6716</v>
      </c>
      <c r="B2678" s="68" t="s">
        <v>7028</v>
      </c>
      <c r="C2678" s="68"/>
      <c r="D2678" s="68" t="s">
        <v>3610</v>
      </c>
      <c r="E2678" s="83"/>
      <c r="F2678" s="83"/>
      <c r="G2678" s="83"/>
      <c r="H2678" s="83"/>
      <c r="I2678" s="68"/>
      <c r="J2678" t="s">
        <v>9016</v>
      </c>
    </row>
    <row r="2679" spans="1:10">
      <c r="A2679" s="68">
        <v>6717</v>
      </c>
      <c r="B2679" s="68" t="s">
        <v>7029</v>
      </c>
      <c r="C2679" s="68"/>
      <c r="D2679" s="68" t="s">
        <v>3611</v>
      </c>
      <c r="E2679" s="83"/>
      <c r="F2679" s="83"/>
      <c r="G2679" s="83"/>
      <c r="H2679" s="83"/>
      <c r="I2679" s="68"/>
      <c r="J2679" t="s">
        <v>9016</v>
      </c>
    </row>
    <row r="2680" spans="1:10">
      <c r="A2680" s="68">
        <v>6718</v>
      </c>
      <c r="B2680" s="68" t="s">
        <v>8314</v>
      </c>
      <c r="C2680" s="68"/>
      <c r="D2680" s="68"/>
      <c r="E2680" s="83" t="s">
        <v>3470</v>
      </c>
      <c r="F2680" s="83"/>
      <c r="G2680" s="83"/>
      <c r="H2680" s="83"/>
      <c r="I2680" s="68" t="s">
        <v>3674</v>
      </c>
      <c r="J2680" t="s">
        <v>9016</v>
      </c>
    </row>
    <row r="2681" spans="1:10">
      <c r="A2681" s="68">
        <v>6743</v>
      </c>
      <c r="B2681" s="68" t="s">
        <v>7030</v>
      </c>
      <c r="C2681" s="68"/>
      <c r="D2681" s="68"/>
      <c r="E2681" s="83"/>
      <c r="F2681" s="83"/>
      <c r="G2681" s="83"/>
      <c r="H2681" s="83"/>
      <c r="I2681" s="68"/>
      <c r="J2681" t="s">
        <v>9016</v>
      </c>
    </row>
    <row r="2682" spans="1:10">
      <c r="A2682" s="68">
        <v>6778</v>
      </c>
      <c r="B2682" s="68" t="s">
        <v>7031</v>
      </c>
      <c r="C2682" s="68"/>
      <c r="D2682" s="68"/>
      <c r="E2682" s="83"/>
      <c r="F2682" s="83"/>
      <c r="G2682" s="83"/>
      <c r="H2682" s="83"/>
      <c r="I2682" s="68"/>
      <c r="J2682" t="s">
        <v>9016</v>
      </c>
    </row>
    <row r="2683" spans="1:10">
      <c r="A2683" s="68">
        <v>6779</v>
      </c>
      <c r="B2683" s="68" t="s">
        <v>7032</v>
      </c>
      <c r="C2683" s="68"/>
      <c r="D2683" s="68"/>
      <c r="E2683" s="83"/>
      <c r="F2683" s="83"/>
      <c r="G2683" s="83"/>
      <c r="H2683" s="83"/>
      <c r="I2683" s="68"/>
      <c r="J2683" t="s">
        <v>9016</v>
      </c>
    </row>
    <row r="2684" spans="1:10">
      <c r="A2684" s="68">
        <v>6780</v>
      </c>
      <c r="B2684" s="68" t="s">
        <v>7033</v>
      </c>
      <c r="C2684" s="68"/>
      <c r="D2684" s="68"/>
      <c r="E2684" s="83"/>
      <c r="F2684" s="83"/>
      <c r="G2684" s="83"/>
      <c r="H2684" s="83"/>
      <c r="I2684" s="68"/>
      <c r="J2684" t="s">
        <v>9016</v>
      </c>
    </row>
    <row r="2685" spans="1:10">
      <c r="A2685" s="68">
        <v>6781</v>
      </c>
      <c r="B2685" s="68" t="s">
        <v>7034</v>
      </c>
      <c r="C2685" s="68"/>
      <c r="D2685" s="68"/>
      <c r="E2685" s="83"/>
      <c r="F2685" s="83"/>
      <c r="G2685" s="83"/>
      <c r="H2685" s="83"/>
      <c r="I2685" s="68"/>
      <c r="J2685" t="s">
        <v>9016</v>
      </c>
    </row>
    <row r="2686" spans="1:10">
      <c r="A2686" s="68">
        <v>6782</v>
      </c>
      <c r="B2686" s="68" t="s">
        <v>7035</v>
      </c>
      <c r="C2686" s="68"/>
      <c r="D2686" s="68"/>
      <c r="E2686" s="83"/>
      <c r="F2686" s="83"/>
      <c r="G2686" s="83"/>
      <c r="H2686" s="83"/>
      <c r="I2686" s="68"/>
      <c r="J2686" t="s">
        <v>9016</v>
      </c>
    </row>
    <row r="2687" spans="1:10">
      <c r="A2687" s="68">
        <v>6783</v>
      </c>
      <c r="B2687" s="68" t="s">
        <v>7036</v>
      </c>
      <c r="C2687" s="68"/>
      <c r="D2687" s="68"/>
      <c r="E2687" s="83"/>
      <c r="F2687" s="83"/>
      <c r="G2687" s="83"/>
      <c r="H2687" s="83"/>
      <c r="I2687" s="68"/>
      <c r="J2687" t="s">
        <v>9016</v>
      </c>
    </row>
    <row r="2688" spans="1:10">
      <c r="A2688" s="68">
        <v>6784</v>
      </c>
      <c r="B2688" s="68" t="s">
        <v>8315</v>
      </c>
      <c r="C2688" s="68"/>
      <c r="D2688" s="68"/>
      <c r="E2688" s="83" t="s">
        <v>3470</v>
      </c>
      <c r="F2688" s="83"/>
      <c r="G2688" s="83"/>
      <c r="H2688" s="83"/>
      <c r="I2688" s="68" t="s">
        <v>3674</v>
      </c>
      <c r="J2688" t="s">
        <v>9016</v>
      </c>
    </row>
    <row r="2689" spans="1:10">
      <c r="A2689" s="68">
        <v>6785</v>
      </c>
      <c r="B2689" s="68" t="s">
        <v>7037</v>
      </c>
      <c r="C2689" s="68"/>
      <c r="D2689" s="68"/>
      <c r="E2689" s="83"/>
      <c r="F2689" s="83"/>
      <c r="G2689" s="83"/>
      <c r="H2689" s="83"/>
      <c r="I2689" s="68"/>
      <c r="J2689" t="s">
        <v>9016</v>
      </c>
    </row>
    <row r="2690" spans="1:10">
      <c r="A2690" s="68">
        <v>6786</v>
      </c>
      <c r="B2690" s="68" t="s">
        <v>7038</v>
      </c>
      <c r="C2690" s="68"/>
      <c r="D2690" s="68"/>
      <c r="E2690" s="83"/>
      <c r="F2690" s="83"/>
      <c r="G2690" s="83"/>
      <c r="H2690" s="83"/>
      <c r="I2690" s="68"/>
      <c r="J2690" t="s">
        <v>9016</v>
      </c>
    </row>
    <row r="2691" spans="1:10">
      <c r="A2691" s="68">
        <v>6787</v>
      </c>
      <c r="B2691" s="68" t="s">
        <v>7039</v>
      </c>
      <c r="C2691" s="68"/>
      <c r="D2691" s="68"/>
      <c r="E2691" s="83"/>
      <c r="F2691" s="83"/>
      <c r="G2691" s="83"/>
      <c r="H2691" s="83"/>
      <c r="I2691" s="68"/>
      <c r="J2691" t="s">
        <v>9016</v>
      </c>
    </row>
    <row r="2692" spans="1:10">
      <c r="A2692" s="68">
        <v>6788</v>
      </c>
      <c r="B2692" s="68" t="s">
        <v>7040</v>
      </c>
      <c r="C2692" s="68"/>
      <c r="D2692" s="68"/>
      <c r="E2692" s="83"/>
      <c r="F2692" s="83"/>
      <c r="G2692" s="83"/>
      <c r="H2692" s="83"/>
      <c r="I2692" s="68"/>
      <c r="J2692" t="s">
        <v>9016</v>
      </c>
    </row>
    <row r="2693" spans="1:10">
      <c r="A2693" s="68">
        <v>6789</v>
      </c>
      <c r="B2693" s="68" t="s">
        <v>7041</v>
      </c>
      <c r="C2693" s="68"/>
      <c r="D2693" s="68"/>
      <c r="E2693" s="83"/>
      <c r="F2693" s="83"/>
      <c r="G2693" s="83"/>
      <c r="H2693" s="83"/>
      <c r="I2693" s="68"/>
      <c r="J2693" t="s">
        <v>9016</v>
      </c>
    </row>
    <row r="2694" spans="1:10">
      <c r="A2694" s="68">
        <v>6790</v>
      </c>
      <c r="B2694" s="68" t="s">
        <v>7042</v>
      </c>
      <c r="C2694" s="68"/>
      <c r="D2694" s="68"/>
      <c r="E2694" s="83"/>
      <c r="F2694" s="83"/>
      <c r="G2694" s="83"/>
      <c r="H2694" s="83"/>
      <c r="I2694" s="68"/>
      <c r="J2694" t="s">
        <v>9016</v>
      </c>
    </row>
    <row r="2695" spans="1:10">
      <c r="A2695" s="68">
        <v>6791</v>
      </c>
      <c r="B2695" s="68" t="s">
        <v>7043</v>
      </c>
      <c r="C2695" s="68"/>
      <c r="D2695" s="68" t="s">
        <v>3612</v>
      </c>
      <c r="E2695" s="83"/>
      <c r="F2695" s="83"/>
      <c r="G2695" s="83"/>
      <c r="H2695" s="83"/>
      <c r="I2695" s="68"/>
      <c r="J2695" t="s">
        <v>9016</v>
      </c>
    </row>
    <row r="2696" spans="1:10">
      <c r="A2696" s="68">
        <v>6792</v>
      </c>
      <c r="B2696" s="68" t="s">
        <v>7044</v>
      </c>
      <c r="C2696" s="68"/>
      <c r="D2696" s="68" t="s">
        <v>3613</v>
      </c>
      <c r="E2696" s="83"/>
      <c r="F2696" s="83"/>
      <c r="G2696" s="83"/>
      <c r="H2696" s="83"/>
      <c r="I2696" s="68"/>
      <c r="J2696" t="s">
        <v>9016</v>
      </c>
    </row>
    <row r="2697" spans="1:10">
      <c r="A2697" s="68">
        <v>6793</v>
      </c>
      <c r="B2697" s="68" t="s">
        <v>7045</v>
      </c>
      <c r="C2697" s="68"/>
      <c r="D2697" s="68"/>
      <c r="E2697" s="83"/>
      <c r="F2697" s="83"/>
      <c r="G2697" s="83"/>
      <c r="H2697" s="83"/>
      <c r="I2697" s="68"/>
      <c r="J2697" t="s">
        <v>9016</v>
      </c>
    </row>
    <row r="2698" spans="1:10">
      <c r="A2698" s="68">
        <v>6794</v>
      </c>
      <c r="B2698" s="68" t="s">
        <v>7046</v>
      </c>
      <c r="C2698" s="68"/>
      <c r="D2698" s="68" t="s">
        <v>3614</v>
      </c>
      <c r="E2698" s="83"/>
      <c r="F2698" s="83"/>
      <c r="G2698" s="83"/>
      <c r="H2698" s="83"/>
      <c r="I2698" s="68"/>
      <c r="J2698" t="s">
        <v>9016</v>
      </c>
    </row>
    <row r="2699" spans="1:10">
      <c r="A2699" s="68">
        <v>6795</v>
      </c>
      <c r="B2699" s="68" t="s">
        <v>7047</v>
      </c>
      <c r="C2699" s="68"/>
      <c r="D2699" s="68"/>
      <c r="E2699" s="83"/>
      <c r="F2699" s="83"/>
      <c r="G2699" s="83"/>
      <c r="H2699" s="83"/>
      <c r="I2699" s="68"/>
      <c r="J2699" t="s">
        <v>9016</v>
      </c>
    </row>
    <row r="2700" spans="1:10">
      <c r="A2700" s="68">
        <v>6796</v>
      </c>
      <c r="B2700" s="68" t="s">
        <v>7048</v>
      </c>
      <c r="C2700" s="68"/>
      <c r="D2700" s="68" t="s">
        <v>3615</v>
      </c>
      <c r="E2700" s="83"/>
      <c r="F2700" s="83"/>
      <c r="G2700" s="83"/>
      <c r="H2700" s="83"/>
      <c r="I2700" s="68"/>
      <c r="J2700" t="s">
        <v>9016</v>
      </c>
    </row>
    <row r="2701" spans="1:10">
      <c r="A2701" s="68">
        <v>6810</v>
      </c>
      <c r="B2701" s="68" t="s">
        <v>5819</v>
      </c>
      <c r="C2701" s="68"/>
      <c r="D2701" s="68"/>
      <c r="E2701" s="83"/>
      <c r="F2701" s="83"/>
      <c r="G2701" s="83"/>
      <c r="H2701" s="83"/>
      <c r="I2701" s="68"/>
      <c r="J2701" t="s">
        <v>9016</v>
      </c>
    </row>
    <row r="2702" spans="1:10">
      <c r="A2702" s="68">
        <v>6817</v>
      </c>
      <c r="B2702" s="68" t="s">
        <v>7049</v>
      </c>
      <c r="C2702" s="68"/>
      <c r="D2702" s="68"/>
      <c r="E2702" s="83"/>
      <c r="F2702" s="83"/>
      <c r="G2702" s="83"/>
      <c r="H2702" s="83"/>
      <c r="I2702" s="68"/>
      <c r="J2702" t="s">
        <v>9016</v>
      </c>
    </row>
    <row r="2703" spans="1:10">
      <c r="A2703" s="68">
        <v>6818</v>
      </c>
      <c r="B2703" s="68" t="s">
        <v>7050</v>
      </c>
      <c r="C2703" s="68"/>
      <c r="D2703" s="68"/>
      <c r="E2703" s="83"/>
      <c r="F2703" s="83"/>
      <c r="G2703" s="83"/>
      <c r="H2703" s="83"/>
      <c r="I2703" s="68"/>
      <c r="J2703" t="s">
        <v>9016</v>
      </c>
    </row>
    <row r="2704" spans="1:10">
      <c r="A2704" s="68">
        <v>6835</v>
      </c>
      <c r="B2704" s="68" t="s">
        <v>8585</v>
      </c>
      <c r="C2704" s="68"/>
      <c r="D2704" s="68"/>
      <c r="E2704" s="83"/>
      <c r="F2704" s="83"/>
      <c r="G2704" s="83"/>
      <c r="H2704" s="83"/>
      <c r="I2704" s="68"/>
      <c r="J2704" t="s">
        <v>9016</v>
      </c>
    </row>
    <row r="2705" spans="1:10">
      <c r="A2705" s="68">
        <v>6878</v>
      </c>
      <c r="B2705" s="68" t="s">
        <v>7051</v>
      </c>
      <c r="C2705" s="68"/>
      <c r="D2705" s="68"/>
      <c r="E2705" s="83"/>
      <c r="F2705" s="83"/>
      <c r="G2705" s="83"/>
      <c r="H2705" s="83"/>
      <c r="I2705" s="68"/>
      <c r="J2705" t="s">
        <v>9016</v>
      </c>
    </row>
    <row r="2706" spans="1:10">
      <c r="A2706" s="68">
        <v>6879</v>
      </c>
      <c r="B2706" s="68" t="s">
        <v>7052</v>
      </c>
      <c r="C2706" s="68"/>
      <c r="D2706" s="68" t="s">
        <v>3616</v>
      </c>
      <c r="E2706" s="83"/>
      <c r="F2706" s="83"/>
      <c r="G2706" s="83"/>
      <c r="H2706" s="83"/>
      <c r="I2706" s="68"/>
      <c r="J2706" t="s">
        <v>9016</v>
      </c>
    </row>
    <row r="2707" spans="1:10">
      <c r="A2707" s="68">
        <v>6880</v>
      </c>
      <c r="B2707" s="68" t="s">
        <v>7053</v>
      </c>
      <c r="C2707" s="68"/>
      <c r="D2707" s="68"/>
      <c r="E2707" s="83"/>
      <c r="F2707" s="83"/>
      <c r="G2707" s="83"/>
      <c r="H2707" s="83"/>
      <c r="I2707" s="68"/>
      <c r="J2707" t="s">
        <v>9016</v>
      </c>
    </row>
    <row r="2708" spans="1:10">
      <c r="A2708" s="68">
        <v>6882</v>
      </c>
      <c r="B2708" s="68" t="s">
        <v>8586</v>
      </c>
      <c r="C2708" s="68"/>
      <c r="D2708" s="68"/>
      <c r="E2708" s="83"/>
      <c r="F2708" s="83"/>
      <c r="G2708" s="83"/>
      <c r="H2708" s="83"/>
      <c r="I2708" s="68"/>
      <c r="J2708" t="s">
        <v>9016</v>
      </c>
    </row>
    <row r="2709" spans="1:10">
      <c r="A2709" s="68">
        <v>6883</v>
      </c>
      <c r="B2709" s="68" t="s">
        <v>8223</v>
      </c>
      <c r="C2709" s="68"/>
      <c r="D2709" s="68"/>
      <c r="E2709" s="83" t="s">
        <v>3470</v>
      </c>
      <c r="F2709" s="83"/>
      <c r="G2709" s="83"/>
      <c r="H2709" s="83"/>
      <c r="I2709" s="68" t="s">
        <v>3676</v>
      </c>
      <c r="J2709" t="s">
        <v>9016</v>
      </c>
    </row>
    <row r="2710" spans="1:10">
      <c r="A2710" s="68">
        <v>6895</v>
      </c>
      <c r="B2710" s="68" t="s">
        <v>7054</v>
      </c>
      <c r="C2710" s="68"/>
      <c r="D2710" s="68"/>
      <c r="E2710" s="83"/>
      <c r="F2710" s="83"/>
      <c r="G2710" s="83"/>
      <c r="H2710" s="83"/>
      <c r="I2710" s="68"/>
      <c r="J2710" t="s">
        <v>9016</v>
      </c>
    </row>
    <row r="2711" spans="1:10">
      <c r="A2711" s="68">
        <v>6896</v>
      </c>
      <c r="B2711" s="68" t="s">
        <v>8587</v>
      </c>
      <c r="C2711" s="68"/>
      <c r="D2711" s="68"/>
      <c r="E2711" s="83"/>
      <c r="F2711" s="83"/>
      <c r="G2711" s="83"/>
      <c r="H2711" s="83"/>
      <c r="I2711" s="68"/>
      <c r="J2711" t="s">
        <v>9016</v>
      </c>
    </row>
    <row r="2712" spans="1:10">
      <c r="A2712" s="68">
        <v>6897</v>
      </c>
      <c r="B2712" s="68" t="s">
        <v>7055</v>
      </c>
      <c r="C2712" s="68"/>
      <c r="D2712" s="68"/>
      <c r="E2712" s="83"/>
      <c r="F2712" s="83"/>
      <c r="G2712" s="83"/>
      <c r="H2712" s="83"/>
      <c r="I2712" s="68"/>
      <c r="J2712" t="s">
        <v>9016</v>
      </c>
    </row>
    <row r="2713" spans="1:10">
      <c r="A2713" s="68">
        <v>6898</v>
      </c>
      <c r="B2713" s="68" t="s">
        <v>7056</v>
      </c>
      <c r="C2713" s="68"/>
      <c r="D2713" s="68" t="s">
        <v>3617</v>
      </c>
      <c r="E2713" s="83"/>
      <c r="F2713" s="83"/>
      <c r="G2713" s="83"/>
      <c r="H2713" s="83"/>
      <c r="I2713" s="68"/>
      <c r="J2713" t="s">
        <v>9016</v>
      </c>
    </row>
    <row r="2714" spans="1:10">
      <c r="A2714" s="68">
        <v>6920</v>
      </c>
      <c r="B2714" s="68" t="s">
        <v>7057</v>
      </c>
      <c r="C2714" s="68"/>
      <c r="D2714" s="68"/>
      <c r="E2714" s="83"/>
      <c r="F2714" s="83"/>
      <c r="G2714" s="83"/>
      <c r="H2714" s="83"/>
      <c r="I2714" s="68"/>
      <c r="J2714" t="s">
        <v>9016</v>
      </c>
    </row>
    <row r="2715" spans="1:10">
      <c r="A2715" s="68">
        <v>6921</v>
      </c>
      <c r="B2715" s="68" t="s">
        <v>7058</v>
      </c>
      <c r="C2715" s="68"/>
      <c r="D2715" s="68"/>
      <c r="E2715" s="83"/>
      <c r="F2715" s="83"/>
      <c r="G2715" s="83"/>
      <c r="H2715" s="83"/>
      <c r="I2715" s="68"/>
      <c r="J2715" t="s">
        <v>9016</v>
      </c>
    </row>
    <row r="2716" spans="1:10">
      <c r="A2716" s="68">
        <v>6927</v>
      </c>
      <c r="B2716" s="68" t="s">
        <v>7059</v>
      </c>
      <c r="C2716" s="68"/>
      <c r="D2716" s="68"/>
      <c r="E2716" s="83"/>
      <c r="F2716" s="83"/>
      <c r="G2716" s="83"/>
      <c r="H2716" s="83"/>
      <c r="I2716" s="68"/>
      <c r="J2716" t="s">
        <v>9016</v>
      </c>
    </row>
    <row r="2717" spans="1:10">
      <c r="A2717" s="68">
        <v>6931</v>
      </c>
      <c r="B2717" s="68" t="s">
        <v>7060</v>
      </c>
      <c r="C2717" s="68"/>
      <c r="D2717" s="68"/>
      <c r="E2717" s="83"/>
      <c r="F2717" s="83"/>
      <c r="G2717" s="83"/>
      <c r="H2717" s="83"/>
      <c r="I2717" s="68"/>
      <c r="J2717" t="s">
        <v>9016</v>
      </c>
    </row>
    <row r="2718" spans="1:10">
      <c r="A2718" s="68">
        <v>6932</v>
      </c>
      <c r="B2718" s="68" t="s">
        <v>7061</v>
      </c>
      <c r="C2718" s="68"/>
      <c r="D2718" s="68"/>
      <c r="E2718" s="83"/>
      <c r="F2718" s="83"/>
      <c r="G2718" s="83"/>
      <c r="H2718" s="83"/>
      <c r="I2718" s="68"/>
      <c r="J2718" t="s">
        <v>9016</v>
      </c>
    </row>
    <row r="2719" spans="1:10">
      <c r="A2719" s="68">
        <v>6934</v>
      </c>
      <c r="B2719" s="68" t="s">
        <v>7062</v>
      </c>
      <c r="C2719" s="68"/>
      <c r="D2719" s="68"/>
      <c r="E2719" s="83"/>
      <c r="F2719" s="83"/>
      <c r="G2719" s="83"/>
      <c r="H2719" s="83"/>
      <c r="I2719" s="68"/>
      <c r="J2719" t="s">
        <v>9016</v>
      </c>
    </row>
    <row r="2720" spans="1:10">
      <c r="A2720" s="68">
        <v>6938</v>
      </c>
      <c r="B2720" s="68" t="s">
        <v>7063</v>
      </c>
      <c r="C2720" s="68"/>
      <c r="D2720" s="68"/>
      <c r="E2720" s="83"/>
      <c r="F2720" s="83"/>
      <c r="G2720" s="83"/>
      <c r="H2720" s="83"/>
      <c r="I2720" s="68"/>
      <c r="J2720" t="s">
        <v>9016</v>
      </c>
    </row>
    <row r="2721" spans="1:10">
      <c r="A2721" s="68">
        <v>6944</v>
      </c>
      <c r="B2721" s="68" t="s">
        <v>7064</v>
      </c>
      <c r="C2721" s="68"/>
      <c r="D2721" s="68"/>
      <c r="E2721" s="83"/>
      <c r="F2721" s="83"/>
      <c r="G2721" s="83"/>
      <c r="H2721" s="83"/>
      <c r="I2721" s="68"/>
      <c r="J2721" t="s">
        <v>9016</v>
      </c>
    </row>
    <row r="2722" spans="1:10">
      <c r="A2722" s="68">
        <v>6945</v>
      </c>
      <c r="B2722" s="68" t="s">
        <v>7065</v>
      </c>
      <c r="C2722" s="68"/>
      <c r="D2722" s="68"/>
      <c r="E2722" s="83"/>
      <c r="F2722" s="83"/>
      <c r="G2722" s="83"/>
      <c r="H2722" s="83"/>
      <c r="I2722" s="68"/>
      <c r="J2722" t="s">
        <v>9016</v>
      </c>
    </row>
    <row r="2723" spans="1:10">
      <c r="A2723" s="68">
        <v>6946</v>
      </c>
      <c r="B2723" s="68" t="s">
        <v>7066</v>
      </c>
      <c r="C2723" s="68"/>
      <c r="D2723" s="68"/>
      <c r="E2723" s="83"/>
      <c r="F2723" s="83"/>
      <c r="G2723" s="83"/>
      <c r="H2723" s="83"/>
      <c r="I2723" s="68"/>
      <c r="J2723" t="s">
        <v>9016</v>
      </c>
    </row>
    <row r="2724" spans="1:10">
      <c r="A2724" s="68">
        <v>6947</v>
      </c>
      <c r="B2724" s="68" t="s">
        <v>7067</v>
      </c>
      <c r="C2724" s="68"/>
      <c r="D2724" s="68"/>
      <c r="E2724" s="83"/>
      <c r="F2724" s="83"/>
      <c r="G2724" s="83"/>
      <c r="H2724" s="83"/>
      <c r="I2724" s="68"/>
      <c r="J2724" t="s">
        <v>9016</v>
      </c>
    </row>
    <row r="2725" spans="1:10">
      <c r="A2725" s="68">
        <v>6948</v>
      </c>
      <c r="B2725" s="68" t="s">
        <v>7068</v>
      </c>
      <c r="C2725" s="68"/>
      <c r="D2725" s="68" t="s">
        <v>3618</v>
      </c>
      <c r="E2725" s="83"/>
      <c r="F2725" s="83"/>
      <c r="G2725" s="83"/>
      <c r="H2725" s="83"/>
      <c r="I2725" s="68"/>
      <c r="J2725" t="s">
        <v>9016</v>
      </c>
    </row>
    <row r="2726" spans="1:10">
      <c r="A2726" s="68">
        <v>6949</v>
      </c>
      <c r="B2726" s="68" t="s">
        <v>7069</v>
      </c>
      <c r="C2726" s="68"/>
      <c r="D2726" s="68"/>
      <c r="E2726" s="83"/>
      <c r="F2726" s="83"/>
      <c r="G2726" s="83"/>
      <c r="H2726" s="83"/>
      <c r="I2726" s="68"/>
      <c r="J2726" t="s">
        <v>9016</v>
      </c>
    </row>
    <row r="2727" spans="1:10">
      <c r="A2727" s="68">
        <v>6950</v>
      </c>
      <c r="B2727" s="68" t="s">
        <v>7070</v>
      </c>
      <c r="C2727" s="68"/>
      <c r="D2727" s="68"/>
      <c r="E2727" s="83"/>
      <c r="F2727" s="83"/>
      <c r="G2727" s="83"/>
      <c r="H2727" s="83"/>
      <c r="I2727" s="68"/>
      <c r="J2727" t="s">
        <v>9016</v>
      </c>
    </row>
    <row r="2728" spans="1:10">
      <c r="A2728" s="68">
        <v>6951</v>
      </c>
      <c r="B2728" s="68" t="s">
        <v>7071</v>
      </c>
      <c r="C2728" s="68"/>
      <c r="D2728" s="68"/>
      <c r="E2728" s="83"/>
      <c r="F2728" s="83"/>
      <c r="G2728" s="83"/>
      <c r="H2728" s="83"/>
      <c r="I2728" s="68"/>
      <c r="J2728" t="s">
        <v>9016</v>
      </c>
    </row>
    <row r="2729" spans="1:10">
      <c r="A2729" s="68">
        <v>6952</v>
      </c>
      <c r="B2729" s="68" t="s">
        <v>7072</v>
      </c>
      <c r="C2729" s="68"/>
      <c r="D2729" s="68"/>
      <c r="E2729" s="83"/>
      <c r="F2729" s="83"/>
      <c r="G2729" s="83"/>
      <c r="H2729" s="83"/>
      <c r="I2729" s="68"/>
      <c r="J2729" t="s">
        <v>9016</v>
      </c>
    </row>
    <row r="2730" spans="1:10">
      <c r="A2730" s="68">
        <v>6953</v>
      </c>
      <c r="B2730" s="68" t="s">
        <v>8588</v>
      </c>
      <c r="C2730" s="68"/>
      <c r="D2730" s="68"/>
      <c r="E2730" s="83"/>
      <c r="F2730" s="83"/>
      <c r="G2730" s="83"/>
      <c r="H2730" s="83"/>
      <c r="I2730" s="68"/>
      <c r="J2730" t="s">
        <v>9016</v>
      </c>
    </row>
    <row r="2731" spans="1:10">
      <c r="A2731" s="68">
        <v>6954</v>
      </c>
      <c r="B2731" s="68" t="s">
        <v>8316</v>
      </c>
      <c r="C2731" s="68"/>
      <c r="D2731" s="68" t="s">
        <v>4239</v>
      </c>
      <c r="E2731" s="83" t="s">
        <v>3470</v>
      </c>
      <c r="F2731" s="83"/>
      <c r="G2731" s="83"/>
      <c r="H2731" s="83"/>
      <c r="I2731" s="68" t="s">
        <v>3674</v>
      </c>
      <c r="J2731" t="s">
        <v>9016</v>
      </c>
    </row>
    <row r="2732" spans="1:10">
      <c r="A2732" s="68">
        <v>6955</v>
      </c>
      <c r="B2732" s="68" t="s">
        <v>7073</v>
      </c>
      <c r="C2732" s="68"/>
      <c r="D2732" s="68"/>
      <c r="E2732" s="83"/>
      <c r="F2732" s="83"/>
      <c r="G2732" s="83"/>
      <c r="H2732" s="83"/>
      <c r="I2732" s="68"/>
      <c r="J2732" t="s">
        <v>9016</v>
      </c>
    </row>
    <row r="2733" spans="1:10">
      <c r="A2733" s="68">
        <v>6956</v>
      </c>
      <c r="B2733" s="68" t="s">
        <v>7074</v>
      </c>
      <c r="C2733" s="68"/>
      <c r="D2733" s="68"/>
      <c r="E2733" s="83"/>
      <c r="F2733" s="83"/>
      <c r="G2733" s="83"/>
      <c r="H2733" s="83"/>
      <c r="I2733" s="68"/>
      <c r="J2733" t="s">
        <v>9016</v>
      </c>
    </row>
    <row r="2734" spans="1:10">
      <c r="A2734" s="68">
        <v>6957</v>
      </c>
      <c r="B2734" s="68" t="s">
        <v>7075</v>
      </c>
      <c r="C2734" s="68"/>
      <c r="D2734" s="68"/>
      <c r="E2734" s="83"/>
      <c r="F2734" s="83"/>
      <c r="G2734" s="83"/>
      <c r="H2734" s="83"/>
      <c r="I2734" s="68"/>
      <c r="J2734" t="s">
        <v>9016</v>
      </c>
    </row>
    <row r="2735" spans="1:10">
      <c r="A2735" s="68">
        <v>6958</v>
      </c>
      <c r="B2735" s="68" t="s">
        <v>8589</v>
      </c>
      <c r="C2735" s="68"/>
      <c r="D2735" s="68"/>
      <c r="E2735" s="83"/>
      <c r="F2735" s="83"/>
      <c r="G2735" s="83"/>
      <c r="H2735" s="83"/>
      <c r="I2735" s="68"/>
      <c r="J2735" t="s">
        <v>9016</v>
      </c>
    </row>
    <row r="2736" spans="1:10">
      <c r="A2736" s="68">
        <v>6959</v>
      </c>
      <c r="B2736" s="68" t="s">
        <v>8590</v>
      </c>
      <c r="C2736" s="68"/>
      <c r="D2736" s="68"/>
      <c r="E2736" s="83"/>
      <c r="F2736" s="83"/>
      <c r="G2736" s="83"/>
      <c r="H2736" s="83"/>
      <c r="I2736" s="68"/>
      <c r="J2736" t="s">
        <v>9016</v>
      </c>
    </row>
    <row r="2737" spans="1:10">
      <c r="A2737" s="68">
        <v>6960</v>
      </c>
      <c r="B2737" s="68" t="s">
        <v>8591</v>
      </c>
      <c r="C2737" s="68"/>
      <c r="D2737" s="68"/>
      <c r="E2737" s="83"/>
      <c r="F2737" s="83"/>
      <c r="G2737" s="83"/>
      <c r="H2737" s="83"/>
      <c r="I2737" s="68"/>
      <c r="J2737" t="s">
        <v>9016</v>
      </c>
    </row>
    <row r="2738" spans="1:10">
      <c r="A2738" s="68">
        <v>6961</v>
      </c>
      <c r="B2738" s="68" t="s">
        <v>7327</v>
      </c>
      <c r="C2738" s="68"/>
      <c r="D2738" s="68"/>
      <c r="E2738" s="83" t="s">
        <v>3673</v>
      </c>
      <c r="F2738" s="83" t="s">
        <v>8843</v>
      </c>
      <c r="G2738" s="123">
        <v>0.77</v>
      </c>
      <c r="H2738" s="123">
        <v>0.66</v>
      </c>
      <c r="I2738" s="68"/>
      <c r="J2738" t="s">
        <v>9016</v>
      </c>
    </row>
    <row r="2739" spans="1:10">
      <c r="A2739" s="68">
        <v>6962</v>
      </c>
      <c r="B2739" s="68" t="s">
        <v>8592</v>
      </c>
      <c r="C2739" s="68"/>
      <c r="D2739" s="68"/>
      <c r="E2739" s="83"/>
      <c r="F2739" s="83"/>
      <c r="G2739" s="83"/>
      <c r="H2739" s="83"/>
      <c r="I2739" s="68"/>
      <c r="J2739" t="s">
        <v>9016</v>
      </c>
    </row>
    <row r="2740" spans="1:10">
      <c r="A2740" s="68">
        <v>6963</v>
      </c>
      <c r="B2740" s="68" t="s">
        <v>8593</v>
      </c>
      <c r="C2740" s="68"/>
      <c r="D2740" s="68"/>
      <c r="E2740" s="83"/>
      <c r="F2740" s="83"/>
      <c r="G2740" s="83"/>
      <c r="H2740" s="83"/>
      <c r="I2740" s="68"/>
      <c r="J2740" t="s">
        <v>9016</v>
      </c>
    </row>
    <row r="2741" spans="1:10">
      <c r="A2741" s="68">
        <v>6964</v>
      </c>
      <c r="B2741" s="68" t="s">
        <v>8594</v>
      </c>
      <c r="C2741" s="68"/>
      <c r="D2741" s="68"/>
      <c r="E2741" s="83"/>
      <c r="F2741" s="83"/>
      <c r="G2741" s="83"/>
      <c r="H2741" s="83"/>
      <c r="I2741" s="68"/>
      <c r="J2741" t="s">
        <v>9016</v>
      </c>
    </row>
    <row r="2742" spans="1:10">
      <c r="A2742" s="68">
        <v>6973</v>
      </c>
      <c r="B2742" s="68" t="s">
        <v>8595</v>
      </c>
      <c r="C2742" s="68"/>
      <c r="D2742" s="68"/>
      <c r="E2742" s="83"/>
      <c r="F2742" s="83"/>
      <c r="G2742" s="83"/>
      <c r="H2742" s="83"/>
      <c r="I2742" s="68"/>
      <c r="J2742" t="s">
        <v>9016</v>
      </c>
    </row>
    <row r="2743" spans="1:10">
      <c r="A2743" s="68">
        <v>6975</v>
      </c>
      <c r="B2743" s="68" t="s">
        <v>7076</v>
      </c>
      <c r="C2743" s="68"/>
      <c r="D2743" s="68"/>
      <c r="E2743" s="83"/>
      <c r="F2743" s="83"/>
      <c r="G2743" s="83"/>
      <c r="H2743" s="83"/>
      <c r="I2743" s="68"/>
      <c r="J2743" t="s">
        <v>9016</v>
      </c>
    </row>
    <row r="2744" spans="1:10">
      <c r="A2744" s="68">
        <v>6976</v>
      </c>
      <c r="B2744" s="68" t="s">
        <v>7077</v>
      </c>
      <c r="C2744" s="68"/>
      <c r="D2744" s="68"/>
      <c r="E2744" s="83"/>
      <c r="F2744" s="83"/>
      <c r="G2744" s="83"/>
      <c r="H2744" s="83"/>
      <c r="I2744" s="68"/>
      <c r="J2744" t="s">
        <v>9016</v>
      </c>
    </row>
    <row r="2745" spans="1:10">
      <c r="A2745" s="68">
        <v>6980</v>
      </c>
      <c r="B2745" s="68" t="s">
        <v>7078</v>
      </c>
      <c r="C2745" s="68"/>
      <c r="D2745" s="68"/>
      <c r="E2745" s="83"/>
      <c r="F2745" s="83"/>
      <c r="G2745" s="83"/>
      <c r="H2745" s="83"/>
      <c r="I2745" s="68"/>
      <c r="J2745" t="s">
        <v>9016</v>
      </c>
    </row>
    <row r="2746" spans="1:10">
      <c r="A2746" s="68">
        <v>6997</v>
      </c>
      <c r="B2746" s="68" t="s">
        <v>7079</v>
      </c>
      <c r="C2746" s="68"/>
      <c r="D2746" s="68"/>
      <c r="E2746" s="83"/>
      <c r="F2746" s="83"/>
      <c r="G2746" s="83"/>
      <c r="H2746" s="83"/>
      <c r="I2746" s="68"/>
      <c r="J2746" t="s">
        <v>9016</v>
      </c>
    </row>
    <row r="2747" spans="1:10">
      <c r="A2747" s="68">
        <v>7040</v>
      </c>
      <c r="B2747" s="68" t="s">
        <v>8596</v>
      </c>
      <c r="C2747" s="68"/>
      <c r="D2747" s="68"/>
      <c r="E2747" s="83"/>
      <c r="F2747" s="83"/>
      <c r="G2747" s="83"/>
      <c r="H2747" s="83"/>
      <c r="I2747" s="68"/>
      <c r="J2747" t="s">
        <v>9016</v>
      </c>
    </row>
    <row r="2748" spans="1:10">
      <c r="A2748" s="68">
        <v>7049</v>
      </c>
      <c r="B2748" s="68" t="s">
        <v>7080</v>
      </c>
      <c r="C2748" s="68"/>
      <c r="D2748" s="68"/>
      <c r="E2748" s="83"/>
      <c r="F2748" s="83"/>
      <c r="G2748" s="83"/>
      <c r="H2748" s="83"/>
      <c r="I2748" s="68"/>
      <c r="J2748" t="s">
        <v>9016</v>
      </c>
    </row>
    <row r="2749" spans="1:10">
      <c r="A2749" s="68">
        <v>7050</v>
      </c>
      <c r="B2749" s="68" t="s">
        <v>8317</v>
      </c>
      <c r="C2749" s="68"/>
      <c r="D2749" s="68"/>
      <c r="E2749" s="83" t="s">
        <v>3470</v>
      </c>
      <c r="F2749" s="83"/>
      <c r="G2749" s="83"/>
      <c r="H2749" s="83"/>
      <c r="I2749" s="68" t="s">
        <v>3674</v>
      </c>
      <c r="J2749" t="s">
        <v>9016</v>
      </c>
    </row>
    <row r="2750" spans="1:10">
      <c r="A2750" s="68">
        <v>7051</v>
      </c>
      <c r="B2750" s="68" t="s">
        <v>8318</v>
      </c>
      <c r="C2750" s="68"/>
      <c r="D2750" s="68"/>
      <c r="E2750" s="83" t="s">
        <v>3470</v>
      </c>
      <c r="F2750" s="83"/>
      <c r="G2750" s="83"/>
      <c r="H2750" s="83"/>
      <c r="I2750" s="68" t="s">
        <v>3676</v>
      </c>
      <c r="J2750" t="s">
        <v>9016</v>
      </c>
    </row>
    <row r="2751" spans="1:10">
      <c r="A2751" s="68">
        <v>7052</v>
      </c>
      <c r="B2751" s="68" t="s">
        <v>7081</v>
      </c>
      <c r="C2751" s="68"/>
      <c r="D2751" s="68"/>
      <c r="E2751" s="83"/>
      <c r="F2751" s="83"/>
      <c r="G2751" s="83"/>
      <c r="H2751" s="83"/>
      <c r="I2751" s="68"/>
      <c r="J2751" t="s">
        <v>9016</v>
      </c>
    </row>
    <row r="2752" spans="1:10">
      <c r="A2752" s="68">
        <v>7053</v>
      </c>
      <c r="B2752" s="68" t="s">
        <v>7082</v>
      </c>
      <c r="C2752" s="68"/>
      <c r="D2752" s="68"/>
      <c r="E2752" s="83"/>
      <c r="F2752" s="83"/>
      <c r="G2752" s="83"/>
      <c r="H2752" s="83"/>
      <c r="I2752" s="68"/>
      <c r="J2752" t="s">
        <v>9016</v>
      </c>
    </row>
    <row r="2753" spans="1:10">
      <c r="A2753" s="68">
        <v>7054</v>
      </c>
      <c r="B2753" s="68" t="s">
        <v>7083</v>
      </c>
      <c r="C2753" s="68"/>
      <c r="D2753" s="68"/>
      <c r="E2753" s="83"/>
      <c r="F2753" s="83"/>
      <c r="G2753" s="83"/>
      <c r="H2753" s="83"/>
      <c r="I2753" s="68"/>
      <c r="J2753" t="s">
        <v>9016</v>
      </c>
    </row>
    <row r="2754" spans="1:10">
      <c r="A2754" s="68">
        <v>7098</v>
      </c>
      <c r="B2754" s="68" t="s">
        <v>7084</v>
      </c>
      <c r="C2754" s="68"/>
      <c r="D2754" s="68"/>
      <c r="E2754" s="83"/>
      <c r="F2754" s="83"/>
      <c r="G2754" s="83"/>
      <c r="H2754" s="83"/>
      <c r="I2754" s="68"/>
      <c r="J2754" t="s">
        <v>9016</v>
      </c>
    </row>
    <row r="2755" spans="1:10">
      <c r="A2755" s="68">
        <v>7102</v>
      </c>
      <c r="B2755" s="68" t="s">
        <v>7085</v>
      </c>
      <c r="C2755" s="68"/>
      <c r="D2755" s="68" t="s">
        <v>3619</v>
      </c>
      <c r="E2755" s="83"/>
      <c r="F2755" s="83"/>
      <c r="G2755" s="83"/>
      <c r="H2755" s="83"/>
      <c r="I2755" s="68"/>
      <c r="J2755" t="s">
        <v>9016</v>
      </c>
    </row>
    <row r="2756" spans="1:10">
      <c r="A2756" s="68">
        <v>7122</v>
      </c>
      <c r="B2756" s="68" t="s">
        <v>7086</v>
      </c>
      <c r="C2756" s="68"/>
      <c r="D2756" s="68" t="s">
        <v>3620</v>
      </c>
      <c r="E2756" s="83"/>
      <c r="F2756" s="83"/>
      <c r="G2756" s="83"/>
      <c r="H2756" s="83"/>
      <c r="I2756" s="68"/>
      <c r="J2756" t="s">
        <v>9016</v>
      </c>
    </row>
    <row r="2757" spans="1:10">
      <c r="A2757" s="68">
        <v>7123</v>
      </c>
      <c r="B2757" s="68" t="s">
        <v>8597</v>
      </c>
      <c r="C2757" s="68"/>
      <c r="D2757" s="68"/>
      <c r="E2757" s="83"/>
      <c r="F2757" s="83"/>
      <c r="G2757" s="83"/>
      <c r="H2757" s="83"/>
      <c r="I2757" s="68"/>
      <c r="J2757" t="s">
        <v>9016</v>
      </c>
    </row>
    <row r="2758" spans="1:10">
      <c r="A2758" s="68">
        <v>7124</v>
      </c>
      <c r="B2758" s="68" t="s">
        <v>7087</v>
      </c>
      <c r="C2758" s="68"/>
      <c r="D2758" s="68"/>
      <c r="E2758" s="83"/>
      <c r="F2758" s="83"/>
      <c r="G2758" s="83"/>
      <c r="H2758" s="83"/>
      <c r="I2758" s="68"/>
      <c r="J2758" t="s">
        <v>9016</v>
      </c>
    </row>
    <row r="2759" spans="1:10">
      <c r="A2759" s="68">
        <v>7125</v>
      </c>
      <c r="B2759" s="68" t="s">
        <v>7088</v>
      </c>
      <c r="C2759" s="68"/>
      <c r="D2759" s="68"/>
      <c r="E2759" s="83"/>
      <c r="F2759" s="83"/>
      <c r="G2759" s="83"/>
      <c r="H2759" s="83"/>
      <c r="I2759" s="68"/>
      <c r="J2759" t="s">
        <v>9016</v>
      </c>
    </row>
    <row r="2760" spans="1:10">
      <c r="A2760" s="68">
        <v>7126</v>
      </c>
      <c r="B2760" s="68" t="s">
        <v>7089</v>
      </c>
      <c r="C2760" s="68"/>
      <c r="D2760" s="68"/>
      <c r="E2760" s="83"/>
      <c r="F2760" s="83"/>
      <c r="G2760" s="83"/>
      <c r="H2760" s="83"/>
      <c r="I2760" s="68"/>
      <c r="J2760" t="s">
        <v>9016</v>
      </c>
    </row>
    <row r="2761" spans="1:10">
      <c r="A2761" s="68">
        <v>7131</v>
      </c>
      <c r="B2761" s="68" t="s">
        <v>7090</v>
      </c>
      <c r="C2761" s="68"/>
      <c r="D2761" s="68"/>
      <c r="E2761" s="83"/>
      <c r="F2761" s="83"/>
      <c r="G2761" s="83"/>
      <c r="H2761" s="83"/>
      <c r="I2761" s="68"/>
      <c r="J2761" t="s">
        <v>9016</v>
      </c>
    </row>
    <row r="2762" spans="1:10">
      <c r="A2762" s="68">
        <v>7143</v>
      </c>
      <c r="B2762" s="68" t="s">
        <v>8224</v>
      </c>
      <c r="C2762" s="68"/>
      <c r="D2762" s="68"/>
      <c r="E2762" s="83" t="s">
        <v>3470</v>
      </c>
      <c r="F2762" s="83"/>
      <c r="G2762" s="83"/>
      <c r="H2762" s="83"/>
      <c r="I2762" s="68" t="s">
        <v>3676</v>
      </c>
      <c r="J2762" t="s">
        <v>9016</v>
      </c>
    </row>
    <row r="2763" spans="1:10">
      <c r="A2763" s="68">
        <v>7184</v>
      </c>
      <c r="B2763" s="68" t="s">
        <v>8319</v>
      </c>
      <c r="C2763" s="68"/>
      <c r="D2763" s="68"/>
      <c r="E2763" s="83" t="s">
        <v>3470</v>
      </c>
      <c r="F2763" s="83"/>
      <c r="G2763" s="83"/>
      <c r="H2763" s="83"/>
      <c r="I2763" s="68" t="s">
        <v>3674</v>
      </c>
      <c r="J2763" t="s">
        <v>9016</v>
      </c>
    </row>
    <row r="2764" spans="1:10">
      <c r="A2764" s="68">
        <v>7220</v>
      </c>
      <c r="B2764" s="68" t="s">
        <v>7091</v>
      </c>
      <c r="C2764" s="68"/>
      <c r="D2764" s="68"/>
      <c r="E2764" s="83"/>
      <c r="F2764" s="83"/>
      <c r="G2764" s="83"/>
      <c r="H2764" s="83"/>
      <c r="I2764" s="68"/>
      <c r="J2764" t="s">
        <v>9016</v>
      </c>
    </row>
    <row r="2765" spans="1:10">
      <c r="A2765" s="68">
        <v>7249</v>
      </c>
      <c r="B2765" s="68" t="s">
        <v>8598</v>
      </c>
      <c r="C2765" s="68"/>
      <c r="D2765" s="68"/>
      <c r="E2765" s="83"/>
      <c r="F2765" s="83"/>
      <c r="G2765" s="83"/>
      <c r="H2765" s="83"/>
      <c r="I2765" s="68"/>
      <c r="J2765" t="s">
        <v>9016</v>
      </c>
    </row>
    <row r="2766" spans="1:10">
      <c r="A2766" s="68">
        <v>7268</v>
      </c>
      <c r="B2766" s="68" t="s">
        <v>7092</v>
      </c>
      <c r="C2766" s="68"/>
      <c r="D2766" s="68"/>
      <c r="E2766" s="83"/>
      <c r="F2766" s="83"/>
      <c r="G2766" s="83"/>
      <c r="H2766" s="83"/>
      <c r="I2766" s="68"/>
      <c r="J2766" t="s">
        <v>9016</v>
      </c>
    </row>
    <row r="2767" spans="1:10">
      <c r="A2767" s="68">
        <v>7300</v>
      </c>
      <c r="B2767" s="68" t="s">
        <v>7093</v>
      </c>
      <c r="C2767" s="68"/>
      <c r="D2767" s="68"/>
      <c r="E2767" s="83"/>
      <c r="F2767" s="83"/>
      <c r="G2767" s="83"/>
      <c r="H2767" s="83"/>
      <c r="I2767" s="68"/>
      <c r="J2767" t="s">
        <v>9016</v>
      </c>
    </row>
    <row r="2768" spans="1:10">
      <c r="A2768" s="68">
        <v>7301</v>
      </c>
      <c r="B2768" s="68" t="s">
        <v>7094</v>
      </c>
      <c r="C2768" s="68"/>
      <c r="D2768" s="68"/>
      <c r="E2768" s="83"/>
      <c r="F2768" s="83"/>
      <c r="G2768" s="83"/>
      <c r="H2768" s="83"/>
      <c r="I2768" s="68"/>
      <c r="J2768" t="s">
        <v>9016</v>
      </c>
    </row>
    <row r="2769" spans="1:10">
      <c r="A2769" s="68">
        <v>7302</v>
      </c>
      <c r="B2769" s="68" t="s">
        <v>7095</v>
      </c>
      <c r="C2769" s="68"/>
      <c r="D2769" s="68"/>
      <c r="E2769" s="83"/>
      <c r="F2769" s="83"/>
      <c r="G2769" s="83"/>
      <c r="H2769" s="83"/>
      <c r="I2769" s="68"/>
      <c r="J2769" t="s">
        <v>9016</v>
      </c>
    </row>
    <row r="2770" spans="1:10">
      <c r="A2770" s="68">
        <v>7303</v>
      </c>
      <c r="B2770" s="68" t="s">
        <v>7096</v>
      </c>
      <c r="C2770" s="68"/>
      <c r="D2770" s="68"/>
      <c r="E2770" s="83"/>
      <c r="F2770" s="83"/>
      <c r="G2770" s="83"/>
      <c r="H2770" s="83"/>
      <c r="I2770" s="68"/>
      <c r="J2770" t="s">
        <v>9016</v>
      </c>
    </row>
    <row r="2771" spans="1:10">
      <c r="A2771" s="68">
        <v>7327</v>
      </c>
      <c r="B2771" s="68" t="s">
        <v>7097</v>
      </c>
      <c r="C2771" s="68"/>
      <c r="D2771" s="68"/>
      <c r="E2771" s="83"/>
      <c r="F2771" s="83"/>
      <c r="G2771" s="83"/>
      <c r="H2771" s="83"/>
      <c r="I2771" s="68"/>
      <c r="J2771" t="s">
        <v>9016</v>
      </c>
    </row>
    <row r="2772" spans="1:10">
      <c r="A2772" s="68">
        <v>7335</v>
      </c>
      <c r="B2772" s="68" t="s">
        <v>7098</v>
      </c>
      <c r="C2772" s="68"/>
      <c r="D2772" s="68" t="s">
        <v>3621</v>
      </c>
      <c r="E2772" s="83"/>
      <c r="F2772" s="83"/>
      <c r="G2772" s="83"/>
      <c r="H2772" s="83"/>
      <c r="I2772" s="68"/>
      <c r="J2772" t="s">
        <v>9016</v>
      </c>
    </row>
    <row r="2773" spans="1:10">
      <c r="A2773" s="68">
        <v>7336</v>
      </c>
      <c r="B2773" s="68" t="s">
        <v>7099</v>
      </c>
      <c r="C2773" s="68"/>
      <c r="D2773" s="68"/>
      <c r="E2773" s="83"/>
      <c r="F2773" s="83"/>
      <c r="G2773" s="83"/>
      <c r="H2773" s="83"/>
      <c r="I2773" s="68"/>
      <c r="J2773" t="s">
        <v>9016</v>
      </c>
    </row>
    <row r="2774" spans="1:10">
      <c r="A2774" s="68">
        <v>7337</v>
      </c>
      <c r="B2774" s="68" t="s">
        <v>7100</v>
      </c>
      <c r="C2774" s="68"/>
      <c r="D2774" s="68"/>
      <c r="E2774" s="83"/>
      <c r="F2774" s="83"/>
      <c r="G2774" s="83"/>
      <c r="H2774" s="83"/>
      <c r="I2774" s="68"/>
      <c r="J2774" t="s">
        <v>9016</v>
      </c>
    </row>
    <row r="2775" spans="1:10">
      <c r="A2775" s="68">
        <v>7338</v>
      </c>
      <c r="B2775" s="68" t="s">
        <v>8599</v>
      </c>
      <c r="C2775" s="68"/>
      <c r="D2775" s="68"/>
      <c r="E2775" s="83"/>
      <c r="F2775" s="83"/>
      <c r="G2775" s="83"/>
      <c r="H2775" s="83"/>
      <c r="I2775" s="68"/>
      <c r="J2775" t="s">
        <v>9016</v>
      </c>
    </row>
    <row r="2776" spans="1:10">
      <c r="A2776" s="68">
        <v>7339</v>
      </c>
      <c r="B2776" s="68" t="s">
        <v>7101</v>
      </c>
      <c r="C2776" s="68"/>
      <c r="D2776" s="68"/>
      <c r="E2776" s="83"/>
      <c r="F2776" s="83"/>
      <c r="G2776" s="83"/>
      <c r="H2776" s="83"/>
      <c r="I2776" s="68"/>
      <c r="J2776" t="s">
        <v>9016</v>
      </c>
    </row>
    <row r="2777" spans="1:10">
      <c r="A2777" s="68">
        <v>7340</v>
      </c>
      <c r="B2777" s="68" t="s">
        <v>7102</v>
      </c>
      <c r="C2777" s="68"/>
      <c r="D2777" s="68"/>
      <c r="E2777" s="83"/>
      <c r="F2777" s="83"/>
      <c r="G2777" s="83"/>
      <c r="H2777" s="83"/>
      <c r="I2777" s="68"/>
      <c r="J2777" t="s">
        <v>9016</v>
      </c>
    </row>
    <row r="2778" spans="1:10">
      <c r="A2778" s="68">
        <v>7341</v>
      </c>
      <c r="B2778" s="68" t="s">
        <v>7103</v>
      </c>
      <c r="C2778" s="68"/>
      <c r="D2778" s="68"/>
      <c r="E2778" s="83"/>
      <c r="F2778" s="83"/>
      <c r="G2778" s="83"/>
      <c r="H2778" s="83"/>
      <c r="I2778" s="68"/>
      <c r="J2778" t="s">
        <v>9016</v>
      </c>
    </row>
    <row r="2779" spans="1:10">
      <c r="A2779" s="68">
        <v>7342</v>
      </c>
      <c r="B2779" s="68" t="s">
        <v>7104</v>
      </c>
      <c r="C2779" s="68"/>
      <c r="D2779" s="68"/>
      <c r="E2779" s="83"/>
      <c r="F2779" s="83"/>
      <c r="G2779" s="83"/>
      <c r="H2779" s="83"/>
      <c r="I2779" s="68"/>
      <c r="J2779" t="s">
        <v>9016</v>
      </c>
    </row>
    <row r="2780" spans="1:10">
      <c r="A2780" s="68">
        <v>7343</v>
      </c>
      <c r="B2780" s="68" t="s">
        <v>7105</v>
      </c>
      <c r="C2780" s="68"/>
      <c r="D2780" s="68"/>
      <c r="E2780" s="83"/>
      <c r="F2780" s="83"/>
      <c r="G2780" s="83"/>
      <c r="H2780" s="83"/>
      <c r="I2780" s="68"/>
      <c r="J2780" t="s">
        <v>9016</v>
      </c>
    </row>
    <row r="2781" spans="1:10">
      <c r="A2781" s="68">
        <v>7344</v>
      </c>
      <c r="B2781" s="68" t="s">
        <v>7106</v>
      </c>
      <c r="C2781" s="68"/>
      <c r="D2781" s="68"/>
      <c r="E2781" s="83"/>
      <c r="F2781" s="83"/>
      <c r="G2781" s="83"/>
      <c r="H2781" s="83"/>
      <c r="I2781" s="68"/>
      <c r="J2781" t="s">
        <v>9016</v>
      </c>
    </row>
    <row r="2782" spans="1:10">
      <c r="A2782" s="68">
        <v>7347</v>
      </c>
      <c r="B2782" s="68" t="s">
        <v>8600</v>
      </c>
      <c r="C2782" s="68"/>
      <c r="D2782" s="68"/>
      <c r="E2782" s="83"/>
      <c r="F2782" s="83"/>
      <c r="G2782" s="83"/>
      <c r="H2782" s="83"/>
      <c r="I2782" s="68"/>
      <c r="J2782" t="s">
        <v>9016</v>
      </c>
    </row>
    <row r="2783" spans="1:10">
      <c r="A2783" s="68">
        <v>7348</v>
      </c>
      <c r="B2783" s="68" t="s">
        <v>8601</v>
      </c>
      <c r="C2783" s="68"/>
      <c r="D2783" s="68"/>
      <c r="E2783" s="83"/>
      <c r="F2783" s="83"/>
      <c r="G2783" s="83"/>
      <c r="H2783" s="83"/>
      <c r="I2783" s="68"/>
      <c r="J2783" t="s">
        <v>9016</v>
      </c>
    </row>
    <row r="2784" spans="1:10">
      <c r="A2784" s="68">
        <v>7349</v>
      </c>
      <c r="B2784" s="68" t="s">
        <v>7107</v>
      </c>
      <c r="C2784" s="68"/>
      <c r="D2784" s="68" t="s">
        <v>3622</v>
      </c>
      <c r="E2784" s="83"/>
      <c r="F2784" s="83"/>
      <c r="G2784" s="83"/>
      <c r="H2784" s="83"/>
      <c r="I2784" s="68"/>
      <c r="J2784" t="s">
        <v>9016</v>
      </c>
    </row>
    <row r="2785" spans="1:10">
      <c r="A2785" s="68">
        <v>7379</v>
      </c>
      <c r="B2785" s="68" t="s">
        <v>7108</v>
      </c>
      <c r="C2785" s="68"/>
      <c r="D2785" s="68"/>
      <c r="E2785" s="83"/>
      <c r="F2785" s="83"/>
      <c r="G2785" s="83"/>
      <c r="H2785" s="83"/>
      <c r="I2785" s="68"/>
      <c r="J2785" t="s">
        <v>9016</v>
      </c>
    </row>
    <row r="2786" spans="1:10">
      <c r="A2786" s="68">
        <v>7380</v>
      </c>
      <c r="B2786" s="68" t="s">
        <v>7109</v>
      </c>
      <c r="C2786" s="68"/>
      <c r="D2786" s="68"/>
      <c r="E2786" s="83"/>
      <c r="F2786" s="83"/>
      <c r="G2786" s="83"/>
      <c r="H2786" s="83"/>
      <c r="I2786" s="68"/>
      <c r="J2786" t="s">
        <v>9016</v>
      </c>
    </row>
    <row r="2787" spans="1:10">
      <c r="A2787" s="68">
        <v>7381</v>
      </c>
      <c r="B2787" s="68" t="s">
        <v>8602</v>
      </c>
      <c r="C2787" s="68"/>
      <c r="D2787" s="68"/>
      <c r="E2787" s="83"/>
      <c r="F2787" s="83"/>
      <c r="G2787" s="83"/>
      <c r="H2787" s="83"/>
      <c r="I2787" s="68"/>
      <c r="J2787" t="s">
        <v>9016</v>
      </c>
    </row>
    <row r="2788" spans="1:10">
      <c r="A2788" s="68">
        <v>7384</v>
      </c>
      <c r="B2788" s="68" t="s">
        <v>7110</v>
      </c>
      <c r="C2788" s="68"/>
      <c r="D2788" s="68"/>
      <c r="E2788" s="83"/>
      <c r="F2788" s="83"/>
      <c r="G2788" s="83"/>
      <c r="H2788" s="83"/>
      <c r="I2788" s="68"/>
      <c r="J2788" t="s">
        <v>9016</v>
      </c>
    </row>
    <row r="2789" spans="1:10">
      <c r="A2789" s="68">
        <v>7388</v>
      </c>
      <c r="B2789" s="68" t="s">
        <v>8603</v>
      </c>
      <c r="C2789" s="68"/>
      <c r="D2789" s="68"/>
      <c r="E2789" s="83"/>
      <c r="F2789" s="83"/>
      <c r="G2789" s="83"/>
      <c r="H2789" s="83"/>
      <c r="I2789" s="68"/>
      <c r="J2789" t="s">
        <v>9016</v>
      </c>
    </row>
    <row r="2790" spans="1:10">
      <c r="A2790" s="68">
        <v>7405</v>
      </c>
      <c r="B2790" s="68" t="s">
        <v>7111</v>
      </c>
      <c r="C2790" s="68"/>
      <c r="D2790" s="68"/>
      <c r="E2790" s="83"/>
      <c r="F2790" s="83"/>
      <c r="G2790" s="83"/>
      <c r="H2790" s="83"/>
      <c r="I2790" s="68"/>
      <c r="J2790" t="s">
        <v>9016</v>
      </c>
    </row>
    <row r="2791" spans="1:10">
      <c r="A2791" s="68">
        <v>7438</v>
      </c>
      <c r="B2791" s="68" t="s">
        <v>7112</v>
      </c>
      <c r="C2791" s="68"/>
      <c r="D2791" s="68"/>
      <c r="E2791" s="83"/>
      <c r="F2791" s="83"/>
      <c r="G2791" s="83"/>
      <c r="H2791" s="83"/>
      <c r="I2791" s="68"/>
      <c r="J2791" t="s">
        <v>9016</v>
      </c>
    </row>
    <row r="2792" spans="1:10">
      <c r="A2792" s="68">
        <v>7530</v>
      </c>
      <c r="B2792" s="68" t="s">
        <v>7113</v>
      </c>
      <c r="C2792" s="68"/>
      <c r="D2792" s="68"/>
      <c r="E2792" s="83"/>
      <c r="F2792" s="83"/>
      <c r="G2792" s="83"/>
      <c r="H2792" s="83"/>
      <c r="I2792" s="68"/>
      <c r="J2792" t="s">
        <v>9016</v>
      </c>
    </row>
    <row r="2793" spans="1:10">
      <c r="A2793" s="68">
        <v>7587</v>
      </c>
      <c r="B2793" s="68" t="s">
        <v>7114</v>
      </c>
      <c r="C2793" s="68"/>
      <c r="D2793" s="68"/>
      <c r="E2793" s="83"/>
      <c r="F2793" s="83"/>
      <c r="G2793" s="83"/>
      <c r="H2793" s="83"/>
      <c r="I2793" s="68"/>
      <c r="J2793" t="s">
        <v>9016</v>
      </c>
    </row>
    <row r="2794" spans="1:10">
      <c r="A2794" s="68">
        <v>7604</v>
      </c>
      <c r="B2794" s="68" t="s">
        <v>8604</v>
      </c>
      <c r="C2794" s="68"/>
      <c r="D2794" s="68"/>
      <c r="E2794" s="83"/>
      <c r="F2794" s="83"/>
      <c r="G2794" s="83"/>
      <c r="H2794" s="83"/>
      <c r="I2794" s="68"/>
      <c r="J2794" t="s">
        <v>9016</v>
      </c>
    </row>
    <row r="2795" spans="1:10">
      <c r="A2795" s="68">
        <v>7623</v>
      </c>
      <c r="B2795" s="68" t="s">
        <v>7115</v>
      </c>
      <c r="C2795" s="68"/>
      <c r="D2795" s="68" t="s">
        <v>3623</v>
      </c>
      <c r="E2795" s="83"/>
      <c r="F2795" s="83"/>
      <c r="G2795" s="83"/>
      <c r="H2795" s="83"/>
      <c r="I2795" s="68"/>
      <c r="J2795" t="s">
        <v>9016</v>
      </c>
    </row>
    <row r="2796" spans="1:10">
      <c r="A2796" s="68">
        <v>7624</v>
      </c>
      <c r="B2796" s="68" t="s">
        <v>7116</v>
      </c>
      <c r="C2796" s="68"/>
      <c r="D2796" s="68" t="s">
        <v>3624</v>
      </c>
      <c r="E2796" s="83"/>
      <c r="F2796" s="83"/>
      <c r="G2796" s="83"/>
      <c r="H2796" s="83"/>
      <c r="I2796" s="68"/>
      <c r="J2796" t="s">
        <v>9016</v>
      </c>
    </row>
    <row r="2797" spans="1:10">
      <c r="A2797" s="68">
        <v>7629</v>
      </c>
      <c r="B2797" s="68" t="s">
        <v>7117</v>
      </c>
      <c r="C2797" s="68"/>
      <c r="D2797" s="68"/>
      <c r="E2797" s="83"/>
      <c r="F2797" s="83"/>
      <c r="G2797" s="83"/>
      <c r="H2797" s="83"/>
      <c r="I2797" s="68"/>
      <c r="J2797" t="s">
        <v>9016</v>
      </c>
    </row>
    <row r="2798" spans="1:10">
      <c r="A2798" s="68">
        <v>7665</v>
      </c>
      <c r="B2798" s="68" t="s">
        <v>7118</v>
      </c>
      <c r="C2798" s="68"/>
      <c r="D2798" s="68"/>
      <c r="E2798" s="83"/>
      <c r="F2798" s="83"/>
      <c r="G2798" s="83"/>
      <c r="H2798" s="83"/>
      <c r="I2798" s="68"/>
      <c r="J2798" t="s">
        <v>9016</v>
      </c>
    </row>
    <row r="2799" spans="1:10">
      <c r="A2799" s="68">
        <v>7666</v>
      </c>
      <c r="B2799" s="68" t="s">
        <v>7119</v>
      </c>
      <c r="C2799" s="68"/>
      <c r="D2799" s="68"/>
      <c r="E2799" s="83"/>
      <c r="F2799" s="83"/>
      <c r="G2799" s="83"/>
      <c r="H2799" s="83"/>
      <c r="I2799" s="68"/>
      <c r="J2799" t="s">
        <v>9016</v>
      </c>
    </row>
    <row r="2800" spans="1:10">
      <c r="A2800" s="68">
        <v>7677</v>
      </c>
      <c r="B2800" s="68" t="s">
        <v>7120</v>
      </c>
      <c r="C2800" s="68"/>
      <c r="D2800" s="68"/>
      <c r="E2800" s="83"/>
      <c r="F2800" s="83"/>
      <c r="G2800" s="83"/>
      <c r="H2800" s="83"/>
      <c r="I2800" s="68"/>
      <c r="J2800" t="s">
        <v>9016</v>
      </c>
    </row>
    <row r="2801" spans="1:10">
      <c r="A2801" s="68">
        <v>7695</v>
      </c>
      <c r="B2801" s="68" t="s">
        <v>7121</v>
      </c>
      <c r="C2801" s="68"/>
      <c r="D2801" s="68"/>
      <c r="E2801" s="83"/>
      <c r="F2801" s="83"/>
      <c r="G2801" s="83"/>
      <c r="H2801" s="83"/>
      <c r="I2801" s="68"/>
      <c r="J2801" t="s">
        <v>9016</v>
      </c>
    </row>
    <row r="2802" spans="1:10">
      <c r="A2802" s="68">
        <v>7725</v>
      </c>
      <c r="B2802" s="68" t="s">
        <v>7122</v>
      </c>
      <c r="C2802" s="68"/>
      <c r="D2802" s="68"/>
      <c r="E2802" s="83"/>
      <c r="F2802" s="83"/>
      <c r="G2802" s="83"/>
      <c r="H2802" s="83"/>
      <c r="I2802" s="68"/>
      <c r="J2802" t="s">
        <v>9016</v>
      </c>
    </row>
    <row r="2803" spans="1:10">
      <c r="A2803" s="68">
        <v>7726</v>
      </c>
      <c r="B2803" s="68" t="s">
        <v>7123</v>
      </c>
      <c r="C2803" s="68"/>
      <c r="D2803" s="68"/>
      <c r="E2803" s="83"/>
      <c r="F2803" s="83"/>
      <c r="G2803" s="83"/>
      <c r="H2803" s="83"/>
      <c r="I2803" s="68"/>
      <c r="J2803" t="s">
        <v>9016</v>
      </c>
    </row>
    <row r="2804" spans="1:10">
      <c r="A2804" s="68">
        <v>7727</v>
      </c>
      <c r="B2804" s="68" t="s">
        <v>7124</v>
      </c>
      <c r="C2804" s="68"/>
      <c r="D2804" s="68"/>
      <c r="E2804" s="83"/>
      <c r="F2804" s="83"/>
      <c r="G2804" s="83"/>
      <c r="H2804" s="83"/>
      <c r="I2804" s="68"/>
      <c r="J2804" t="s">
        <v>9016</v>
      </c>
    </row>
    <row r="2805" spans="1:10">
      <c r="A2805" s="68">
        <v>7728</v>
      </c>
      <c r="B2805" s="68" t="s">
        <v>7125</v>
      </c>
      <c r="C2805" s="68"/>
      <c r="D2805" s="68"/>
      <c r="E2805" s="83"/>
      <c r="F2805" s="83"/>
      <c r="G2805" s="83"/>
      <c r="H2805" s="83"/>
      <c r="I2805" s="68"/>
      <c r="J2805" t="s">
        <v>9016</v>
      </c>
    </row>
    <row r="2806" spans="1:10">
      <c r="A2806" s="68">
        <v>7729</v>
      </c>
      <c r="B2806" s="68" t="s">
        <v>8320</v>
      </c>
      <c r="C2806" s="68"/>
      <c r="D2806" s="68"/>
      <c r="E2806" s="83" t="s">
        <v>3470</v>
      </c>
      <c r="F2806" s="83"/>
      <c r="G2806" s="83"/>
      <c r="H2806" s="83"/>
      <c r="I2806" s="68" t="s">
        <v>3674</v>
      </c>
      <c r="J2806" t="s">
        <v>9016</v>
      </c>
    </row>
    <row r="2807" spans="1:10">
      <c r="A2807" s="68">
        <v>7730</v>
      </c>
      <c r="B2807" s="68" t="s">
        <v>7126</v>
      </c>
      <c r="C2807" s="68"/>
      <c r="D2807" s="68"/>
      <c r="E2807" s="83"/>
      <c r="F2807" s="83"/>
      <c r="G2807" s="83"/>
      <c r="H2807" s="83"/>
      <c r="I2807" s="68"/>
      <c r="J2807" t="s">
        <v>9016</v>
      </c>
    </row>
    <row r="2808" spans="1:10">
      <c r="A2808" s="68">
        <v>7742</v>
      </c>
      <c r="B2808" s="68" t="s">
        <v>7127</v>
      </c>
      <c r="C2808" s="68"/>
      <c r="D2808" s="68"/>
      <c r="E2808" s="83"/>
      <c r="F2808" s="83"/>
      <c r="G2808" s="83"/>
      <c r="H2808" s="83"/>
      <c r="I2808" s="68"/>
      <c r="J2808" t="s">
        <v>9016</v>
      </c>
    </row>
    <row r="2809" spans="1:10">
      <c r="A2809" s="68">
        <v>7760</v>
      </c>
      <c r="B2809" s="68" t="s">
        <v>8321</v>
      </c>
      <c r="C2809" s="68"/>
      <c r="D2809" s="68"/>
      <c r="E2809" s="83" t="s">
        <v>3470</v>
      </c>
      <c r="F2809" s="83"/>
      <c r="G2809" s="83"/>
      <c r="H2809" s="83"/>
      <c r="I2809" s="68" t="s">
        <v>3679</v>
      </c>
      <c r="J2809" t="s">
        <v>9016</v>
      </c>
    </row>
    <row r="2810" spans="1:10">
      <c r="A2810" s="68">
        <v>7761</v>
      </c>
      <c r="B2810" s="68" t="s">
        <v>8322</v>
      </c>
      <c r="C2810" s="68"/>
      <c r="D2810" s="68"/>
      <c r="E2810" s="83" t="s">
        <v>3470</v>
      </c>
      <c r="F2810" s="83"/>
      <c r="G2810" s="83"/>
      <c r="H2810" s="83"/>
      <c r="I2810" s="68" t="s">
        <v>3679</v>
      </c>
      <c r="J2810" t="s">
        <v>9016</v>
      </c>
    </row>
    <row r="2811" spans="1:10">
      <c r="A2811" s="68">
        <v>7762</v>
      </c>
      <c r="B2811" s="68" t="s">
        <v>7128</v>
      </c>
      <c r="C2811" s="68"/>
      <c r="D2811" s="68"/>
      <c r="E2811" s="83"/>
      <c r="F2811" s="83"/>
      <c r="G2811" s="83"/>
      <c r="H2811" s="83"/>
      <c r="I2811" s="68"/>
      <c r="J2811" t="s">
        <v>9016</v>
      </c>
    </row>
    <row r="2812" spans="1:10">
      <c r="A2812" s="68">
        <v>7763</v>
      </c>
      <c r="B2812" s="68" t="s">
        <v>7129</v>
      </c>
      <c r="C2812" s="68"/>
      <c r="D2812" s="68"/>
      <c r="E2812" s="83"/>
      <c r="F2812" s="83"/>
      <c r="G2812" s="83"/>
      <c r="H2812" s="83"/>
      <c r="I2812" s="68"/>
      <c r="J2812" t="s">
        <v>9016</v>
      </c>
    </row>
    <row r="2813" spans="1:10">
      <c r="A2813" s="68">
        <v>7764</v>
      </c>
      <c r="B2813" s="68" t="s">
        <v>7130</v>
      </c>
      <c r="C2813" s="68"/>
      <c r="D2813" s="68"/>
      <c r="E2813" s="83"/>
      <c r="F2813" s="83"/>
      <c r="G2813" s="83"/>
      <c r="H2813" s="83"/>
      <c r="I2813" s="68"/>
      <c r="J2813" t="s">
        <v>9016</v>
      </c>
    </row>
    <row r="2814" spans="1:10">
      <c r="A2814" s="68">
        <v>7766</v>
      </c>
      <c r="B2814" s="68" t="s">
        <v>7131</v>
      </c>
      <c r="C2814" s="68"/>
      <c r="D2814" s="68"/>
      <c r="E2814" s="83"/>
      <c r="F2814" s="83"/>
      <c r="G2814" s="83"/>
      <c r="H2814" s="83"/>
      <c r="I2814" s="68"/>
      <c r="J2814" t="s">
        <v>9016</v>
      </c>
    </row>
    <row r="2815" spans="1:10">
      <c r="A2815" s="68">
        <v>7767</v>
      </c>
      <c r="B2815" s="68" t="s">
        <v>7132</v>
      </c>
      <c r="C2815" s="68"/>
      <c r="D2815" s="68"/>
      <c r="E2815" s="83"/>
      <c r="F2815" s="83"/>
      <c r="G2815" s="83"/>
      <c r="H2815" s="83"/>
      <c r="I2815" s="68"/>
      <c r="J2815" t="s">
        <v>9016</v>
      </c>
    </row>
    <row r="2816" spans="1:10">
      <c r="A2816" s="68">
        <v>7768</v>
      </c>
      <c r="B2816" s="68" t="s">
        <v>7133</v>
      </c>
      <c r="C2816" s="68"/>
      <c r="D2816" s="68"/>
      <c r="E2816" s="83"/>
      <c r="F2816" s="83"/>
      <c r="G2816" s="83"/>
      <c r="H2816" s="83"/>
      <c r="I2816" s="68"/>
      <c r="J2816" t="s">
        <v>9016</v>
      </c>
    </row>
    <row r="2817" spans="1:10">
      <c r="A2817" s="68">
        <v>7769</v>
      </c>
      <c r="B2817" s="68" t="s">
        <v>7134</v>
      </c>
      <c r="C2817" s="68"/>
      <c r="D2817" s="68" t="s">
        <v>3625</v>
      </c>
      <c r="E2817" s="83"/>
      <c r="F2817" s="83"/>
      <c r="G2817" s="83"/>
      <c r="H2817" s="83"/>
      <c r="I2817" s="68"/>
      <c r="J2817" t="s">
        <v>9016</v>
      </c>
    </row>
    <row r="2818" spans="1:10">
      <c r="A2818" s="68">
        <v>7770</v>
      </c>
      <c r="B2818" s="68" t="s">
        <v>7135</v>
      </c>
      <c r="C2818" s="68"/>
      <c r="D2818" s="68"/>
      <c r="E2818" s="83"/>
      <c r="F2818" s="83"/>
      <c r="G2818" s="83"/>
      <c r="H2818" s="83"/>
      <c r="I2818" s="68"/>
      <c r="J2818" t="s">
        <v>9016</v>
      </c>
    </row>
    <row r="2819" spans="1:10">
      <c r="A2819" s="68">
        <v>7771</v>
      </c>
      <c r="B2819" s="68" t="s">
        <v>7136</v>
      </c>
      <c r="C2819" s="68"/>
      <c r="D2819" s="68"/>
      <c r="E2819" s="83"/>
      <c r="F2819" s="83"/>
      <c r="G2819" s="83"/>
      <c r="H2819" s="83"/>
      <c r="I2819" s="68"/>
      <c r="J2819" t="s">
        <v>9016</v>
      </c>
    </row>
    <row r="2820" spans="1:10">
      <c r="A2820" s="68">
        <v>7772</v>
      </c>
      <c r="B2820" s="68" t="s">
        <v>7137</v>
      </c>
      <c r="C2820" s="68"/>
      <c r="D2820" s="68"/>
      <c r="E2820" s="83"/>
      <c r="F2820" s="83"/>
      <c r="G2820" s="83"/>
      <c r="H2820" s="83"/>
      <c r="I2820" s="68"/>
      <c r="J2820" t="s">
        <v>9016</v>
      </c>
    </row>
    <row r="2821" spans="1:10">
      <c r="A2821" s="68">
        <v>7773</v>
      </c>
      <c r="B2821" s="68" t="s">
        <v>7138</v>
      </c>
      <c r="C2821" s="68"/>
      <c r="D2821" s="68"/>
      <c r="E2821" s="83"/>
      <c r="F2821" s="83"/>
      <c r="G2821" s="83"/>
      <c r="H2821" s="83"/>
      <c r="I2821" s="68"/>
      <c r="J2821" t="s">
        <v>9016</v>
      </c>
    </row>
    <row r="2822" spans="1:10">
      <c r="A2822" s="68">
        <v>7776</v>
      </c>
      <c r="B2822" s="68" t="s">
        <v>8323</v>
      </c>
      <c r="C2822" s="68"/>
      <c r="D2822" s="68"/>
      <c r="E2822" s="83" t="s">
        <v>3470</v>
      </c>
      <c r="F2822" s="83"/>
      <c r="G2822" s="83"/>
      <c r="H2822" s="83"/>
      <c r="I2822" s="68" t="s">
        <v>3676</v>
      </c>
      <c r="J2822" t="s">
        <v>9016</v>
      </c>
    </row>
    <row r="2823" spans="1:10">
      <c r="A2823" s="68">
        <v>7810</v>
      </c>
      <c r="B2823" s="68" t="s">
        <v>7139</v>
      </c>
      <c r="C2823" s="68"/>
      <c r="D2823" s="68"/>
      <c r="E2823" s="83"/>
      <c r="F2823" s="83"/>
      <c r="G2823" s="83"/>
      <c r="H2823" s="83"/>
      <c r="I2823" s="68"/>
      <c r="J2823" t="s">
        <v>9016</v>
      </c>
    </row>
    <row r="2824" spans="1:10">
      <c r="A2824" s="68">
        <v>7813</v>
      </c>
      <c r="B2824" s="68" t="s">
        <v>7140</v>
      </c>
      <c r="C2824" s="68"/>
      <c r="D2824" s="68"/>
      <c r="E2824" s="83"/>
      <c r="F2824" s="83"/>
      <c r="G2824" s="83"/>
      <c r="H2824" s="83"/>
      <c r="I2824" s="68"/>
      <c r="J2824" t="s">
        <v>9016</v>
      </c>
    </row>
    <row r="2825" spans="1:10">
      <c r="A2825" s="68">
        <v>7814</v>
      </c>
      <c r="B2825" s="68" t="s">
        <v>7141</v>
      </c>
      <c r="C2825" s="68"/>
      <c r="D2825" s="68"/>
      <c r="E2825" s="83"/>
      <c r="F2825" s="83"/>
      <c r="G2825" s="83"/>
      <c r="H2825" s="83"/>
      <c r="I2825" s="68"/>
      <c r="J2825" t="s">
        <v>9016</v>
      </c>
    </row>
    <row r="2826" spans="1:10">
      <c r="A2826" s="68">
        <v>7815</v>
      </c>
      <c r="B2826" s="68" t="s">
        <v>7142</v>
      </c>
      <c r="C2826" s="68"/>
      <c r="D2826" s="68" t="s">
        <v>3626</v>
      </c>
      <c r="E2826" s="83"/>
      <c r="F2826" s="83"/>
      <c r="G2826" s="83"/>
      <c r="H2826" s="83"/>
      <c r="I2826" s="68"/>
      <c r="J2826" t="s">
        <v>9016</v>
      </c>
    </row>
    <row r="2827" spans="1:10">
      <c r="A2827" s="68">
        <v>7816</v>
      </c>
      <c r="B2827" s="68" t="s">
        <v>8225</v>
      </c>
      <c r="C2827" s="68"/>
      <c r="D2827" s="68"/>
      <c r="E2827" s="83" t="s">
        <v>3470</v>
      </c>
      <c r="F2827" s="83"/>
      <c r="G2827" s="83"/>
      <c r="H2827" s="83"/>
      <c r="I2827" s="68" t="s">
        <v>3679</v>
      </c>
      <c r="J2827" t="s">
        <v>9016</v>
      </c>
    </row>
    <row r="2828" spans="1:10">
      <c r="A2828" s="68">
        <v>7817</v>
      </c>
      <c r="B2828" s="68" t="s">
        <v>7143</v>
      </c>
      <c r="C2828" s="68"/>
      <c r="D2828" s="68"/>
      <c r="E2828" s="83"/>
      <c r="F2828" s="83"/>
      <c r="G2828" s="83"/>
      <c r="H2828" s="83"/>
      <c r="I2828" s="68"/>
      <c r="J2828" t="s">
        <v>9016</v>
      </c>
    </row>
    <row r="2829" spans="1:10">
      <c r="A2829" s="68">
        <v>7818</v>
      </c>
      <c r="B2829" s="68" t="s">
        <v>8226</v>
      </c>
      <c r="C2829" s="68"/>
      <c r="D2829" s="68"/>
      <c r="E2829" s="83" t="s">
        <v>3470</v>
      </c>
      <c r="F2829" s="83"/>
      <c r="G2829" s="83"/>
      <c r="H2829" s="83"/>
      <c r="I2829" s="68" t="s">
        <v>3679</v>
      </c>
      <c r="J2829" t="s">
        <v>9016</v>
      </c>
    </row>
    <row r="2830" spans="1:10">
      <c r="A2830" s="68">
        <v>7819</v>
      </c>
      <c r="B2830" s="68" t="s">
        <v>8227</v>
      </c>
      <c r="C2830" s="68"/>
      <c r="D2830" s="68"/>
      <c r="E2830" s="83"/>
      <c r="F2830" s="83"/>
      <c r="G2830" s="83"/>
      <c r="H2830" s="83"/>
      <c r="I2830" s="68"/>
      <c r="J2830" t="s">
        <v>9016</v>
      </c>
    </row>
    <row r="2831" spans="1:10">
      <c r="A2831" s="68">
        <v>7820</v>
      </c>
      <c r="B2831" s="68" t="s">
        <v>8228</v>
      </c>
      <c r="C2831" s="68"/>
      <c r="D2831" s="68"/>
      <c r="E2831" s="83"/>
      <c r="F2831" s="83"/>
      <c r="G2831" s="83"/>
      <c r="H2831" s="83"/>
      <c r="I2831" s="68"/>
      <c r="J2831" t="s">
        <v>9016</v>
      </c>
    </row>
    <row r="2832" spans="1:10">
      <c r="A2832" s="68">
        <v>7821</v>
      </c>
      <c r="B2832" s="68" t="s">
        <v>8229</v>
      </c>
      <c r="C2832" s="68"/>
      <c r="D2832" s="68" t="s">
        <v>4245</v>
      </c>
      <c r="E2832" s="83"/>
      <c r="F2832" s="83"/>
      <c r="G2832" s="83"/>
      <c r="H2832" s="83"/>
      <c r="I2832" s="68"/>
      <c r="J2832" t="s">
        <v>9016</v>
      </c>
    </row>
    <row r="2833" spans="1:10">
      <c r="A2833" s="68">
        <v>7822</v>
      </c>
      <c r="B2833" s="68" t="s">
        <v>8230</v>
      </c>
      <c r="C2833" s="68"/>
      <c r="D2833" s="68"/>
      <c r="E2833" s="83"/>
      <c r="F2833" s="83"/>
      <c r="G2833" s="83"/>
      <c r="H2833" s="83"/>
      <c r="I2833" s="68"/>
      <c r="J2833" t="s">
        <v>9016</v>
      </c>
    </row>
    <row r="2834" spans="1:10">
      <c r="A2834" s="68">
        <v>7823</v>
      </c>
      <c r="B2834" s="68" t="s">
        <v>8231</v>
      </c>
      <c r="C2834" s="68"/>
      <c r="D2834" s="68"/>
      <c r="E2834" s="83"/>
      <c r="F2834" s="83"/>
      <c r="G2834" s="83"/>
      <c r="H2834" s="83"/>
      <c r="I2834" s="68"/>
      <c r="J2834" t="s">
        <v>9016</v>
      </c>
    </row>
    <row r="2835" spans="1:10">
      <c r="A2835" s="68">
        <v>7824</v>
      </c>
      <c r="B2835" s="68" t="s">
        <v>8232</v>
      </c>
      <c r="C2835" s="68"/>
      <c r="D2835" s="68"/>
      <c r="E2835" s="83"/>
      <c r="F2835" s="83"/>
      <c r="G2835" s="83"/>
      <c r="H2835" s="83"/>
      <c r="I2835" s="68"/>
      <c r="J2835" t="s">
        <v>9016</v>
      </c>
    </row>
    <row r="2836" spans="1:10">
      <c r="A2836" s="68">
        <v>7825</v>
      </c>
      <c r="B2836" s="68" t="s">
        <v>8233</v>
      </c>
      <c r="C2836" s="68"/>
      <c r="D2836" s="68" t="s">
        <v>4246</v>
      </c>
      <c r="E2836" s="83"/>
      <c r="F2836" s="83"/>
      <c r="G2836" s="83"/>
      <c r="H2836" s="83"/>
      <c r="I2836" s="68"/>
      <c r="J2836" t="s">
        <v>9016</v>
      </c>
    </row>
    <row r="2837" spans="1:10">
      <c r="A2837" s="68">
        <v>7826</v>
      </c>
      <c r="B2837" s="68" t="s">
        <v>8234</v>
      </c>
      <c r="C2837" s="68"/>
      <c r="D2837" s="68"/>
      <c r="E2837" s="83"/>
      <c r="F2837" s="83"/>
      <c r="G2837" s="83"/>
      <c r="H2837" s="83"/>
      <c r="I2837" s="68"/>
      <c r="J2837" t="s">
        <v>9016</v>
      </c>
    </row>
    <row r="2838" spans="1:10">
      <c r="A2838" s="68">
        <v>7827</v>
      </c>
      <c r="B2838" s="68" t="s">
        <v>8235</v>
      </c>
      <c r="C2838" s="68"/>
      <c r="D2838" s="68"/>
      <c r="E2838" s="83"/>
      <c r="F2838" s="83"/>
      <c r="G2838" s="83"/>
      <c r="H2838" s="83"/>
      <c r="I2838" s="68"/>
      <c r="J2838" t="s">
        <v>9016</v>
      </c>
    </row>
    <row r="2839" spans="1:10">
      <c r="A2839" s="68">
        <v>7828</v>
      </c>
      <c r="B2839" s="68" t="s">
        <v>8236</v>
      </c>
      <c r="C2839" s="68"/>
      <c r="D2839" s="68"/>
      <c r="E2839" s="83"/>
      <c r="F2839" s="83"/>
      <c r="G2839" s="83"/>
      <c r="H2839" s="83"/>
      <c r="I2839" s="68"/>
      <c r="J2839" t="s">
        <v>9016</v>
      </c>
    </row>
    <row r="2840" spans="1:10">
      <c r="A2840" s="68">
        <v>7829</v>
      </c>
      <c r="B2840" s="68" t="s">
        <v>8237</v>
      </c>
      <c r="C2840" s="68"/>
      <c r="D2840" s="68"/>
      <c r="E2840" s="83"/>
      <c r="F2840" s="83"/>
      <c r="G2840" s="83"/>
      <c r="H2840" s="83"/>
      <c r="I2840" s="68"/>
      <c r="J2840" t="s">
        <v>9016</v>
      </c>
    </row>
    <row r="2841" spans="1:10">
      <c r="A2841" s="68">
        <v>7830</v>
      </c>
      <c r="B2841" s="68" t="s">
        <v>8238</v>
      </c>
      <c r="C2841" s="68"/>
      <c r="D2841" s="68"/>
      <c r="E2841" s="83"/>
      <c r="F2841" s="83"/>
      <c r="G2841" s="83"/>
      <c r="H2841" s="83"/>
      <c r="I2841" s="68"/>
      <c r="J2841" t="s">
        <v>9016</v>
      </c>
    </row>
    <row r="2842" spans="1:10">
      <c r="A2842" s="68">
        <v>7831</v>
      </c>
      <c r="B2842" s="68" t="s">
        <v>8239</v>
      </c>
      <c r="C2842" s="68"/>
      <c r="D2842" s="68"/>
      <c r="E2842" s="83"/>
      <c r="F2842" s="83"/>
      <c r="G2842" s="83"/>
      <c r="H2842" s="83"/>
      <c r="I2842" s="68"/>
      <c r="J2842" t="s">
        <v>9016</v>
      </c>
    </row>
    <row r="2843" spans="1:10">
      <c r="A2843" s="68">
        <v>7832</v>
      </c>
      <c r="B2843" s="68" t="s">
        <v>8240</v>
      </c>
      <c r="C2843" s="68"/>
      <c r="D2843" s="68"/>
      <c r="E2843" s="83"/>
      <c r="F2843" s="83"/>
      <c r="G2843" s="83"/>
      <c r="H2843" s="83"/>
      <c r="I2843" s="68"/>
      <c r="J2843" t="s">
        <v>9016</v>
      </c>
    </row>
    <row r="2844" spans="1:10">
      <c r="A2844" s="68">
        <v>7833</v>
      </c>
      <c r="B2844" s="68" t="s">
        <v>8241</v>
      </c>
      <c r="C2844" s="68"/>
      <c r="D2844" s="68"/>
      <c r="E2844" s="83"/>
      <c r="F2844" s="83"/>
      <c r="G2844" s="83"/>
      <c r="H2844" s="83"/>
      <c r="I2844" s="68"/>
      <c r="J2844" t="s">
        <v>9016</v>
      </c>
    </row>
    <row r="2845" spans="1:10">
      <c r="A2845" s="68">
        <v>7834</v>
      </c>
      <c r="B2845" s="68" t="s">
        <v>8242</v>
      </c>
      <c r="C2845" s="68"/>
      <c r="D2845" s="68"/>
      <c r="E2845" s="83"/>
      <c r="F2845" s="83"/>
      <c r="G2845" s="83"/>
      <c r="H2845" s="83"/>
      <c r="I2845" s="68"/>
      <c r="J2845" t="s">
        <v>9016</v>
      </c>
    </row>
    <row r="2846" spans="1:10">
      <c r="A2846" s="68">
        <v>7835</v>
      </c>
      <c r="B2846" s="68" t="s">
        <v>8243</v>
      </c>
      <c r="C2846" s="68"/>
      <c r="D2846" s="68"/>
      <c r="E2846" s="83"/>
      <c r="F2846" s="83"/>
      <c r="G2846" s="83"/>
      <c r="H2846" s="83"/>
      <c r="I2846" s="68"/>
      <c r="J2846" t="s">
        <v>9016</v>
      </c>
    </row>
    <row r="2847" spans="1:10">
      <c r="A2847" s="68">
        <v>7836</v>
      </c>
      <c r="B2847" s="68" t="s">
        <v>8244</v>
      </c>
      <c r="C2847" s="68"/>
      <c r="D2847" s="68"/>
      <c r="E2847" s="83"/>
      <c r="F2847" s="83"/>
      <c r="G2847" s="83"/>
      <c r="H2847" s="83"/>
      <c r="I2847" s="68"/>
      <c r="J2847" t="s">
        <v>9016</v>
      </c>
    </row>
    <row r="2848" spans="1:10">
      <c r="A2848" s="68">
        <v>7837</v>
      </c>
      <c r="B2848" s="68" t="s">
        <v>8257</v>
      </c>
      <c r="C2848" s="68"/>
      <c r="D2848" s="68"/>
      <c r="E2848" s="83"/>
      <c r="F2848" s="83"/>
      <c r="G2848" s="83"/>
      <c r="H2848" s="83"/>
      <c r="I2848" s="68"/>
      <c r="J2848" t="s">
        <v>9016</v>
      </c>
    </row>
    <row r="2849" spans="1:10">
      <c r="A2849" s="68">
        <v>7838</v>
      </c>
      <c r="B2849" s="68" t="s">
        <v>8258</v>
      </c>
      <c r="C2849" s="68"/>
      <c r="D2849" s="68"/>
      <c r="E2849" s="83"/>
      <c r="F2849" s="83"/>
      <c r="G2849" s="83"/>
      <c r="H2849" s="83"/>
      <c r="I2849" s="68"/>
      <c r="J2849" t="s">
        <v>9016</v>
      </c>
    </row>
    <row r="2850" spans="1:10">
      <c r="A2850" s="68">
        <v>7839</v>
      </c>
      <c r="B2850" s="68" t="s">
        <v>8259</v>
      </c>
      <c r="C2850" s="68"/>
      <c r="D2850" s="68"/>
      <c r="E2850" s="83"/>
      <c r="F2850" s="83"/>
      <c r="G2850" s="83"/>
      <c r="H2850" s="83"/>
      <c r="I2850" s="68"/>
      <c r="J2850" t="s">
        <v>9016</v>
      </c>
    </row>
    <row r="2851" spans="1:10">
      <c r="A2851" s="68">
        <v>7840</v>
      </c>
      <c r="B2851" s="68" t="s">
        <v>8260</v>
      </c>
      <c r="C2851" s="68"/>
      <c r="D2851" s="68"/>
      <c r="E2851" s="83"/>
      <c r="F2851" s="83"/>
      <c r="G2851" s="83"/>
      <c r="H2851" s="83"/>
      <c r="I2851" s="68"/>
      <c r="J2851" t="s">
        <v>9016</v>
      </c>
    </row>
    <row r="2852" spans="1:10">
      <c r="A2852" s="68">
        <v>7844</v>
      </c>
      <c r="B2852" s="68" t="s">
        <v>8324</v>
      </c>
      <c r="C2852" s="68"/>
      <c r="D2852" s="68" t="s">
        <v>4240</v>
      </c>
      <c r="E2852" s="83" t="s">
        <v>3470</v>
      </c>
      <c r="F2852" s="83"/>
      <c r="G2852" s="83"/>
      <c r="H2852" s="83"/>
      <c r="I2852" s="68" t="s">
        <v>3679</v>
      </c>
      <c r="J2852" t="s">
        <v>9016</v>
      </c>
    </row>
    <row r="2853" spans="1:10">
      <c r="A2853" s="68">
        <v>7845</v>
      </c>
      <c r="B2853" s="68" t="s">
        <v>8605</v>
      </c>
      <c r="C2853" s="68"/>
      <c r="D2853" s="68" t="s">
        <v>4256</v>
      </c>
      <c r="E2853" s="83"/>
      <c r="F2853" s="83"/>
      <c r="G2853" s="83"/>
      <c r="H2853" s="83"/>
      <c r="I2853" s="68"/>
      <c r="J2853" t="s">
        <v>9016</v>
      </c>
    </row>
    <row r="2854" spans="1:10">
      <c r="A2854" s="68">
        <v>7846</v>
      </c>
      <c r="B2854" s="68" t="s">
        <v>8325</v>
      </c>
      <c r="C2854" s="68"/>
      <c r="D2854" s="68" t="s">
        <v>4241</v>
      </c>
      <c r="E2854" s="83" t="s">
        <v>3470</v>
      </c>
      <c r="F2854" s="83"/>
      <c r="G2854" s="83"/>
      <c r="H2854" s="83"/>
      <c r="I2854" s="68" t="s">
        <v>3674</v>
      </c>
      <c r="J2854" t="s">
        <v>9016</v>
      </c>
    </row>
    <row r="2855" spans="1:10">
      <c r="A2855" s="68">
        <v>7847</v>
      </c>
      <c r="B2855" s="68" t="s">
        <v>8326</v>
      </c>
      <c r="C2855" s="68"/>
      <c r="D2855" s="68" t="s">
        <v>4242</v>
      </c>
      <c r="E2855" s="83" t="s">
        <v>3470</v>
      </c>
      <c r="F2855" s="83"/>
      <c r="G2855" s="83"/>
      <c r="H2855" s="83"/>
      <c r="I2855" s="68" t="s">
        <v>3676</v>
      </c>
      <c r="J2855" t="s">
        <v>9016</v>
      </c>
    </row>
    <row r="2856" spans="1:10">
      <c r="A2856" s="68">
        <v>7848</v>
      </c>
      <c r="B2856" s="68" t="s">
        <v>8327</v>
      </c>
      <c r="C2856" s="68"/>
      <c r="D2856" s="68" t="s">
        <v>4243</v>
      </c>
      <c r="E2856" s="83" t="s">
        <v>3470</v>
      </c>
      <c r="F2856" s="83"/>
      <c r="G2856" s="83"/>
      <c r="H2856" s="83"/>
      <c r="I2856" s="68" t="s">
        <v>3676</v>
      </c>
      <c r="J2856" t="s">
        <v>9016</v>
      </c>
    </row>
    <row r="2857" spans="1:10">
      <c r="B2857" s="68"/>
    </row>
    <row r="2858" spans="1:10">
      <c r="B2858" s="68"/>
    </row>
    <row r="2859" spans="1:10">
      <c r="B2859" s="68"/>
    </row>
    <row r="2860" spans="1:10">
      <c r="B2860" s="68"/>
    </row>
    <row r="2861" spans="1:10">
      <c r="B2861" s="68"/>
    </row>
    <row r="2862" spans="1:10">
      <c r="B2862" s="68"/>
    </row>
    <row r="2863" spans="1:10">
      <c r="B2863" s="68"/>
    </row>
    <row r="2864" spans="1:10">
      <c r="B2864" s="68"/>
    </row>
    <row r="2865" spans="2:2">
      <c r="B2865" s="68"/>
    </row>
    <row r="2866" spans="2:2">
      <c r="B2866" s="68"/>
    </row>
    <row r="2867" spans="2:2">
      <c r="B2867" s="68"/>
    </row>
    <row r="2868" spans="2:2">
      <c r="B2868" s="68"/>
    </row>
    <row r="2869" spans="2:2">
      <c r="B2869" s="68"/>
    </row>
    <row r="2870" spans="2:2">
      <c r="B2870" s="68"/>
    </row>
    <row r="2871" spans="2:2">
      <c r="B2871" s="68"/>
    </row>
    <row r="2872" spans="2:2">
      <c r="B2872" s="68"/>
    </row>
    <row r="2873" spans="2:2">
      <c r="B2873" s="68"/>
    </row>
    <row r="2874" spans="2:2">
      <c r="B2874" s="68"/>
    </row>
    <row r="2875" spans="2:2">
      <c r="B2875" s="68"/>
    </row>
    <row r="2876" spans="2:2">
      <c r="B2876" s="68"/>
    </row>
    <row r="2877" spans="2:2">
      <c r="B2877" s="68"/>
    </row>
    <row r="2878" spans="2:2">
      <c r="B2878" s="68"/>
    </row>
    <row r="2879" spans="2:2">
      <c r="B2879" s="68"/>
    </row>
    <row r="2880" spans="2:2">
      <c r="B2880" s="68"/>
    </row>
    <row r="2881" spans="2:2">
      <c r="B2881" s="68"/>
    </row>
    <row r="2882" spans="2:2">
      <c r="B2882" s="68"/>
    </row>
    <row r="2883" spans="2:2">
      <c r="B2883" s="68"/>
    </row>
    <row r="2884" spans="2:2">
      <c r="B2884" s="68"/>
    </row>
    <row r="2885" spans="2:2">
      <c r="B2885" s="68"/>
    </row>
    <row r="2886" spans="2:2">
      <c r="B2886" s="68"/>
    </row>
    <row r="2887" spans="2:2">
      <c r="B2887" s="68"/>
    </row>
    <row r="2888" spans="2:2">
      <c r="B2888" s="68"/>
    </row>
    <row r="2889" spans="2:2">
      <c r="B2889" s="68"/>
    </row>
    <row r="2890" spans="2:2">
      <c r="B2890" s="68"/>
    </row>
    <row r="2891" spans="2:2">
      <c r="B2891" s="68"/>
    </row>
    <row r="2892" spans="2:2">
      <c r="B2892" s="68"/>
    </row>
    <row r="2893" spans="2:2">
      <c r="B2893" s="68"/>
    </row>
    <row r="2894" spans="2:2">
      <c r="B2894" s="68"/>
    </row>
    <row r="2895" spans="2:2">
      <c r="B2895" s="68"/>
    </row>
    <row r="2896" spans="2:2">
      <c r="B2896" s="68"/>
    </row>
    <row r="2897" spans="2:2">
      <c r="B2897" s="68"/>
    </row>
    <row r="2898" spans="2:2">
      <c r="B2898" s="68"/>
    </row>
    <row r="2899" spans="2:2">
      <c r="B2899" s="68"/>
    </row>
    <row r="2900" spans="2:2">
      <c r="B2900" s="68"/>
    </row>
    <row r="2901" spans="2:2">
      <c r="B2901" s="68"/>
    </row>
    <row r="2902" spans="2:2">
      <c r="B2902" s="68"/>
    </row>
    <row r="2903" spans="2:2">
      <c r="B2903" s="68"/>
    </row>
    <row r="2904" spans="2:2">
      <c r="B2904" s="68"/>
    </row>
    <row r="2905" spans="2:2">
      <c r="B2905" s="68"/>
    </row>
    <row r="2906" spans="2:2">
      <c r="B2906" s="68"/>
    </row>
    <row r="2907" spans="2:2">
      <c r="B2907" s="68"/>
    </row>
  </sheetData>
  <pageMargins left="0.78740157499999996" right="0.78740157499999996" top="0.984251969" bottom="0.984251969" header="0.5" footer="0.5"/>
  <pageSetup paperSize="9"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26"/>
  <sheetViews>
    <sheetView workbookViewId="0"/>
  </sheetViews>
  <sheetFormatPr baseColWidth="10" defaultRowHeight="16"/>
  <cols>
    <col min="1" max="1" width="10.83203125" style="36"/>
    <col min="2" max="2" width="15.5" style="36" customWidth="1"/>
    <col min="3" max="5" width="10.83203125" style="36"/>
    <col min="6" max="8" width="10.83203125" style="25"/>
    <col min="9" max="16384" width="10.83203125" style="36"/>
  </cols>
  <sheetData>
    <row r="1" spans="1:12">
      <c r="A1" s="16" t="s">
        <v>8939</v>
      </c>
    </row>
    <row r="3" spans="1:12">
      <c r="A3" s="21" t="s">
        <v>5202</v>
      </c>
      <c r="B3" s="21"/>
      <c r="C3" s="21"/>
      <c r="D3" s="21"/>
      <c r="E3" s="21"/>
      <c r="F3" s="138"/>
      <c r="G3" s="138"/>
      <c r="H3" s="138"/>
      <c r="I3" s="21"/>
    </row>
    <row r="4" spans="1:12">
      <c r="A4" s="21" t="s">
        <v>5203</v>
      </c>
      <c r="B4" s="21"/>
      <c r="C4" s="21"/>
      <c r="D4" s="21"/>
      <c r="E4" s="21"/>
      <c r="F4" s="138"/>
      <c r="G4" s="138"/>
      <c r="H4" s="138"/>
      <c r="I4" s="21"/>
    </row>
    <row r="5" spans="1:12">
      <c r="A5" s="21" t="s">
        <v>5204</v>
      </c>
      <c r="B5" s="21"/>
      <c r="C5" s="21"/>
      <c r="D5" s="21"/>
      <c r="E5" s="21"/>
      <c r="F5" s="138"/>
      <c r="G5" s="138"/>
      <c r="H5" s="138"/>
      <c r="I5" s="21"/>
    </row>
    <row r="6" spans="1:12">
      <c r="A6" s="21" t="s">
        <v>5205</v>
      </c>
      <c r="B6" s="21"/>
      <c r="C6" s="21"/>
      <c r="D6" s="21"/>
      <c r="E6" s="21"/>
      <c r="F6" s="138"/>
      <c r="G6" s="138"/>
      <c r="H6" s="138"/>
      <c r="I6" s="21"/>
    </row>
    <row r="7" spans="1:12">
      <c r="A7" s="21" t="s">
        <v>8931</v>
      </c>
      <c r="B7" s="21"/>
      <c r="C7" s="21"/>
      <c r="D7" s="21"/>
      <c r="E7" s="21"/>
      <c r="F7" s="138"/>
      <c r="G7" s="138"/>
      <c r="H7" s="138"/>
      <c r="I7" s="21"/>
    </row>
    <row r="8" spans="1:12">
      <c r="A8" s="21" t="s">
        <v>8923</v>
      </c>
      <c r="B8" s="21"/>
      <c r="C8" s="21"/>
      <c r="D8" s="21"/>
      <c r="E8" s="21"/>
      <c r="F8" s="138"/>
      <c r="G8" s="138"/>
      <c r="H8" s="138"/>
      <c r="I8" s="21"/>
      <c r="J8" s="136"/>
      <c r="K8" s="136"/>
      <c r="L8" s="136"/>
    </row>
    <row r="9" spans="1:12">
      <c r="A9" s="21" t="s">
        <v>8924</v>
      </c>
      <c r="B9" s="21"/>
      <c r="C9" s="21"/>
      <c r="D9" s="21"/>
      <c r="E9" s="21"/>
      <c r="F9" s="138"/>
      <c r="G9" s="138"/>
      <c r="H9" s="138"/>
      <c r="I9" s="21"/>
      <c r="J9" s="136"/>
      <c r="K9" s="136"/>
      <c r="L9" s="136"/>
    </row>
    <row r="10" spans="1:12">
      <c r="A10" s="21" t="s">
        <v>8925</v>
      </c>
      <c r="B10" s="21"/>
      <c r="C10" s="21"/>
      <c r="D10" s="21"/>
      <c r="E10" s="21"/>
      <c r="F10" s="138"/>
      <c r="G10" s="138"/>
      <c r="H10" s="138"/>
      <c r="I10" s="21"/>
      <c r="J10" s="136"/>
      <c r="K10" s="136"/>
      <c r="L10" s="136"/>
    </row>
    <row r="11" spans="1:12">
      <c r="A11" s="21" t="s">
        <v>8932</v>
      </c>
      <c r="B11" s="21"/>
      <c r="C11" s="21"/>
      <c r="D11" s="21"/>
      <c r="E11" s="21"/>
      <c r="F11" s="138"/>
      <c r="G11" s="138"/>
      <c r="H11" s="138"/>
      <c r="I11" s="21"/>
    </row>
    <row r="12" spans="1:12">
      <c r="A12" s="21" t="s">
        <v>8933</v>
      </c>
      <c r="B12" s="21"/>
      <c r="C12" s="21"/>
      <c r="D12" s="21"/>
      <c r="E12" s="21"/>
      <c r="F12" s="138"/>
      <c r="G12" s="138"/>
      <c r="H12" s="138"/>
      <c r="I12" s="21"/>
    </row>
    <row r="13" spans="1:12">
      <c r="A13" s="21" t="s">
        <v>8934</v>
      </c>
      <c r="B13" s="21"/>
      <c r="C13" s="21"/>
      <c r="D13" s="21"/>
      <c r="E13" s="21"/>
      <c r="F13" s="138"/>
      <c r="G13" s="138"/>
      <c r="H13" s="138"/>
      <c r="I13" s="21"/>
    </row>
    <row r="14" spans="1:12">
      <c r="A14" s="21" t="s">
        <v>8935</v>
      </c>
      <c r="B14" s="21"/>
      <c r="C14" s="21"/>
      <c r="D14" s="21"/>
      <c r="E14" s="21"/>
      <c r="F14" s="138"/>
      <c r="G14" s="138"/>
      <c r="H14" s="138"/>
      <c r="I14" s="21"/>
    </row>
    <row r="15" spans="1:12">
      <c r="A15" s="82"/>
    </row>
    <row r="16" spans="1:12">
      <c r="A16" s="82"/>
    </row>
    <row r="17" spans="1:12">
      <c r="A17" s="82"/>
    </row>
    <row r="18" spans="1:12">
      <c r="A18" s="82" t="s">
        <v>5373</v>
      </c>
    </row>
    <row r="19" spans="1:12">
      <c r="A19" s="36" t="s">
        <v>5206</v>
      </c>
      <c r="B19" s="36" t="s">
        <v>5207</v>
      </c>
      <c r="C19" s="36" t="s">
        <v>5208</v>
      </c>
      <c r="D19" s="36" t="s">
        <v>5209</v>
      </c>
      <c r="E19" s="36" t="s">
        <v>5210</v>
      </c>
      <c r="F19" s="139" t="s">
        <v>8926</v>
      </c>
      <c r="G19" s="139" t="s">
        <v>8927</v>
      </c>
      <c r="H19" s="139" t="s">
        <v>8928</v>
      </c>
      <c r="I19" s="36" t="s">
        <v>5211</v>
      </c>
      <c r="J19" s="36" t="s">
        <v>5212</v>
      </c>
      <c r="K19" s="36" t="s">
        <v>5213</v>
      </c>
      <c r="L19" s="36" t="s">
        <v>5214</v>
      </c>
    </row>
    <row r="20" spans="1:12">
      <c r="A20" s="36" t="s">
        <v>5215</v>
      </c>
      <c r="B20" s="36" t="s">
        <v>5216</v>
      </c>
      <c r="C20" s="36" t="s">
        <v>5217</v>
      </c>
      <c r="D20" s="81">
        <v>2.5063180000000002E-40</v>
      </c>
      <c r="E20" s="81">
        <v>4.1744129999999998E-44</v>
      </c>
      <c r="F20" s="140">
        <v>25.227609999999999</v>
      </c>
      <c r="G20" s="140">
        <v>13.1722</v>
      </c>
      <c r="H20" s="140" t="s">
        <v>8929</v>
      </c>
      <c r="I20" s="36">
        <v>108</v>
      </c>
      <c r="J20" s="36">
        <v>10</v>
      </c>
      <c r="K20" s="36">
        <v>2382</v>
      </c>
      <c r="L20" s="36">
        <v>5566</v>
      </c>
    </row>
    <row r="21" spans="1:12">
      <c r="A21" s="36" t="s">
        <v>5228</v>
      </c>
      <c r="B21" s="36" t="s">
        <v>5229</v>
      </c>
      <c r="C21" s="36" t="s">
        <v>4271</v>
      </c>
      <c r="D21" s="81">
        <v>1.331471E-17</v>
      </c>
      <c r="E21" s="81">
        <v>1.5523479999999999E-20</v>
      </c>
      <c r="F21" s="140">
        <v>1.7290049999999999</v>
      </c>
      <c r="G21" s="140">
        <v>1.567266</v>
      </c>
      <c r="H21" s="140" t="s">
        <v>8929</v>
      </c>
      <c r="I21" s="36">
        <v>631</v>
      </c>
      <c r="J21" s="36">
        <v>915</v>
      </c>
      <c r="K21" s="36">
        <v>1859</v>
      </c>
      <c r="L21" s="36">
        <v>4661</v>
      </c>
    </row>
    <row r="22" spans="1:12">
      <c r="A22" s="36" t="s">
        <v>5239</v>
      </c>
      <c r="B22" s="36" t="s">
        <v>5240</v>
      </c>
      <c r="C22" s="36" t="s">
        <v>5217</v>
      </c>
      <c r="D22" s="81">
        <v>7.8994520000000003E-9</v>
      </c>
      <c r="E22" s="81">
        <v>1.578838E-11</v>
      </c>
      <c r="F22" s="140">
        <v>1.8095159999999999</v>
      </c>
      <c r="G22" s="140">
        <v>1.5608059999999999</v>
      </c>
      <c r="H22" s="140" t="s">
        <v>8929</v>
      </c>
      <c r="I22" s="36">
        <v>253</v>
      </c>
      <c r="J22" s="36">
        <v>328</v>
      </c>
      <c r="K22" s="36">
        <v>2237</v>
      </c>
      <c r="L22" s="36">
        <v>5248</v>
      </c>
    </row>
    <row r="23" spans="1:12">
      <c r="A23" s="36" t="s">
        <v>5249</v>
      </c>
      <c r="B23" s="36" t="s">
        <v>5250</v>
      </c>
      <c r="C23" s="36" t="s">
        <v>5217</v>
      </c>
      <c r="D23" s="81">
        <v>1.205313E-5</v>
      </c>
      <c r="E23" s="81">
        <v>3.4127789999999999E-8</v>
      </c>
      <c r="F23" s="140">
        <v>25.227609999999999</v>
      </c>
      <c r="G23" s="140">
        <v>14.37712</v>
      </c>
      <c r="H23" s="140" t="s">
        <v>8929</v>
      </c>
      <c r="I23" s="36">
        <v>208</v>
      </c>
      <c r="J23" s="36">
        <v>286</v>
      </c>
      <c r="K23" s="36">
        <v>2282</v>
      </c>
      <c r="L23" s="36">
        <v>5290</v>
      </c>
    </row>
    <row r="24" spans="1:12">
      <c r="A24" s="36" t="s">
        <v>5251</v>
      </c>
      <c r="B24" s="36" t="s">
        <v>5252</v>
      </c>
      <c r="C24" s="36" t="s">
        <v>5217</v>
      </c>
      <c r="D24" s="81">
        <v>2.6514490000000001E-5</v>
      </c>
      <c r="E24" s="81">
        <v>7.9490470000000003E-8</v>
      </c>
      <c r="F24" s="140">
        <v>36.041759999999996</v>
      </c>
      <c r="G24" s="140">
        <v>6.7467499999999996</v>
      </c>
      <c r="H24" s="140" t="s">
        <v>8929</v>
      </c>
      <c r="I24" s="36">
        <v>16</v>
      </c>
      <c r="J24" s="36">
        <v>1</v>
      </c>
      <c r="K24" s="36">
        <v>2474</v>
      </c>
      <c r="L24" s="36">
        <v>5575</v>
      </c>
    </row>
    <row r="25" spans="1:12">
      <c r="A25" s="36" t="s">
        <v>5253</v>
      </c>
      <c r="B25" s="36" t="s">
        <v>5254</v>
      </c>
      <c r="C25" s="36" t="s">
        <v>5236</v>
      </c>
      <c r="D25" s="81">
        <v>5.7581870000000003E-5</v>
      </c>
      <c r="E25" s="81">
        <v>1.8222109999999999E-7</v>
      </c>
      <c r="F25" s="140">
        <v>1.784308</v>
      </c>
      <c r="G25" s="140">
        <v>1.4771920000000001</v>
      </c>
      <c r="H25" s="140" t="s">
        <v>8929</v>
      </c>
      <c r="I25" s="36">
        <v>152</v>
      </c>
      <c r="J25" s="36">
        <v>196</v>
      </c>
      <c r="K25" s="36">
        <v>2338</v>
      </c>
      <c r="L25" s="36">
        <v>5380</v>
      </c>
    </row>
    <row r="26" spans="1:12">
      <c r="A26" s="36" t="s">
        <v>5255</v>
      </c>
      <c r="B26" s="36" t="s">
        <v>5256</v>
      </c>
      <c r="C26" s="36" t="s">
        <v>4271</v>
      </c>
      <c r="D26" s="81">
        <v>1.398018E-4</v>
      </c>
      <c r="E26" s="81">
        <v>4.6569560000000002E-7</v>
      </c>
      <c r="F26" s="140">
        <v>3.4400210000000002</v>
      </c>
      <c r="G26" s="140">
        <v>2.2247870000000001</v>
      </c>
      <c r="H26" s="140" t="s">
        <v>8929</v>
      </c>
      <c r="I26" s="36">
        <v>41</v>
      </c>
      <c r="J26" s="36">
        <v>27</v>
      </c>
      <c r="K26" s="36">
        <v>2449</v>
      </c>
      <c r="L26" s="36">
        <v>5549</v>
      </c>
    </row>
    <row r="27" spans="1:12">
      <c r="A27" s="36" t="s">
        <v>5263</v>
      </c>
      <c r="B27" s="36" t="s">
        <v>5264</v>
      </c>
      <c r="C27" s="36" t="s">
        <v>5236</v>
      </c>
      <c r="D27" s="81">
        <v>2.6249809999999999E-4</v>
      </c>
      <c r="E27" s="81">
        <v>1.0492930000000001E-6</v>
      </c>
      <c r="F27" s="140">
        <v>2.2760310000000001</v>
      </c>
      <c r="G27" s="140">
        <v>1.7010320000000001</v>
      </c>
      <c r="H27" s="140" t="s">
        <v>8929</v>
      </c>
      <c r="I27" s="36">
        <v>72</v>
      </c>
      <c r="J27" s="36">
        <v>72</v>
      </c>
      <c r="K27" s="36">
        <v>2418</v>
      </c>
      <c r="L27" s="36">
        <v>5504</v>
      </c>
    </row>
    <row r="28" spans="1:12">
      <c r="A28" s="36" t="s">
        <v>5265</v>
      </c>
      <c r="B28" s="36" t="s">
        <v>5266</v>
      </c>
      <c r="C28" s="36" t="s">
        <v>5236</v>
      </c>
      <c r="D28" s="81">
        <v>4.0895930000000002E-4</v>
      </c>
      <c r="E28" s="81">
        <v>1.702862E-6</v>
      </c>
      <c r="F28" s="140">
        <v>7.5147320000000004</v>
      </c>
      <c r="G28" s="140">
        <v>3.302807</v>
      </c>
      <c r="H28" s="140" t="s">
        <v>8929</v>
      </c>
      <c r="I28" s="36">
        <v>20</v>
      </c>
      <c r="J28" s="36">
        <v>6</v>
      </c>
      <c r="K28" s="36">
        <v>2470</v>
      </c>
      <c r="L28" s="36">
        <v>5570</v>
      </c>
    </row>
    <row r="29" spans="1:12">
      <c r="A29" s="36" t="s">
        <v>5293</v>
      </c>
      <c r="B29" s="36" t="s">
        <v>5294</v>
      </c>
      <c r="C29" s="36" t="s">
        <v>4271</v>
      </c>
      <c r="D29" s="81">
        <v>2.1323409999999998E-3</v>
      </c>
      <c r="E29" s="81">
        <v>1.385098E-5</v>
      </c>
      <c r="F29" s="140">
        <v>1.751652</v>
      </c>
      <c r="G29" s="140">
        <v>1.402441</v>
      </c>
      <c r="H29" s="140" t="s">
        <v>8929</v>
      </c>
      <c r="I29" s="36">
        <v>109</v>
      </c>
      <c r="J29" s="36">
        <v>142</v>
      </c>
      <c r="K29" s="36">
        <v>2381</v>
      </c>
      <c r="L29" s="36">
        <v>5434</v>
      </c>
    </row>
    <row r="30" spans="1:12">
      <c r="A30" s="36" t="s">
        <v>5311</v>
      </c>
      <c r="B30" s="36" t="s">
        <v>5312</v>
      </c>
      <c r="C30" s="36" t="s">
        <v>5217</v>
      </c>
      <c r="D30" s="81">
        <v>2.574813E-3</v>
      </c>
      <c r="E30" s="81">
        <v>2.0584779999999998E-5</v>
      </c>
      <c r="F30" s="140">
        <v>24.729430000000001</v>
      </c>
      <c r="G30" s="140">
        <v>4.3865259999999999</v>
      </c>
      <c r="H30" s="140" t="s">
        <v>8929</v>
      </c>
      <c r="I30" s="36">
        <v>11</v>
      </c>
      <c r="J30" s="36">
        <v>1</v>
      </c>
      <c r="K30" s="36">
        <v>2479</v>
      </c>
      <c r="L30" s="36">
        <v>5575</v>
      </c>
    </row>
    <row r="31" spans="1:12">
      <c r="A31" s="36" t="s">
        <v>5299</v>
      </c>
      <c r="B31" s="36" t="s">
        <v>5300</v>
      </c>
      <c r="C31" s="36" t="s">
        <v>5217</v>
      </c>
      <c r="D31" s="81">
        <v>2.574813E-3</v>
      </c>
      <c r="E31" s="81">
        <v>2.0584779999999998E-5</v>
      </c>
      <c r="F31" s="140">
        <v>24.729430000000001</v>
      </c>
      <c r="G31" s="140">
        <v>4.3865259999999999</v>
      </c>
      <c r="H31" s="140" t="s">
        <v>8929</v>
      </c>
      <c r="I31" s="36">
        <v>11</v>
      </c>
      <c r="J31" s="36">
        <v>1</v>
      </c>
      <c r="K31" s="36">
        <v>2479</v>
      </c>
      <c r="L31" s="36">
        <v>5575</v>
      </c>
    </row>
    <row r="32" spans="1:12">
      <c r="A32" s="36" t="s">
        <v>5309</v>
      </c>
      <c r="B32" s="36" t="s">
        <v>5310</v>
      </c>
      <c r="C32" s="36" t="s">
        <v>5217</v>
      </c>
      <c r="D32" s="81">
        <v>2.574813E-3</v>
      </c>
      <c r="E32" s="81">
        <v>2.0584779999999998E-5</v>
      </c>
      <c r="F32" s="140">
        <v>24.729430000000001</v>
      </c>
      <c r="G32" s="140">
        <v>4.3865259999999999</v>
      </c>
      <c r="H32" s="140" t="s">
        <v>8929</v>
      </c>
      <c r="I32" s="36">
        <v>11</v>
      </c>
      <c r="J32" s="36">
        <v>1</v>
      </c>
      <c r="K32" s="36">
        <v>2479</v>
      </c>
      <c r="L32" s="36">
        <v>5575</v>
      </c>
    </row>
    <row r="33" spans="1:12">
      <c r="A33" s="36" t="s">
        <v>5301</v>
      </c>
      <c r="B33" s="36" t="s">
        <v>5302</v>
      </c>
      <c r="C33" s="36" t="s">
        <v>5217</v>
      </c>
      <c r="D33" s="81">
        <v>2.574813E-3</v>
      </c>
      <c r="E33" s="81">
        <v>2.0584779999999998E-5</v>
      </c>
      <c r="F33" s="140">
        <v>24.729430000000001</v>
      </c>
      <c r="G33" s="140">
        <v>4.3865259999999999</v>
      </c>
      <c r="H33" s="140" t="s">
        <v>8929</v>
      </c>
      <c r="I33" s="36">
        <v>11</v>
      </c>
      <c r="J33" s="36">
        <v>1</v>
      </c>
      <c r="K33" s="36">
        <v>2479</v>
      </c>
      <c r="L33" s="36">
        <v>5575</v>
      </c>
    </row>
    <row r="34" spans="1:12">
      <c r="A34" s="36" t="s">
        <v>5315</v>
      </c>
      <c r="B34" s="36" t="s">
        <v>5316</v>
      </c>
      <c r="C34" s="36" t="s">
        <v>5217</v>
      </c>
      <c r="D34" s="81">
        <v>2.910452E-3</v>
      </c>
      <c r="E34" s="81">
        <v>2.5207109999999999E-5</v>
      </c>
      <c r="F34" s="140" t="s">
        <v>8929</v>
      </c>
      <c r="G34" s="140">
        <v>5.684545</v>
      </c>
      <c r="H34" s="140" t="s">
        <v>8929</v>
      </c>
      <c r="I34" s="36">
        <v>9</v>
      </c>
      <c r="J34" s="36">
        <v>0</v>
      </c>
      <c r="K34" s="36">
        <v>2481</v>
      </c>
      <c r="L34" s="36">
        <v>5576</v>
      </c>
    </row>
    <row r="35" spans="1:12">
      <c r="A35" s="36" t="s">
        <v>5317</v>
      </c>
      <c r="B35" s="36" t="s">
        <v>5318</v>
      </c>
      <c r="C35" s="36" t="s">
        <v>4271</v>
      </c>
      <c r="D35" s="81">
        <v>2.910452E-3</v>
      </c>
      <c r="E35" s="81">
        <v>2.5207109999999999E-5</v>
      </c>
      <c r="F35" s="140" t="s">
        <v>8929</v>
      </c>
      <c r="G35" s="140">
        <v>5.684545</v>
      </c>
      <c r="H35" s="140" t="s">
        <v>8929</v>
      </c>
      <c r="I35" s="36">
        <v>9</v>
      </c>
      <c r="J35" s="36">
        <v>0</v>
      </c>
      <c r="K35" s="36">
        <v>2481</v>
      </c>
      <c r="L35" s="36">
        <v>5576</v>
      </c>
    </row>
    <row r="36" spans="1:12">
      <c r="A36" s="36" t="s">
        <v>5321</v>
      </c>
      <c r="B36" s="36" t="s">
        <v>5322</v>
      </c>
      <c r="C36" s="36" t="s">
        <v>5236</v>
      </c>
      <c r="D36" s="81">
        <v>4.4231310000000003E-3</v>
      </c>
      <c r="E36" s="81">
        <v>3.904496E-5</v>
      </c>
      <c r="F36" s="140">
        <v>3.8656109999999999</v>
      </c>
      <c r="G36" s="140">
        <v>2.1229749999999998</v>
      </c>
      <c r="H36" s="140" t="s">
        <v>8929</v>
      </c>
      <c r="I36" s="36">
        <v>24</v>
      </c>
      <c r="J36" s="36">
        <v>14</v>
      </c>
      <c r="K36" s="36">
        <v>2466</v>
      </c>
      <c r="L36" s="36">
        <v>5562</v>
      </c>
    </row>
    <row r="37" spans="1:12">
      <c r="A37" s="36" t="s">
        <v>5325</v>
      </c>
      <c r="B37" s="36" t="s">
        <v>5326</v>
      </c>
      <c r="C37" s="36" t="s">
        <v>5217</v>
      </c>
      <c r="D37" s="81">
        <v>9.7848589999999999E-3</v>
      </c>
      <c r="E37" s="81">
        <v>9.6153680000000006E-5</v>
      </c>
      <c r="F37" s="140">
        <v>12.36613</v>
      </c>
      <c r="G37" s="140">
        <v>3.230248</v>
      </c>
      <c r="H37" s="140" t="s">
        <v>8929</v>
      </c>
      <c r="I37" s="36">
        <v>11</v>
      </c>
      <c r="J37" s="36">
        <v>2</v>
      </c>
      <c r="K37" s="36">
        <v>2479</v>
      </c>
      <c r="L37" s="36">
        <v>5574</v>
      </c>
    </row>
    <row r="38" spans="1:12">
      <c r="A38" s="36" t="s">
        <v>5343</v>
      </c>
      <c r="B38" s="36" t="s">
        <v>5344</v>
      </c>
      <c r="C38" s="36" t="s">
        <v>5236</v>
      </c>
      <c r="D38" s="81">
        <v>1.6440010000000001E-2</v>
      </c>
      <c r="E38" s="81">
        <v>1.752433E-4</v>
      </c>
      <c r="F38" s="140">
        <v>1.4785299999999999</v>
      </c>
      <c r="G38" s="140">
        <v>1.2333559999999999</v>
      </c>
      <c r="H38" s="140" t="s">
        <v>8929</v>
      </c>
      <c r="I38" s="36">
        <v>154</v>
      </c>
      <c r="J38" s="36">
        <v>238</v>
      </c>
      <c r="K38" s="36">
        <v>2336</v>
      </c>
      <c r="L38" s="36">
        <v>5338</v>
      </c>
    </row>
    <row r="39" spans="1:12">
      <c r="A39" s="36" t="s">
        <v>5351</v>
      </c>
      <c r="B39" s="36" t="s">
        <v>5352</v>
      </c>
      <c r="C39" s="36" t="s">
        <v>5217</v>
      </c>
      <c r="D39" s="81">
        <v>2.233286E-2</v>
      </c>
      <c r="E39" s="81">
        <v>2.5293709999999999E-4</v>
      </c>
      <c r="F39" s="140">
        <v>2.3909289999999999</v>
      </c>
      <c r="G39" s="140">
        <v>1.56508</v>
      </c>
      <c r="H39" s="140" t="s">
        <v>8929</v>
      </c>
      <c r="I39" s="36">
        <v>36</v>
      </c>
      <c r="J39" s="36">
        <v>34</v>
      </c>
      <c r="K39" s="36">
        <v>2454</v>
      </c>
      <c r="L39" s="36">
        <v>5542</v>
      </c>
    </row>
    <row r="40" spans="1:12">
      <c r="A40" s="36" t="s">
        <v>5353</v>
      </c>
      <c r="B40" s="36" t="s">
        <v>5354</v>
      </c>
      <c r="C40" s="36" t="s">
        <v>5236</v>
      </c>
      <c r="D40" s="81">
        <v>2.9374040000000001E-2</v>
      </c>
      <c r="E40" s="81">
        <v>3.4246880000000002E-4</v>
      </c>
      <c r="F40" s="140">
        <v>4.8206160000000002</v>
      </c>
      <c r="G40" s="140">
        <v>2.1119849999999998</v>
      </c>
      <c r="H40" s="140" t="s">
        <v>8929</v>
      </c>
      <c r="I40" s="36">
        <v>15</v>
      </c>
      <c r="J40" s="36">
        <v>7</v>
      </c>
      <c r="K40" s="36">
        <v>2475</v>
      </c>
      <c r="L40" s="36">
        <v>5569</v>
      </c>
    </row>
    <row r="41" spans="1:12">
      <c r="A41" s="36" t="s">
        <v>5357</v>
      </c>
      <c r="B41" s="36" t="s">
        <v>5358</v>
      </c>
      <c r="C41" s="36" t="s">
        <v>5236</v>
      </c>
      <c r="D41" s="81">
        <v>3.2216050000000003E-2</v>
      </c>
      <c r="E41" s="81">
        <v>3.863351E-4</v>
      </c>
      <c r="F41" s="140">
        <v>3.4642750000000002</v>
      </c>
      <c r="G41" s="140">
        <v>1.826357</v>
      </c>
      <c r="H41" s="140" t="s">
        <v>8929</v>
      </c>
      <c r="I41" s="36">
        <v>20</v>
      </c>
      <c r="J41" s="36">
        <v>13</v>
      </c>
      <c r="K41" s="36">
        <v>2470</v>
      </c>
      <c r="L41" s="36">
        <v>5563</v>
      </c>
    </row>
    <row r="42" spans="1:12">
      <c r="A42" s="36" t="s">
        <v>5361</v>
      </c>
      <c r="B42" s="36" t="s">
        <v>5362</v>
      </c>
      <c r="C42" s="36" t="s">
        <v>4271</v>
      </c>
      <c r="D42" s="81">
        <v>3.5379170000000001E-2</v>
      </c>
      <c r="E42" s="81">
        <v>4.301598E-4</v>
      </c>
      <c r="F42" s="140">
        <v>2.2578290000000001</v>
      </c>
      <c r="G42" s="140">
        <v>1.4956039999999999</v>
      </c>
      <c r="H42" s="140" t="s">
        <v>8929</v>
      </c>
      <c r="I42" s="36">
        <v>37</v>
      </c>
      <c r="J42" s="36">
        <v>37</v>
      </c>
      <c r="K42" s="36">
        <v>2453</v>
      </c>
      <c r="L42" s="36">
        <v>5539</v>
      </c>
    </row>
    <row r="43" spans="1:12">
      <c r="A43" s="36" t="s">
        <v>5367</v>
      </c>
      <c r="B43" s="36" t="s">
        <v>5368</v>
      </c>
      <c r="C43" s="36" t="s">
        <v>5236</v>
      </c>
      <c r="D43" s="81">
        <v>3.8836570000000001E-2</v>
      </c>
      <c r="E43" s="81">
        <v>4.9160209999999998E-4</v>
      </c>
      <c r="F43" s="140">
        <v>2.81704</v>
      </c>
      <c r="G43" s="140">
        <v>1.6472850000000001</v>
      </c>
      <c r="H43" s="140" t="s">
        <v>8929</v>
      </c>
      <c r="I43" s="36">
        <v>25</v>
      </c>
      <c r="J43" s="36">
        <v>20</v>
      </c>
      <c r="K43" s="36">
        <v>2465</v>
      </c>
      <c r="L43" s="36">
        <v>5556</v>
      </c>
    </row>
    <row r="44" spans="1:12">
      <c r="A44" s="36" t="s">
        <v>5369</v>
      </c>
      <c r="B44" s="36" t="s">
        <v>5370</v>
      </c>
      <c r="C44" s="36" t="s">
        <v>5217</v>
      </c>
      <c r="D44" s="81">
        <v>4.2431480000000001E-2</v>
      </c>
      <c r="E44" s="81">
        <v>5.4417460000000001E-4</v>
      </c>
      <c r="F44" s="140">
        <v>2.6463139999999998</v>
      </c>
      <c r="G44" s="140">
        <v>1.5944990000000001</v>
      </c>
      <c r="H44" s="140" t="s">
        <v>8929</v>
      </c>
      <c r="I44" s="36">
        <v>27</v>
      </c>
      <c r="J44" s="36">
        <v>23</v>
      </c>
      <c r="K44" s="36">
        <v>2463</v>
      </c>
      <c r="L44" s="36">
        <v>5553</v>
      </c>
    </row>
    <row r="45" spans="1:12">
      <c r="A45" s="36" t="s">
        <v>5371</v>
      </c>
      <c r="B45" s="36" t="s">
        <v>5372</v>
      </c>
      <c r="C45" s="36" t="s">
        <v>5217</v>
      </c>
      <c r="D45" s="81">
        <v>4.4602309999999999E-2</v>
      </c>
      <c r="E45" s="81">
        <v>5.7944379999999996E-4</v>
      </c>
      <c r="F45" s="140">
        <v>2.8460459999999999</v>
      </c>
      <c r="G45" s="140">
        <v>1.6421600000000001</v>
      </c>
      <c r="H45" s="140" t="s">
        <v>8929</v>
      </c>
      <c r="I45" s="36">
        <v>24</v>
      </c>
      <c r="J45" s="36">
        <v>19</v>
      </c>
      <c r="K45" s="36">
        <v>2466</v>
      </c>
      <c r="L45" s="36">
        <v>5557</v>
      </c>
    </row>
    <row r="46" spans="1:12">
      <c r="D46" s="81"/>
      <c r="E46" s="81"/>
      <c r="F46" s="137"/>
      <c r="G46" s="137"/>
      <c r="H46" s="137"/>
    </row>
    <row r="47" spans="1:12">
      <c r="A47" s="82" t="s">
        <v>5374</v>
      </c>
      <c r="D47" s="81"/>
      <c r="E47" s="81"/>
      <c r="F47" s="137"/>
      <c r="G47" s="137"/>
      <c r="H47" s="137"/>
    </row>
    <row r="48" spans="1:12">
      <c r="A48" s="36" t="s">
        <v>5206</v>
      </c>
      <c r="B48" s="36" t="s">
        <v>5207</v>
      </c>
      <c r="C48" s="36" t="s">
        <v>5208</v>
      </c>
      <c r="D48" s="36" t="s">
        <v>5209</v>
      </c>
      <c r="E48" s="36" t="s">
        <v>5210</v>
      </c>
      <c r="F48" s="139" t="s">
        <v>8926</v>
      </c>
      <c r="G48" s="139" t="s">
        <v>8927</v>
      </c>
      <c r="H48" s="139" t="s">
        <v>8928</v>
      </c>
      <c r="I48" s="36" t="s">
        <v>5211</v>
      </c>
      <c r="J48" s="36" t="s">
        <v>5212</v>
      </c>
      <c r="K48" s="36" t="s">
        <v>5213</v>
      </c>
      <c r="L48" s="36" t="s">
        <v>5214</v>
      </c>
    </row>
    <row r="49" spans="1:12">
      <c r="A49" s="36" t="s">
        <v>5215</v>
      </c>
      <c r="B49" s="36" t="s">
        <v>5216</v>
      </c>
      <c r="C49" s="36" t="s">
        <v>5217</v>
      </c>
      <c r="D49" s="81">
        <v>2.5063180000000002E-40</v>
      </c>
      <c r="E49" s="81">
        <v>4.1744129999999998E-44</v>
      </c>
      <c r="F49" s="140">
        <v>25.227609999999999</v>
      </c>
      <c r="G49" s="140">
        <v>14.37712</v>
      </c>
      <c r="H49" s="140" t="s">
        <v>8929</v>
      </c>
      <c r="I49" s="36">
        <v>108</v>
      </c>
      <c r="J49" s="36">
        <v>10</v>
      </c>
      <c r="K49" s="36">
        <v>2382</v>
      </c>
      <c r="L49" s="36">
        <v>5566</v>
      </c>
    </row>
    <row r="50" spans="1:12">
      <c r="A50" s="36" t="s">
        <v>5218</v>
      </c>
      <c r="B50" s="36" t="s">
        <v>5219</v>
      </c>
      <c r="C50" s="36" t="s">
        <v>5217</v>
      </c>
      <c r="D50" s="81">
        <v>3.2856040000000001E-39</v>
      </c>
      <c r="E50" s="81">
        <v>1.6417070000000001E-42</v>
      </c>
      <c r="F50" s="140">
        <v>19.77225</v>
      </c>
      <c r="G50" s="140">
        <v>11.99259</v>
      </c>
      <c r="H50" s="140" t="s">
        <v>8929</v>
      </c>
      <c r="I50" s="36">
        <v>110</v>
      </c>
      <c r="J50" s="36">
        <v>13</v>
      </c>
      <c r="K50" s="36">
        <v>2380</v>
      </c>
      <c r="L50" s="36">
        <v>5563</v>
      </c>
    </row>
    <row r="51" spans="1:12">
      <c r="A51" s="36" t="s">
        <v>5220</v>
      </c>
      <c r="B51" s="36" t="s">
        <v>5221</v>
      </c>
      <c r="C51" s="36" t="s">
        <v>5217</v>
      </c>
      <c r="D51" s="81">
        <v>3.2856040000000001E-39</v>
      </c>
      <c r="E51" s="81">
        <v>1.6417070000000001E-42</v>
      </c>
      <c r="F51" s="140">
        <v>19.77225</v>
      </c>
      <c r="G51" s="140">
        <v>11.99259</v>
      </c>
      <c r="H51" s="140" t="s">
        <v>8929</v>
      </c>
      <c r="I51" s="36">
        <v>110</v>
      </c>
      <c r="J51" s="36">
        <v>13</v>
      </c>
      <c r="K51" s="36">
        <v>2380</v>
      </c>
      <c r="L51" s="36">
        <v>5563</v>
      </c>
    </row>
    <row r="52" spans="1:12">
      <c r="A52" s="36" t="s">
        <v>5222</v>
      </c>
      <c r="B52" s="36" t="s">
        <v>5223</v>
      </c>
      <c r="C52" s="36" t="s">
        <v>5217</v>
      </c>
      <c r="D52" s="81">
        <v>5.5786719999999998E-29</v>
      </c>
      <c r="E52" s="81">
        <v>3.7166370000000001E-32</v>
      </c>
      <c r="F52" s="140">
        <v>5.6409880000000001</v>
      </c>
      <c r="G52" s="140">
        <v>4.3295250000000003</v>
      </c>
      <c r="H52" s="140" t="s">
        <v>8929</v>
      </c>
      <c r="I52" s="36">
        <v>144</v>
      </c>
      <c r="J52" s="36">
        <v>60</v>
      </c>
      <c r="K52" s="36">
        <v>2346</v>
      </c>
      <c r="L52" s="36">
        <v>5516</v>
      </c>
    </row>
    <row r="53" spans="1:12">
      <c r="A53" s="36" t="s">
        <v>5224</v>
      </c>
      <c r="B53" s="36" t="s">
        <v>5225</v>
      </c>
      <c r="C53" s="36" t="s">
        <v>4271</v>
      </c>
      <c r="D53" s="81">
        <v>7.4998349999999996E-21</v>
      </c>
      <c r="E53" s="81">
        <v>7.2799000000000002E-24</v>
      </c>
      <c r="F53" s="140">
        <v>1.7984</v>
      </c>
      <c r="G53" s="140">
        <v>1.6322620000000001</v>
      </c>
      <c r="H53" s="140" t="s">
        <v>8929</v>
      </c>
      <c r="I53" s="36">
        <v>661</v>
      </c>
      <c r="J53" s="36">
        <v>933</v>
      </c>
      <c r="K53" s="36">
        <v>1829</v>
      </c>
      <c r="L53" s="36">
        <v>4643</v>
      </c>
    </row>
    <row r="54" spans="1:12">
      <c r="A54" s="36" t="s">
        <v>5226</v>
      </c>
      <c r="B54" s="36" t="s">
        <v>5227</v>
      </c>
      <c r="C54" s="36" t="s">
        <v>5217</v>
      </c>
      <c r="D54" s="81">
        <v>7.4998349999999996E-21</v>
      </c>
      <c r="E54" s="81">
        <v>7.494839E-24</v>
      </c>
      <c r="F54" s="140">
        <v>3.5881400000000001</v>
      </c>
      <c r="G54" s="140">
        <v>2.8840349999999999</v>
      </c>
      <c r="H54" s="140" t="s">
        <v>8929</v>
      </c>
      <c r="I54" s="36">
        <v>159</v>
      </c>
      <c r="J54" s="36">
        <v>104</v>
      </c>
      <c r="K54" s="36">
        <v>2331</v>
      </c>
      <c r="L54" s="36">
        <v>5472</v>
      </c>
    </row>
    <row r="55" spans="1:12">
      <c r="A55" s="36" t="s">
        <v>5228</v>
      </c>
      <c r="B55" s="36" t="s">
        <v>5229</v>
      </c>
      <c r="C55" s="36" t="s">
        <v>4271</v>
      </c>
      <c r="D55" s="81">
        <v>1.331471E-17</v>
      </c>
      <c r="E55" s="81">
        <v>1.5523479999999999E-20</v>
      </c>
      <c r="F55" s="140">
        <v>1.7290049999999999</v>
      </c>
      <c r="G55" s="140">
        <v>1.567266</v>
      </c>
      <c r="H55" s="140" t="s">
        <v>8929</v>
      </c>
      <c r="I55" s="36">
        <v>631</v>
      </c>
      <c r="J55" s="36">
        <v>915</v>
      </c>
      <c r="K55" s="36">
        <v>1859</v>
      </c>
      <c r="L55" s="36">
        <v>4661</v>
      </c>
    </row>
    <row r="56" spans="1:12">
      <c r="A56" s="36" t="s">
        <v>5230</v>
      </c>
      <c r="B56" s="36" t="s">
        <v>5231</v>
      </c>
      <c r="C56" s="36" t="s">
        <v>4271</v>
      </c>
      <c r="D56" s="81">
        <v>2.0781360000000001E-16</v>
      </c>
      <c r="E56" s="81">
        <v>2.769002E-19</v>
      </c>
      <c r="F56" s="140">
        <v>1.650606</v>
      </c>
      <c r="G56" s="140">
        <v>1.5038659999999999</v>
      </c>
      <c r="H56" s="140" t="s">
        <v>8929</v>
      </c>
      <c r="I56" s="36">
        <v>718</v>
      </c>
      <c r="J56" s="36">
        <v>1099</v>
      </c>
      <c r="K56" s="36">
        <v>1772</v>
      </c>
      <c r="L56" s="36">
        <v>4477</v>
      </c>
    </row>
    <row r="57" spans="1:12">
      <c r="A57" s="36" t="s">
        <v>5232</v>
      </c>
      <c r="B57" s="36" t="s">
        <v>5233</v>
      </c>
      <c r="C57" s="36" t="s">
        <v>4271</v>
      </c>
      <c r="D57" s="81">
        <v>1.5258810000000001E-15</v>
      </c>
      <c r="E57" s="81">
        <v>2.2872970000000001E-18</v>
      </c>
      <c r="F57" s="140">
        <v>1.5793330000000001</v>
      </c>
      <c r="G57" s="140">
        <v>1.447235</v>
      </c>
      <c r="H57" s="140" t="s">
        <v>8929</v>
      </c>
      <c r="I57" s="36">
        <v>862</v>
      </c>
      <c r="J57" s="36">
        <v>1400</v>
      </c>
      <c r="K57" s="36">
        <v>1628</v>
      </c>
      <c r="L57" s="36">
        <v>4176</v>
      </c>
    </row>
    <row r="58" spans="1:12">
      <c r="A58" s="36" t="s">
        <v>5234</v>
      </c>
      <c r="B58" s="36" t="s">
        <v>5235</v>
      </c>
      <c r="C58" s="36" t="s">
        <v>5236</v>
      </c>
      <c r="D58" s="81">
        <v>3.481353E-10</v>
      </c>
      <c r="E58" s="81">
        <v>5.7983900000000001E-13</v>
      </c>
      <c r="F58" s="140">
        <v>2.0554199999999998</v>
      </c>
      <c r="G58" s="140">
        <v>1.737177</v>
      </c>
      <c r="H58" s="140" t="s">
        <v>8929</v>
      </c>
      <c r="I58" s="36">
        <v>204</v>
      </c>
      <c r="J58" s="36">
        <v>232</v>
      </c>
      <c r="K58" s="36">
        <v>2286</v>
      </c>
      <c r="L58" s="36">
        <v>5344</v>
      </c>
    </row>
    <row r="59" spans="1:12">
      <c r="A59" s="36" t="s">
        <v>5237</v>
      </c>
      <c r="B59" s="36" t="s">
        <v>5238</v>
      </c>
      <c r="C59" s="36" t="s">
        <v>5217</v>
      </c>
      <c r="D59" s="81">
        <v>4.4655130000000003E-10</v>
      </c>
      <c r="E59" s="81">
        <v>8.1813189999999995E-13</v>
      </c>
      <c r="F59" s="140">
        <v>22.647069999999999</v>
      </c>
      <c r="G59" s="140">
        <v>8.0898599999999998</v>
      </c>
      <c r="H59" s="140" t="s">
        <v>8929</v>
      </c>
      <c r="I59" s="36">
        <v>30</v>
      </c>
      <c r="J59" s="36">
        <v>3</v>
      </c>
      <c r="K59" s="36">
        <v>2460</v>
      </c>
      <c r="L59" s="36">
        <v>5573</v>
      </c>
    </row>
    <row r="60" spans="1:12">
      <c r="A60" s="36" t="s">
        <v>5239</v>
      </c>
      <c r="B60" s="36" t="s">
        <v>5240</v>
      </c>
      <c r="C60" s="36" t="s">
        <v>5217</v>
      </c>
      <c r="D60" s="81">
        <v>7.8994520000000003E-9</v>
      </c>
      <c r="E60" s="81">
        <v>1.578838E-11</v>
      </c>
      <c r="F60" s="140">
        <v>1.8095159999999999</v>
      </c>
      <c r="G60" s="140">
        <v>1.5608059999999999</v>
      </c>
      <c r="H60" s="140" t="s">
        <v>8929</v>
      </c>
      <c r="I60" s="36">
        <v>253</v>
      </c>
      <c r="J60" s="36">
        <v>328</v>
      </c>
      <c r="K60" s="36">
        <v>2237</v>
      </c>
      <c r="L60" s="36">
        <v>5248</v>
      </c>
    </row>
    <row r="61" spans="1:12">
      <c r="A61" s="36" t="s">
        <v>5241</v>
      </c>
      <c r="B61" s="36" t="s">
        <v>5242</v>
      </c>
      <c r="C61" s="36" t="s">
        <v>5236</v>
      </c>
      <c r="D61" s="81">
        <v>3.4732839999999999E-8</v>
      </c>
      <c r="E61" s="81">
        <v>7.5204360000000006E-11</v>
      </c>
      <c r="F61" s="140">
        <v>1.7916780000000001</v>
      </c>
      <c r="G61" s="140">
        <v>1.541067</v>
      </c>
      <c r="H61" s="140" t="s">
        <v>8929</v>
      </c>
      <c r="I61" s="36">
        <v>242</v>
      </c>
      <c r="J61" s="36">
        <v>316</v>
      </c>
      <c r="K61" s="36">
        <v>2248</v>
      </c>
      <c r="L61" s="36">
        <v>5260</v>
      </c>
    </row>
    <row r="62" spans="1:12">
      <c r="A62" s="36" t="s">
        <v>5243</v>
      </c>
      <c r="B62" s="36" t="s">
        <v>5244</v>
      </c>
      <c r="C62" s="36" t="s">
        <v>4271</v>
      </c>
      <c r="D62" s="81">
        <v>7.1333010000000004E-8</v>
      </c>
      <c r="E62" s="81">
        <v>1.663328E-10</v>
      </c>
      <c r="F62" s="140">
        <v>3.1169519999999999</v>
      </c>
      <c r="G62" s="140">
        <v>2.2883439999999999</v>
      </c>
      <c r="H62" s="140" t="s">
        <v>8929</v>
      </c>
      <c r="I62" s="36">
        <v>75</v>
      </c>
      <c r="J62" s="36">
        <v>55</v>
      </c>
      <c r="K62" s="36">
        <v>2415</v>
      </c>
      <c r="L62" s="36">
        <v>5521</v>
      </c>
    </row>
    <row r="63" spans="1:12">
      <c r="A63" s="36" t="s">
        <v>5245</v>
      </c>
      <c r="B63" s="36" t="s">
        <v>5246</v>
      </c>
      <c r="C63" s="36" t="s">
        <v>4271</v>
      </c>
      <c r="D63" s="81">
        <v>2.4069509999999999E-7</v>
      </c>
      <c r="E63" s="81">
        <v>6.0133699999999999E-10</v>
      </c>
      <c r="F63" s="140">
        <v>3.0313349999999999</v>
      </c>
      <c r="G63" s="140">
        <v>2.2210749999999999</v>
      </c>
      <c r="H63" s="140" t="s">
        <v>8929</v>
      </c>
      <c r="I63" s="36">
        <v>73</v>
      </c>
      <c r="J63" s="36">
        <v>55</v>
      </c>
      <c r="K63" s="36">
        <v>2417</v>
      </c>
      <c r="L63" s="36">
        <v>5521</v>
      </c>
    </row>
    <row r="64" spans="1:12">
      <c r="A64" s="36" t="s">
        <v>5247</v>
      </c>
      <c r="B64" s="36" t="s">
        <v>5248</v>
      </c>
      <c r="C64" s="36" t="s">
        <v>5236</v>
      </c>
      <c r="D64" s="81">
        <v>6.1234300000000001E-6</v>
      </c>
      <c r="E64" s="81">
        <v>1.6318270000000001E-8</v>
      </c>
      <c r="F64" s="140">
        <v>1.6873419999999999</v>
      </c>
      <c r="G64" s="140">
        <v>1.4426239999999999</v>
      </c>
      <c r="H64" s="140" t="s">
        <v>8929</v>
      </c>
      <c r="I64" s="36">
        <v>218</v>
      </c>
      <c r="J64" s="36">
        <v>300</v>
      </c>
      <c r="K64" s="36">
        <v>2272</v>
      </c>
      <c r="L64" s="36">
        <v>5276</v>
      </c>
    </row>
    <row r="65" spans="1:12">
      <c r="A65" s="36" t="s">
        <v>5249</v>
      </c>
      <c r="B65" s="36" t="s">
        <v>5250</v>
      </c>
      <c r="C65" s="36" t="s">
        <v>5217</v>
      </c>
      <c r="D65" s="81">
        <v>1.205313E-5</v>
      </c>
      <c r="E65" s="81">
        <v>3.4127789999999999E-8</v>
      </c>
      <c r="F65" s="140">
        <v>1.68581</v>
      </c>
      <c r="G65" s="140">
        <v>1.4362079999999999</v>
      </c>
      <c r="H65" s="140" t="s">
        <v>8929</v>
      </c>
      <c r="I65" s="36">
        <v>208</v>
      </c>
      <c r="J65" s="36">
        <v>286</v>
      </c>
      <c r="K65" s="36">
        <v>2282</v>
      </c>
      <c r="L65" s="36">
        <v>5290</v>
      </c>
    </row>
    <row r="66" spans="1:12">
      <c r="A66" s="36" t="s">
        <v>5251</v>
      </c>
      <c r="B66" s="36" t="s">
        <v>5252</v>
      </c>
      <c r="C66" s="36" t="s">
        <v>5217</v>
      </c>
      <c r="D66" s="81">
        <v>2.6514490000000001E-5</v>
      </c>
      <c r="E66" s="81">
        <v>7.9490470000000003E-8</v>
      </c>
      <c r="F66" s="140">
        <v>36.041759999999996</v>
      </c>
      <c r="G66" s="140">
        <v>6.7467499999999996</v>
      </c>
      <c r="H66" s="140" t="s">
        <v>8929</v>
      </c>
      <c r="I66" s="36">
        <v>16</v>
      </c>
      <c r="J66" s="36">
        <v>1</v>
      </c>
      <c r="K66" s="36">
        <v>2474</v>
      </c>
      <c r="L66" s="36">
        <v>5575</v>
      </c>
    </row>
    <row r="67" spans="1:12">
      <c r="A67" s="36" t="s">
        <v>5253</v>
      </c>
      <c r="B67" s="36" t="s">
        <v>5254</v>
      </c>
      <c r="C67" s="36" t="s">
        <v>5236</v>
      </c>
      <c r="D67" s="81">
        <v>5.7581870000000003E-5</v>
      </c>
      <c r="E67" s="81">
        <v>1.8222109999999999E-7</v>
      </c>
      <c r="F67" s="140">
        <v>1.784308</v>
      </c>
      <c r="G67" s="140">
        <v>1.4771920000000001</v>
      </c>
      <c r="H67" s="140" t="s">
        <v>8929</v>
      </c>
      <c r="I67" s="36">
        <v>152</v>
      </c>
      <c r="J67" s="36">
        <v>196</v>
      </c>
      <c r="K67" s="36">
        <v>2338</v>
      </c>
      <c r="L67" s="36">
        <v>5380</v>
      </c>
    </row>
    <row r="68" spans="1:12">
      <c r="A68" s="36" t="s">
        <v>5255</v>
      </c>
      <c r="B68" s="36" t="s">
        <v>5256</v>
      </c>
      <c r="C68" s="36" t="s">
        <v>4271</v>
      </c>
      <c r="D68" s="81">
        <v>1.398018E-4</v>
      </c>
      <c r="E68" s="81">
        <v>4.6569560000000002E-7</v>
      </c>
      <c r="F68" s="140">
        <v>3.4400210000000002</v>
      </c>
      <c r="G68" s="140">
        <v>2.2247870000000001</v>
      </c>
      <c r="H68" s="140" t="s">
        <v>8929</v>
      </c>
      <c r="I68" s="36">
        <v>41</v>
      </c>
      <c r="J68" s="36">
        <v>27</v>
      </c>
      <c r="K68" s="36">
        <v>2449</v>
      </c>
      <c r="L68" s="36">
        <v>5549</v>
      </c>
    </row>
    <row r="69" spans="1:12">
      <c r="A69" s="36" t="s">
        <v>5257</v>
      </c>
      <c r="B69" s="36" t="s">
        <v>5258</v>
      </c>
      <c r="C69" s="36" t="s">
        <v>5217</v>
      </c>
      <c r="D69" s="81">
        <v>2.0313079999999999E-4</v>
      </c>
      <c r="E69" s="81">
        <v>7.4431670000000003E-7</v>
      </c>
      <c r="F69" s="140">
        <v>31.511299999999999</v>
      </c>
      <c r="G69" s="140">
        <v>5.8000449999999999</v>
      </c>
      <c r="H69" s="140" t="s">
        <v>8929</v>
      </c>
      <c r="I69" s="36">
        <v>14</v>
      </c>
      <c r="J69" s="36">
        <v>1</v>
      </c>
      <c r="K69" s="36">
        <v>2476</v>
      </c>
      <c r="L69" s="36">
        <v>5575</v>
      </c>
    </row>
    <row r="70" spans="1:12">
      <c r="A70" s="36" t="s">
        <v>5259</v>
      </c>
      <c r="B70" s="36" t="s">
        <v>5260</v>
      </c>
      <c r="C70" s="36" t="s">
        <v>5217</v>
      </c>
      <c r="D70" s="81">
        <v>2.0313079999999999E-4</v>
      </c>
      <c r="E70" s="81">
        <v>7.4431670000000003E-7</v>
      </c>
      <c r="F70" s="140">
        <v>31.511299999999999</v>
      </c>
      <c r="G70" s="140">
        <v>5.8000449999999999</v>
      </c>
      <c r="H70" s="140" t="s">
        <v>8929</v>
      </c>
      <c r="I70" s="36">
        <v>14</v>
      </c>
      <c r="J70" s="36">
        <v>1</v>
      </c>
      <c r="K70" s="36">
        <v>2476</v>
      </c>
      <c r="L70" s="36">
        <v>5575</v>
      </c>
    </row>
    <row r="71" spans="1:12">
      <c r="A71" s="36" t="s">
        <v>5261</v>
      </c>
      <c r="B71" s="36" t="s">
        <v>5262</v>
      </c>
      <c r="C71" s="36" t="s">
        <v>4271</v>
      </c>
      <c r="D71" s="81">
        <v>2.251094E-4</v>
      </c>
      <c r="E71" s="81">
        <v>8.623444E-7</v>
      </c>
      <c r="F71" s="140">
        <v>1.661033</v>
      </c>
      <c r="G71" s="140">
        <v>1.3931720000000001</v>
      </c>
      <c r="H71" s="140" t="s">
        <v>8929</v>
      </c>
      <c r="I71" s="36">
        <v>171</v>
      </c>
      <c r="J71" s="36">
        <v>237</v>
      </c>
      <c r="K71" s="36">
        <v>2319</v>
      </c>
      <c r="L71" s="36">
        <v>5339</v>
      </c>
    </row>
    <row r="72" spans="1:12">
      <c r="A72" s="36" t="s">
        <v>5263</v>
      </c>
      <c r="B72" s="36" t="s">
        <v>5264</v>
      </c>
      <c r="C72" s="36" t="s">
        <v>5236</v>
      </c>
      <c r="D72" s="81">
        <v>2.6249809999999999E-4</v>
      </c>
      <c r="E72" s="81">
        <v>1.0492930000000001E-6</v>
      </c>
      <c r="F72" s="140">
        <v>2.2760310000000001</v>
      </c>
      <c r="G72" s="140">
        <v>1.7010320000000001</v>
      </c>
      <c r="H72" s="140" t="s">
        <v>8929</v>
      </c>
      <c r="I72" s="36">
        <v>72</v>
      </c>
      <c r="J72" s="36">
        <v>72</v>
      </c>
      <c r="K72" s="36">
        <v>2418</v>
      </c>
      <c r="L72" s="36">
        <v>5504</v>
      </c>
    </row>
    <row r="73" spans="1:12">
      <c r="A73" s="36" t="s">
        <v>5265</v>
      </c>
      <c r="B73" s="36" t="s">
        <v>5266</v>
      </c>
      <c r="C73" s="36" t="s">
        <v>5236</v>
      </c>
      <c r="D73" s="81">
        <v>4.0895930000000002E-4</v>
      </c>
      <c r="E73" s="81">
        <v>1.702862E-6</v>
      </c>
      <c r="F73" s="140">
        <v>7.5147320000000004</v>
      </c>
      <c r="G73" s="140">
        <v>3.302807</v>
      </c>
      <c r="H73" s="140" t="s">
        <v>8929</v>
      </c>
      <c r="I73" s="36">
        <v>20</v>
      </c>
      <c r="J73" s="36">
        <v>6</v>
      </c>
      <c r="K73" s="36">
        <v>2470</v>
      </c>
      <c r="L73" s="36">
        <v>5570</v>
      </c>
    </row>
    <row r="74" spans="1:12">
      <c r="A74" s="36" t="s">
        <v>5267</v>
      </c>
      <c r="B74" s="36" t="s">
        <v>5268</v>
      </c>
      <c r="C74" s="36" t="s">
        <v>5236</v>
      </c>
      <c r="D74" s="81">
        <v>8.741237E-4</v>
      </c>
      <c r="E74" s="81">
        <v>3.785346E-6</v>
      </c>
      <c r="F74" s="140">
        <v>2.5000960000000001</v>
      </c>
      <c r="G74" s="140">
        <v>1.7687090000000001</v>
      </c>
      <c r="H74" s="140" t="s">
        <v>8929</v>
      </c>
      <c r="I74" s="36">
        <v>54</v>
      </c>
      <c r="J74" s="36">
        <v>49</v>
      </c>
      <c r="K74" s="36">
        <v>2436</v>
      </c>
      <c r="L74" s="36">
        <v>5527</v>
      </c>
    </row>
    <row r="75" spans="1:12">
      <c r="A75" s="36" t="s">
        <v>5269</v>
      </c>
      <c r="B75" s="36" t="s">
        <v>5270</v>
      </c>
      <c r="C75" s="36" t="s">
        <v>5217</v>
      </c>
      <c r="D75" s="81">
        <v>9.0220299999999997E-4</v>
      </c>
      <c r="E75" s="81">
        <v>4.2484529999999998E-6</v>
      </c>
      <c r="F75" s="140">
        <v>15.754949999999999</v>
      </c>
      <c r="G75" s="140">
        <v>4.2906950000000004</v>
      </c>
      <c r="H75" s="140" t="s">
        <v>8929</v>
      </c>
      <c r="I75" s="36">
        <v>14</v>
      </c>
      <c r="J75" s="36">
        <v>2</v>
      </c>
      <c r="K75" s="36">
        <v>2476</v>
      </c>
      <c r="L75" s="36">
        <v>5574</v>
      </c>
    </row>
    <row r="76" spans="1:12">
      <c r="A76" s="36" t="s">
        <v>5271</v>
      </c>
      <c r="B76" s="36" t="s">
        <v>5272</v>
      </c>
      <c r="C76" s="36" t="s">
        <v>5236</v>
      </c>
      <c r="D76" s="81">
        <v>9.0220299999999997E-4</v>
      </c>
      <c r="E76" s="81">
        <v>4.3577429999999999E-6</v>
      </c>
      <c r="F76" s="140">
        <v>1.8625890000000001</v>
      </c>
      <c r="G76" s="140">
        <v>1.4755180000000001</v>
      </c>
      <c r="H76" s="140" t="s">
        <v>8929</v>
      </c>
      <c r="I76" s="36">
        <v>102</v>
      </c>
      <c r="J76" s="36">
        <v>125</v>
      </c>
      <c r="K76" s="36">
        <v>2388</v>
      </c>
      <c r="L76" s="36">
        <v>5451</v>
      </c>
    </row>
    <row r="77" spans="1:12">
      <c r="A77" s="36" t="s">
        <v>5273</v>
      </c>
      <c r="B77" s="36" t="s">
        <v>5274</v>
      </c>
      <c r="C77" s="36" t="s">
        <v>5236</v>
      </c>
      <c r="D77" s="81">
        <v>9.0220299999999997E-4</v>
      </c>
      <c r="E77" s="81">
        <v>4.3577429999999999E-6</v>
      </c>
      <c r="F77" s="140">
        <v>1.8625890000000001</v>
      </c>
      <c r="G77" s="140">
        <v>1.4755180000000001</v>
      </c>
      <c r="H77" s="140" t="s">
        <v>8929</v>
      </c>
      <c r="I77" s="36">
        <v>102</v>
      </c>
      <c r="J77" s="36">
        <v>125</v>
      </c>
      <c r="K77" s="36">
        <v>2388</v>
      </c>
      <c r="L77" s="36">
        <v>5451</v>
      </c>
    </row>
    <row r="78" spans="1:12">
      <c r="A78" s="36" t="s">
        <v>5275</v>
      </c>
      <c r="B78" s="36" t="s">
        <v>5276</v>
      </c>
      <c r="C78" s="36" t="s">
        <v>5236</v>
      </c>
      <c r="D78" s="81">
        <v>1.2595499999999999E-3</v>
      </c>
      <c r="E78" s="81">
        <v>6.4334769999999999E-6</v>
      </c>
      <c r="F78" s="140">
        <v>1.5913219999999999</v>
      </c>
      <c r="G78" s="140">
        <v>1.333853</v>
      </c>
      <c r="H78" s="140" t="s">
        <v>8929</v>
      </c>
      <c r="I78" s="36">
        <v>167</v>
      </c>
      <c r="J78" s="36">
        <v>241</v>
      </c>
      <c r="K78" s="36">
        <v>2323</v>
      </c>
      <c r="L78" s="36">
        <v>5335</v>
      </c>
    </row>
    <row r="79" spans="1:12">
      <c r="A79" s="36" t="s">
        <v>5277</v>
      </c>
      <c r="B79" s="36" t="s">
        <v>5278</v>
      </c>
      <c r="C79" s="36" t="s">
        <v>5217</v>
      </c>
      <c r="D79" s="81">
        <v>1.2595499999999999E-3</v>
      </c>
      <c r="E79" s="81">
        <v>6.8449829999999999E-6</v>
      </c>
      <c r="F79" s="140">
        <v>26.988199999999999</v>
      </c>
      <c r="G79" s="140">
        <v>4.8559850000000004</v>
      </c>
      <c r="H79" s="140" t="s">
        <v>8929</v>
      </c>
      <c r="I79" s="36">
        <v>12</v>
      </c>
      <c r="J79" s="36">
        <v>1</v>
      </c>
      <c r="K79" s="36">
        <v>2478</v>
      </c>
      <c r="L79" s="36">
        <v>5575</v>
      </c>
    </row>
    <row r="80" spans="1:12">
      <c r="A80" s="36" t="s">
        <v>5279</v>
      </c>
      <c r="B80" s="36" t="s">
        <v>5280</v>
      </c>
      <c r="C80" s="36" t="s">
        <v>4271</v>
      </c>
      <c r="D80" s="81">
        <v>1.2595499999999999E-3</v>
      </c>
      <c r="E80" s="81">
        <v>7.7620510000000007E-6</v>
      </c>
      <c r="F80" s="140" t="s">
        <v>8930</v>
      </c>
      <c r="G80" s="140">
        <v>6.4309479999999999</v>
      </c>
      <c r="H80" s="140" t="s">
        <v>8929</v>
      </c>
      <c r="I80" s="36">
        <v>10</v>
      </c>
      <c r="J80" s="36">
        <v>0</v>
      </c>
      <c r="K80" s="36">
        <v>2480</v>
      </c>
      <c r="L80" s="36">
        <v>5576</v>
      </c>
    </row>
    <row r="81" spans="1:12">
      <c r="A81" s="36" t="s">
        <v>5281</v>
      </c>
      <c r="B81" s="36" t="s">
        <v>5282</v>
      </c>
      <c r="C81" s="36" t="s">
        <v>4271</v>
      </c>
      <c r="D81" s="81">
        <v>1.2595499999999999E-3</v>
      </c>
      <c r="E81" s="81">
        <v>7.7620510000000007E-6</v>
      </c>
      <c r="F81" s="140" t="s">
        <v>8930</v>
      </c>
      <c r="G81" s="140">
        <v>6.4309479999999999</v>
      </c>
      <c r="H81" s="140" t="s">
        <v>8929</v>
      </c>
      <c r="I81" s="36">
        <v>10</v>
      </c>
      <c r="J81" s="36">
        <v>0</v>
      </c>
      <c r="K81" s="36">
        <v>2480</v>
      </c>
      <c r="L81" s="36">
        <v>5576</v>
      </c>
    </row>
    <row r="82" spans="1:12">
      <c r="A82" s="36" t="s">
        <v>5283</v>
      </c>
      <c r="B82" s="36" t="s">
        <v>5284</v>
      </c>
      <c r="C82" s="36" t="s">
        <v>4271</v>
      </c>
      <c r="D82" s="81">
        <v>1.2595499999999999E-3</v>
      </c>
      <c r="E82" s="81">
        <v>7.7620510000000007E-6</v>
      </c>
      <c r="F82" s="140" t="s">
        <v>8930</v>
      </c>
      <c r="G82" s="140">
        <v>6.4309479999999999</v>
      </c>
      <c r="H82" s="140" t="s">
        <v>8929</v>
      </c>
      <c r="I82" s="36">
        <v>10</v>
      </c>
      <c r="J82" s="36">
        <v>0</v>
      </c>
      <c r="K82" s="36">
        <v>2480</v>
      </c>
      <c r="L82" s="36">
        <v>5576</v>
      </c>
    </row>
    <row r="83" spans="1:12">
      <c r="A83" s="36" t="s">
        <v>5285</v>
      </c>
      <c r="B83" s="36" t="s">
        <v>5286</v>
      </c>
      <c r="C83" s="36" t="s">
        <v>4271</v>
      </c>
      <c r="D83" s="81">
        <v>1.2595499999999999E-3</v>
      </c>
      <c r="E83" s="81">
        <v>7.7620510000000007E-6</v>
      </c>
      <c r="F83" s="140" t="s">
        <v>8930</v>
      </c>
      <c r="G83" s="140">
        <v>6.4309479999999999</v>
      </c>
      <c r="H83" s="140" t="s">
        <v>8929</v>
      </c>
      <c r="I83" s="36">
        <v>10</v>
      </c>
      <c r="J83" s="36">
        <v>0</v>
      </c>
      <c r="K83" s="36">
        <v>2480</v>
      </c>
      <c r="L83" s="36">
        <v>5576</v>
      </c>
    </row>
    <row r="84" spans="1:12">
      <c r="A84" s="36" t="s">
        <v>5287</v>
      </c>
      <c r="B84" s="36" t="s">
        <v>5288</v>
      </c>
      <c r="C84" s="36" t="s">
        <v>4271</v>
      </c>
      <c r="D84" s="81">
        <v>1.2595499999999999E-3</v>
      </c>
      <c r="E84" s="81">
        <v>7.7620510000000007E-6</v>
      </c>
      <c r="F84" s="140" t="s">
        <v>8930</v>
      </c>
      <c r="G84" s="140">
        <v>6.4309479999999999</v>
      </c>
      <c r="H84" s="140" t="s">
        <v>8929</v>
      </c>
      <c r="I84" s="36">
        <v>10</v>
      </c>
      <c r="J84" s="36">
        <v>0</v>
      </c>
      <c r="K84" s="36">
        <v>2480</v>
      </c>
      <c r="L84" s="36">
        <v>5576</v>
      </c>
    </row>
    <row r="85" spans="1:12">
      <c r="A85" s="36" t="s">
        <v>5289</v>
      </c>
      <c r="B85" s="36" t="s">
        <v>5290</v>
      </c>
      <c r="C85" s="36" t="s">
        <v>4271</v>
      </c>
      <c r="D85" s="81">
        <v>1.2595499999999999E-3</v>
      </c>
      <c r="E85" s="81">
        <v>7.7620510000000007E-6</v>
      </c>
      <c r="F85" s="140" t="s">
        <v>8930</v>
      </c>
      <c r="G85" s="140">
        <v>6.4309479999999999</v>
      </c>
      <c r="H85" s="140" t="s">
        <v>8929</v>
      </c>
      <c r="I85" s="36">
        <v>10</v>
      </c>
      <c r="J85" s="36">
        <v>0</v>
      </c>
      <c r="K85" s="36">
        <v>2480</v>
      </c>
      <c r="L85" s="36">
        <v>5576</v>
      </c>
    </row>
    <row r="86" spans="1:12">
      <c r="A86" s="36" t="s">
        <v>5291</v>
      </c>
      <c r="B86" s="36" t="s">
        <v>5292</v>
      </c>
      <c r="C86" s="36" t="s">
        <v>5217</v>
      </c>
      <c r="D86" s="81">
        <v>1.6885380000000001E-3</v>
      </c>
      <c r="E86" s="81">
        <v>1.0686949999999999E-5</v>
      </c>
      <c r="F86" s="140">
        <v>1.343564</v>
      </c>
      <c r="G86" s="140">
        <v>1.1977070000000001</v>
      </c>
      <c r="H86" s="140" t="s">
        <v>8929</v>
      </c>
      <c r="I86" s="36">
        <v>396</v>
      </c>
      <c r="J86" s="36">
        <v>688</v>
      </c>
      <c r="K86" s="36">
        <v>2094</v>
      </c>
      <c r="L86" s="36">
        <v>4888</v>
      </c>
    </row>
    <row r="87" spans="1:12">
      <c r="A87" s="36" t="s">
        <v>5293</v>
      </c>
      <c r="B87" s="36" t="s">
        <v>5294</v>
      </c>
      <c r="C87" s="36" t="s">
        <v>4271</v>
      </c>
      <c r="D87" s="81">
        <v>2.1323409999999998E-3</v>
      </c>
      <c r="E87" s="81">
        <v>1.385098E-5</v>
      </c>
      <c r="F87" s="140">
        <v>1.751652</v>
      </c>
      <c r="G87" s="140">
        <v>1.402441</v>
      </c>
      <c r="H87" s="140" t="s">
        <v>8929</v>
      </c>
      <c r="I87" s="36">
        <v>109</v>
      </c>
      <c r="J87" s="36">
        <v>142</v>
      </c>
      <c r="K87" s="36">
        <v>2381</v>
      </c>
      <c r="L87" s="36">
        <v>5434</v>
      </c>
    </row>
    <row r="88" spans="1:12">
      <c r="A88" s="36" t="s">
        <v>5295</v>
      </c>
      <c r="B88" s="36" t="s">
        <v>5296</v>
      </c>
      <c r="C88" s="36" t="s">
        <v>5236</v>
      </c>
      <c r="D88" s="81">
        <v>2.574813E-3</v>
      </c>
      <c r="E88" s="81">
        <v>1.81822E-5</v>
      </c>
      <c r="F88" s="140">
        <v>2.4752230000000002</v>
      </c>
      <c r="G88" s="140">
        <v>1.707643</v>
      </c>
      <c r="H88" s="140" t="s">
        <v>8929</v>
      </c>
      <c r="I88" s="36">
        <v>47</v>
      </c>
      <c r="J88" s="36">
        <v>43</v>
      </c>
      <c r="K88" s="36">
        <v>2443</v>
      </c>
      <c r="L88" s="36">
        <v>5533</v>
      </c>
    </row>
    <row r="89" spans="1:12">
      <c r="A89" s="36" t="s">
        <v>5297</v>
      </c>
      <c r="B89" s="36" t="s">
        <v>5298</v>
      </c>
      <c r="C89" s="36" t="s">
        <v>5217</v>
      </c>
      <c r="D89" s="81">
        <v>2.574813E-3</v>
      </c>
      <c r="E89" s="81">
        <v>2.0121239999999999E-5</v>
      </c>
      <c r="F89" s="140">
        <v>1.3376980000000001</v>
      </c>
      <c r="G89" s="140">
        <v>1.1897530000000001</v>
      </c>
      <c r="H89" s="140" t="s">
        <v>8929</v>
      </c>
      <c r="I89" s="36">
        <v>378</v>
      </c>
      <c r="J89" s="36">
        <v>658</v>
      </c>
      <c r="K89" s="36">
        <v>2112</v>
      </c>
      <c r="L89" s="36">
        <v>4918</v>
      </c>
    </row>
    <row r="90" spans="1:12">
      <c r="A90" s="36" t="s">
        <v>5299</v>
      </c>
      <c r="B90" s="36" t="s">
        <v>5300</v>
      </c>
      <c r="C90" s="36" t="s">
        <v>5217</v>
      </c>
      <c r="D90" s="81">
        <v>2.574813E-3</v>
      </c>
      <c r="E90" s="81">
        <v>2.0584779999999998E-5</v>
      </c>
      <c r="F90" s="140">
        <v>24.729430000000001</v>
      </c>
      <c r="G90" s="140">
        <v>4.3865259999999999</v>
      </c>
      <c r="H90" s="140" t="s">
        <v>8929</v>
      </c>
      <c r="I90" s="36">
        <v>11</v>
      </c>
      <c r="J90" s="36">
        <v>1</v>
      </c>
      <c r="K90" s="36">
        <v>2479</v>
      </c>
      <c r="L90" s="36">
        <v>5575</v>
      </c>
    </row>
    <row r="91" spans="1:12">
      <c r="A91" s="36" t="s">
        <v>5301</v>
      </c>
      <c r="B91" s="36" t="s">
        <v>5302</v>
      </c>
      <c r="C91" s="36" t="s">
        <v>5217</v>
      </c>
      <c r="D91" s="81">
        <v>2.574813E-3</v>
      </c>
      <c r="E91" s="81">
        <v>2.0584779999999998E-5</v>
      </c>
      <c r="F91" s="140">
        <v>24.729430000000001</v>
      </c>
      <c r="G91" s="140">
        <v>4.3865259999999999</v>
      </c>
      <c r="H91" s="140" t="s">
        <v>8929</v>
      </c>
      <c r="I91" s="36">
        <v>11</v>
      </c>
      <c r="J91" s="36">
        <v>1</v>
      </c>
      <c r="K91" s="36">
        <v>2479</v>
      </c>
      <c r="L91" s="36">
        <v>5575</v>
      </c>
    </row>
    <row r="92" spans="1:12">
      <c r="A92" s="36" t="s">
        <v>5303</v>
      </c>
      <c r="B92" s="36" t="s">
        <v>5304</v>
      </c>
      <c r="C92" s="36" t="s">
        <v>5217</v>
      </c>
      <c r="D92" s="81">
        <v>2.574813E-3</v>
      </c>
      <c r="E92" s="81">
        <v>2.0584779999999998E-5</v>
      </c>
      <c r="F92" s="140">
        <v>24.729430000000001</v>
      </c>
      <c r="G92" s="140">
        <v>4.3865259999999999</v>
      </c>
      <c r="H92" s="140" t="s">
        <v>8929</v>
      </c>
      <c r="I92" s="36">
        <v>11</v>
      </c>
      <c r="J92" s="36">
        <v>1</v>
      </c>
      <c r="K92" s="36">
        <v>2479</v>
      </c>
      <c r="L92" s="36">
        <v>5575</v>
      </c>
    </row>
    <row r="93" spans="1:12">
      <c r="A93" s="36" t="s">
        <v>5305</v>
      </c>
      <c r="B93" s="36" t="s">
        <v>5306</v>
      </c>
      <c r="C93" s="36" t="s">
        <v>5217</v>
      </c>
      <c r="D93" s="81">
        <v>2.574813E-3</v>
      </c>
      <c r="E93" s="81">
        <v>2.0584779999999998E-5</v>
      </c>
      <c r="F93" s="140">
        <v>24.729430000000001</v>
      </c>
      <c r="G93" s="140">
        <v>4.3865259999999999</v>
      </c>
      <c r="H93" s="140" t="s">
        <v>8929</v>
      </c>
      <c r="I93" s="36">
        <v>11</v>
      </c>
      <c r="J93" s="36">
        <v>1</v>
      </c>
      <c r="K93" s="36">
        <v>2479</v>
      </c>
      <c r="L93" s="36">
        <v>5575</v>
      </c>
    </row>
    <row r="94" spans="1:12">
      <c r="A94" s="36" t="s">
        <v>5307</v>
      </c>
      <c r="B94" s="36" t="s">
        <v>5308</v>
      </c>
      <c r="C94" s="36" t="s">
        <v>5217</v>
      </c>
      <c r="D94" s="81">
        <v>2.574813E-3</v>
      </c>
      <c r="E94" s="81">
        <v>2.0584779999999998E-5</v>
      </c>
      <c r="F94" s="140">
        <v>24.729430000000001</v>
      </c>
      <c r="G94" s="140">
        <v>4.3865259999999999</v>
      </c>
      <c r="H94" s="140" t="s">
        <v>8929</v>
      </c>
      <c r="I94" s="36">
        <v>11</v>
      </c>
      <c r="J94" s="36">
        <v>1</v>
      </c>
      <c r="K94" s="36">
        <v>2479</v>
      </c>
      <c r="L94" s="36">
        <v>5575</v>
      </c>
    </row>
    <row r="95" spans="1:12">
      <c r="A95" s="36" t="s">
        <v>5309</v>
      </c>
      <c r="B95" s="36" t="s">
        <v>5310</v>
      </c>
      <c r="C95" s="36" t="s">
        <v>5217</v>
      </c>
      <c r="D95" s="81">
        <v>2.574813E-3</v>
      </c>
      <c r="E95" s="81">
        <v>2.0584779999999998E-5</v>
      </c>
      <c r="F95" s="140">
        <v>24.729430000000001</v>
      </c>
      <c r="G95" s="140">
        <v>4.3865259999999999</v>
      </c>
      <c r="H95" s="140" t="s">
        <v>8929</v>
      </c>
      <c r="I95" s="36">
        <v>11</v>
      </c>
      <c r="J95" s="36">
        <v>1</v>
      </c>
      <c r="K95" s="36">
        <v>2479</v>
      </c>
      <c r="L95" s="36">
        <v>5575</v>
      </c>
    </row>
    <row r="96" spans="1:12">
      <c r="A96" s="36" t="s">
        <v>5311</v>
      </c>
      <c r="B96" s="36" t="s">
        <v>5312</v>
      </c>
      <c r="C96" s="36" t="s">
        <v>5217</v>
      </c>
      <c r="D96" s="81">
        <v>2.574813E-3</v>
      </c>
      <c r="E96" s="81">
        <v>2.0584779999999998E-5</v>
      </c>
      <c r="F96" s="140">
        <v>24.729430000000001</v>
      </c>
      <c r="G96" s="140">
        <v>4.3865259999999999</v>
      </c>
      <c r="H96" s="140" t="s">
        <v>8929</v>
      </c>
      <c r="I96" s="36">
        <v>11</v>
      </c>
      <c r="J96" s="36">
        <v>1</v>
      </c>
      <c r="K96" s="36">
        <v>2479</v>
      </c>
      <c r="L96" s="36">
        <v>5575</v>
      </c>
    </row>
    <row r="97" spans="1:12">
      <c r="A97" s="36" t="s">
        <v>5313</v>
      </c>
      <c r="B97" s="36" t="s">
        <v>5314</v>
      </c>
      <c r="C97" s="36" t="s">
        <v>4271</v>
      </c>
      <c r="D97" s="81">
        <v>2.910452E-3</v>
      </c>
      <c r="E97" s="81">
        <v>2.5207109999999999E-5</v>
      </c>
      <c r="F97" s="140" t="s">
        <v>8930</v>
      </c>
      <c r="G97" s="140">
        <v>5.684545</v>
      </c>
      <c r="H97" s="140" t="s">
        <v>8929</v>
      </c>
      <c r="I97" s="36">
        <v>9</v>
      </c>
      <c r="J97" s="36">
        <v>0</v>
      </c>
      <c r="K97" s="36">
        <v>2481</v>
      </c>
      <c r="L97" s="36">
        <v>5576</v>
      </c>
    </row>
    <row r="98" spans="1:12">
      <c r="A98" s="36" t="s">
        <v>5315</v>
      </c>
      <c r="B98" s="36" t="s">
        <v>5316</v>
      </c>
      <c r="C98" s="36" t="s">
        <v>5217</v>
      </c>
      <c r="D98" s="81">
        <v>2.910452E-3</v>
      </c>
      <c r="E98" s="81">
        <v>2.5207109999999999E-5</v>
      </c>
      <c r="F98" s="140" t="s">
        <v>8930</v>
      </c>
      <c r="G98" s="140">
        <v>5.684545</v>
      </c>
      <c r="H98" s="140" t="s">
        <v>8929</v>
      </c>
      <c r="I98" s="36">
        <v>9</v>
      </c>
      <c r="J98" s="36">
        <v>0</v>
      </c>
      <c r="K98" s="36">
        <v>2481</v>
      </c>
      <c r="L98" s="36">
        <v>5576</v>
      </c>
    </row>
    <row r="99" spans="1:12">
      <c r="A99" s="36" t="s">
        <v>5317</v>
      </c>
      <c r="B99" s="36" t="s">
        <v>5318</v>
      </c>
      <c r="C99" s="36" t="s">
        <v>4271</v>
      </c>
      <c r="D99" s="81">
        <v>2.910452E-3</v>
      </c>
      <c r="E99" s="81">
        <v>2.5207109999999999E-5</v>
      </c>
      <c r="F99" s="140" t="s">
        <v>8930</v>
      </c>
      <c r="G99" s="140">
        <v>5.684545</v>
      </c>
      <c r="H99" s="140" t="s">
        <v>8929</v>
      </c>
      <c r="I99" s="36">
        <v>9</v>
      </c>
      <c r="J99" s="36">
        <v>0</v>
      </c>
      <c r="K99" s="36">
        <v>2481</v>
      </c>
      <c r="L99" s="36">
        <v>5576</v>
      </c>
    </row>
    <row r="100" spans="1:12">
      <c r="A100" s="36" t="s">
        <v>5319</v>
      </c>
      <c r="B100" s="36" t="s">
        <v>5320</v>
      </c>
      <c r="C100" s="36" t="s">
        <v>4271</v>
      </c>
      <c r="D100" s="81">
        <v>2.910452E-3</v>
      </c>
      <c r="E100" s="81">
        <v>2.5207109999999999E-5</v>
      </c>
      <c r="F100" s="140" t="s">
        <v>8930</v>
      </c>
      <c r="G100" s="140">
        <v>5.684545</v>
      </c>
      <c r="H100" s="140" t="s">
        <v>8929</v>
      </c>
      <c r="I100" s="36">
        <v>9</v>
      </c>
      <c r="J100" s="36">
        <v>0</v>
      </c>
      <c r="K100" s="36">
        <v>2481</v>
      </c>
      <c r="L100" s="36">
        <v>5576</v>
      </c>
    </row>
    <row r="101" spans="1:12">
      <c r="A101" s="36" t="s">
        <v>5321</v>
      </c>
      <c r="B101" s="36" t="s">
        <v>5322</v>
      </c>
      <c r="C101" s="36" t="s">
        <v>5236</v>
      </c>
      <c r="D101" s="81">
        <v>4.4231310000000003E-3</v>
      </c>
      <c r="E101" s="81">
        <v>3.904496E-5</v>
      </c>
      <c r="F101" s="140">
        <v>3.8656109999999999</v>
      </c>
      <c r="G101" s="140">
        <v>2.1229749999999998</v>
      </c>
      <c r="H101" s="140" t="s">
        <v>8929</v>
      </c>
      <c r="I101" s="36">
        <v>24</v>
      </c>
      <c r="J101" s="36">
        <v>14</v>
      </c>
      <c r="K101" s="36">
        <v>2466</v>
      </c>
      <c r="L101" s="36">
        <v>5562</v>
      </c>
    </row>
    <row r="102" spans="1:12">
      <c r="A102" s="36" t="s">
        <v>5323</v>
      </c>
      <c r="B102" s="36" t="s">
        <v>5324</v>
      </c>
      <c r="C102" s="36" t="s">
        <v>5217</v>
      </c>
      <c r="D102" s="81">
        <v>9.7848589999999999E-3</v>
      </c>
      <c r="E102" s="81">
        <v>9.6153680000000006E-5</v>
      </c>
      <c r="F102" s="140">
        <v>12.36613</v>
      </c>
      <c r="G102" s="140">
        <v>3.230248</v>
      </c>
      <c r="H102" s="140" t="s">
        <v>8929</v>
      </c>
      <c r="I102" s="36">
        <v>11</v>
      </c>
      <c r="J102" s="36">
        <v>2</v>
      </c>
      <c r="K102" s="36">
        <v>2479</v>
      </c>
      <c r="L102" s="36">
        <v>5574</v>
      </c>
    </row>
    <row r="103" spans="1:12">
      <c r="A103" s="36" t="s">
        <v>5325</v>
      </c>
      <c r="B103" s="36" t="s">
        <v>5326</v>
      </c>
      <c r="C103" s="36" t="s">
        <v>5217</v>
      </c>
      <c r="D103" s="81">
        <v>9.7848589999999999E-3</v>
      </c>
      <c r="E103" s="81">
        <v>9.6153680000000006E-5</v>
      </c>
      <c r="F103" s="140">
        <v>12.36613</v>
      </c>
      <c r="G103" s="140">
        <v>3.230248</v>
      </c>
      <c r="H103" s="140" t="s">
        <v>8929</v>
      </c>
      <c r="I103" s="36">
        <v>11</v>
      </c>
      <c r="J103" s="36">
        <v>2</v>
      </c>
      <c r="K103" s="36">
        <v>2479</v>
      </c>
      <c r="L103" s="36">
        <v>5574</v>
      </c>
    </row>
    <row r="104" spans="1:12">
      <c r="A104" s="36" t="s">
        <v>5327</v>
      </c>
      <c r="B104" s="36" t="s">
        <v>5328</v>
      </c>
      <c r="C104" s="36" t="s">
        <v>5217</v>
      </c>
      <c r="D104" s="81">
        <v>9.7848589999999999E-3</v>
      </c>
      <c r="E104" s="81">
        <v>9.6153680000000006E-5</v>
      </c>
      <c r="F104" s="140">
        <v>12.36613</v>
      </c>
      <c r="G104" s="140">
        <v>3.230248</v>
      </c>
      <c r="H104" s="140" t="s">
        <v>8929</v>
      </c>
      <c r="I104" s="36">
        <v>11</v>
      </c>
      <c r="J104" s="36">
        <v>2</v>
      </c>
      <c r="K104" s="36">
        <v>2479</v>
      </c>
      <c r="L104" s="36">
        <v>5574</v>
      </c>
    </row>
    <row r="105" spans="1:12">
      <c r="A105" s="36" t="s">
        <v>5329</v>
      </c>
      <c r="B105" s="36" t="s">
        <v>5330</v>
      </c>
      <c r="C105" s="36" t="s">
        <v>5217</v>
      </c>
      <c r="D105" s="81">
        <v>9.7848589999999999E-3</v>
      </c>
      <c r="E105" s="81">
        <v>9.6153680000000006E-5</v>
      </c>
      <c r="F105" s="140">
        <v>12.36613</v>
      </c>
      <c r="G105" s="140">
        <v>3.230248</v>
      </c>
      <c r="H105" s="140" t="s">
        <v>8929</v>
      </c>
      <c r="I105" s="36">
        <v>11</v>
      </c>
      <c r="J105" s="36">
        <v>2</v>
      </c>
      <c r="K105" s="36">
        <v>2479</v>
      </c>
      <c r="L105" s="36">
        <v>5574</v>
      </c>
    </row>
    <row r="106" spans="1:12">
      <c r="A106" s="36" t="s">
        <v>5331</v>
      </c>
      <c r="B106" s="36" t="s">
        <v>5332</v>
      </c>
      <c r="C106" s="36" t="s">
        <v>5217</v>
      </c>
      <c r="D106" s="81">
        <v>9.7848589999999999E-3</v>
      </c>
      <c r="E106" s="81">
        <v>9.6153680000000006E-5</v>
      </c>
      <c r="F106" s="140">
        <v>12.36613</v>
      </c>
      <c r="G106" s="140">
        <v>3.230248</v>
      </c>
      <c r="H106" s="140" t="s">
        <v>8929</v>
      </c>
      <c r="I106" s="36">
        <v>11</v>
      </c>
      <c r="J106" s="36">
        <v>2</v>
      </c>
      <c r="K106" s="36">
        <v>2479</v>
      </c>
      <c r="L106" s="36">
        <v>5574</v>
      </c>
    </row>
    <row r="107" spans="1:12">
      <c r="A107" s="36" t="s">
        <v>5333</v>
      </c>
      <c r="B107" s="36" t="s">
        <v>5334</v>
      </c>
      <c r="C107" s="36" t="s">
        <v>5217</v>
      </c>
      <c r="D107" s="81">
        <v>9.7848589999999999E-3</v>
      </c>
      <c r="E107" s="81">
        <v>9.6153680000000006E-5</v>
      </c>
      <c r="F107" s="140">
        <v>12.36613</v>
      </c>
      <c r="G107" s="140">
        <v>3.230248</v>
      </c>
      <c r="H107" s="140" t="s">
        <v>8929</v>
      </c>
      <c r="I107" s="36">
        <v>11</v>
      </c>
      <c r="J107" s="36">
        <v>2</v>
      </c>
      <c r="K107" s="36">
        <v>2479</v>
      </c>
      <c r="L107" s="36">
        <v>5574</v>
      </c>
    </row>
    <row r="108" spans="1:12">
      <c r="A108" s="36" t="s">
        <v>5335</v>
      </c>
      <c r="B108" s="36" t="s">
        <v>5336</v>
      </c>
      <c r="C108" s="36" t="s">
        <v>5236</v>
      </c>
      <c r="D108" s="81">
        <v>1.061256E-2</v>
      </c>
      <c r="E108" s="81">
        <v>1.0605490000000001E-4</v>
      </c>
      <c r="F108" s="140">
        <v>1.338217</v>
      </c>
      <c r="G108" s="140">
        <v>1.174966</v>
      </c>
      <c r="H108" s="140" t="s">
        <v>8929</v>
      </c>
      <c r="I108" s="36">
        <v>299</v>
      </c>
      <c r="J108" s="36">
        <v>516</v>
      </c>
      <c r="K108" s="36">
        <v>2191</v>
      </c>
      <c r="L108" s="36">
        <v>5060</v>
      </c>
    </row>
    <row r="109" spans="1:12">
      <c r="A109" s="36" t="s">
        <v>5337</v>
      </c>
      <c r="B109" s="36" t="s">
        <v>5338</v>
      </c>
      <c r="C109" s="36" t="s">
        <v>5217</v>
      </c>
      <c r="D109" s="81">
        <v>1.38709E-2</v>
      </c>
      <c r="E109" s="81">
        <v>1.4092689999999999E-4</v>
      </c>
      <c r="F109" s="140">
        <v>7.3087949999999999</v>
      </c>
      <c r="G109" s="140">
        <v>2.6312250000000001</v>
      </c>
      <c r="H109" s="140" t="s">
        <v>8929</v>
      </c>
      <c r="I109" s="36">
        <v>13</v>
      </c>
      <c r="J109" s="36">
        <v>4</v>
      </c>
      <c r="K109" s="36">
        <v>2477</v>
      </c>
      <c r="L109" s="36">
        <v>5572</v>
      </c>
    </row>
    <row r="110" spans="1:12">
      <c r="A110" s="36" t="s">
        <v>5339</v>
      </c>
      <c r="B110" s="36" t="s">
        <v>5340</v>
      </c>
      <c r="C110" s="36" t="s">
        <v>5217</v>
      </c>
      <c r="D110" s="81">
        <v>1.425239E-2</v>
      </c>
      <c r="E110" s="81">
        <v>1.495504E-4</v>
      </c>
      <c r="F110" s="140">
        <v>5.143624</v>
      </c>
      <c r="G110" s="140">
        <v>2.2796560000000001</v>
      </c>
      <c r="H110" s="140" t="s">
        <v>8929</v>
      </c>
      <c r="I110" s="36">
        <v>16</v>
      </c>
      <c r="J110" s="36">
        <v>7</v>
      </c>
      <c r="K110" s="36">
        <v>2474</v>
      </c>
      <c r="L110" s="36">
        <v>5569</v>
      </c>
    </row>
    <row r="111" spans="1:12">
      <c r="A111" s="36" t="s">
        <v>5341</v>
      </c>
      <c r="B111" s="36" t="s">
        <v>5342</v>
      </c>
      <c r="C111" s="36" t="s">
        <v>5217</v>
      </c>
      <c r="D111" s="81">
        <v>1.425239E-2</v>
      </c>
      <c r="E111" s="81">
        <v>1.495504E-4</v>
      </c>
      <c r="F111" s="140">
        <v>5.143624</v>
      </c>
      <c r="G111" s="140">
        <v>2.2796560000000001</v>
      </c>
      <c r="H111" s="140" t="s">
        <v>8929</v>
      </c>
      <c r="I111" s="36">
        <v>16</v>
      </c>
      <c r="J111" s="36">
        <v>7</v>
      </c>
      <c r="K111" s="36">
        <v>2474</v>
      </c>
      <c r="L111" s="36">
        <v>5569</v>
      </c>
    </row>
    <row r="112" spans="1:12">
      <c r="A112" s="36" t="s">
        <v>5343</v>
      </c>
      <c r="B112" s="36" t="s">
        <v>5344</v>
      </c>
      <c r="C112" s="36" t="s">
        <v>5236</v>
      </c>
      <c r="D112" s="81">
        <v>1.6440010000000001E-2</v>
      </c>
      <c r="E112" s="81">
        <v>1.752433E-4</v>
      </c>
      <c r="F112" s="140">
        <v>1.4785299999999999</v>
      </c>
      <c r="G112" s="140">
        <v>1.2333559999999999</v>
      </c>
      <c r="H112" s="140" t="s">
        <v>8929</v>
      </c>
      <c r="I112" s="36">
        <v>154</v>
      </c>
      <c r="J112" s="36">
        <v>238</v>
      </c>
      <c r="K112" s="36">
        <v>2336</v>
      </c>
      <c r="L112" s="36">
        <v>5338</v>
      </c>
    </row>
    <row r="113" spans="1:12">
      <c r="A113" s="36" t="s">
        <v>5345</v>
      </c>
      <c r="B113" s="36" t="s">
        <v>5346</v>
      </c>
      <c r="C113" s="36" t="s">
        <v>5217</v>
      </c>
      <c r="D113" s="81">
        <v>1.7017399999999998E-2</v>
      </c>
      <c r="E113" s="81">
        <v>1.8423229999999999E-4</v>
      </c>
      <c r="F113" s="140">
        <v>1.257039</v>
      </c>
      <c r="G113" s="140">
        <v>1.130444</v>
      </c>
      <c r="H113" s="140" t="s">
        <v>8929</v>
      </c>
      <c r="I113" s="36">
        <v>468</v>
      </c>
      <c r="J113" s="36">
        <v>867</v>
      </c>
      <c r="K113" s="36">
        <v>2022</v>
      </c>
      <c r="L113" s="36">
        <v>4709</v>
      </c>
    </row>
    <row r="114" spans="1:12">
      <c r="A114" s="36" t="s">
        <v>5347</v>
      </c>
      <c r="B114" s="36" t="s">
        <v>5348</v>
      </c>
      <c r="C114" s="36" t="s">
        <v>5236</v>
      </c>
      <c r="D114" s="81">
        <v>1.9546609999999999E-2</v>
      </c>
      <c r="E114" s="81">
        <v>2.148695E-4</v>
      </c>
      <c r="F114" s="140">
        <v>1.325477</v>
      </c>
      <c r="G114" s="140">
        <v>1.161149</v>
      </c>
      <c r="H114" s="140" t="s">
        <v>8929</v>
      </c>
      <c r="I114" s="36">
        <v>287</v>
      </c>
      <c r="J114" s="36">
        <v>499</v>
      </c>
      <c r="K114" s="36">
        <v>2203</v>
      </c>
      <c r="L114" s="36">
        <v>5077</v>
      </c>
    </row>
    <row r="115" spans="1:12">
      <c r="A115" s="36" t="s">
        <v>5349</v>
      </c>
      <c r="B115" s="36" t="s">
        <v>5350</v>
      </c>
      <c r="C115" s="36" t="s">
        <v>5217</v>
      </c>
      <c r="D115" s="81">
        <v>2.1451189999999998E-2</v>
      </c>
      <c r="E115" s="81">
        <v>2.3937869999999999E-4</v>
      </c>
      <c r="F115" s="140">
        <v>1.2493380000000001</v>
      </c>
      <c r="G115" s="140">
        <v>1.1243540000000001</v>
      </c>
      <c r="H115" s="140" t="s">
        <v>8929</v>
      </c>
      <c r="I115" s="36">
        <v>476</v>
      </c>
      <c r="J115" s="36">
        <v>887</v>
      </c>
      <c r="K115" s="36">
        <v>2014</v>
      </c>
      <c r="L115" s="36">
        <v>4689</v>
      </c>
    </row>
    <row r="116" spans="1:12">
      <c r="A116" s="36" t="s">
        <v>5351</v>
      </c>
      <c r="B116" s="36" t="s">
        <v>5352</v>
      </c>
      <c r="C116" s="36" t="s">
        <v>5217</v>
      </c>
      <c r="D116" s="81">
        <v>2.233286E-2</v>
      </c>
      <c r="E116" s="81">
        <v>2.5293709999999999E-4</v>
      </c>
      <c r="F116" s="140">
        <v>2.3909289999999999</v>
      </c>
      <c r="G116" s="140">
        <v>1.56508</v>
      </c>
      <c r="H116" s="140" t="s">
        <v>8929</v>
      </c>
      <c r="I116" s="36">
        <v>36</v>
      </c>
      <c r="J116" s="36">
        <v>34</v>
      </c>
      <c r="K116" s="36">
        <v>2454</v>
      </c>
      <c r="L116" s="36">
        <v>5542</v>
      </c>
    </row>
    <row r="117" spans="1:12">
      <c r="A117" s="36" t="s">
        <v>5353</v>
      </c>
      <c r="B117" s="36" t="s">
        <v>5354</v>
      </c>
      <c r="C117" s="36" t="s">
        <v>5236</v>
      </c>
      <c r="D117" s="81">
        <v>2.9374040000000001E-2</v>
      </c>
      <c r="E117" s="81">
        <v>3.4246880000000002E-4</v>
      </c>
      <c r="F117" s="140">
        <v>4.8206160000000002</v>
      </c>
      <c r="G117" s="140">
        <v>2.1119849999999998</v>
      </c>
      <c r="H117" s="140" t="s">
        <v>8929</v>
      </c>
      <c r="I117" s="36">
        <v>15</v>
      </c>
      <c r="J117" s="36">
        <v>7</v>
      </c>
      <c r="K117" s="36">
        <v>2475</v>
      </c>
      <c r="L117" s="36">
        <v>5569</v>
      </c>
    </row>
    <row r="118" spans="1:12">
      <c r="A118" s="36" t="s">
        <v>5355</v>
      </c>
      <c r="B118" s="36" t="s">
        <v>5356</v>
      </c>
      <c r="C118" s="36" t="s">
        <v>5236</v>
      </c>
      <c r="D118" s="81">
        <v>2.9374040000000001E-2</v>
      </c>
      <c r="E118" s="81">
        <v>3.4246880000000002E-4</v>
      </c>
      <c r="F118" s="140">
        <v>4.8206160000000002</v>
      </c>
      <c r="G118" s="140">
        <v>2.1119849999999998</v>
      </c>
      <c r="H118" s="140" t="s">
        <v>8929</v>
      </c>
      <c r="I118" s="36">
        <v>15</v>
      </c>
      <c r="J118" s="36">
        <v>7</v>
      </c>
      <c r="K118" s="36">
        <v>2475</v>
      </c>
      <c r="L118" s="36">
        <v>5569</v>
      </c>
    </row>
    <row r="119" spans="1:12">
      <c r="A119" s="36" t="s">
        <v>5357</v>
      </c>
      <c r="B119" s="36" t="s">
        <v>5358</v>
      </c>
      <c r="C119" s="36" t="s">
        <v>5236</v>
      </c>
      <c r="D119" s="81">
        <v>3.2216050000000003E-2</v>
      </c>
      <c r="E119" s="81">
        <v>3.863351E-4</v>
      </c>
      <c r="F119" s="140">
        <v>3.4642750000000002</v>
      </c>
      <c r="G119" s="140">
        <v>1.826357</v>
      </c>
      <c r="H119" s="140" t="s">
        <v>8929</v>
      </c>
      <c r="I119" s="36">
        <v>20</v>
      </c>
      <c r="J119" s="36">
        <v>13</v>
      </c>
      <c r="K119" s="36">
        <v>2470</v>
      </c>
      <c r="L119" s="36">
        <v>5563</v>
      </c>
    </row>
    <row r="120" spans="1:12">
      <c r="A120" s="36" t="s">
        <v>5359</v>
      </c>
      <c r="B120" s="36" t="s">
        <v>5360</v>
      </c>
      <c r="C120" s="36" t="s">
        <v>5236</v>
      </c>
      <c r="D120" s="81">
        <v>3.2216050000000003E-2</v>
      </c>
      <c r="E120" s="81">
        <v>3.863351E-4</v>
      </c>
      <c r="F120" s="140">
        <v>3.4642750000000002</v>
      </c>
      <c r="G120" s="140">
        <v>1.826357</v>
      </c>
      <c r="H120" s="140" t="s">
        <v>8929</v>
      </c>
      <c r="I120" s="36">
        <v>20</v>
      </c>
      <c r="J120" s="36">
        <v>13</v>
      </c>
      <c r="K120" s="36">
        <v>2470</v>
      </c>
      <c r="L120" s="36">
        <v>5563</v>
      </c>
    </row>
    <row r="121" spans="1:12">
      <c r="A121" s="36" t="s">
        <v>5361</v>
      </c>
      <c r="B121" s="36" t="s">
        <v>5362</v>
      </c>
      <c r="C121" s="36" t="s">
        <v>4271</v>
      </c>
      <c r="D121" s="81">
        <v>3.5379170000000001E-2</v>
      </c>
      <c r="E121" s="81">
        <v>4.301598E-4</v>
      </c>
      <c r="F121" s="140">
        <v>2.2578290000000001</v>
      </c>
      <c r="G121" s="140">
        <v>1.4956039999999999</v>
      </c>
      <c r="H121" s="140" t="s">
        <v>8929</v>
      </c>
      <c r="I121" s="36">
        <v>37</v>
      </c>
      <c r="J121" s="36">
        <v>37</v>
      </c>
      <c r="K121" s="36">
        <v>2453</v>
      </c>
      <c r="L121" s="36">
        <v>5539</v>
      </c>
    </row>
    <row r="122" spans="1:12">
      <c r="A122" s="36" t="s">
        <v>5363</v>
      </c>
      <c r="B122" s="36" t="s">
        <v>5364</v>
      </c>
      <c r="C122" s="36" t="s">
        <v>5217</v>
      </c>
      <c r="D122" s="81">
        <v>3.6012229999999999E-2</v>
      </c>
      <c r="E122" s="81">
        <v>4.43855E-4</v>
      </c>
      <c r="F122" s="140">
        <v>1.2315179999999999</v>
      </c>
      <c r="G122" s="140">
        <v>1.1103350000000001</v>
      </c>
      <c r="H122" s="140" t="s">
        <v>8929</v>
      </c>
      <c r="I122" s="36">
        <v>495</v>
      </c>
      <c r="J122" s="36">
        <v>935</v>
      </c>
      <c r="K122" s="36">
        <v>1995</v>
      </c>
      <c r="L122" s="36">
        <v>4641</v>
      </c>
    </row>
    <row r="123" spans="1:12">
      <c r="A123" s="36" t="s">
        <v>5365</v>
      </c>
      <c r="B123" s="36" t="s">
        <v>5366</v>
      </c>
      <c r="C123" s="36" t="s">
        <v>5217</v>
      </c>
      <c r="D123" s="81">
        <v>3.6760279999999999E-2</v>
      </c>
      <c r="E123" s="81">
        <v>4.5919739999999998E-4</v>
      </c>
      <c r="F123" s="140">
        <v>2.630576</v>
      </c>
      <c r="G123" s="140">
        <v>1.6017809999999999</v>
      </c>
      <c r="H123" s="140" t="s">
        <v>8929</v>
      </c>
      <c r="I123" s="36">
        <v>28</v>
      </c>
      <c r="J123" s="36">
        <v>24</v>
      </c>
      <c r="K123" s="36">
        <v>2462</v>
      </c>
      <c r="L123" s="36">
        <v>5552</v>
      </c>
    </row>
    <row r="124" spans="1:12">
      <c r="A124" s="36" t="s">
        <v>5367</v>
      </c>
      <c r="B124" s="36" t="s">
        <v>5368</v>
      </c>
      <c r="C124" s="36" t="s">
        <v>5236</v>
      </c>
      <c r="D124" s="81">
        <v>3.8836570000000001E-2</v>
      </c>
      <c r="E124" s="81">
        <v>4.9160209999999998E-4</v>
      </c>
      <c r="F124" s="140">
        <v>2.81704</v>
      </c>
      <c r="G124" s="140">
        <v>1.6472850000000001</v>
      </c>
      <c r="H124" s="140" t="s">
        <v>8929</v>
      </c>
      <c r="I124" s="36">
        <v>25</v>
      </c>
      <c r="J124" s="36">
        <v>20</v>
      </c>
      <c r="K124" s="36">
        <v>2465</v>
      </c>
      <c r="L124" s="36">
        <v>5556</v>
      </c>
    </row>
    <row r="125" spans="1:12">
      <c r="A125" s="36" t="s">
        <v>5369</v>
      </c>
      <c r="B125" s="36" t="s">
        <v>5370</v>
      </c>
      <c r="C125" s="36" t="s">
        <v>5217</v>
      </c>
      <c r="D125" s="81">
        <v>4.2431480000000001E-2</v>
      </c>
      <c r="E125" s="81">
        <v>5.4417460000000001E-4</v>
      </c>
      <c r="F125" s="140">
        <v>2.6463139999999998</v>
      </c>
      <c r="G125" s="140">
        <v>1.5944990000000001</v>
      </c>
      <c r="H125" s="140" t="s">
        <v>8929</v>
      </c>
      <c r="I125" s="36">
        <v>27</v>
      </c>
      <c r="J125" s="36">
        <v>23</v>
      </c>
      <c r="K125" s="36">
        <v>2463</v>
      </c>
      <c r="L125" s="36">
        <v>5553</v>
      </c>
    </row>
    <row r="126" spans="1:12">
      <c r="A126" s="36" t="s">
        <v>5371</v>
      </c>
      <c r="B126" s="36" t="s">
        <v>5372</v>
      </c>
      <c r="C126" s="36" t="s">
        <v>5217</v>
      </c>
      <c r="D126" s="81">
        <v>4.4602309999999999E-2</v>
      </c>
      <c r="E126" s="81">
        <v>5.7944379999999996E-4</v>
      </c>
      <c r="F126" s="140">
        <v>2.8460459999999999</v>
      </c>
      <c r="G126" s="140">
        <v>1.6421600000000001</v>
      </c>
      <c r="H126" s="140" t="s">
        <v>8929</v>
      </c>
      <c r="I126" s="36">
        <v>24</v>
      </c>
      <c r="J126" s="36">
        <v>19</v>
      </c>
      <c r="K126" s="36">
        <v>2466</v>
      </c>
      <c r="L126" s="36">
        <v>5557</v>
      </c>
    </row>
  </sheetData>
  <pageMargins left="0.78740157499999996" right="0.78740157499999996" top="0.984251969" bottom="0.984251969" header="0.5" footer="0.5"/>
  <pageSetup paperSize="9"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28"/>
  <sheetViews>
    <sheetView workbookViewId="0"/>
  </sheetViews>
  <sheetFormatPr baseColWidth="10" defaultRowHeight="16"/>
  <cols>
    <col min="2" max="2" width="16.83203125" customWidth="1"/>
    <col min="3" max="3" width="35.5" customWidth="1"/>
    <col min="4" max="4" width="13.33203125" customWidth="1"/>
    <col min="5" max="5" width="18" customWidth="1"/>
    <col min="6" max="6" width="16.5" customWidth="1"/>
    <col min="7" max="7" width="18.5" customWidth="1"/>
    <col min="8" max="8" width="74.83203125" customWidth="1"/>
  </cols>
  <sheetData>
    <row r="1" spans="1:8">
      <c r="A1" s="16" t="s">
        <v>8940</v>
      </c>
    </row>
    <row r="3" spans="1:8">
      <c r="A3" s="36" t="s">
        <v>8800</v>
      </c>
    </row>
    <row r="4" spans="1:8">
      <c r="A4" s="36"/>
    </row>
    <row r="5" spans="1:8">
      <c r="A5" s="38" t="s">
        <v>2958</v>
      </c>
      <c r="B5" s="38" t="s">
        <v>8798</v>
      </c>
      <c r="C5" s="38" t="s">
        <v>8740</v>
      </c>
      <c r="D5" s="38" t="s">
        <v>8741</v>
      </c>
      <c r="E5" s="38" t="s">
        <v>3466</v>
      </c>
      <c r="F5" s="38" t="s">
        <v>5398</v>
      </c>
      <c r="G5" s="101" t="s">
        <v>8742</v>
      </c>
      <c r="H5" s="38" t="s">
        <v>8743</v>
      </c>
    </row>
    <row r="6" spans="1:8">
      <c r="A6" s="68" t="s">
        <v>3475</v>
      </c>
      <c r="B6" t="s">
        <v>8744</v>
      </c>
      <c r="C6" s="68" t="s">
        <v>5852</v>
      </c>
      <c r="D6" s="68">
        <v>350</v>
      </c>
      <c r="E6" s="68" t="s">
        <v>3467</v>
      </c>
      <c r="F6" s="83"/>
      <c r="G6" s="68"/>
      <c r="H6" s="84" t="s">
        <v>8745</v>
      </c>
    </row>
    <row r="7" spans="1:8">
      <c r="A7" s="68" t="s">
        <v>3256</v>
      </c>
      <c r="B7" t="s">
        <v>8744</v>
      </c>
      <c r="C7" s="68" t="s">
        <v>5781</v>
      </c>
      <c r="D7" s="68">
        <v>11</v>
      </c>
      <c r="E7" s="68" t="s">
        <v>4263</v>
      </c>
      <c r="F7" s="83" t="s">
        <v>3470</v>
      </c>
      <c r="G7" s="68"/>
      <c r="H7" s="84" t="s">
        <v>8799</v>
      </c>
    </row>
    <row r="8" spans="1:8">
      <c r="A8" s="68" t="s">
        <v>3489</v>
      </c>
      <c r="B8" t="s">
        <v>8744</v>
      </c>
      <c r="C8" s="68" t="s">
        <v>5762</v>
      </c>
      <c r="D8" s="68">
        <v>1</v>
      </c>
      <c r="E8" s="68" t="s">
        <v>4263</v>
      </c>
      <c r="F8" s="83" t="s">
        <v>3470</v>
      </c>
      <c r="G8" s="68" t="s">
        <v>3674</v>
      </c>
      <c r="H8" s="84"/>
    </row>
    <row r="9" spans="1:8">
      <c r="A9" s="68" t="s">
        <v>3508</v>
      </c>
      <c r="B9" t="s">
        <v>8744</v>
      </c>
      <c r="C9" s="68" t="s">
        <v>5778</v>
      </c>
      <c r="D9" s="68">
        <v>1</v>
      </c>
      <c r="E9" s="68" t="s">
        <v>4263</v>
      </c>
      <c r="F9" s="83" t="s">
        <v>3470</v>
      </c>
      <c r="G9" s="68"/>
      <c r="H9" s="84" t="s">
        <v>8799</v>
      </c>
    </row>
    <row r="10" spans="1:8">
      <c r="A10" s="68" t="s">
        <v>3523</v>
      </c>
      <c r="B10" t="s">
        <v>8744</v>
      </c>
      <c r="C10" s="68" t="s">
        <v>6042</v>
      </c>
      <c r="D10" s="68">
        <v>343</v>
      </c>
      <c r="E10" s="68" t="s">
        <v>3467</v>
      </c>
      <c r="F10" s="83"/>
      <c r="G10" s="68"/>
      <c r="H10" s="84" t="s">
        <v>8745</v>
      </c>
    </row>
    <row r="11" spans="1:8">
      <c r="A11" s="68" t="s">
        <v>3899</v>
      </c>
      <c r="B11" t="s">
        <v>8744</v>
      </c>
      <c r="C11" s="68" t="s">
        <v>7679</v>
      </c>
      <c r="D11" s="68">
        <v>8</v>
      </c>
      <c r="E11" s="68" t="s">
        <v>4263</v>
      </c>
      <c r="F11" s="83" t="s">
        <v>3470</v>
      </c>
      <c r="G11" s="68" t="s">
        <v>3674</v>
      </c>
    </row>
    <row r="12" spans="1:8">
      <c r="A12" s="68" t="s">
        <v>4001</v>
      </c>
      <c r="B12" t="s">
        <v>8744</v>
      </c>
      <c r="C12" s="68" t="s">
        <v>7823</v>
      </c>
      <c r="D12" s="68">
        <v>1</v>
      </c>
      <c r="E12" s="68" t="s">
        <v>4263</v>
      </c>
      <c r="F12" s="83" t="s">
        <v>3470</v>
      </c>
      <c r="G12" s="68" t="s">
        <v>3674</v>
      </c>
    </row>
    <row r="13" spans="1:8">
      <c r="A13" s="68" t="s">
        <v>4000</v>
      </c>
      <c r="B13" t="s">
        <v>8744</v>
      </c>
      <c r="C13" s="68" t="s">
        <v>7822</v>
      </c>
      <c r="D13" s="68">
        <v>1</v>
      </c>
      <c r="E13" s="68" t="s">
        <v>4263</v>
      </c>
      <c r="F13" s="83" t="s">
        <v>3470</v>
      </c>
      <c r="G13" s="68" t="s">
        <v>3674</v>
      </c>
    </row>
    <row r="14" spans="1:8">
      <c r="A14" s="68" t="s">
        <v>3997</v>
      </c>
      <c r="B14" t="s">
        <v>8744</v>
      </c>
      <c r="C14" s="68" t="s">
        <v>7819</v>
      </c>
      <c r="D14" s="68">
        <v>1</v>
      </c>
      <c r="E14" s="68" t="s">
        <v>4263</v>
      </c>
      <c r="F14" s="83" t="s">
        <v>3470</v>
      </c>
      <c r="G14" s="68" t="s">
        <v>3674</v>
      </c>
    </row>
    <row r="15" spans="1:8">
      <c r="A15" s="68" t="s">
        <v>3999</v>
      </c>
      <c r="B15" t="s">
        <v>8744</v>
      </c>
      <c r="C15" s="68" t="s">
        <v>7821</v>
      </c>
      <c r="D15" s="68">
        <v>1</v>
      </c>
      <c r="E15" s="68" t="s">
        <v>4263</v>
      </c>
      <c r="F15" s="83" t="s">
        <v>3470</v>
      </c>
      <c r="G15" s="68" t="s">
        <v>3674</v>
      </c>
    </row>
    <row r="16" spans="1:8">
      <c r="A16" s="68" t="s">
        <v>4046</v>
      </c>
      <c r="B16" t="s">
        <v>8744</v>
      </c>
      <c r="C16" s="68" t="s">
        <v>7891</v>
      </c>
      <c r="D16" s="68">
        <v>39</v>
      </c>
      <c r="E16" s="68" t="s">
        <v>4263</v>
      </c>
      <c r="F16" s="83" t="s">
        <v>3470</v>
      </c>
      <c r="G16" s="68" t="s">
        <v>3679</v>
      </c>
    </row>
    <row r="17" spans="1:7">
      <c r="A17" s="68" t="s">
        <v>4043</v>
      </c>
      <c r="B17" t="s">
        <v>8744</v>
      </c>
      <c r="C17" s="68" t="s">
        <v>7886</v>
      </c>
      <c r="D17" s="68">
        <v>2</v>
      </c>
      <c r="E17" s="68" t="s">
        <v>4263</v>
      </c>
      <c r="F17" s="83" t="s">
        <v>3470</v>
      </c>
      <c r="G17" s="68" t="s">
        <v>3679</v>
      </c>
    </row>
    <row r="18" spans="1:7">
      <c r="A18" s="68" t="s">
        <v>4006</v>
      </c>
      <c r="B18" t="s">
        <v>8744</v>
      </c>
      <c r="C18" s="68" t="s">
        <v>7828</v>
      </c>
      <c r="D18" s="68">
        <v>11</v>
      </c>
      <c r="E18" s="68" t="s">
        <v>4263</v>
      </c>
      <c r="F18" s="83" t="s">
        <v>3470</v>
      </c>
      <c r="G18" s="68" t="s">
        <v>3679</v>
      </c>
    </row>
    <row r="19" spans="1:7">
      <c r="A19" s="68" t="s">
        <v>4005</v>
      </c>
      <c r="B19" t="s">
        <v>8744</v>
      </c>
      <c r="C19" s="68" t="s">
        <v>7827</v>
      </c>
      <c r="D19" s="68">
        <v>11</v>
      </c>
      <c r="E19" s="68" t="s">
        <v>4263</v>
      </c>
      <c r="F19" s="83" t="s">
        <v>3470</v>
      </c>
      <c r="G19" s="68" t="s">
        <v>3679</v>
      </c>
    </row>
    <row r="20" spans="1:7">
      <c r="A20" s="68" t="s">
        <v>3880</v>
      </c>
      <c r="B20" t="s">
        <v>8744</v>
      </c>
      <c r="C20" s="68" t="s">
        <v>7653</v>
      </c>
      <c r="D20" s="68">
        <v>10</v>
      </c>
      <c r="E20" s="68" t="s">
        <v>4263</v>
      </c>
      <c r="F20" s="83" t="s">
        <v>3470</v>
      </c>
      <c r="G20" s="68" t="s">
        <v>3679</v>
      </c>
    </row>
    <row r="21" spans="1:7">
      <c r="A21" s="68" t="s">
        <v>3881</v>
      </c>
      <c r="B21" t="s">
        <v>8744</v>
      </c>
      <c r="C21" s="68" t="s">
        <v>7657</v>
      </c>
      <c r="D21" s="68">
        <v>10</v>
      </c>
      <c r="E21" s="68" t="s">
        <v>4263</v>
      </c>
      <c r="F21" s="83" t="s">
        <v>3470</v>
      </c>
      <c r="G21" s="68" t="s">
        <v>3679</v>
      </c>
    </row>
    <row r="22" spans="1:7">
      <c r="A22" s="68" t="s">
        <v>3228</v>
      </c>
      <c r="B22" t="s">
        <v>8744</v>
      </c>
      <c r="C22" s="68" t="s">
        <v>7654</v>
      </c>
      <c r="D22" s="68">
        <v>10</v>
      </c>
      <c r="E22" s="68" t="s">
        <v>4263</v>
      </c>
      <c r="F22" s="83" t="s">
        <v>3470</v>
      </c>
      <c r="G22" s="68" t="s">
        <v>3679</v>
      </c>
    </row>
    <row r="23" spans="1:7">
      <c r="A23" s="68" t="s">
        <v>3694</v>
      </c>
      <c r="B23" t="s">
        <v>8744</v>
      </c>
      <c r="C23" s="68" t="s">
        <v>7370</v>
      </c>
      <c r="D23" s="68">
        <v>15</v>
      </c>
      <c r="E23" s="68" t="s">
        <v>4263</v>
      </c>
      <c r="F23" s="83" t="s">
        <v>3470</v>
      </c>
      <c r="G23" s="68" t="s">
        <v>3679</v>
      </c>
    </row>
    <row r="24" spans="1:7">
      <c r="A24" s="68" t="s">
        <v>3874</v>
      </c>
      <c r="B24" t="s">
        <v>8744</v>
      </c>
      <c r="C24" s="68" t="s">
        <v>7647</v>
      </c>
      <c r="D24" s="68">
        <v>17</v>
      </c>
      <c r="E24" s="68" t="s">
        <v>4263</v>
      </c>
      <c r="F24" s="83" t="s">
        <v>3470</v>
      </c>
      <c r="G24" s="68" t="s">
        <v>3679</v>
      </c>
    </row>
    <row r="25" spans="1:7">
      <c r="A25" s="68" t="s">
        <v>3842</v>
      </c>
      <c r="B25" t="s">
        <v>8744</v>
      </c>
      <c r="C25" s="68" t="s">
        <v>7601</v>
      </c>
      <c r="D25" s="68">
        <v>2</v>
      </c>
      <c r="E25" s="68" t="s">
        <v>4263</v>
      </c>
      <c r="F25" s="83" t="s">
        <v>3470</v>
      </c>
      <c r="G25" s="68" t="s">
        <v>3674</v>
      </c>
    </row>
    <row r="26" spans="1:7">
      <c r="A26" s="68" t="s">
        <v>3844</v>
      </c>
      <c r="B26" t="s">
        <v>8744</v>
      </c>
      <c r="C26" s="68" t="s">
        <v>7604</v>
      </c>
      <c r="D26" s="68">
        <v>17</v>
      </c>
      <c r="E26" s="68" t="s">
        <v>4263</v>
      </c>
      <c r="F26" s="83" t="s">
        <v>3470</v>
      </c>
      <c r="G26" s="68" t="s">
        <v>3679</v>
      </c>
    </row>
    <row r="27" spans="1:7">
      <c r="A27" s="68" t="s">
        <v>3843</v>
      </c>
      <c r="B27" t="s">
        <v>8744</v>
      </c>
      <c r="C27" s="68" t="s">
        <v>7603</v>
      </c>
      <c r="D27" s="68">
        <v>17</v>
      </c>
      <c r="E27" s="68" t="s">
        <v>4263</v>
      </c>
      <c r="F27" s="83" t="s">
        <v>3470</v>
      </c>
      <c r="G27" s="68" t="s">
        <v>3679</v>
      </c>
    </row>
    <row r="28" spans="1:7">
      <c r="A28" s="68" t="s">
        <v>4126</v>
      </c>
      <c r="B28" t="s">
        <v>8744</v>
      </c>
      <c r="C28" s="68" t="s">
        <v>7997</v>
      </c>
      <c r="D28" s="68">
        <v>3</v>
      </c>
      <c r="E28" s="68" t="s">
        <v>4263</v>
      </c>
      <c r="F28" s="83" t="s">
        <v>3470</v>
      </c>
      <c r="G28" s="68" t="s">
        <v>3674</v>
      </c>
    </row>
    <row r="29" spans="1:7">
      <c r="A29" s="68" t="s">
        <v>3675</v>
      </c>
      <c r="B29" t="s">
        <v>8744</v>
      </c>
      <c r="C29" s="68" t="s">
        <v>7328</v>
      </c>
      <c r="D29" s="68">
        <v>20</v>
      </c>
      <c r="E29" s="68" t="s">
        <v>4263</v>
      </c>
      <c r="F29" s="83" t="s">
        <v>3470</v>
      </c>
      <c r="G29" s="68" t="s">
        <v>3676</v>
      </c>
    </row>
    <row r="30" spans="1:7">
      <c r="A30" s="68" t="s">
        <v>3966</v>
      </c>
      <c r="B30" t="s">
        <v>8744</v>
      </c>
      <c r="C30" s="68" t="s">
        <v>7765</v>
      </c>
      <c r="D30" s="68">
        <v>17</v>
      </c>
      <c r="E30" s="68" t="s">
        <v>4263</v>
      </c>
      <c r="F30" s="83" t="s">
        <v>3470</v>
      </c>
      <c r="G30" s="68" t="s">
        <v>3679</v>
      </c>
    </row>
    <row r="31" spans="1:7">
      <c r="A31" s="68" t="s">
        <v>3688</v>
      </c>
      <c r="B31" t="s">
        <v>8744</v>
      </c>
      <c r="C31" s="68" t="s">
        <v>7359</v>
      </c>
      <c r="D31" s="68">
        <v>17</v>
      </c>
      <c r="E31" s="68" t="s">
        <v>4263</v>
      </c>
      <c r="F31" s="83" t="s">
        <v>3470</v>
      </c>
      <c r="G31" s="68" t="s">
        <v>3679</v>
      </c>
    </row>
    <row r="32" spans="1:7">
      <c r="A32" s="68" t="s">
        <v>3969</v>
      </c>
      <c r="B32" t="s">
        <v>8744</v>
      </c>
      <c r="C32" s="68" t="s">
        <v>7772</v>
      </c>
      <c r="D32" s="68">
        <v>14</v>
      </c>
      <c r="E32" s="68" t="s">
        <v>4263</v>
      </c>
      <c r="F32" s="83" t="s">
        <v>3470</v>
      </c>
      <c r="G32" s="68" t="s">
        <v>3679</v>
      </c>
    </row>
    <row r="33" spans="1:7">
      <c r="A33" s="68" t="s">
        <v>3929</v>
      </c>
      <c r="B33" t="s">
        <v>8744</v>
      </c>
      <c r="C33" s="68" t="s">
        <v>7719</v>
      </c>
      <c r="D33" s="68">
        <v>16</v>
      </c>
      <c r="E33" s="68" t="s">
        <v>4263</v>
      </c>
      <c r="F33" s="83" t="s">
        <v>3470</v>
      </c>
      <c r="G33" s="68" t="s">
        <v>3679</v>
      </c>
    </row>
    <row r="34" spans="1:7">
      <c r="A34" s="68" t="s">
        <v>3928</v>
      </c>
      <c r="B34" t="s">
        <v>8744</v>
      </c>
      <c r="C34" s="68" t="s">
        <v>7718</v>
      </c>
      <c r="D34" s="68">
        <v>9</v>
      </c>
      <c r="E34" s="68" t="s">
        <v>4263</v>
      </c>
      <c r="F34" s="83" t="s">
        <v>3470</v>
      </c>
      <c r="G34" s="68" t="s">
        <v>3679</v>
      </c>
    </row>
    <row r="35" spans="1:7">
      <c r="A35" s="68" t="s">
        <v>3682</v>
      </c>
      <c r="B35" t="s">
        <v>8744</v>
      </c>
      <c r="C35" s="68" t="s">
        <v>7334</v>
      </c>
      <c r="D35" s="68">
        <v>1</v>
      </c>
      <c r="E35" s="68" t="s">
        <v>4263</v>
      </c>
      <c r="F35" s="83" t="s">
        <v>3470</v>
      </c>
      <c r="G35" s="68" t="s">
        <v>3679</v>
      </c>
    </row>
    <row r="36" spans="1:7">
      <c r="A36" s="68" t="s">
        <v>3782</v>
      </c>
      <c r="B36" t="s">
        <v>8744</v>
      </c>
      <c r="C36" s="68" t="s">
        <v>7495</v>
      </c>
      <c r="D36" s="68">
        <v>3</v>
      </c>
      <c r="E36" s="68" t="s">
        <v>4263</v>
      </c>
      <c r="F36" s="83" t="s">
        <v>3470</v>
      </c>
      <c r="G36" s="68" t="s">
        <v>3674</v>
      </c>
    </row>
    <row r="37" spans="1:7">
      <c r="A37" s="68" t="s">
        <v>4134</v>
      </c>
      <c r="B37" t="s">
        <v>8744</v>
      </c>
      <c r="C37" s="68" t="s">
        <v>8012</v>
      </c>
      <c r="D37" s="68">
        <v>13</v>
      </c>
      <c r="E37" s="68" t="s">
        <v>4263</v>
      </c>
      <c r="F37" s="83" t="s">
        <v>3470</v>
      </c>
      <c r="G37" s="68" t="s">
        <v>3679</v>
      </c>
    </row>
    <row r="38" spans="1:7">
      <c r="A38" s="68" t="s">
        <v>4133</v>
      </c>
      <c r="B38" t="s">
        <v>8744</v>
      </c>
      <c r="C38" s="68" t="s">
        <v>8011</v>
      </c>
      <c r="D38" s="68">
        <v>11</v>
      </c>
      <c r="E38" s="68" t="s">
        <v>4263</v>
      </c>
      <c r="F38" s="83" t="s">
        <v>3470</v>
      </c>
      <c r="G38" s="68" t="s">
        <v>3679</v>
      </c>
    </row>
    <row r="39" spans="1:7">
      <c r="A39" s="68" t="s">
        <v>3210</v>
      </c>
      <c r="B39" t="s">
        <v>8744</v>
      </c>
      <c r="C39" s="68" t="s">
        <v>7356</v>
      </c>
      <c r="D39" s="68">
        <v>16</v>
      </c>
      <c r="E39" s="68" t="s">
        <v>4263</v>
      </c>
      <c r="F39" s="83" t="s">
        <v>3470</v>
      </c>
      <c r="G39" s="68" t="s">
        <v>3679</v>
      </c>
    </row>
    <row r="40" spans="1:7">
      <c r="A40" s="68" t="s">
        <v>3808</v>
      </c>
      <c r="B40" t="s">
        <v>8744</v>
      </c>
      <c r="C40" s="68" t="s">
        <v>7523</v>
      </c>
      <c r="D40" s="68">
        <v>3</v>
      </c>
      <c r="E40" s="68" t="s">
        <v>4263</v>
      </c>
      <c r="F40" s="83" t="s">
        <v>3470</v>
      </c>
      <c r="G40" s="68" t="s">
        <v>3674</v>
      </c>
    </row>
    <row r="41" spans="1:7">
      <c r="A41" s="68" t="s">
        <v>4121</v>
      </c>
      <c r="B41" t="s">
        <v>8744</v>
      </c>
      <c r="C41" s="68" t="s">
        <v>7992</v>
      </c>
      <c r="D41" s="68">
        <v>12</v>
      </c>
      <c r="E41" s="68" t="s">
        <v>4263</v>
      </c>
      <c r="F41" s="83" t="s">
        <v>3470</v>
      </c>
      <c r="G41" s="68" t="s">
        <v>3679</v>
      </c>
    </row>
    <row r="42" spans="1:7">
      <c r="A42" s="68" t="s">
        <v>3229</v>
      </c>
      <c r="B42" t="s">
        <v>8744</v>
      </c>
      <c r="C42" s="68" t="s">
        <v>7990</v>
      </c>
      <c r="D42" s="68">
        <v>9</v>
      </c>
      <c r="E42" s="68" t="s">
        <v>4263</v>
      </c>
      <c r="F42" s="83" t="s">
        <v>3470</v>
      </c>
      <c r="G42" s="68" t="s">
        <v>3679</v>
      </c>
    </row>
    <row r="43" spans="1:7">
      <c r="A43" s="68" t="s">
        <v>3850</v>
      </c>
      <c r="B43" t="s">
        <v>8744</v>
      </c>
      <c r="C43" s="68" t="s">
        <v>7610</v>
      </c>
      <c r="D43" s="68">
        <v>5</v>
      </c>
      <c r="E43" s="68" t="s">
        <v>4263</v>
      </c>
      <c r="F43" s="83" t="s">
        <v>3470</v>
      </c>
      <c r="G43" s="68" t="s">
        <v>3679</v>
      </c>
    </row>
    <row r="44" spans="1:7">
      <c r="A44" s="68" t="s">
        <v>3944</v>
      </c>
      <c r="B44" t="s">
        <v>8744</v>
      </c>
      <c r="C44" s="68" t="s">
        <v>7740</v>
      </c>
      <c r="D44" s="68">
        <v>5</v>
      </c>
      <c r="E44" s="68" t="s">
        <v>4263</v>
      </c>
      <c r="F44" s="83" t="s">
        <v>3470</v>
      </c>
      <c r="G44" s="68" t="s">
        <v>3679</v>
      </c>
    </row>
    <row r="45" spans="1:7">
      <c r="A45" s="68" t="s">
        <v>4207</v>
      </c>
      <c r="B45" t="s">
        <v>8744</v>
      </c>
      <c r="C45" s="68" t="s">
        <v>8146</v>
      </c>
      <c r="D45" s="68">
        <v>3</v>
      </c>
      <c r="E45" s="68" t="s">
        <v>4263</v>
      </c>
      <c r="F45" s="83" t="s">
        <v>3470</v>
      </c>
      <c r="G45" s="68" t="s">
        <v>3679</v>
      </c>
    </row>
    <row r="46" spans="1:7">
      <c r="A46" s="68" t="s">
        <v>4205</v>
      </c>
      <c r="B46" t="s">
        <v>8744</v>
      </c>
      <c r="C46" s="68" t="s">
        <v>8144</v>
      </c>
      <c r="D46" s="68">
        <v>3</v>
      </c>
      <c r="E46" s="68" t="s">
        <v>4263</v>
      </c>
      <c r="F46" s="83" t="s">
        <v>3470</v>
      </c>
      <c r="G46" s="68" t="s">
        <v>3679</v>
      </c>
    </row>
    <row r="47" spans="1:7">
      <c r="A47" s="68" t="s">
        <v>3904</v>
      </c>
      <c r="B47" t="s">
        <v>8744</v>
      </c>
      <c r="C47" s="68" t="s">
        <v>7686</v>
      </c>
      <c r="D47" s="68">
        <v>2</v>
      </c>
      <c r="E47" s="68" t="s">
        <v>4263</v>
      </c>
      <c r="F47" s="83" t="s">
        <v>3470</v>
      </c>
      <c r="G47" s="68" t="s">
        <v>3674</v>
      </c>
    </row>
    <row r="48" spans="1:7">
      <c r="A48" s="68" t="s">
        <v>3902</v>
      </c>
      <c r="B48" t="s">
        <v>8744</v>
      </c>
      <c r="C48" s="68" t="s">
        <v>7684</v>
      </c>
      <c r="D48" s="68">
        <v>2</v>
      </c>
      <c r="E48" s="68" t="s">
        <v>4263</v>
      </c>
      <c r="F48" s="83" t="s">
        <v>3470</v>
      </c>
      <c r="G48" s="68" t="s">
        <v>3674</v>
      </c>
    </row>
    <row r="49" spans="1:7">
      <c r="A49" s="68" t="s">
        <v>3903</v>
      </c>
      <c r="B49" t="s">
        <v>8744</v>
      </c>
      <c r="C49" s="68" t="s">
        <v>7685</v>
      </c>
      <c r="D49" s="68">
        <v>1</v>
      </c>
      <c r="E49" s="68" t="s">
        <v>4263</v>
      </c>
      <c r="F49" s="83" t="s">
        <v>3470</v>
      </c>
      <c r="G49" s="68" t="s">
        <v>3674</v>
      </c>
    </row>
    <row r="50" spans="1:7">
      <c r="A50" s="68" t="s">
        <v>3968</v>
      </c>
      <c r="B50" t="s">
        <v>8744</v>
      </c>
      <c r="C50" s="68" t="s">
        <v>7767</v>
      </c>
      <c r="D50" s="68">
        <v>4</v>
      </c>
      <c r="E50" s="68" t="s">
        <v>4263</v>
      </c>
      <c r="F50" s="83" t="s">
        <v>3470</v>
      </c>
      <c r="G50" s="68" t="s">
        <v>3674</v>
      </c>
    </row>
    <row r="51" spans="1:7">
      <c r="A51" s="68" t="s">
        <v>3996</v>
      </c>
      <c r="B51" t="s">
        <v>8744</v>
      </c>
      <c r="C51" s="68" t="s">
        <v>7817</v>
      </c>
      <c r="D51" s="68">
        <v>6</v>
      </c>
      <c r="E51" s="68" t="s">
        <v>4263</v>
      </c>
      <c r="F51" s="83" t="s">
        <v>3470</v>
      </c>
      <c r="G51" s="68" t="s">
        <v>3679</v>
      </c>
    </row>
    <row r="52" spans="1:7">
      <c r="A52" s="68" t="s">
        <v>3936</v>
      </c>
      <c r="B52" t="s">
        <v>8744</v>
      </c>
      <c r="C52" s="68" t="s">
        <v>7728</v>
      </c>
      <c r="D52" s="68">
        <v>4</v>
      </c>
      <c r="E52" s="68" t="s">
        <v>4263</v>
      </c>
      <c r="F52" s="83" t="s">
        <v>3470</v>
      </c>
      <c r="G52" s="68" t="s">
        <v>3679</v>
      </c>
    </row>
    <row r="53" spans="1:7">
      <c r="A53" s="68" t="s">
        <v>3539</v>
      </c>
      <c r="B53" t="s">
        <v>8744</v>
      </c>
      <c r="C53" s="68" t="s">
        <v>5798</v>
      </c>
      <c r="D53" s="68">
        <v>3</v>
      </c>
      <c r="E53" s="68" t="s">
        <v>4263</v>
      </c>
      <c r="F53" s="122" t="s">
        <v>8746</v>
      </c>
      <c r="G53" s="68"/>
    </row>
    <row r="54" spans="1:7">
      <c r="A54" s="68" t="s">
        <v>3490</v>
      </c>
      <c r="B54" t="s">
        <v>8744</v>
      </c>
      <c r="C54" s="68" t="s">
        <v>5896</v>
      </c>
      <c r="D54" s="68">
        <v>3</v>
      </c>
      <c r="E54" s="68" t="s">
        <v>4263</v>
      </c>
      <c r="F54" s="122" t="s">
        <v>8746</v>
      </c>
      <c r="G54" s="68"/>
    </row>
    <row r="55" spans="1:7">
      <c r="A55" s="68" t="s">
        <v>4111</v>
      </c>
      <c r="B55" t="s">
        <v>8744</v>
      </c>
      <c r="C55" s="68" t="s">
        <v>7978</v>
      </c>
      <c r="D55" s="68">
        <v>2</v>
      </c>
      <c r="E55" s="68" t="s">
        <v>4263</v>
      </c>
      <c r="F55" s="83" t="s">
        <v>3470</v>
      </c>
      <c r="G55" s="68" t="s">
        <v>3674</v>
      </c>
    </row>
    <row r="56" spans="1:7">
      <c r="A56" s="68" t="s">
        <v>4187</v>
      </c>
      <c r="B56" t="s">
        <v>8744</v>
      </c>
      <c r="C56" s="68" t="s">
        <v>8095</v>
      </c>
      <c r="D56" s="68">
        <v>10</v>
      </c>
      <c r="E56" s="68" t="s">
        <v>4263</v>
      </c>
      <c r="F56" s="83" t="s">
        <v>3470</v>
      </c>
      <c r="G56" s="68" t="s">
        <v>3679</v>
      </c>
    </row>
    <row r="57" spans="1:7">
      <c r="A57" s="68" t="s">
        <v>4079</v>
      </c>
      <c r="B57" t="s">
        <v>8744</v>
      </c>
      <c r="C57" s="68" t="s">
        <v>7939</v>
      </c>
      <c r="D57" s="68">
        <v>7</v>
      </c>
      <c r="E57" s="68" t="s">
        <v>4263</v>
      </c>
      <c r="F57" s="83" t="s">
        <v>3470</v>
      </c>
      <c r="G57" s="68" t="s">
        <v>3679</v>
      </c>
    </row>
    <row r="58" spans="1:7">
      <c r="A58" s="68" t="s">
        <v>3725</v>
      </c>
      <c r="B58" t="s">
        <v>8744</v>
      </c>
      <c r="C58" s="68" t="s">
        <v>7413</v>
      </c>
      <c r="D58" s="68">
        <v>7</v>
      </c>
      <c r="E58" s="68" t="s">
        <v>4263</v>
      </c>
      <c r="F58" s="83" t="s">
        <v>3470</v>
      </c>
      <c r="G58" s="68" t="s">
        <v>3679</v>
      </c>
    </row>
    <row r="59" spans="1:7">
      <c r="A59" s="68" t="s">
        <v>4190</v>
      </c>
      <c r="B59" t="s">
        <v>8744</v>
      </c>
      <c r="C59" s="68" t="s">
        <v>8106</v>
      </c>
      <c r="D59" s="68">
        <v>9</v>
      </c>
      <c r="E59" s="68" t="s">
        <v>4263</v>
      </c>
      <c r="F59" s="83" t="s">
        <v>3470</v>
      </c>
      <c r="G59" s="68" t="s">
        <v>3679</v>
      </c>
    </row>
    <row r="60" spans="1:7">
      <c r="A60" s="68" t="s">
        <v>3815</v>
      </c>
      <c r="B60" t="s">
        <v>8744</v>
      </c>
      <c r="C60" s="68" t="s">
        <v>7541</v>
      </c>
      <c r="D60" s="68">
        <v>12</v>
      </c>
      <c r="E60" s="68" t="s">
        <v>4263</v>
      </c>
      <c r="F60" s="83" t="s">
        <v>3470</v>
      </c>
      <c r="G60" s="68" t="s">
        <v>3676</v>
      </c>
    </row>
    <row r="61" spans="1:7">
      <c r="A61" s="68" t="s">
        <v>4194</v>
      </c>
      <c r="B61" t="s">
        <v>8744</v>
      </c>
      <c r="C61" s="68" t="s">
        <v>8116</v>
      </c>
      <c r="D61" s="68">
        <v>7</v>
      </c>
      <c r="E61" s="68" t="s">
        <v>4263</v>
      </c>
      <c r="F61" s="83" t="s">
        <v>3470</v>
      </c>
      <c r="G61" s="68" t="s">
        <v>3679</v>
      </c>
    </row>
    <row r="62" spans="1:7">
      <c r="A62" s="68" t="s">
        <v>3707</v>
      </c>
      <c r="B62" t="s">
        <v>8744</v>
      </c>
      <c r="C62" s="68" t="s">
        <v>7391</v>
      </c>
      <c r="D62" s="68">
        <v>5</v>
      </c>
      <c r="E62" s="68" t="s">
        <v>4263</v>
      </c>
      <c r="F62" s="83" t="s">
        <v>3470</v>
      </c>
      <c r="G62" s="68" t="s">
        <v>3674</v>
      </c>
    </row>
    <row r="63" spans="1:7">
      <c r="A63" s="68" t="s">
        <v>3933</v>
      </c>
      <c r="B63" t="s">
        <v>8744</v>
      </c>
      <c r="C63" s="68" t="s">
        <v>7724</v>
      </c>
      <c r="D63" s="68">
        <v>2</v>
      </c>
      <c r="E63" s="68" t="s">
        <v>4263</v>
      </c>
      <c r="F63" s="83" t="s">
        <v>3470</v>
      </c>
      <c r="G63" s="68" t="s">
        <v>3674</v>
      </c>
    </row>
    <row r="64" spans="1:7">
      <c r="A64" s="68" t="s">
        <v>3931</v>
      </c>
      <c r="B64" t="s">
        <v>8744</v>
      </c>
      <c r="C64" s="68" t="s">
        <v>7722</v>
      </c>
      <c r="D64" s="68">
        <v>2</v>
      </c>
      <c r="E64" s="68" t="s">
        <v>4263</v>
      </c>
      <c r="F64" s="83" t="s">
        <v>3470</v>
      </c>
      <c r="G64" s="68" t="s">
        <v>3674</v>
      </c>
    </row>
    <row r="65" spans="1:7">
      <c r="A65" s="68" t="s">
        <v>4227</v>
      </c>
      <c r="B65" t="s">
        <v>8744</v>
      </c>
      <c r="C65" s="68" t="s">
        <v>8191</v>
      </c>
      <c r="D65" s="68">
        <v>36</v>
      </c>
      <c r="E65" s="68" t="s">
        <v>4263</v>
      </c>
      <c r="F65" s="83" t="s">
        <v>3470</v>
      </c>
      <c r="G65" s="68" t="s">
        <v>3674</v>
      </c>
    </row>
    <row r="66" spans="1:7">
      <c r="A66" s="68" t="s">
        <v>3897</v>
      </c>
      <c r="B66" t="s">
        <v>8744</v>
      </c>
      <c r="C66" s="68" t="s">
        <v>7674</v>
      </c>
      <c r="D66" s="68">
        <v>4</v>
      </c>
      <c r="E66" s="68" t="s">
        <v>4263</v>
      </c>
      <c r="F66" s="83" t="s">
        <v>3470</v>
      </c>
      <c r="G66" s="68" t="s">
        <v>3674</v>
      </c>
    </row>
    <row r="67" spans="1:7">
      <c r="A67" s="68" t="s">
        <v>3898</v>
      </c>
      <c r="B67" t="s">
        <v>8744</v>
      </c>
      <c r="C67" s="68" t="s">
        <v>7675</v>
      </c>
      <c r="D67" s="68">
        <v>5</v>
      </c>
      <c r="E67" s="68" t="s">
        <v>4263</v>
      </c>
      <c r="F67" s="83" t="s">
        <v>3470</v>
      </c>
      <c r="G67" s="68" t="s">
        <v>3674</v>
      </c>
    </row>
    <row r="68" spans="1:7">
      <c r="A68" s="68" t="s">
        <v>3884</v>
      </c>
      <c r="B68" t="s">
        <v>8744</v>
      </c>
      <c r="C68" s="68" t="s">
        <v>7661</v>
      </c>
      <c r="D68" s="68">
        <v>16</v>
      </c>
      <c r="E68" s="68" t="s">
        <v>4263</v>
      </c>
      <c r="F68" s="83" t="s">
        <v>3470</v>
      </c>
      <c r="G68" s="68" t="s">
        <v>3679</v>
      </c>
    </row>
    <row r="69" spans="1:7">
      <c r="A69" s="68" t="s">
        <v>3756</v>
      </c>
      <c r="B69" t="s">
        <v>8744</v>
      </c>
      <c r="C69" s="68" t="s">
        <v>7462</v>
      </c>
      <c r="D69" s="68">
        <v>5</v>
      </c>
      <c r="E69" s="68" t="s">
        <v>4263</v>
      </c>
      <c r="F69" s="83" t="s">
        <v>3470</v>
      </c>
      <c r="G69" s="68" t="s">
        <v>3674</v>
      </c>
    </row>
    <row r="70" spans="1:7">
      <c r="A70" s="68" t="s">
        <v>3701</v>
      </c>
      <c r="B70" t="s">
        <v>8744</v>
      </c>
      <c r="C70" s="68" t="s">
        <v>7381</v>
      </c>
      <c r="D70" s="68">
        <v>6</v>
      </c>
      <c r="E70" s="68" t="s">
        <v>4263</v>
      </c>
      <c r="F70" s="83" t="s">
        <v>3470</v>
      </c>
      <c r="G70" s="68" t="s">
        <v>3679</v>
      </c>
    </row>
    <row r="71" spans="1:7">
      <c r="A71" s="68" t="s">
        <v>3244</v>
      </c>
      <c r="B71" t="s">
        <v>8744</v>
      </c>
      <c r="C71" s="68" t="s">
        <v>7949</v>
      </c>
      <c r="D71" s="68">
        <v>6</v>
      </c>
      <c r="E71" s="68" t="s">
        <v>4263</v>
      </c>
      <c r="F71" s="83" t="s">
        <v>3470</v>
      </c>
      <c r="G71" s="68" t="s">
        <v>3679</v>
      </c>
    </row>
    <row r="72" spans="1:7">
      <c r="A72" s="68" t="s">
        <v>3875</v>
      </c>
      <c r="B72" t="s">
        <v>8744</v>
      </c>
      <c r="C72" s="68" t="s">
        <v>7648</v>
      </c>
      <c r="D72" s="68">
        <v>17</v>
      </c>
      <c r="E72" s="68" t="s">
        <v>4263</v>
      </c>
      <c r="F72" s="83" t="s">
        <v>3470</v>
      </c>
      <c r="G72" s="68" t="s">
        <v>3679</v>
      </c>
    </row>
    <row r="73" spans="1:7">
      <c r="A73" s="68" t="s">
        <v>3823</v>
      </c>
      <c r="B73" t="s">
        <v>8744</v>
      </c>
      <c r="C73" s="68" t="s">
        <v>7557</v>
      </c>
      <c r="D73" s="68">
        <v>7</v>
      </c>
      <c r="E73" s="68" t="s">
        <v>4263</v>
      </c>
      <c r="F73" s="83" t="s">
        <v>3470</v>
      </c>
      <c r="G73" s="68" t="s">
        <v>3676</v>
      </c>
    </row>
    <row r="74" spans="1:7">
      <c r="A74" s="68" t="s">
        <v>4135</v>
      </c>
      <c r="B74" t="s">
        <v>8744</v>
      </c>
      <c r="C74" s="68" t="s">
        <v>8014</v>
      </c>
      <c r="D74" s="68">
        <v>15</v>
      </c>
      <c r="E74" s="68" t="s">
        <v>4263</v>
      </c>
      <c r="F74" s="83" t="s">
        <v>3470</v>
      </c>
      <c r="G74" s="68" t="s">
        <v>3679</v>
      </c>
    </row>
    <row r="75" spans="1:7">
      <c r="A75" s="68" t="s">
        <v>4051</v>
      </c>
      <c r="B75" t="s">
        <v>8744</v>
      </c>
      <c r="C75" s="68" t="s">
        <v>7897</v>
      </c>
      <c r="D75" s="68">
        <v>18</v>
      </c>
      <c r="E75" s="68" t="s">
        <v>4263</v>
      </c>
      <c r="F75" s="83" t="s">
        <v>3470</v>
      </c>
      <c r="G75" s="68" t="s">
        <v>3679</v>
      </c>
    </row>
    <row r="76" spans="1:7">
      <c r="A76" s="68" t="s">
        <v>3959</v>
      </c>
      <c r="B76" t="s">
        <v>8744</v>
      </c>
      <c r="C76" s="68" t="s">
        <v>7757</v>
      </c>
      <c r="D76" s="68">
        <v>1</v>
      </c>
      <c r="E76" s="68" t="s">
        <v>4263</v>
      </c>
      <c r="F76" s="83" t="s">
        <v>3470</v>
      </c>
      <c r="G76" s="68" t="s">
        <v>3679</v>
      </c>
    </row>
    <row r="77" spans="1:7">
      <c r="A77" t="s">
        <v>8747</v>
      </c>
      <c r="B77" t="s">
        <v>8744</v>
      </c>
      <c r="C77" s="83" t="s">
        <v>5407</v>
      </c>
    </row>
    <row r="78" spans="1:7">
      <c r="A78" t="s">
        <v>8748</v>
      </c>
      <c r="B78" t="s">
        <v>8744</v>
      </c>
      <c r="C78" s="83" t="s">
        <v>5407</v>
      </c>
    </row>
    <row r="79" spans="1:7">
      <c r="A79" t="s">
        <v>8749</v>
      </c>
      <c r="B79" t="s">
        <v>8744</v>
      </c>
      <c r="C79" s="83" t="s">
        <v>5407</v>
      </c>
    </row>
    <row r="80" spans="1:7">
      <c r="A80" t="s">
        <v>8750</v>
      </c>
      <c r="B80" t="s">
        <v>8744</v>
      </c>
      <c r="C80" s="83" t="s">
        <v>5407</v>
      </c>
    </row>
    <row r="81" spans="1:3">
      <c r="A81" t="s">
        <v>3255</v>
      </c>
      <c r="B81" t="s">
        <v>8744</v>
      </c>
      <c r="C81" s="83" t="s">
        <v>5407</v>
      </c>
    </row>
    <row r="82" spans="1:3">
      <c r="A82" t="s">
        <v>8751</v>
      </c>
      <c r="B82" t="s">
        <v>8744</v>
      </c>
      <c r="C82" s="83" t="s">
        <v>5407</v>
      </c>
    </row>
    <row r="83" spans="1:3">
      <c r="A83" t="s">
        <v>8752</v>
      </c>
      <c r="B83" t="s">
        <v>8744</v>
      </c>
      <c r="C83" s="83" t="s">
        <v>5407</v>
      </c>
    </row>
    <row r="84" spans="1:3">
      <c r="A84" t="s">
        <v>8753</v>
      </c>
      <c r="B84" t="s">
        <v>8744</v>
      </c>
      <c r="C84" s="83" t="s">
        <v>5407</v>
      </c>
    </row>
    <row r="85" spans="1:3">
      <c r="A85" t="s">
        <v>8754</v>
      </c>
      <c r="B85" t="s">
        <v>8744</v>
      </c>
      <c r="C85" s="83" t="s">
        <v>5407</v>
      </c>
    </row>
    <row r="86" spans="1:3">
      <c r="A86" t="s">
        <v>8755</v>
      </c>
      <c r="B86" t="s">
        <v>8744</v>
      </c>
      <c r="C86" s="83" t="s">
        <v>5407</v>
      </c>
    </row>
    <row r="87" spans="1:3">
      <c r="A87" t="s">
        <v>8756</v>
      </c>
      <c r="B87" t="s">
        <v>8744</v>
      </c>
      <c r="C87" s="83" t="s">
        <v>5407</v>
      </c>
    </row>
    <row r="88" spans="1:3">
      <c r="A88" t="s">
        <v>8757</v>
      </c>
      <c r="B88" t="s">
        <v>8744</v>
      </c>
      <c r="C88" s="83" t="s">
        <v>5407</v>
      </c>
    </row>
    <row r="89" spans="1:3">
      <c r="A89" t="s">
        <v>8758</v>
      </c>
      <c r="B89" t="s">
        <v>8744</v>
      </c>
      <c r="C89" s="83" t="s">
        <v>5407</v>
      </c>
    </row>
    <row r="90" spans="1:3">
      <c r="A90" t="s">
        <v>8759</v>
      </c>
      <c r="B90" t="s">
        <v>8744</v>
      </c>
      <c r="C90" s="83" t="s">
        <v>5407</v>
      </c>
    </row>
    <row r="91" spans="1:3">
      <c r="A91" t="s">
        <v>3183</v>
      </c>
      <c r="B91" t="s">
        <v>8744</v>
      </c>
      <c r="C91" s="83" t="s">
        <v>5407</v>
      </c>
    </row>
    <row r="92" spans="1:3">
      <c r="A92" t="s">
        <v>8760</v>
      </c>
      <c r="B92" t="s">
        <v>8744</v>
      </c>
      <c r="C92" s="83" t="s">
        <v>5407</v>
      </c>
    </row>
    <row r="93" spans="1:3">
      <c r="A93" t="s">
        <v>8761</v>
      </c>
      <c r="B93" t="s">
        <v>8744</v>
      </c>
      <c r="C93" s="83" t="s">
        <v>5407</v>
      </c>
    </row>
    <row r="94" spans="1:3">
      <c r="A94" t="s">
        <v>8762</v>
      </c>
      <c r="B94" t="s">
        <v>8744</v>
      </c>
      <c r="C94" s="83" t="s">
        <v>5407</v>
      </c>
    </row>
    <row r="95" spans="1:3">
      <c r="A95" t="s">
        <v>8763</v>
      </c>
      <c r="B95" t="s">
        <v>8744</v>
      </c>
      <c r="C95" s="83" t="s">
        <v>5407</v>
      </c>
    </row>
    <row r="96" spans="1:3">
      <c r="A96" t="s">
        <v>8764</v>
      </c>
      <c r="B96" t="s">
        <v>8744</v>
      </c>
      <c r="C96" s="83" t="s">
        <v>5407</v>
      </c>
    </row>
    <row r="97" spans="1:3">
      <c r="A97" t="s">
        <v>8765</v>
      </c>
      <c r="B97" t="s">
        <v>8744</v>
      </c>
      <c r="C97" s="83" t="s">
        <v>5407</v>
      </c>
    </row>
    <row r="98" spans="1:3">
      <c r="A98" t="s">
        <v>8766</v>
      </c>
      <c r="B98" t="s">
        <v>8744</v>
      </c>
      <c r="C98" s="83" t="s">
        <v>5407</v>
      </c>
    </row>
    <row r="99" spans="1:3">
      <c r="A99" t="s">
        <v>8767</v>
      </c>
      <c r="B99" t="s">
        <v>8744</v>
      </c>
      <c r="C99" s="83" t="s">
        <v>5407</v>
      </c>
    </row>
    <row r="100" spans="1:3">
      <c r="A100" t="s">
        <v>8768</v>
      </c>
      <c r="B100" t="s">
        <v>8744</v>
      </c>
      <c r="C100" s="83" t="s">
        <v>5407</v>
      </c>
    </row>
    <row r="101" spans="1:3">
      <c r="A101" t="s">
        <v>8769</v>
      </c>
      <c r="B101" t="s">
        <v>8744</v>
      </c>
      <c r="C101" s="83" t="s">
        <v>5407</v>
      </c>
    </row>
    <row r="102" spans="1:3">
      <c r="A102" t="s">
        <v>8770</v>
      </c>
      <c r="B102" t="s">
        <v>8744</v>
      </c>
      <c r="C102" s="83" t="s">
        <v>5407</v>
      </c>
    </row>
    <row r="103" spans="1:3">
      <c r="A103" t="s">
        <v>8771</v>
      </c>
      <c r="B103" t="s">
        <v>8744</v>
      </c>
      <c r="C103" s="83" t="s">
        <v>5407</v>
      </c>
    </row>
    <row r="104" spans="1:3">
      <c r="A104" t="s">
        <v>8772</v>
      </c>
      <c r="B104" t="s">
        <v>8744</v>
      </c>
      <c r="C104" s="83" t="s">
        <v>5407</v>
      </c>
    </row>
    <row r="105" spans="1:3">
      <c r="A105" t="s">
        <v>8773</v>
      </c>
      <c r="B105" t="s">
        <v>8774</v>
      </c>
      <c r="C105" s="83" t="s">
        <v>5407</v>
      </c>
    </row>
    <row r="106" spans="1:3">
      <c r="A106" t="s">
        <v>8775</v>
      </c>
      <c r="B106" t="s">
        <v>8774</v>
      </c>
      <c r="C106" s="83" t="s">
        <v>5407</v>
      </c>
    </row>
    <row r="107" spans="1:3">
      <c r="A107" t="s">
        <v>8776</v>
      </c>
      <c r="B107" t="s">
        <v>8774</v>
      </c>
      <c r="C107" s="83" t="s">
        <v>5407</v>
      </c>
    </row>
    <row r="108" spans="1:3">
      <c r="A108" t="s">
        <v>8777</v>
      </c>
      <c r="B108" t="s">
        <v>8774</v>
      </c>
      <c r="C108" s="83" t="s">
        <v>5407</v>
      </c>
    </row>
    <row r="109" spans="1:3">
      <c r="A109" t="s">
        <v>8778</v>
      </c>
      <c r="B109" t="s">
        <v>8774</v>
      </c>
      <c r="C109" s="83" t="s">
        <v>5407</v>
      </c>
    </row>
    <row r="110" spans="1:3">
      <c r="A110" t="s">
        <v>8779</v>
      </c>
      <c r="B110" t="s">
        <v>8774</v>
      </c>
      <c r="C110" s="83" t="s">
        <v>5407</v>
      </c>
    </row>
    <row r="111" spans="1:3">
      <c r="A111" t="s">
        <v>8780</v>
      </c>
      <c r="B111" t="s">
        <v>8774</v>
      </c>
      <c r="C111" s="83" t="s">
        <v>5407</v>
      </c>
    </row>
    <row r="112" spans="1:3">
      <c r="A112" t="s">
        <v>8781</v>
      </c>
      <c r="B112" t="s">
        <v>8774</v>
      </c>
      <c r="C112" s="83" t="s">
        <v>5407</v>
      </c>
    </row>
    <row r="113" spans="1:3">
      <c r="A113" t="s">
        <v>8782</v>
      </c>
      <c r="B113" t="s">
        <v>8774</v>
      </c>
      <c r="C113" s="83" t="s">
        <v>5407</v>
      </c>
    </row>
    <row r="114" spans="1:3">
      <c r="A114" t="s">
        <v>8783</v>
      </c>
      <c r="B114" t="s">
        <v>8774</v>
      </c>
      <c r="C114" s="83" t="s">
        <v>5407</v>
      </c>
    </row>
    <row r="115" spans="1:3">
      <c r="A115" t="s">
        <v>8784</v>
      </c>
      <c r="B115" t="s">
        <v>8774</v>
      </c>
      <c r="C115" s="83" t="s">
        <v>5407</v>
      </c>
    </row>
    <row r="116" spans="1:3">
      <c r="A116" t="s">
        <v>8785</v>
      </c>
      <c r="B116" t="s">
        <v>8774</v>
      </c>
      <c r="C116" s="83" t="s">
        <v>5407</v>
      </c>
    </row>
    <row r="117" spans="1:3">
      <c r="A117" t="s">
        <v>8786</v>
      </c>
      <c r="B117" t="s">
        <v>8774</v>
      </c>
      <c r="C117" s="83" t="s">
        <v>5407</v>
      </c>
    </row>
    <row r="118" spans="1:3">
      <c r="A118" t="s">
        <v>8787</v>
      </c>
      <c r="B118" t="s">
        <v>8774</v>
      </c>
      <c r="C118" s="83" t="s">
        <v>5407</v>
      </c>
    </row>
    <row r="119" spans="1:3">
      <c r="A119" t="s">
        <v>8788</v>
      </c>
      <c r="B119" t="s">
        <v>8774</v>
      </c>
      <c r="C119" s="83" t="s">
        <v>5407</v>
      </c>
    </row>
    <row r="120" spans="1:3">
      <c r="A120" t="s">
        <v>8789</v>
      </c>
      <c r="B120" t="s">
        <v>8774</v>
      </c>
      <c r="C120" s="83" t="s">
        <v>5407</v>
      </c>
    </row>
    <row r="121" spans="1:3">
      <c r="A121" t="s">
        <v>8790</v>
      </c>
      <c r="B121" t="s">
        <v>8774</v>
      </c>
      <c r="C121" s="83" t="s">
        <v>5407</v>
      </c>
    </row>
    <row r="122" spans="1:3">
      <c r="A122" t="s">
        <v>8791</v>
      </c>
      <c r="B122" t="s">
        <v>8774</v>
      </c>
      <c r="C122" s="83" t="s">
        <v>5407</v>
      </c>
    </row>
    <row r="123" spans="1:3">
      <c r="A123" t="s">
        <v>8792</v>
      </c>
      <c r="B123" t="s">
        <v>8774</v>
      </c>
      <c r="C123" s="83" t="s">
        <v>5407</v>
      </c>
    </row>
    <row r="124" spans="1:3">
      <c r="A124" t="s">
        <v>8793</v>
      </c>
      <c r="B124" t="s">
        <v>8774</v>
      </c>
      <c r="C124" s="83" t="s">
        <v>5407</v>
      </c>
    </row>
    <row r="125" spans="1:3">
      <c r="A125" t="s">
        <v>8794</v>
      </c>
      <c r="B125" t="s">
        <v>8774</v>
      </c>
      <c r="C125" s="83" t="s">
        <v>5407</v>
      </c>
    </row>
    <row r="126" spans="1:3">
      <c r="A126" t="s">
        <v>8795</v>
      </c>
      <c r="B126" t="s">
        <v>8774</v>
      </c>
      <c r="C126" s="83" t="s">
        <v>5407</v>
      </c>
    </row>
    <row r="127" spans="1:3">
      <c r="A127" t="s">
        <v>8796</v>
      </c>
      <c r="B127" t="s">
        <v>8774</v>
      </c>
      <c r="C127" s="83" t="s">
        <v>5407</v>
      </c>
    </row>
    <row r="128" spans="1:3">
      <c r="A128" t="s">
        <v>8797</v>
      </c>
      <c r="B128" t="s">
        <v>8774</v>
      </c>
      <c r="C128" s="83" t="s">
        <v>5407</v>
      </c>
    </row>
  </sheetData>
  <pageMargins left="0.78740157499999996" right="0.78740157499999996" top="0.984251969" bottom="0.984251969" header="0.3" footer="0.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9"/>
  <sheetViews>
    <sheetView workbookViewId="0"/>
  </sheetViews>
  <sheetFormatPr baseColWidth="10" defaultRowHeight="16"/>
  <cols>
    <col min="3" max="3" width="22" customWidth="1"/>
    <col min="4" max="4" width="17" customWidth="1"/>
    <col min="5" max="5" width="15.33203125" customWidth="1"/>
  </cols>
  <sheetData>
    <row r="1" spans="1:6">
      <c r="A1" s="38" t="s">
        <v>8941</v>
      </c>
      <c r="B1" s="68"/>
      <c r="C1" s="68"/>
      <c r="D1" s="68"/>
      <c r="E1" s="68"/>
      <c r="F1" s="68"/>
    </row>
    <row r="2" spans="1:6">
      <c r="A2" s="68"/>
      <c r="B2" s="68"/>
      <c r="C2" s="68"/>
      <c r="D2" s="68"/>
      <c r="E2" s="68"/>
      <c r="F2" s="68"/>
    </row>
    <row r="3" spans="1:6">
      <c r="A3" s="38" t="s">
        <v>3464</v>
      </c>
      <c r="B3" s="38" t="s">
        <v>5401</v>
      </c>
      <c r="C3" s="38" t="s">
        <v>5403</v>
      </c>
      <c r="D3" s="38" t="s">
        <v>5402</v>
      </c>
      <c r="E3" s="38" t="s">
        <v>5380</v>
      </c>
      <c r="F3" s="38" t="s">
        <v>5381</v>
      </c>
    </row>
    <row r="4" spans="1:6">
      <c r="A4" s="68" t="s">
        <v>3627</v>
      </c>
      <c r="B4" s="68" t="s">
        <v>5382</v>
      </c>
      <c r="C4" s="68" t="s">
        <v>5382</v>
      </c>
      <c r="D4" s="68">
        <v>46</v>
      </c>
      <c r="E4" s="68" t="s">
        <v>5383</v>
      </c>
      <c r="F4" s="83" t="s">
        <v>3628</v>
      </c>
    </row>
    <row r="5" spans="1:6">
      <c r="A5" s="68" t="s">
        <v>5384</v>
      </c>
      <c r="B5" s="68" t="s">
        <v>5385</v>
      </c>
      <c r="C5" s="68" t="s">
        <v>5386</v>
      </c>
      <c r="D5" s="68">
        <v>407</v>
      </c>
      <c r="E5" s="68" t="s">
        <v>5387</v>
      </c>
      <c r="F5" s="83" t="s">
        <v>5404</v>
      </c>
    </row>
    <row r="6" spans="1:6">
      <c r="A6" s="68" t="s">
        <v>5388</v>
      </c>
      <c r="B6" s="68" t="s">
        <v>5389</v>
      </c>
      <c r="C6" s="68" t="s">
        <v>5390</v>
      </c>
      <c r="D6" s="68">
        <v>185</v>
      </c>
      <c r="E6" s="68" t="s">
        <v>5387</v>
      </c>
      <c r="F6" s="83" t="s">
        <v>5405</v>
      </c>
    </row>
    <row r="7" spans="1:6">
      <c r="A7" s="68" t="s">
        <v>3637</v>
      </c>
      <c r="B7" s="68" t="s">
        <v>5391</v>
      </c>
      <c r="C7" s="68" t="s">
        <v>10</v>
      </c>
      <c r="D7" s="68">
        <v>58</v>
      </c>
      <c r="E7" s="68"/>
      <c r="F7" s="83" t="s">
        <v>5406</v>
      </c>
    </row>
    <row r="8" spans="1:6">
      <c r="A8" s="68" t="s">
        <v>3646</v>
      </c>
      <c r="B8" s="68" t="s">
        <v>5392</v>
      </c>
      <c r="C8" s="68" t="s">
        <v>10</v>
      </c>
      <c r="D8" s="68">
        <v>3</v>
      </c>
      <c r="E8" s="68"/>
      <c r="F8" s="68"/>
    </row>
    <row r="9" spans="1:6">
      <c r="A9" s="68" t="s">
        <v>3640</v>
      </c>
      <c r="B9" s="68" t="s">
        <v>5393</v>
      </c>
      <c r="C9" s="68" t="s">
        <v>10</v>
      </c>
      <c r="D9" s="68">
        <v>6</v>
      </c>
      <c r="E9" s="68"/>
      <c r="F9" s="68"/>
    </row>
  </sheetData>
  <pageMargins left="0.78740157499999996" right="0.78740157499999996" top="0.984251969" bottom="0.984251969" header="0.5" footer="0.5"/>
  <pageSetup paperSize="9" orientation="portrait"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18"/>
  <sheetViews>
    <sheetView workbookViewId="0"/>
  </sheetViews>
  <sheetFormatPr baseColWidth="10" defaultRowHeight="16"/>
  <cols>
    <col min="2" max="2" width="11.5" bestFit="1" customWidth="1"/>
    <col min="6" max="6" width="13" bestFit="1" customWidth="1"/>
  </cols>
  <sheetData>
    <row r="1" spans="1:9">
      <c r="A1" s="16" t="s">
        <v>8942</v>
      </c>
    </row>
    <row r="3" spans="1:9" s="16" customFormat="1">
      <c r="A3" s="16" t="s">
        <v>5412</v>
      </c>
      <c r="B3" s="16" t="s">
        <v>5413</v>
      </c>
      <c r="C3" s="16" t="s">
        <v>5414</v>
      </c>
      <c r="D3" s="16" t="s">
        <v>5415</v>
      </c>
      <c r="E3" s="16" t="s">
        <v>5416</v>
      </c>
      <c r="F3" s="16" t="s">
        <v>5417</v>
      </c>
      <c r="G3" s="16" t="s">
        <v>5418</v>
      </c>
      <c r="H3" s="16" t="s">
        <v>5419</v>
      </c>
      <c r="I3" s="16" t="s">
        <v>5420</v>
      </c>
    </row>
    <row r="4" spans="1:9">
      <c r="A4" t="s">
        <v>95</v>
      </c>
      <c r="B4">
        <v>40</v>
      </c>
      <c r="C4" s="12">
        <v>51000</v>
      </c>
      <c r="D4" s="12">
        <v>1028000</v>
      </c>
      <c r="E4" s="12">
        <v>235650</v>
      </c>
      <c r="F4" s="12">
        <v>187000</v>
      </c>
      <c r="G4" s="12">
        <v>9426000</v>
      </c>
      <c r="H4">
        <v>0.78</v>
      </c>
      <c r="I4" s="12">
        <v>2652000</v>
      </c>
    </row>
    <row r="5" spans="1:9">
      <c r="A5" t="s">
        <v>91</v>
      </c>
      <c r="B5">
        <v>37</v>
      </c>
      <c r="C5" s="12">
        <v>53000</v>
      </c>
      <c r="D5" s="12">
        <v>763000</v>
      </c>
      <c r="E5" s="12">
        <v>192865</v>
      </c>
      <c r="F5" s="12">
        <v>103000</v>
      </c>
      <c r="G5" s="12">
        <v>7136000</v>
      </c>
      <c r="H5">
        <v>0.59</v>
      </c>
      <c r="I5" s="12">
        <v>4942000</v>
      </c>
    </row>
    <row r="6" spans="1:9">
      <c r="A6" t="s">
        <v>88</v>
      </c>
      <c r="B6">
        <v>32</v>
      </c>
      <c r="C6" s="12">
        <v>52000</v>
      </c>
      <c r="D6" s="12">
        <v>925000</v>
      </c>
      <c r="E6" s="12">
        <v>238156</v>
      </c>
      <c r="F6" s="12">
        <v>148000</v>
      </c>
      <c r="G6" s="12">
        <v>7621000</v>
      </c>
      <c r="H6">
        <v>0.63</v>
      </c>
      <c r="I6" s="12">
        <v>4457000</v>
      </c>
    </row>
    <row r="7" spans="1:9">
      <c r="A7" t="s">
        <v>85</v>
      </c>
      <c r="B7">
        <v>30</v>
      </c>
      <c r="C7" s="12">
        <v>52000</v>
      </c>
      <c r="D7" s="12">
        <v>925000</v>
      </c>
      <c r="E7" s="12">
        <v>219400</v>
      </c>
      <c r="F7" s="12">
        <v>148000</v>
      </c>
      <c r="G7" s="12">
        <v>6582000</v>
      </c>
      <c r="H7">
        <v>0.55000000000000004</v>
      </c>
      <c r="I7" s="12">
        <v>5496000</v>
      </c>
    </row>
    <row r="8" spans="1:9">
      <c r="A8" t="s">
        <v>81</v>
      </c>
      <c r="B8">
        <v>35</v>
      </c>
      <c r="C8" s="12">
        <v>53000</v>
      </c>
      <c r="D8" s="12">
        <v>897000</v>
      </c>
      <c r="E8" s="12">
        <v>193000</v>
      </c>
      <c r="F8" s="12">
        <v>119000</v>
      </c>
      <c r="G8" s="12">
        <v>6755000</v>
      </c>
      <c r="H8">
        <v>0.56000000000000005</v>
      </c>
      <c r="I8" s="12">
        <v>5323000</v>
      </c>
    </row>
    <row r="9" spans="1:9">
      <c r="A9" t="s">
        <v>77</v>
      </c>
      <c r="B9">
        <v>38</v>
      </c>
      <c r="C9" s="12">
        <v>52000</v>
      </c>
      <c r="D9" s="12">
        <v>663000</v>
      </c>
      <c r="E9" s="12">
        <v>179026</v>
      </c>
      <c r="F9" s="12">
        <v>137000</v>
      </c>
      <c r="G9" s="12">
        <v>6803000</v>
      </c>
      <c r="H9">
        <v>0.56000000000000005</v>
      </c>
      <c r="I9" s="12">
        <v>5275000</v>
      </c>
    </row>
    <row r="10" spans="1:9">
      <c r="A10" t="s">
        <v>74</v>
      </c>
      <c r="B10">
        <v>38</v>
      </c>
      <c r="C10" s="12">
        <v>52000</v>
      </c>
      <c r="D10" s="12">
        <v>663000</v>
      </c>
      <c r="E10" s="12">
        <v>174816</v>
      </c>
      <c r="F10" s="12">
        <v>139500</v>
      </c>
      <c r="G10" s="12">
        <v>6643000</v>
      </c>
      <c r="H10">
        <v>0.55000000000000004</v>
      </c>
      <c r="I10" s="12">
        <v>5435000</v>
      </c>
    </row>
    <row r="11" spans="1:9">
      <c r="A11" t="s">
        <v>71</v>
      </c>
      <c r="B11">
        <v>39</v>
      </c>
      <c r="C11" s="12">
        <v>51000</v>
      </c>
      <c r="D11" s="12">
        <v>843000</v>
      </c>
      <c r="E11" s="12">
        <v>195205</v>
      </c>
      <c r="F11" s="12">
        <v>126000</v>
      </c>
      <c r="G11" s="12">
        <v>7613000</v>
      </c>
      <c r="H11">
        <v>0.63</v>
      </c>
      <c r="I11" s="12">
        <v>4465000</v>
      </c>
    </row>
    <row r="12" spans="1:9">
      <c r="A12" t="s">
        <v>67</v>
      </c>
      <c r="B12">
        <v>40</v>
      </c>
      <c r="C12" s="12">
        <v>53000</v>
      </c>
      <c r="D12" s="12">
        <v>1068000</v>
      </c>
      <c r="E12" s="12">
        <v>259225</v>
      </c>
      <c r="F12" s="12">
        <v>155500</v>
      </c>
      <c r="G12" s="12">
        <v>10369000</v>
      </c>
      <c r="H12">
        <v>0.86</v>
      </c>
      <c r="I12" s="12">
        <v>1709000</v>
      </c>
    </row>
    <row r="13" spans="1:9">
      <c r="A13" t="s">
        <v>63</v>
      </c>
      <c r="B13">
        <v>36</v>
      </c>
      <c r="C13" s="12">
        <v>51000</v>
      </c>
      <c r="D13" s="12">
        <v>895000</v>
      </c>
      <c r="E13" s="12">
        <v>237750</v>
      </c>
      <c r="F13" s="12">
        <v>147500</v>
      </c>
      <c r="G13" s="12">
        <v>8559000</v>
      </c>
      <c r="H13">
        <v>0.71</v>
      </c>
      <c r="I13" s="12">
        <v>3519000</v>
      </c>
    </row>
    <row r="14" spans="1:9">
      <c r="A14" t="s">
        <v>56</v>
      </c>
      <c r="B14">
        <v>32</v>
      </c>
      <c r="C14" s="12">
        <v>52000</v>
      </c>
      <c r="D14" s="12">
        <v>1079000</v>
      </c>
      <c r="E14" s="12">
        <v>293875</v>
      </c>
      <c r="F14" s="12">
        <v>207500</v>
      </c>
      <c r="G14" s="12">
        <v>9404000</v>
      </c>
      <c r="H14">
        <v>0.78</v>
      </c>
      <c r="I14" s="12">
        <v>2674000</v>
      </c>
    </row>
    <row r="15" spans="1:9">
      <c r="A15" t="s">
        <v>59</v>
      </c>
      <c r="B15">
        <v>18</v>
      </c>
      <c r="C15" s="12">
        <v>52000</v>
      </c>
      <c r="D15" s="12">
        <v>910000</v>
      </c>
      <c r="E15" s="12">
        <v>168444</v>
      </c>
      <c r="F15" s="12">
        <v>82000</v>
      </c>
      <c r="G15" s="12">
        <v>3032000</v>
      </c>
      <c r="H15">
        <v>0.25</v>
      </c>
      <c r="I15" s="12">
        <v>9046000</v>
      </c>
    </row>
    <row r="16" spans="1:9">
      <c r="A16" t="s">
        <v>317</v>
      </c>
      <c r="B16">
        <v>33</v>
      </c>
      <c r="C16" s="12">
        <v>53000</v>
      </c>
      <c r="D16" s="12">
        <v>1079000</v>
      </c>
      <c r="E16" s="12">
        <v>230818</v>
      </c>
      <c r="F16" s="12">
        <v>142000</v>
      </c>
      <c r="G16" s="12">
        <v>7617000</v>
      </c>
      <c r="H16">
        <v>0.63</v>
      </c>
      <c r="I16" s="12">
        <v>4461000</v>
      </c>
    </row>
    <row r="17" spans="1:9">
      <c r="A17" t="s">
        <v>176</v>
      </c>
      <c r="B17">
        <v>36</v>
      </c>
      <c r="C17" s="12">
        <v>51000</v>
      </c>
      <c r="D17" s="12">
        <v>1079000</v>
      </c>
      <c r="E17" s="12">
        <v>262806</v>
      </c>
      <c r="F17" s="12">
        <v>163500</v>
      </c>
      <c r="G17" s="12">
        <v>9461000</v>
      </c>
      <c r="H17">
        <v>0.78</v>
      </c>
      <c r="I17" s="12">
        <v>2617000</v>
      </c>
    </row>
    <row r="18" spans="1:9">
      <c r="A18" t="s">
        <v>184</v>
      </c>
      <c r="B18">
        <v>34</v>
      </c>
      <c r="C18" s="12">
        <v>53000</v>
      </c>
      <c r="D18" s="12">
        <v>1060000</v>
      </c>
      <c r="E18" s="12">
        <v>293971</v>
      </c>
      <c r="F18" s="12">
        <v>221500</v>
      </c>
      <c r="G18" s="12">
        <v>9995000</v>
      </c>
      <c r="H18">
        <v>0.83</v>
      </c>
      <c r="I18" s="12">
        <v>2083000</v>
      </c>
    </row>
    <row r="19" spans="1:9">
      <c r="A19" t="s">
        <v>188</v>
      </c>
      <c r="B19">
        <v>34</v>
      </c>
      <c r="C19" s="12">
        <v>53000</v>
      </c>
      <c r="D19" s="12">
        <v>1060000</v>
      </c>
      <c r="E19" s="12">
        <v>293912</v>
      </c>
      <c r="F19" s="12">
        <v>221500</v>
      </c>
      <c r="G19" s="12">
        <v>9993000</v>
      </c>
      <c r="H19">
        <v>0.83</v>
      </c>
      <c r="I19" s="12">
        <v>2085000</v>
      </c>
    </row>
    <row r="20" spans="1:9">
      <c r="A20" t="s">
        <v>263</v>
      </c>
      <c r="B20">
        <v>24</v>
      </c>
      <c r="C20" s="12">
        <v>51000</v>
      </c>
      <c r="D20" s="12">
        <v>713000</v>
      </c>
      <c r="E20" s="12">
        <v>159458</v>
      </c>
      <c r="F20" s="12">
        <v>90000</v>
      </c>
      <c r="G20" s="12">
        <v>3827000</v>
      </c>
      <c r="H20">
        <v>0.32</v>
      </c>
      <c r="I20" s="12">
        <v>8251000</v>
      </c>
    </row>
    <row r="21" spans="1:9">
      <c r="A21" t="s">
        <v>267</v>
      </c>
      <c r="B21">
        <v>20</v>
      </c>
      <c r="C21" s="12">
        <v>52000</v>
      </c>
      <c r="D21" s="12">
        <v>711000</v>
      </c>
      <c r="E21" s="12">
        <v>210050</v>
      </c>
      <c r="F21" s="12">
        <v>105500</v>
      </c>
      <c r="G21" s="12">
        <v>4201000</v>
      </c>
      <c r="H21">
        <v>0.35</v>
      </c>
      <c r="I21" s="12">
        <v>7877000</v>
      </c>
    </row>
    <row r="22" spans="1:9">
      <c r="A22" t="s">
        <v>195</v>
      </c>
      <c r="B22">
        <v>21</v>
      </c>
      <c r="C22" s="12">
        <v>52000</v>
      </c>
      <c r="D22" s="12">
        <v>471000</v>
      </c>
      <c r="E22" s="12">
        <v>137524</v>
      </c>
      <c r="F22" s="12">
        <v>85000</v>
      </c>
      <c r="G22" s="12">
        <v>2888000</v>
      </c>
      <c r="H22">
        <v>0.24</v>
      </c>
      <c r="I22" s="12">
        <v>9190000</v>
      </c>
    </row>
    <row r="23" spans="1:9">
      <c r="A23" t="s">
        <v>198</v>
      </c>
      <c r="B23">
        <v>21</v>
      </c>
      <c r="C23" s="12">
        <v>53000</v>
      </c>
      <c r="D23" s="12">
        <v>460000</v>
      </c>
      <c r="E23" s="12">
        <v>117857</v>
      </c>
      <c r="F23" s="12">
        <v>75000</v>
      </c>
      <c r="G23" s="12">
        <v>2475000</v>
      </c>
      <c r="H23">
        <v>0.21</v>
      </c>
      <c r="I23" s="12">
        <v>9603000</v>
      </c>
    </row>
    <row r="24" spans="1:9">
      <c r="A24" t="s">
        <v>224</v>
      </c>
      <c r="B24">
        <v>33</v>
      </c>
      <c r="C24" s="12">
        <v>51000</v>
      </c>
      <c r="D24" s="12">
        <v>176000</v>
      </c>
      <c r="E24" s="12">
        <v>86455</v>
      </c>
      <c r="F24" s="12">
        <v>74000</v>
      </c>
      <c r="G24" s="12">
        <v>2853000</v>
      </c>
      <c r="H24">
        <v>0.24</v>
      </c>
      <c r="I24" s="12">
        <v>9225000</v>
      </c>
    </row>
    <row r="25" spans="1:9">
      <c r="A25" t="s">
        <v>251</v>
      </c>
      <c r="B25">
        <v>43</v>
      </c>
      <c r="C25" s="12">
        <v>52000</v>
      </c>
      <c r="D25" s="12">
        <v>797000</v>
      </c>
      <c r="E25" s="12">
        <v>186558</v>
      </c>
      <c r="F25" s="12">
        <v>135000</v>
      </c>
      <c r="G25" s="12">
        <v>8022000</v>
      </c>
      <c r="H25">
        <v>0.66</v>
      </c>
      <c r="I25" s="12">
        <v>4056000</v>
      </c>
    </row>
    <row r="26" spans="1:9">
      <c r="A26" t="s">
        <v>307</v>
      </c>
      <c r="B26">
        <v>28</v>
      </c>
      <c r="C26" s="12">
        <v>51000</v>
      </c>
      <c r="D26" s="12">
        <v>1092000</v>
      </c>
      <c r="E26" s="12">
        <v>112250</v>
      </c>
      <c r="F26" s="12">
        <v>62000</v>
      </c>
      <c r="G26" s="12">
        <v>3143000</v>
      </c>
      <c r="H26">
        <v>0.26</v>
      </c>
      <c r="I26" s="12">
        <v>8935000</v>
      </c>
    </row>
    <row r="27" spans="1:9">
      <c r="A27" t="s">
        <v>289</v>
      </c>
      <c r="B27">
        <v>33</v>
      </c>
      <c r="C27" s="12">
        <v>55000</v>
      </c>
      <c r="D27" s="12">
        <v>943000</v>
      </c>
      <c r="E27" s="12">
        <v>269970</v>
      </c>
      <c r="F27" s="12">
        <v>154000</v>
      </c>
      <c r="G27" s="12">
        <v>8909000</v>
      </c>
      <c r="H27">
        <v>0.74</v>
      </c>
      <c r="I27" s="12">
        <v>3169000</v>
      </c>
    </row>
    <row r="28" spans="1:9">
      <c r="A28" t="s">
        <v>45</v>
      </c>
      <c r="B28">
        <v>35</v>
      </c>
      <c r="C28" s="12">
        <v>52000</v>
      </c>
      <c r="D28" s="12">
        <v>907000</v>
      </c>
      <c r="E28" s="12">
        <v>201714</v>
      </c>
      <c r="F28" s="12">
        <v>145000</v>
      </c>
      <c r="G28" s="12">
        <v>7060000</v>
      </c>
      <c r="H28">
        <v>0.57999999999999996</v>
      </c>
      <c r="I28" s="12">
        <v>5018000</v>
      </c>
    </row>
    <row r="29" spans="1:9">
      <c r="A29" t="s">
        <v>49</v>
      </c>
      <c r="B29">
        <v>16</v>
      </c>
      <c r="C29" s="12">
        <v>51000</v>
      </c>
      <c r="D29" s="12">
        <v>1532000</v>
      </c>
      <c r="E29" s="12">
        <v>285938</v>
      </c>
      <c r="F29" s="12">
        <v>114500</v>
      </c>
      <c r="G29" s="12">
        <v>4575000</v>
      </c>
      <c r="H29">
        <v>0.38</v>
      </c>
      <c r="I29" s="12">
        <v>7503000</v>
      </c>
    </row>
    <row r="30" spans="1:9">
      <c r="A30" t="s">
        <v>164</v>
      </c>
      <c r="B30">
        <v>37</v>
      </c>
      <c r="C30" s="12">
        <v>52000</v>
      </c>
      <c r="D30" s="12">
        <v>1092000</v>
      </c>
      <c r="E30" s="12">
        <v>281514</v>
      </c>
      <c r="F30" s="12">
        <v>188000</v>
      </c>
      <c r="G30" s="12">
        <v>10416000</v>
      </c>
      <c r="H30">
        <v>0.86</v>
      </c>
      <c r="I30" s="12">
        <v>1662000</v>
      </c>
    </row>
    <row r="31" spans="1:9">
      <c r="A31" t="s">
        <v>359</v>
      </c>
      <c r="B31">
        <v>35</v>
      </c>
      <c r="C31" s="12">
        <v>55000</v>
      </c>
      <c r="D31" s="12">
        <v>892000</v>
      </c>
      <c r="E31" s="12">
        <v>298400</v>
      </c>
      <c r="F31" s="12">
        <v>210000</v>
      </c>
      <c r="G31" s="12">
        <v>10444000</v>
      </c>
      <c r="H31">
        <v>0.87</v>
      </c>
      <c r="I31" s="12">
        <v>1634000</v>
      </c>
    </row>
    <row r="32" spans="1:9">
      <c r="A32" t="s">
        <v>327</v>
      </c>
      <c r="B32">
        <v>28</v>
      </c>
      <c r="C32" s="12">
        <v>51000</v>
      </c>
      <c r="D32" s="12">
        <v>1032000</v>
      </c>
      <c r="E32" s="12">
        <v>345571</v>
      </c>
      <c r="F32" s="12">
        <v>296000</v>
      </c>
      <c r="G32" s="12">
        <v>9676000</v>
      </c>
      <c r="H32">
        <v>0.8</v>
      </c>
      <c r="I32" s="12">
        <v>2402000</v>
      </c>
    </row>
    <row r="33" spans="1:9">
      <c r="A33" t="s">
        <v>320</v>
      </c>
      <c r="B33">
        <v>35</v>
      </c>
      <c r="C33" s="12">
        <v>51000</v>
      </c>
      <c r="D33" s="12">
        <v>1092000</v>
      </c>
      <c r="E33" s="12">
        <v>267000</v>
      </c>
      <c r="F33" s="12">
        <v>172000</v>
      </c>
      <c r="G33" s="12">
        <v>9345000</v>
      </c>
      <c r="H33">
        <v>0.77</v>
      </c>
      <c r="I33" s="12">
        <v>2733000</v>
      </c>
    </row>
    <row r="34" spans="1:9">
      <c r="A34" t="s">
        <v>322</v>
      </c>
      <c r="B34">
        <v>38</v>
      </c>
      <c r="C34" s="12">
        <v>52000</v>
      </c>
      <c r="D34" s="12">
        <v>968000</v>
      </c>
      <c r="E34" s="12">
        <v>245289</v>
      </c>
      <c r="F34" s="12">
        <v>130000</v>
      </c>
      <c r="G34" s="12">
        <v>9321000</v>
      </c>
      <c r="H34">
        <v>0.77</v>
      </c>
      <c r="I34" s="12">
        <v>2757000</v>
      </c>
    </row>
    <row r="35" spans="1:9">
      <c r="A35" t="s">
        <v>325</v>
      </c>
      <c r="B35">
        <v>37</v>
      </c>
      <c r="C35" s="12">
        <v>56000</v>
      </c>
      <c r="D35" s="12">
        <v>993000</v>
      </c>
      <c r="E35" s="12">
        <v>259162</v>
      </c>
      <c r="F35" s="12">
        <v>136000</v>
      </c>
      <c r="G35" s="12">
        <v>9589000</v>
      </c>
      <c r="H35">
        <v>0.79</v>
      </c>
      <c r="I35" s="12">
        <v>2489000</v>
      </c>
    </row>
    <row r="36" spans="1:9">
      <c r="A36" t="s">
        <v>399</v>
      </c>
      <c r="B36">
        <v>20</v>
      </c>
      <c r="C36" s="12">
        <v>55000</v>
      </c>
      <c r="D36" s="12">
        <v>844000</v>
      </c>
      <c r="E36" s="12">
        <v>189800</v>
      </c>
      <c r="F36" s="12">
        <v>106500</v>
      </c>
      <c r="G36" s="12">
        <v>3796000</v>
      </c>
      <c r="H36">
        <v>0.31</v>
      </c>
      <c r="I36" s="12">
        <v>8282000</v>
      </c>
    </row>
    <row r="37" spans="1:9">
      <c r="A37" t="s">
        <v>192</v>
      </c>
      <c r="B37">
        <v>16</v>
      </c>
      <c r="C37" s="12">
        <v>51000</v>
      </c>
      <c r="D37" s="12">
        <v>498000</v>
      </c>
      <c r="E37" s="12">
        <v>169000</v>
      </c>
      <c r="F37" s="12">
        <v>101000</v>
      </c>
      <c r="G37" s="12">
        <v>2704000</v>
      </c>
      <c r="H37">
        <v>0.22</v>
      </c>
      <c r="I37" s="12">
        <v>9374000</v>
      </c>
    </row>
    <row r="38" spans="1:9">
      <c r="A38" t="s">
        <v>402</v>
      </c>
      <c r="B38">
        <v>18</v>
      </c>
      <c r="C38" s="12">
        <v>53000</v>
      </c>
      <c r="D38" s="12">
        <v>628000</v>
      </c>
      <c r="E38" s="12">
        <v>219444</v>
      </c>
      <c r="F38" s="12">
        <v>169500</v>
      </c>
      <c r="G38" s="12">
        <v>3950000</v>
      </c>
      <c r="H38">
        <v>0.33</v>
      </c>
      <c r="I38" s="12">
        <v>8128000</v>
      </c>
    </row>
    <row r="39" spans="1:9">
      <c r="A39" t="s">
        <v>405</v>
      </c>
      <c r="B39">
        <v>20</v>
      </c>
      <c r="C39" s="12">
        <v>61000</v>
      </c>
      <c r="D39" s="12">
        <v>1532000</v>
      </c>
      <c r="E39" s="12">
        <v>528500</v>
      </c>
      <c r="F39" s="12">
        <v>527500</v>
      </c>
      <c r="G39" s="12">
        <v>10570000</v>
      </c>
      <c r="H39">
        <v>0.88</v>
      </c>
      <c r="I39" s="12">
        <v>1508000</v>
      </c>
    </row>
    <row r="40" spans="1:9">
      <c r="A40" t="s">
        <v>409</v>
      </c>
      <c r="B40">
        <v>12</v>
      </c>
      <c r="C40" s="12">
        <v>52000</v>
      </c>
      <c r="D40" s="12">
        <v>1055000</v>
      </c>
      <c r="E40" s="12">
        <v>330750</v>
      </c>
      <c r="F40" s="12">
        <v>284000</v>
      </c>
      <c r="G40" s="12">
        <v>3969000</v>
      </c>
      <c r="H40">
        <v>0.33</v>
      </c>
      <c r="I40" s="12">
        <v>8109000</v>
      </c>
    </row>
    <row r="41" spans="1:9">
      <c r="A41" t="s">
        <v>414</v>
      </c>
      <c r="B41">
        <v>15</v>
      </c>
      <c r="C41" s="12">
        <v>51000</v>
      </c>
      <c r="D41" s="12">
        <v>1055000</v>
      </c>
      <c r="E41" s="12">
        <v>263267</v>
      </c>
      <c r="F41" s="12">
        <v>71000</v>
      </c>
      <c r="G41" s="12">
        <v>3949000</v>
      </c>
      <c r="H41">
        <v>0.33</v>
      </c>
      <c r="I41" s="12">
        <v>8129000</v>
      </c>
    </row>
    <row r="42" spans="1:9">
      <c r="A42" t="s">
        <v>416</v>
      </c>
      <c r="B42">
        <v>23</v>
      </c>
      <c r="C42" s="12">
        <v>52000</v>
      </c>
      <c r="D42" s="12">
        <v>174000</v>
      </c>
      <c r="E42" s="12">
        <v>82870</v>
      </c>
      <c r="F42" s="12">
        <v>76000</v>
      </c>
      <c r="G42" s="12">
        <v>1906000</v>
      </c>
      <c r="H42">
        <v>0.16</v>
      </c>
      <c r="I42" s="12">
        <v>10172000</v>
      </c>
    </row>
    <row r="43" spans="1:9">
      <c r="A43" t="s">
        <v>418</v>
      </c>
      <c r="B43">
        <v>10</v>
      </c>
      <c r="C43" s="12">
        <v>51000</v>
      </c>
      <c r="D43" s="12">
        <v>727000</v>
      </c>
      <c r="E43" s="12">
        <v>177200</v>
      </c>
      <c r="F43" s="12">
        <v>100500</v>
      </c>
      <c r="G43" s="12">
        <v>1772000</v>
      </c>
      <c r="H43">
        <v>0.15</v>
      </c>
      <c r="I43" s="12">
        <v>10306000</v>
      </c>
    </row>
    <row r="44" spans="1:9">
      <c r="A44" t="s">
        <v>420</v>
      </c>
      <c r="B44">
        <v>9</v>
      </c>
      <c r="C44" s="12">
        <v>51000</v>
      </c>
      <c r="D44" s="12">
        <v>727000</v>
      </c>
      <c r="E44" s="12">
        <v>150111</v>
      </c>
      <c r="F44" s="12">
        <v>60000</v>
      </c>
      <c r="G44" s="12">
        <v>1351000</v>
      </c>
      <c r="H44">
        <v>0.11</v>
      </c>
      <c r="I44" s="12">
        <v>10727000</v>
      </c>
    </row>
    <row r="45" spans="1:9">
      <c r="A45" t="s">
        <v>422</v>
      </c>
      <c r="B45">
        <v>18</v>
      </c>
      <c r="C45" s="12">
        <v>51000</v>
      </c>
      <c r="D45" s="12">
        <v>363000</v>
      </c>
      <c r="E45" s="12">
        <v>106389</v>
      </c>
      <c r="F45" s="12">
        <v>68000</v>
      </c>
      <c r="G45" s="12">
        <v>1915000</v>
      </c>
      <c r="H45">
        <v>0.16</v>
      </c>
      <c r="I45" s="12">
        <v>10163000</v>
      </c>
    </row>
    <row r="46" spans="1:9">
      <c r="A46" t="s">
        <v>376</v>
      </c>
      <c r="B46">
        <v>45</v>
      </c>
      <c r="C46" s="12">
        <v>52000</v>
      </c>
      <c r="D46" s="12">
        <v>628000</v>
      </c>
      <c r="E46" s="12">
        <v>163600</v>
      </c>
      <c r="F46" s="12">
        <v>122000</v>
      </c>
      <c r="G46" s="12">
        <v>7362000</v>
      </c>
      <c r="H46">
        <v>0.61</v>
      </c>
      <c r="I46" s="12">
        <v>4716000</v>
      </c>
    </row>
    <row r="47" spans="1:9">
      <c r="A47" t="s">
        <v>511</v>
      </c>
      <c r="B47">
        <v>16</v>
      </c>
      <c r="C47" s="12">
        <v>51000</v>
      </c>
      <c r="D47" s="12">
        <v>306000</v>
      </c>
      <c r="E47" s="12">
        <v>110125</v>
      </c>
      <c r="F47" s="12">
        <v>67500</v>
      </c>
      <c r="G47" s="12">
        <v>1762000</v>
      </c>
      <c r="H47">
        <v>0.15</v>
      </c>
      <c r="I47" s="12">
        <v>10316000</v>
      </c>
    </row>
    <row r="48" spans="1:9">
      <c r="A48" t="s">
        <v>537</v>
      </c>
      <c r="B48">
        <v>29</v>
      </c>
      <c r="C48" s="12">
        <v>51000</v>
      </c>
      <c r="D48" s="12">
        <v>856000</v>
      </c>
      <c r="E48" s="12">
        <v>210310</v>
      </c>
      <c r="F48" s="12">
        <v>142000</v>
      </c>
      <c r="G48" s="12">
        <v>6099000</v>
      </c>
      <c r="H48">
        <v>0.51</v>
      </c>
      <c r="I48" s="12">
        <v>5979000</v>
      </c>
    </row>
    <row r="49" spans="1:9">
      <c r="A49" t="s">
        <v>539</v>
      </c>
      <c r="B49">
        <v>22</v>
      </c>
      <c r="C49" s="12">
        <v>52000</v>
      </c>
      <c r="D49" s="12">
        <v>676000</v>
      </c>
      <c r="E49" s="12">
        <v>284818</v>
      </c>
      <c r="F49" s="12">
        <v>232000</v>
      </c>
      <c r="G49" s="12">
        <v>6266000</v>
      </c>
      <c r="H49">
        <v>0.52</v>
      </c>
      <c r="I49" s="12">
        <v>5812000</v>
      </c>
    </row>
    <row r="50" spans="1:9">
      <c r="A50" t="s">
        <v>543</v>
      </c>
      <c r="B50">
        <v>20</v>
      </c>
      <c r="C50" s="12">
        <v>52000</v>
      </c>
      <c r="D50" s="12">
        <v>676000</v>
      </c>
      <c r="E50" s="12">
        <v>267750</v>
      </c>
      <c r="F50" s="12">
        <v>201500</v>
      </c>
      <c r="G50" s="12">
        <v>5355000</v>
      </c>
      <c r="H50">
        <v>0.44</v>
      </c>
      <c r="I50" s="12">
        <v>6723000</v>
      </c>
    </row>
    <row r="51" spans="1:9">
      <c r="A51" t="s">
        <v>554</v>
      </c>
      <c r="B51">
        <v>16</v>
      </c>
      <c r="C51" s="12">
        <v>54000</v>
      </c>
      <c r="D51" s="12">
        <v>964000</v>
      </c>
      <c r="E51" s="12">
        <v>226562</v>
      </c>
      <c r="F51" s="12">
        <v>130000</v>
      </c>
      <c r="G51" s="12">
        <v>3625000</v>
      </c>
      <c r="H51">
        <v>0.3</v>
      </c>
      <c r="I51" s="12">
        <v>8453000</v>
      </c>
    </row>
    <row r="52" spans="1:9">
      <c r="A52" t="s">
        <v>576</v>
      </c>
      <c r="B52">
        <v>39</v>
      </c>
      <c r="C52" s="12">
        <v>51000</v>
      </c>
      <c r="D52" s="12">
        <v>1079000</v>
      </c>
      <c r="E52" s="12">
        <v>225308</v>
      </c>
      <c r="F52" s="12">
        <v>147000</v>
      </c>
      <c r="G52" s="12">
        <v>8787000</v>
      </c>
      <c r="H52">
        <v>0.73</v>
      </c>
      <c r="I52" s="12">
        <v>3291000</v>
      </c>
    </row>
    <row r="53" spans="1:9">
      <c r="A53" t="s">
        <v>585</v>
      </c>
      <c r="B53">
        <v>38</v>
      </c>
      <c r="C53" s="12">
        <v>51000</v>
      </c>
      <c r="D53" s="12">
        <v>1079000</v>
      </c>
      <c r="E53" s="12">
        <v>185132</v>
      </c>
      <c r="F53" s="12">
        <v>104000</v>
      </c>
      <c r="G53" s="12">
        <v>7035000</v>
      </c>
      <c r="H53">
        <v>0.57999999999999996</v>
      </c>
      <c r="I53" s="12">
        <v>5043000</v>
      </c>
    </row>
    <row r="54" spans="1:9">
      <c r="A54" t="s">
        <v>589</v>
      </c>
      <c r="B54">
        <v>29</v>
      </c>
      <c r="C54" s="12">
        <v>51000</v>
      </c>
      <c r="D54" s="12">
        <v>641000</v>
      </c>
      <c r="E54" s="12">
        <v>186241</v>
      </c>
      <c r="F54" s="12">
        <v>119000</v>
      </c>
      <c r="G54" s="12">
        <v>5401000</v>
      </c>
      <c r="H54">
        <v>0.45</v>
      </c>
      <c r="I54" s="12">
        <v>6677000</v>
      </c>
    </row>
    <row r="55" spans="1:9">
      <c r="A55" t="s">
        <v>593</v>
      </c>
      <c r="B55">
        <v>28</v>
      </c>
      <c r="C55" s="12">
        <v>51000</v>
      </c>
      <c r="D55" s="12">
        <v>641000</v>
      </c>
      <c r="E55" s="12">
        <v>188250</v>
      </c>
      <c r="F55" s="12">
        <v>111500</v>
      </c>
      <c r="G55" s="12">
        <v>5271000</v>
      </c>
      <c r="H55">
        <v>0.44</v>
      </c>
      <c r="I55" s="12">
        <v>6807000</v>
      </c>
    </row>
    <row r="56" spans="1:9">
      <c r="A56" t="s">
        <v>595</v>
      </c>
      <c r="B56">
        <v>27</v>
      </c>
      <c r="C56" s="12">
        <v>51000</v>
      </c>
      <c r="D56" s="12">
        <v>642000</v>
      </c>
      <c r="E56" s="12">
        <v>199481</v>
      </c>
      <c r="F56" s="12">
        <v>119000</v>
      </c>
      <c r="G56" s="12">
        <v>5386000</v>
      </c>
      <c r="H56">
        <v>0.45</v>
      </c>
      <c r="I56" s="12">
        <v>6692000</v>
      </c>
    </row>
    <row r="57" spans="1:9">
      <c r="A57" t="s">
        <v>690</v>
      </c>
      <c r="B57">
        <v>32</v>
      </c>
      <c r="C57" s="12">
        <v>61000</v>
      </c>
      <c r="D57" s="12">
        <v>817000</v>
      </c>
      <c r="E57" s="12">
        <v>225031</v>
      </c>
      <c r="F57" s="12">
        <v>138500</v>
      </c>
      <c r="G57" s="12">
        <v>7201000</v>
      </c>
      <c r="H57">
        <v>0.6</v>
      </c>
      <c r="I57" s="12">
        <v>4877000</v>
      </c>
    </row>
    <row r="58" spans="1:9">
      <c r="A58" t="s">
        <v>693</v>
      </c>
      <c r="B58">
        <v>32</v>
      </c>
      <c r="C58" s="12">
        <v>56000</v>
      </c>
      <c r="D58" s="12">
        <v>815000</v>
      </c>
      <c r="E58" s="12">
        <v>224281</v>
      </c>
      <c r="F58" s="12">
        <v>138500</v>
      </c>
      <c r="G58" s="12">
        <v>7177000</v>
      </c>
      <c r="H58">
        <v>0.59</v>
      </c>
      <c r="I58" s="12">
        <v>4901000</v>
      </c>
    </row>
    <row r="59" spans="1:9">
      <c r="A59" t="s">
        <v>696</v>
      </c>
      <c r="B59">
        <v>32</v>
      </c>
      <c r="C59" s="12">
        <v>51000</v>
      </c>
      <c r="D59" s="12">
        <v>817000</v>
      </c>
      <c r="E59" s="12">
        <v>253188</v>
      </c>
      <c r="F59" s="12">
        <v>170500</v>
      </c>
      <c r="G59" s="12">
        <v>8102000</v>
      </c>
      <c r="H59">
        <v>0.67</v>
      </c>
      <c r="I59" s="12">
        <v>3976000</v>
      </c>
    </row>
    <row r="60" spans="1:9">
      <c r="A60" t="s">
        <v>698</v>
      </c>
      <c r="B60">
        <v>20</v>
      </c>
      <c r="C60" s="12">
        <v>51000</v>
      </c>
      <c r="D60" s="12">
        <v>595000</v>
      </c>
      <c r="E60" s="12">
        <v>189350</v>
      </c>
      <c r="F60" s="12">
        <v>194500</v>
      </c>
      <c r="G60" s="12">
        <v>3787000</v>
      </c>
      <c r="H60">
        <v>0.31</v>
      </c>
      <c r="I60" s="12">
        <v>8291000</v>
      </c>
    </row>
    <row r="61" spans="1:9">
      <c r="A61" t="s">
        <v>700</v>
      </c>
      <c r="B61">
        <v>23</v>
      </c>
      <c r="C61" s="12">
        <v>53000</v>
      </c>
      <c r="D61" s="12">
        <v>602000</v>
      </c>
      <c r="E61" s="12">
        <v>168739</v>
      </c>
      <c r="F61" s="12">
        <v>125000</v>
      </c>
      <c r="G61" s="12">
        <v>3881000</v>
      </c>
      <c r="H61">
        <v>0.32</v>
      </c>
      <c r="I61" s="12">
        <v>8197000</v>
      </c>
    </row>
    <row r="62" spans="1:9">
      <c r="A62" t="s">
        <v>709</v>
      </c>
      <c r="B62">
        <v>43</v>
      </c>
      <c r="C62" s="12">
        <v>55000</v>
      </c>
      <c r="D62" s="12">
        <v>917000</v>
      </c>
      <c r="E62" s="12">
        <v>205279</v>
      </c>
      <c r="F62" s="12">
        <v>127000</v>
      </c>
      <c r="G62" s="12">
        <v>8827000</v>
      </c>
      <c r="H62">
        <v>0.73</v>
      </c>
      <c r="I62" s="12">
        <v>3251000</v>
      </c>
    </row>
    <row r="63" spans="1:9">
      <c r="A63" t="s">
        <v>715</v>
      </c>
      <c r="B63">
        <v>26</v>
      </c>
      <c r="C63" s="12">
        <v>54000</v>
      </c>
      <c r="D63" s="12">
        <v>1055000</v>
      </c>
      <c r="E63" s="12">
        <v>306308</v>
      </c>
      <c r="F63" s="12">
        <v>197000</v>
      </c>
      <c r="G63" s="12">
        <v>7964000</v>
      </c>
      <c r="H63">
        <v>0.66</v>
      </c>
      <c r="I63" s="12">
        <v>4114000</v>
      </c>
    </row>
    <row r="64" spans="1:9">
      <c r="A64" t="s">
        <v>718</v>
      </c>
      <c r="B64">
        <v>21</v>
      </c>
      <c r="C64" s="12">
        <v>52000</v>
      </c>
      <c r="D64" s="12">
        <v>821000</v>
      </c>
      <c r="E64" s="12">
        <v>244238</v>
      </c>
      <c r="F64" s="12">
        <v>175000</v>
      </c>
      <c r="G64" s="12">
        <v>5129000</v>
      </c>
      <c r="H64">
        <v>0.42</v>
      </c>
      <c r="I64" s="12">
        <v>6949000</v>
      </c>
    </row>
    <row r="65" spans="1:9">
      <c r="A65" t="s">
        <v>721</v>
      </c>
      <c r="B65">
        <v>24</v>
      </c>
      <c r="C65" s="12">
        <v>68000</v>
      </c>
      <c r="D65" s="12">
        <v>699000</v>
      </c>
      <c r="E65" s="12">
        <v>251292</v>
      </c>
      <c r="F65" s="12">
        <v>242000</v>
      </c>
      <c r="G65" s="12">
        <v>6031000</v>
      </c>
      <c r="H65">
        <v>0.5</v>
      </c>
      <c r="I65" s="12">
        <v>6047000</v>
      </c>
    </row>
    <row r="66" spans="1:9">
      <c r="A66" t="s">
        <v>745</v>
      </c>
      <c r="B66">
        <v>22</v>
      </c>
      <c r="C66" s="12">
        <v>54000</v>
      </c>
      <c r="D66" s="12">
        <v>632000</v>
      </c>
      <c r="E66" s="12">
        <v>284045</v>
      </c>
      <c r="F66" s="12">
        <v>273000</v>
      </c>
      <c r="G66" s="12">
        <v>6249000</v>
      </c>
      <c r="H66">
        <v>0.52</v>
      </c>
      <c r="I66" s="12">
        <v>5829000</v>
      </c>
    </row>
    <row r="67" spans="1:9">
      <c r="A67" t="s">
        <v>751</v>
      </c>
      <c r="B67">
        <v>33</v>
      </c>
      <c r="C67" s="12">
        <v>59000</v>
      </c>
      <c r="D67" s="12">
        <v>1092000</v>
      </c>
      <c r="E67" s="12">
        <v>278818</v>
      </c>
      <c r="F67" s="12">
        <v>197000</v>
      </c>
      <c r="G67" s="12">
        <v>9201000</v>
      </c>
      <c r="H67">
        <v>0.76</v>
      </c>
      <c r="I67" s="12">
        <v>2877000</v>
      </c>
    </row>
    <row r="68" spans="1:9">
      <c r="A68" t="s">
        <v>754</v>
      </c>
      <c r="B68">
        <v>19</v>
      </c>
      <c r="C68" s="12">
        <v>52000</v>
      </c>
      <c r="D68" s="12">
        <v>576000</v>
      </c>
      <c r="E68" s="12">
        <v>250211</v>
      </c>
      <c r="F68" s="12">
        <v>251000</v>
      </c>
      <c r="G68" s="12">
        <v>4754000</v>
      </c>
      <c r="H68">
        <v>0.39</v>
      </c>
      <c r="I68" s="12">
        <v>7324000</v>
      </c>
    </row>
    <row r="69" spans="1:9">
      <c r="A69" t="s">
        <v>757</v>
      </c>
      <c r="B69">
        <v>20</v>
      </c>
      <c r="C69" s="12">
        <v>52000</v>
      </c>
      <c r="D69" s="12">
        <v>576000</v>
      </c>
      <c r="E69" s="12">
        <v>244350</v>
      </c>
      <c r="F69" s="12">
        <v>227000</v>
      </c>
      <c r="G69" s="12">
        <v>4887000</v>
      </c>
      <c r="H69">
        <v>0.4</v>
      </c>
      <c r="I69" s="12">
        <v>7191000</v>
      </c>
    </row>
    <row r="70" spans="1:9">
      <c r="A70" t="s">
        <v>731</v>
      </c>
      <c r="B70">
        <v>41</v>
      </c>
      <c r="C70" s="12">
        <v>57000</v>
      </c>
      <c r="D70" s="12">
        <v>1532000</v>
      </c>
      <c r="E70" s="12">
        <v>217976</v>
      </c>
      <c r="F70" s="12">
        <v>149000</v>
      </c>
      <c r="G70" s="12">
        <v>8937000</v>
      </c>
      <c r="H70">
        <v>0.74</v>
      </c>
      <c r="I70" s="12">
        <v>3141000</v>
      </c>
    </row>
    <row r="71" spans="1:9">
      <c r="A71" t="s">
        <v>733</v>
      </c>
      <c r="B71">
        <v>24</v>
      </c>
      <c r="C71" s="12">
        <v>51000</v>
      </c>
      <c r="D71" s="12">
        <v>203000</v>
      </c>
      <c r="E71" s="12">
        <v>86500</v>
      </c>
      <c r="F71" s="12">
        <v>76000</v>
      </c>
      <c r="G71" s="12">
        <v>2076000</v>
      </c>
      <c r="H71">
        <v>0.17</v>
      </c>
      <c r="I71" s="12">
        <v>10002000</v>
      </c>
    </row>
    <row r="72" spans="1:9">
      <c r="A72" t="s">
        <v>735</v>
      </c>
      <c r="B72">
        <v>39</v>
      </c>
      <c r="C72" s="12">
        <v>54000</v>
      </c>
      <c r="D72" s="12">
        <v>966000</v>
      </c>
      <c r="E72" s="12">
        <v>213231</v>
      </c>
      <c r="F72" s="12">
        <v>158000</v>
      </c>
      <c r="G72" s="12">
        <v>8316000</v>
      </c>
      <c r="H72">
        <v>0.69</v>
      </c>
      <c r="I72" s="12">
        <v>3762000</v>
      </c>
    </row>
    <row r="73" spans="1:9">
      <c r="A73" t="s">
        <v>739</v>
      </c>
      <c r="B73">
        <v>38</v>
      </c>
      <c r="C73" s="12">
        <v>51000</v>
      </c>
      <c r="D73" s="12">
        <v>404000</v>
      </c>
      <c r="E73" s="12">
        <v>156658</v>
      </c>
      <c r="F73" s="12">
        <v>115500</v>
      </c>
      <c r="G73" s="12">
        <v>5953000</v>
      </c>
      <c r="H73">
        <v>0.49</v>
      </c>
      <c r="I73" s="12">
        <v>6125000</v>
      </c>
    </row>
    <row r="74" spans="1:9">
      <c r="A74" t="s">
        <v>760</v>
      </c>
      <c r="B74">
        <v>27</v>
      </c>
      <c r="C74" s="12">
        <v>53000</v>
      </c>
      <c r="D74" s="12">
        <v>1072000</v>
      </c>
      <c r="E74" s="12">
        <v>266556</v>
      </c>
      <c r="F74" s="12">
        <v>198000</v>
      </c>
      <c r="G74" s="12">
        <v>7197000</v>
      </c>
      <c r="H74">
        <v>0.6</v>
      </c>
      <c r="I74" s="12">
        <v>4881000</v>
      </c>
    </row>
    <row r="75" spans="1:9">
      <c r="A75" t="s">
        <v>768</v>
      </c>
      <c r="B75">
        <v>30</v>
      </c>
      <c r="C75" s="12">
        <v>57000</v>
      </c>
      <c r="D75" s="12">
        <v>1072000</v>
      </c>
      <c r="E75" s="12">
        <v>309267</v>
      </c>
      <c r="F75" s="12">
        <v>182000</v>
      </c>
      <c r="G75" s="12">
        <v>9278000</v>
      </c>
      <c r="H75">
        <v>0.77</v>
      </c>
      <c r="I75" s="12">
        <v>2800000</v>
      </c>
    </row>
    <row r="76" spans="1:9">
      <c r="A76" t="s">
        <v>772</v>
      </c>
      <c r="B76">
        <v>30</v>
      </c>
      <c r="C76" s="12">
        <v>57000</v>
      </c>
      <c r="D76" s="12">
        <v>1072000</v>
      </c>
      <c r="E76" s="12">
        <v>308700</v>
      </c>
      <c r="F76" s="12">
        <v>182000</v>
      </c>
      <c r="G76" s="12">
        <v>9261000</v>
      </c>
      <c r="H76">
        <v>0.77</v>
      </c>
      <c r="I76" s="12">
        <v>2817000</v>
      </c>
    </row>
    <row r="77" spans="1:9">
      <c r="A77" t="s">
        <v>818</v>
      </c>
      <c r="B77">
        <v>31</v>
      </c>
      <c r="C77" s="12">
        <v>57000</v>
      </c>
      <c r="D77" s="12">
        <v>1072000</v>
      </c>
      <c r="E77" s="12">
        <v>297710</v>
      </c>
      <c r="F77" s="12">
        <v>184000</v>
      </c>
      <c r="G77" s="12">
        <v>9229000</v>
      </c>
      <c r="H77">
        <v>0.76</v>
      </c>
      <c r="I77" s="12">
        <v>2849000</v>
      </c>
    </row>
    <row r="78" spans="1:9">
      <c r="A78" t="s">
        <v>783</v>
      </c>
      <c r="B78">
        <v>31</v>
      </c>
      <c r="C78" s="12">
        <v>57000</v>
      </c>
      <c r="D78" s="12">
        <v>1072000</v>
      </c>
      <c r="E78" s="12">
        <v>306194</v>
      </c>
      <c r="F78" s="12">
        <v>184000</v>
      </c>
      <c r="G78" s="12">
        <v>9492000</v>
      </c>
      <c r="H78">
        <v>0.79</v>
      </c>
      <c r="I78" s="12">
        <v>2586000</v>
      </c>
    </row>
    <row r="79" spans="1:9">
      <c r="A79" t="s">
        <v>803</v>
      </c>
      <c r="B79">
        <v>31</v>
      </c>
      <c r="C79" s="12">
        <v>61000</v>
      </c>
      <c r="D79" s="12">
        <v>1072000</v>
      </c>
      <c r="E79" s="12">
        <v>303097</v>
      </c>
      <c r="F79" s="12">
        <v>184000</v>
      </c>
      <c r="G79" s="12">
        <v>9396000</v>
      </c>
      <c r="H79">
        <v>0.78</v>
      </c>
      <c r="I79" s="12">
        <v>2682000</v>
      </c>
    </row>
    <row r="80" spans="1:9">
      <c r="A80" t="s">
        <v>824</v>
      </c>
      <c r="B80">
        <v>30</v>
      </c>
      <c r="C80" s="12">
        <v>61000</v>
      </c>
      <c r="D80" s="12">
        <v>1079000</v>
      </c>
      <c r="E80" s="12">
        <v>325800</v>
      </c>
      <c r="F80" s="12">
        <v>232000</v>
      </c>
      <c r="G80" s="12">
        <v>9774000</v>
      </c>
      <c r="H80">
        <v>0.81</v>
      </c>
      <c r="I80" s="12">
        <v>2304000</v>
      </c>
    </row>
    <row r="81" spans="1:9">
      <c r="A81" t="s">
        <v>808</v>
      </c>
      <c r="B81">
        <v>30</v>
      </c>
      <c r="C81" s="12">
        <v>57000</v>
      </c>
      <c r="D81" s="12">
        <v>1079000</v>
      </c>
      <c r="E81" s="12">
        <v>316433</v>
      </c>
      <c r="F81" s="12">
        <v>186000</v>
      </c>
      <c r="G81" s="12">
        <v>9493000</v>
      </c>
      <c r="H81">
        <v>0.79</v>
      </c>
      <c r="I81" s="12">
        <v>2585000</v>
      </c>
    </row>
    <row r="82" spans="1:9">
      <c r="A82" t="s">
        <v>812</v>
      </c>
      <c r="B82">
        <v>30</v>
      </c>
      <c r="C82" s="12">
        <v>58000</v>
      </c>
      <c r="D82" s="12">
        <v>1079000</v>
      </c>
      <c r="E82" s="12">
        <v>316100</v>
      </c>
      <c r="F82" s="12">
        <v>186000</v>
      </c>
      <c r="G82" s="12">
        <v>9483000</v>
      </c>
      <c r="H82">
        <v>0.79</v>
      </c>
      <c r="I82" s="12">
        <v>2595000</v>
      </c>
    </row>
    <row r="83" spans="1:9">
      <c r="A83" t="s">
        <v>805</v>
      </c>
      <c r="B83">
        <v>31</v>
      </c>
      <c r="C83" s="12">
        <v>57000</v>
      </c>
      <c r="D83" s="12">
        <v>1079000</v>
      </c>
      <c r="E83" s="12">
        <v>320839</v>
      </c>
      <c r="F83" s="12">
        <v>231000</v>
      </c>
      <c r="G83" s="12">
        <v>9946000</v>
      </c>
      <c r="H83">
        <v>0.82</v>
      </c>
      <c r="I83" s="12">
        <v>2132000</v>
      </c>
    </row>
    <row r="84" spans="1:9">
      <c r="A84" t="s">
        <v>814</v>
      </c>
      <c r="B84">
        <v>29</v>
      </c>
      <c r="C84" s="12">
        <v>57000</v>
      </c>
      <c r="D84" s="12">
        <v>1079000</v>
      </c>
      <c r="E84" s="12">
        <v>328517</v>
      </c>
      <c r="F84" s="12">
        <v>187000</v>
      </c>
      <c r="G84" s="12">
        <v>9527000</v>
      </c>
      <c r="H84">
        <v>0.79</v>
      </c>
      <c r="I84" s="12">
        <v>2551000</v>
      </c>
    </row>
    <row r="85" spans="1:9">
      <c r="A85" t="s">
        <v>816</v>
      </c>
      <c r="B85">
        <v>29</v>
      </c>
      <c r="C85" s="12">
        <v>62000</v>
      </c>
      <c r="D85" s="12">
        <v>1079000</v>
      </c>
      <c r="E85" s="12">
        <v>335103</v>
      </c>
      <c r="F85" s="12">
        <v>277000</v>
      </c>
      <c r="G85" s="12">
        <v>9718000</v>
      </c>
      <c r="H85">
        <v>0.81</v>
      </c>
      <c r="I85" s="12">
        <v>2360000</v>
      </c>
    </row>
    <row r="86" spans="1:9">
      <c r="A86" t="s">
        <v>776</v>
      </c>
      <c r="B86">
        <v>30</v>
      </c>
      <c r="C86" s="12">
        <v>57000</v>
      </c>
      <c r="D86" s="12">
        <v>1072000</v>
      </c>
      <c r="E86" s="12">
        <v>309000</v>
      </c>
      <c r="F86" s="12">
        <v>182500</v>
      </c>
      <c r="G86" s="12">
        <v>9270000</v>
      </c>
      <c r="H86">
        <v>0.77</v>
      </c>
      <c r="I86" s="12">
        <v>2808000</v>
      </c>
    </row>
    <row r="87" spans="1:9">
      <c r="A87" t="s">
        <v>764</v>
      </c>
      <c r="B87">
        <v>31</v>
      </c>
      <c r="C87" s="12">
        <v>57000</v>
      </c>
      <c r="D87" s="12">
        <v>1072000</v>
      </c>
      <c r="E87" s="12">
        <v>297806</v>
      </c>
      <c r="F87" s="12">
        <v>184000</v>
      </c>
      <c r="G87" s="12">
        <v>9232000</v>
      </c>
      <c r="H87">
        <v>0.76</v>
      </c>
      <c r="I87" s="12">
        <v>2846000</v>
      </c>
    </row>
    <row r="88" spans="1:9">
      <c r="A88" t="s">
        <v>800</v>
      </c>
      <c r="B88">
        <v>30</v>
      </c>
      <c r="C88" s="12">
        <v>57000</v>
      </c>
      <c r="D88" s="12">
        <v>1072000</v>
      </c>
      <c r="E88" s="12">
        <v>310600</v>
      </c>
      <c r="F88" s="12">
        <v>182000</v>
      </c>
      <c r="G88" s="12">
        <v>9318000</v>
      </c>
      <c r="H88">
        <v>0.77</v>
      </c>
      <c r="I88" s="12">
        <v>2760000</v>
      </c>
    </row>
    <row r="89" spans="1:9">
      <c r="A89" t="s">
        <v>827</v>
      </c>
      <c r="B89">
        <v>30</v>
      </c>
      <c r="C89" s="12">
        <v>63000</v>
      </c>
      <c r="D89" s="12">
        <v>1072000</v>
      </c>
      <c r="E89" s="12">
        <v>309033</v>
      </c>
      <c r="F89" s="12">
        <v>182500</v>
      </c>
      <c r="G89" s="12">
        <v>9271000</v>
      </c>
      <c r="H89">
        <v>0.77</v>
      </c>
      <c r="I89" s="12">
        <v>2807000</v>
      </c>
    </row>
    <row r="90" spans="1:9">
      <c r="A90" t="s">
        <v>780</v>
      </c>
      <c r="B90">
        <v>33</v>
      </c>
      <c r="C90" s="12">
        <v>57000</v>
      </c>
      <c r="D90" s="12">
        <v>1072000</v>
      </c>
      <c r="E90" s="12">
        <v>284061</v>
      </c>
      <c r="F90" s="12">
        <v>177000</v>
      </c>
      <c r="G90" s="12">
        <v>9374000</v>
      </c>
      <c r="H90">
        <v>0.78</v>
      </c>
      <c r="I90" s="12">
        <v>2704000</v>
      </c>
    </row>
    <row r="91" spans="1:9">
      <c r="A91" t="s">
        <v>831</v>
      </c>
      <c r="B91">
        <v>31</v>
      </c>
      <c r="C91" s="12">
        <v>57000</v>
      </c>
      <c r="D91" s="12">
        <v>1072000</v>
      </c>
      <c r="E91" s="12">
        <v>307129</v>
      </c>
      <c r="F91" s="12">
        <v>231000</v>
      </c>
      <c r="G91" s="12">
        <v>9521000</v>
      </c>
      <c r="H91">
        <v>0.79</v>
      </c>
      <c r="I91" s="12">
        <v>2557000</v>
      </c>
    </row>
    <row r="92" spans="1:9">
      <c r="A92" t="s">
        <v>794</v>
      </c>
      <c r="B92">
        <v>32</v>
      </c>
      <c r="C92" s="12">
        <v>51000</v>
      </c>
      <c r="D92" s="12">
        <v>1072000</v>
      </c>
      <c r="E92" s="12">
        <v>304312</v>
      </c>
      <c r="F92" s="12">
        <v>185500</v>
      </c>
      <c r="G92" s="12">
        <v>9738000</v>
      </c>
      <c r="H92">
        <v>0.81</v>
      </c>
      <c r="I92" s="12">
        <v>2340000</v>
      </c>
    </row>
    <row r="93" spans="1:9">
      <c r="A93" t="s">
        <v>790</v>
      </c>
      <c r="B93">
        <v>31</v>
      </c>
      <c r="C93" s="12">
        <v>57000</v>
      </c>
      <c r="D93" s="12">
        <v>1072000</v>
      </c>
      <c r="E93" s="12">
        <v>310194</v>
      </c>
      <c r="F93" s="12">
        <v>187000</v>
      </c>
      <c r="G93" s="12">
        <v>9616000</v>
      </c>
      <c r="H93">
        <v>0.8</v>
      </c>
      <c r="I93" s="12">
        <v>2462000</v>
      </c>
    </row>
    <row r="94" spans="1:9">
      <c r="A94" t="s">
        <v>797</v>
      </c>
      <c r="B94">
        <v>30</v>
      </c>
      <c r="C94" s="12">
        <v>57000</v>
      </c>
      <c r="D94" s="12">
        <v>1072000</v>
      </c>
      <c r="E94" s="12">
        <v>320267</v>
      </c>
      <c r="F94" s="12">
        <v>231500</v>
      </c>
      <c r="G94" s="12">
        <v>9608000</v>
      </c>
      <c r="H94">
        <v>0.8</v>
      </c>
      <c r="I94" s="12">
        <v>2470000</v>
      </c>
    </row>
    <row r="95" spans="1:9">
      <c r="A95" t="s">
        <v>786</v>
      </c>
      <c r="B95">
        <v>30</v>
      </c>
      <c r="C95" s="12">
        <v>61000</v>
      </c>
      <c r="D95" s="12">
        <v>1072000</v>
      </c>
      <c r="E95" s="12">
        <v>310767</v>
      </c>
      <c r="F95" s="12">
        <v>182000</v>
      </c>
      <c r="G95" s="12">
        <v>9323000</v>
      </c>
      <c r="H95">
        <v>0.77</v>
      </c>
      <c r="I95" s="12">
        <v>2755000</v>
      </c>
    </row>
    <row r="96" spans="1:9">
      <c r="A96" t="s">
        <v>822</v>
      </c>
      <c r="B96">
        <v>31</v>
      </c>
      <c r="C96" s="12">
        <v>57000</v>
      </c>
      <c r="D96" s="12">
        <v>1072000</v>
      </c>
      <c r="E96" s="12">
        <v>300903</v>
      </c>
      <c r="F96" s="12">
        <v>184000</v>
      </c>
      <c r="G96" s="12">
        <v>9328000</v>
      </c>
      <c r="H96">
        <v>0.77</v>
      </c>
      <c r="I96" s="12">
        <v>2750000</v>
      </c>
    </row>
    <row r="97" spans="1:9">
      <c r="A97" t="s">
        <v>833</v>
      </c>
      <c r="B97">
        <v>28</v>
      </c>
      <c r="C97" s="12">
        <v>57000</v>
      </c>
      <c r="D97" s="12">
        <v>1092000</v>
      </c>
      <c r="E97" s="12">
        <v>341964</v>
      </c>
      <c r="F97" s="12">
        <v>163000</v>
      </c>
      <c r="G97" s="12">
        <v>9575000</v>
      </c>
      <c r="H97">
        <v>0.79</v>
      </c>
      <c r="I97" s="12">
        <v>2503000</v>
      </c>
    </row>
    <row r="98" spans="1:9">
      <c r="A98" t="s">
        <v>835</v>
      </c>
      <c r="B98">
        <v>31</v>
      </c>
      <c r="C98" s="12">
        <v>57000</v>
      </c>
      <c r="D98" s="12">
        <v>1072000</v>
      </c>
      <c r="E98" s="12">
        <v>301839</v>
      </c>
      <c r="F98" s="12">
        <v>184000</v>
      </c>
      <c r="G98" s="12">
        <v>9357000</v>
      </c>
      <c r="H98">
        <v>0.78</v>
      </c>
      <c r="I98" s="12">
        <v>2721000</v>
      </c>
    </row>
    <row r="99" spans="1:9">
      <c r="A99" t="s">
        <v>725</v>
      </c>
      <c r="B99">
        <v>34</v>
      </c>
      <c r="C99" s="12">
        <v>51000</v>
      </c>
      <c r="D99" s="12">
        <v>818000</v>
      </c>
      <c r="E99" s="12">
        <v>237618</v>
      </c>
      <c r="F99" s="12">
        <v>195000</v>
      </c>
      <c r="G99" s="12">
        <v>8079000</v>
      </c>
      <c r="H99">
        <v>0.67</v>
      </c>
      <c r="I99" s="12">
        <v>3999000</v>
      </c>
    </row>
    <row r="100" spans="1:9">
      <c r="A100" t="s">
        <v>870</v>
      </c>
      <c r="B100">
        <v>25</v>
      </c>
      <c r="C100" s="12">
        <v>52000</v>
      </c>
      <c r="D100" s="12">
        <v>1010000</v>
      </c>
      <c r="E100" s="12">
        <v>262800</v>
      </c>
      <c r="F100" s="12">
        <v>184000</v>
      </c>
      <c r="G100" s="12">
        <v>6570000</v>
      </c>
      <c r="H100">
        <v>0.54</v>
      </c>
      <c r="I100" s="12">
        <v>5508000</v>
      </c>
    </row>
    <row r="101" spans="1:9">
      <c r="A101" t="s">
        <v>889</v>
      </c>
      <c r="B101">
        <v>34</v>
      </c>
      <c r="C101" s="12">
        <v>58000</v>
      </c>
      <c r="D101" s="12">
        <v>849000</v>
      </c>
      <c r="E101" s="12">
        <v>311088</v>
      </c>
      <c r="F101" s="12">
        <v>254500</v>
      </c>
      <c r="G101" s="12">
        <v>10577000</v>
      </c>
      <c r="H101">
        <v>0.88</v>
      </c>
      <c r="I101" s="12">
        <v>1501000</v>
      </c>
    </row>
    <row r="102" spans="1:9">
      <c r="A102" t="s">
        <v>899</v>
      </c>
      <c r="B102">
        <v>25</v>
      </c>
      <c r="C102" s="12">
        <v>51000</v>
      </c>
      <c r="D102" s="12">
        <v>949000</v>
      </c>
      <c r="E102" s="12">
        <v>257160</v>
      </c>
      <c r="F102" s="12">
        <v>205000</v>
      </c>
      <c r="G102" s="12">
        <v>6429000</v>
      </c>
      <c r="H102">
        <v>0.53</v>
      </c>
      <c r="I102" s="12">
        <v>5649000</v>
      </c>
    </row>
    <row r="103" spans="1:9">
      <c r="A103" t="s">
        <v>901</v>
      </c>
      <c r="B103">
        <v>24</v>
      </c>
      <c r="C103" s="12">
        <v>54000</v>
      </c>
      <c r="D103" s="12">
        <v>949000</v>
      </c>
      <c r="E103" s="12">
        <v>302292</v>
      </c>
      <c r="F103" s="12">
        <v>225000</v>
      </c>
      <c r="G103" s="12">
        <v>7255000</v>
      </c>
      <c r="H103">
        <v>0.6</v>
      </c>
      <c r="I103" s="12">
        <v>4823000</v>
      </c>
    </row>
    <row r="104" spans="1:9">
      <c r="A104" t="s">
        <v>904</v>
      </c>
      <c r="B104">
        <v>25</v>
      </c>
      <c r="C104" s="12">
        <v>51000</v>
      </c>
      <c r="D104" s="12">
        <v>949000</v>
      </c>
      <c r="E104" s="12">
        <v>243200</v>
      </c>
      <c r="F104" s="12">
        <v>179000</v>
      </c>
      <c r="G104" s="12">
        <v>6080000</v>
      </c>
      <c r="H104">
        <v>0.5</v>
      </c>
      <c r="I104" s="12">
        <v>5998000</v>
      </c>
    </row>
    <row r="105" spans="1:9">
      <c r="A105" t="s">
        <v>951</v>
      </c>
      <c r="B105">
        <v>40</v>
      </c>
      <c r="C105" s="12">
        <v>51000</v>
      </c>
      <c r="D105" s="12">
        <v>657000</v>
      </c>
      <c r="E105" s="12">
        <v>176825</v>
      </c>
      <c r="F105" s="12">
        <v>146500</v>
      </c>
      <c r="G105" s="12">
        <v>7073000</v>
      </c>
      <c r="H105">
        <v>0.59</v>
      </c>
      <c r="I105" s="12">
        <v>5005000</v>
      </c>
    </row>
    <row r="106" spans="1:9">
      <c r="A106" t="s">
        <v>966</v>
      </c>
      <c r="B106">
        <v>22</v>
      </c>
      <c r="C106" s="12">
        <v>58000</v>
      </c>
      <c r="D106" s="12">
        <v>673000</v>
      </c>
      <c r="E106" s="12">
        <v>149091</v>
      </c>
      <c r="F106" s="12">
        <v>100000</v>
      </c>
      <c r="G106" s="12">
        <v>3280000</v>
      </c>
      <c r="H106">
        <v>0.27</v>
      </c>
      <c r="I106" s="12">
        <v>8798000</v>
      </c>
    </row>
    <row r="107" spans="1:9">
      <c r="A107" t="s">
        <v>968</v>
      </c>
      <c r="B107">
        <v>28</v>
      </c>
      <c r="C107" s="12">
        <v>60000</v>
      </c>
      <c r="D107" s="12">
        <v>785000</v>
      </c>
      <c r="E107" s="12">
        <v>206643</v>
      </c>
      <c r="F107" s="12">
        <v>124000</v>
      </c>
      <c r="G107" s="12">
        <v>5786000</v>
      </c>
      <c r="H107">
        <v>0.48</v>
      </c>
      <c r="I107" s="12">
        <v>6292000</v>
      </c>
    </row>
    <row r="108" spans="1:9">
      <c r="A108" t="s">
        <v>980</v>
      </c>
      <c r="B108">
        <v>2</v>
      </c>
      <c r="C108" s="12">
        <v>51000</v>
      </c>
      <c r="D108" s="12">
        <v>203000</v>
      </c>
      <c r="E108" s="12">
        <v>127000</v>
      </c>
      <c r="F108" s="12">
        <v>127000</v>
      </c>
      <c r="G108" s="12">
        <v>254000</v>
      </c>
      <c r="H108">
        <v>0.02</v>
      </c>
      <c r="I108" s="12">
        <v>11824000</v>
      </c>
    </row>
    <row r="109" spans="1:9">
      <c r="A109" t="s">
        <v>975</v>
      </c>
      <c r="B109">
        <v>12</v>
      </c>
      <c r="C109" s="12">
        <v>54000</v>
      </c>
      <c r="D109" s="12">
        <v>617000</v>
      </c>
      <c r="E109" s="12">
        <v>268250</v>
      </c>
      <c r="F109" s="12">
        <v>234000</v>
      </c>
      <c r="G109" s="12">
        <v>3219000</v>
      </c>
      <c r="H109">
        <v>0.27</v>
      </c>
      <c r="I109" s="12">
        <v>8859000</v>
      </c>
    </row>
    <row r="110" spans="1:9">
      <c r="A110" t="s">
        <v>987</v>
      </c>
      <c r="B110">
        <v>40</v>
      </c>
      <c r="C110" s="12">
        <v>51000</v>
      </c>
      <c r="D110" s="12">
        <v>558000</v>
      </c>
      <c r="E110" s="12">
        <v>200350</v>
      </c>
      <c r="F110" s="12">
        <v>145000</v>
      </c>
      <c r="G110" s="12">
        <v>8014000</v>
      </c>
      <c r="H110">
        <v>0.66</v>
      </c>
      <c r="I110" s="12">
        <v>4064000</v>
      </c>
    </row>
    <row r="111" spans="1:9">
      <c r="A111" t="s">
        <v>993</v>
      </c>
      <c r="B111">
        <v>48</v>
      </c>
      <c r="C111" s="12">
        <v>52000</v>
      </c>
      <c r="D111" s="12">
        <v>574000</v>
      </c>
      <c r="E111" s="12">
        <v>199042</v>
      </c>
      <c r="F111" s="12">
        <v>151500</v>
      </c>
      <c r="G111" s="12">
        <v>9554000</v>
      </c>
      <c r="H111">
        <v>0.79</v>
      </c>
      <c r="I111" s="12">
        <v>2524000</v>
      </c>
    </row>
    <row r="112" spans="1:9">
      <c r="A112" t="s">
        <v>996</v>
      </c>
      <c r="B112">
        <v>31</v>
      </c>
      <c r="C112" s="12">
        <v>51000</v>
      </c>
      <c r="D112" s="12">
        <v>1079000</v>
      </c>
      <c r="E112" s="12">
        <v>274871</v>
      </c>
      <c r="F112" s="12">
        <v>204000</v>
      </c>
      <c r="G112" s="12">
        <v>8521000</v>
      </c>
      <c r="H112">
        <v>0.71</v>
      </c>
      <c r="I112" s="12">
        <v>3557000</v>
      </c>
    </row>
    <row r="113" spans="1:9">
      <c r="A113" t="s">
        <v>1002</v>
      </c>
      <c r="B113">
        <v>33</v>
      </c>
      <c r="C113" s="12">
        <v>60000</v>
      </c>
      <c r="D113" s="12">
        <v>574000</v>
      </c>
      <c r="E113" s="12">
        <v>199364</v>
      </c>
      <c r="F113" s="12">
        <v>153000</v>
      </c>
      <c r="G113" s="12">
        <v>6579000</v>
      </c>
      <c r="H113">
        <v>0.55000000000000004</v>
      </c>
      <c r="I113" s="12">
        <v>5499000</v>
      </c>
    </row>
    <row r="114" spans="1:9">
      <c r="A114" t="s">
        <v>1004</v>
      </c>
      <c r="B114">
        <v>34</v>
      </c>
      <c r="C114" s="12">
        <v>51000</v>
      </c>
      <c r="D114" s="12">
        <v>793000</v>
      </c>
      <c r="E114" s="12">
        <v>120735</v>
      </c>
      <c r="F114" s="12">
        <v>81000</v>
      </c>
      <c r="G114" s="12">
        <v>4105000</v>
      </c>
      <c r="H114">
        <v>0.34</v>
      </c>
      <c r="I114" s="12">
        <v>7973000</v>
      </c>
    </row>
    <row r="115" spans="1:9">
      <c r="A115" t="s">
        <v>1007</v>
      </c>
      <c r="B115">
        <v>33</v>
      </c>
      <c r="C115" s="12">
        <v>51000</v>
      </c>
      <c r="D115" s="12">
        <v>515000</v>
      </c>
      <c r="E115" s="12">
        <v>125030</v>
      </c>
      <c r="F115" s="12">
        <v>81000</v>
      </c>
      <c r="G115" s="12">
        <v>4126000</v>
      </c>
      <c r="H115">
        <v>0.34</v>
      </c>
      <c r="I115" s="12">
        <v>7952000</v>
      </c>
    </row>
    <row r="116" spans="1:9">
      <c r="A116" t="s">
        <v>1009</v>
      </c>
      <c r="B116">
        <v>45</v>
      </c>
      <c r="C116" s="12">
        <v>52000</v>
      </c>
      <c r="D116" s="12">
        <v>633000</v>
      </c>
      <c r="E116" s="12">
        <v>120444</v>
      </c>
      <c r="F116" s="12">
        <v>87000</v>
      </c>
      <c r="G116" s="12">
        <v>5420000</v>
      </c>
      <c r="H116">
        <v>0.45</v>
      </c>
      <c r="I116" s="12">
        <v>6658000</v>
      </c>
    </row>
    <row r="117" spans="1:9">
      <c r="A117" t="s">
        <v>1011</v>
      </c>
      <c r="B117">
        <v>44</v>
      </c>
      <c r="C117" s="12">
        <v>52000</v>
      </c>
      <c r="D117" s="12">
        <v>632000</v>
      </c>
      <c r="E117" s="12">
        <v>195045</v>
      </c>
      <c r="F117" s="12">
        <v>130000</v>
      </c>
      <c r="G117" s="12">
        <v>8582000</v>
      </c>
      <c r="H117">
        <v>0.71</v>
      </c>
      <c r="I117" s="12">
        <v>3496000</v>
      </c>
    </row>
    <row r="118" spans="1:9">
      <c r="A118" t="s">
        <v>1013</v>
      </c>
      <c r="B118">
        <v>44</v>
      </c>
      <c r="C118" s="12">
        <v>51000</v>
      </c>
      <c r="D118" s="12">
        <v>741000</v>
      </c>
      <c r="E118" s="12">
        <v>216250</v>
      </c>
      <c r="F118" s="12">
        <v>115500</v>
      </c>
      <c r="G118" s="12">
        <v>9515000</v>
      </c>
      <c r="H118">
        <v>0.79</v>
      </c>
      <c r="I118" s="12">
        <v>2563000</v>
      </c>
    </row>
    <row r="119" spans="1:9">
      <c r="A119" t="s">
        <v>1030</v>
      </c>
      <c r="B119">
        <v>42</v>
      </c>
      <c r="C119" s="12">
        <v>52000</v>
      </c>
      <c r="D119" s="12">
        <v>547000</v>
      </c>
      <c r="E119" s="12">
        <v>189452</v>
      </c>
      <c r="F119" s="12">
        <v>137500</v>
      </c>
      <c r="G119" s="12">
        <v>7957000</v>
      </c>
      <c r="H119">
        <v>0.66</v>
      </c>
      <c r="I119" s="12">
        <v>4121000</v>
      </c>
    </row>
    <row r="120" spans="1:9">
      <c r="A120" t="s">
        <v>1032</v>
      </c>
      <c r="B120">
        <v>40</v>
      </c>
      <c r="C120" s="12">
        <v>53000</v>
      </c>
      <c r="D120" s="12">
        <v>940000</v>
      </c>
      <c r="E120" s="12">
        <v>222100</v>
      </c>
      <c r="F120" s="12">
        <v>139500</v>
      </c>
      <c r="G120" s="12">
        <v>8884000</v>
      </c>
      <c r="H120">
        <v>0.74</v>
      </c>
      <c r="I120" s="12">
        <v>3194000</v>
      </c>
    </row>
    <row r="121" spans="1:9">
      <c r="A121" t="s">
        <v>1034</v>
      </c>
      <c r="B121">
        <v>46</v>
      </c>
      <c r="C121" s="12">
        <v>53000</v>
      </c>
      <c r="D121" s="12">
        <v>547000</v>
      </c>
      <c r="E121" s="12">
        <v>178261</v>
      </c>
      <c r="F121" s="12">
        <v>127500</v>
      </c>
      <c r="G121" s="12">
        <v>8200000</v>
      </c>
      <c r="H121">
        <v>0.68</v>
      </c>
      <c r="I121" s="12">
        <v>3878000</v>
      </c>
    </row>
    <row r="122" spans="1:9">
      <c r="A122" t="s">
        <v>1036</v>
      </c>
      <c r="B122">
        <v>45</v>
      </c>
      <c r="C122" s="12">
        <v>53000</v>
      </c>
      <c r="D122" s="12">
        <v>547000</v>
      </c>
      <c r="E122" s="12">
        <v>182000</v>
      </c>
      <c r="F122" s="12">
        <v>129000</v>
      </c>
      <c r="G122" s="12">
        <v>8190000</v>
      </c>
      <c r="H122">
        <v>0.68</v>
      </c>
      <c r="I122" s="12">
        <v>3888000</v>
      </c>
    </row>
    <row r="123" spans="1:9">
      <c r="A123" t="s">
        <v>1038</v>
      </c>
      <c r="B123">
        <v>46</v>
      </c>
      <c r="C123" s="12">
        <v>52000</v>
      </c>
      <c r="D123" s="12">
        <v>547000</v>
      </c>
      <c r="E123" s="12">
        <v>176674</v>
      </c>
      <c r="F123" s="12">
        <v>129500</v>
      </c>
      <c r="G123" s="12">
        <v>8127000</v>
      </c>
      <c r="H123">
        <v>0.67</v>
      </c>
      <c r="I123" s="12">
        <v>3951000</v>
      </c>
    </row>
    <row r="124" spans="1:9">
      <c r="A124" t="s">
        <v>1040</v>
      </c>
      <c r="B124">
        <v>47</v>
      </c>
      <c r="C124" s="12">
        <v>53000</v>
      </c>
      <c r="D124" s="12">
        <v>577000</v>
      </c>
      <c r="E124" s="12">
        <v>155383</v>
      </c>
      <c r="F124" s="12">
        <v>105000</v>
      </c>
      <c r="G124" s="12">
        <v>7303000</v>
      </c>
      <c r="H124">
        <v>0.6</v>
      </c>
      <c r="I124" s="12">
        <v>4775000</v>
      </c>
    </row>
    <row r="125" spans="1:9">
      <c r="A125" t="s">
        <v>1042</v>
      </c>
      <c r="B125">
        <v>50</v>
      </c>
      <c r="C125" s="12">
        <v>53000</v>
      </c>
      <c r="D125" s="12">
        <v>516000</v>
      </c>
      <c r="E125" s="12">
        <v>146140</v>
      </c>
      <c r="F125" s="12">
        <v>103500</v>
      </c>
      <c r="G125" s="12">
        <v>7307000</v>
      </c>
      <c r="H125">
        <v>0.61</v>
      </c>
      <c r="I125" s="12">
        <v>4771000</v>
      </c>
    </row>
    <row r="126" spans="1:9">
      <c r="A126" t="s">
        <v>1044</v>
      </c>
      <c r="B126">
        <v>56</v>
      </c>
      <c r="C126" s="12">
        <v>51000</v>
      </c>
      <c r="D126" s="12">
        <v>732000</v>
      </c>
      <c r="E126" s="12">
        <v>116036</v>
      </c>
      <c r="F126" s="12">
        <v>86500</v>
      </c>
      <c r="G126" s="12">
        <v>6498000</v>
      </c>
      <c r="H126">
        <v>0.54</v>
      </c>
      <c r="I126" s="12">
        <v>5580000</v>
      </c>
    </row>
    <row r="127" spans="1:9">
      <c r="A127" t="s">
        <v>1046</v>
      </c>
      <c r="B127">
        <v>55</v>
      </c>
      <c r="C127" s="12">
        <v>51000</v>
      </c>
      <c r="D127" s="12">
        <v>732000</v>
      </c>
      <c r="E127" s="12">
        <v>117691</v>
      </c>
      <c r="F127" s="12">
        <v>86000</v>
      </c>
      <c r="G127" s="12">
        <v>6473000</v>
      </c>
      <c r="H127">
        <v>0.54</v>
      </c>
      <c r="I127" s="12">
        <v>5605000</v>
      </c>
    </row>
    <row r="128" spans="1:9">
      <c r="A128" t="s">
        <v>1070</v>
      </c>
      <c r="B128">
        <v>46</v>
      </c>
      <c r="C128" s="12">
        <v>52000</v>
      </c>
      <c r="D128" s="12">
        <v>448000</v>
      </c>
      <c r="E128" s="12">
        <v>145174</v>
      </c>
      <c r="F128" s="12">
        <v>97500</v>
      </c>
      <c r="G128" s="12">
        <v>6678000</v>
      </c>
      <c r="H128">
        <v>0.55000000000000004</v>
      </c>
      <c r="I128" s="12">
        <v>5400000</v>
      </c>
    </row>
    <row r="129" spans="1:9">
      <c r="A129" t="s">
        <v>982</v>
      </c>
      <c r="B129">
        <v>28</v>
      </c>
      <c r="C129" s="12">
        <v>51000</v>
      </c>
      <c r="D129" s="12">
        <v>769000</v>
      </c>
      <c r="E129" s="12">
        <v>152357</v>
      </c>
      <c r="F129" s="12">
        <v>97500</v>
      </c>
      <c r="G129" s="12">
        <v>4266000</v>
      </c>
      <c r="H129">
        <v>0.35</v>
      </c>
      <c r="I129" s="12">
        <v>7812000</v>
      </c>
    </row>
    <row r="130" spans="1:9">
      <c r="A130" t="s">
        <v>1077</v>
      </c>
      <c r="B130">
        <v>8</v>
      </c>
      <c r="C130" s="12">
        <v>69000</v>
      </c>
      <c r="D130" s="12">
        <v>338000</v>
      </c>
      <c r="E130" s="12">
        <v>203125</v>
      </c>
      <c r="F130" s="12">
        <v>175000</v>
      </c>
      <c r="G130" s="12">
        <v>1625000</v>
      </c>
      <c r="H130">
        <v>0.13</v>
      </c>
      <c r="I130" s="12">
        <v>10453000</v>
      </c>
    </row>
    <row r="131" spans="1:9">
      <c r="A131" t="s">
        <v>1079</v>
      </c>
      <c r="B131">
        <v>6</v>
      </c>
      <c r="C131" s="12">
        <v>115000</v>
      </c>
      <c r="D131" s="12">
        <v>338000</v>
      </c>
      <c r="E131" s="12">
        <v>216833</v>
      </c>
      <c r="F131" s="12">
        <v>195500</v>
      </c>
      <c r="G131" s="12">
        <v>1301000</v>
      </c>
      <c r="H131">
        <v>0.11</v>
      </c>
      <c r="I131" s="12">
        <v>10777000</v>
      </c>
    </row>
    <row r="132" spans="1:9">
      <c r="A132" t="s">
        <v>1081</v>
      </c>
      <c r="B132">
        <v>7</v>
      </c>
      <c r="C132" s="12">
        <v>54000</v>
      </c>
      <c r="D132" s="12">
        <v>718000</v>
      </c>
      <c r="E132" s="12">
        <v>278000</v>
      </c>
      <c r="F132" s="12">
        <v>206000</v>
      </c>
      <c r="G132" s="12">
        <v>1946000</v>
      </c>
      <c r="H132">
        <v>0.16</v>
      </c>
      <c r="I132" s="12">
        <v>10132000</v>
      </c>
    </row>
    <row r="133" spans="1:9">
      <c r="A133" t="s">
        <v>1084</v>
      </c>
      <c r="B133">
        <v>8</v>
      </c>
      <c r="C133" s="12">
        <v>64000</v>
      </c>
      <c r="D133" s="12">
        <v>729000</v>
      </c>
      <c r="E133" s="12">
        <v>322625</v>
      </c>
      <c r="F133" s="12">
        <v>267500</v>
      </c>
      <c r="G133" s="12">
        <v>2581000</v>
      </c>
      <c r="H133">
        <v>0.21</v>
      </c>
      <c r="I133" s="12">
        <v>9497000</v>
      </c>
    </row>
    <row r="134" spans="1:9">
      <c r="A134" t="s">
        <v>1086</v>
      </c>
      <c r="B134">
        <v>9</v>
      </c>
      <c r="C134" s="12">
        <v>54000</v>
      </c>
      <c r="D134" s="12">
        <v>678000</v>
      </c>
      <c r="E134" s="12">
        <v>342222</v>
      </c>
      <c r="F134" s="12">
        <v>333000</v>
      </c>
      <c r="G134" s="12">
        <v>3080000</v>
      </c>
      <c r="H134">
        <v>0.26</v>
      </c>
      <c r="I134" s="12">
        <v>8998000</v>
      </c>
    </row>
    <row r="135" spans="1:9">
      <c r="A135" t="s">
        <v>1108</v>
      </c>
      <c r="B135">
        <v>40</v>
      </c>
      <c r="C135" s="12">
        <v>51000</v>
      </c>
      <c r="D135" s="12">
        <v>949000</v>
      </c>
      <c r="E135" s="12">
        <v>200950</v>
      </c>
      <c r="F135" s="12">
        <v>100500</v>
      </c>
      <c r="G135" s="12">
        <v>8038000</v>
      </c>
      <c r="H135">
        <v>0.67</v>
      </c>
      <c r="I135" s="12">
        <v>4040000</v>
      </c>
    </row>
    <row r="136" spans="1:9">
      <c r="A136" t="s">
        <v>1110</v>
      </c>
      <c r="B136">
        <v>47</v>
      </c>
      <c r="C136" s="12">
        <v>51000</v>
      </c>
      <c r="D136" s="12">
        <v>1232000</v>
      </c>
      <c r="E136" s="12">
        <v>193872</v>
      </c>
      <c r="F136" s="12">
        <v>110000</v>
      </c>
      <c r="G136" s="12">
        <v>9112000</v>
      </c>
      <c r="H136">
        <v>0.75</v>
      </c>
      <c r="I136" s="12">
        <v>2966000</v>
      </c>
    </row>
    <row r="137" spans="1:9">
      <c r="A137" t="s">
        <v>1129</v>
      </c>
      <c r="B137">
        <v>44</v>
      </c>
      <c r="C137" s="12">
        <v>52000</v>
      </c>
      <c r="D137" s="12">
        <v>981000</v>
      </c>
      <c r="E137" s="12">
        <v>235364</v>
      </c>
      <c r="F137" s="12">
        <v>156500</v>
      </c>
      <c r="G137" s="12">
        <v>10356000</v>
      </c>
      <c r="H137">
        <v>0.86</v>
      </c>
      <c r="I137" s="12">
        <v>1722000</v>
      </c>
    </row>
    <row r="138" spans="1:9">
      <c r="A138" t="s">
        <v>1145</v>
      </c>
      <c r="B138">
        <v>19</v>
      </c>
      <c r="C138" s="12">
        <v>59000</v>
      </c>
      <c r="D138" s="12">
        <v>811000</v>
      </c>
      <c r="E138" s="12">
        <v>277895</v>
      </c>
      <c r="F138" s="12">
        <v>240000</v>
      </c>
      <c r="G138" s="12">
        <v>5280000</v>
      </c>
      <c r="H138">
        <v>0.44</v>
      </c>
      <c r="I138" s="12">
        <v>6798000</v>
      </c>
    </row>
    <row r="139" spans="1:9">
      <c r="A139" t="s">
        <v>1147</v>
      </c>
      <c r="B139">
        <v>25</v>
      </c>
      <c r="C139" s="12">
        <v>51000</v>
      </c>
      <c r="D139" s="12">
        <v>562000</v>
      </c>
      <c r="E139" s="12">
        <v>171000</v>
      </c>
      <c r="F139" s="12">
        <v>116000</v>
      </c>
      <c r="G139" s="12">
        <v>4275000</v>
      </c>
      <c r="H139">
        <v>0.35</v>
      </c>
      <c r="I139" s="12">
        <v>7803000</v>
      </c>
    </row>
    <row r="140" spans="1:9">
      <c r="A140" t="s">
        <v>1150</v>
      </c>
      <c r="B140">
        <v>16</v>
      </c>
      <c r="C140" s="12">
        <v>52000</v>
      </c>
      <c r="D140" s="12">
        <v>667000</v>
      </c>
      <c r="E140" s="12">
        <v>169625</v>
      </c>
      <c r="F140" s="12">
        <v>85000</v>
      </c>
      <c r="G140" s="12">
        <v>2714000</v>
      </c>
      <c r="H140">
        <v>0.22</v>
      </c>
      <c r="I140" s="12">
        <v>9364000</v>
      </c>
    </row>
    <row r="141" spans="1:9">
      <c r="A141" t="s">
        <v>1152</v>
      </c>
      <c r="B141">
        <v>41</v>
      </c>
      <c r="C141" s="12">
        <v>56000</v>
      </c>
      <c r="D141" s="12">
        <v>1067000</v>
      </c>
      <c r="E141" s="12">
        <v>238610</v>
      </c>
      <c r="F141" s="12">
        <v>170000</v>
      </c>
      <c r="G141" s="12">
        <v>9783000</v>
      </c>
      <c r="H141">
        <v>0.81</v>
      </c>
      <c r="I141" s="12">
        <v>2295000</v>
      </c>
    </row>
    <row r="142" spans="1:9">
      <c r="A142" t="s">
        <v>1158</v>
      </c>
      <c r="B142">
        <v>15</v>
      </c>
      <c r="C142" s="12">
        <v>52000</v>
      </c>
      <c r="D142" s="12">
        <v>649000</v>
      </c>
      <c r="E142" s="12">
        <v>199133</v>
      </c>
      <c r="F142" s="12">
        <v>94000</v>
      </c>
      <c r="G142" s="12">
        <v>2987000</v>
      </c>
      <c r="H142">
        <v>0.25</v>
      </c>
      <c r="I142" s="12">
        <v>9091000</v>
      </c>
    </row>
    <row r="143" spans="1:9">
      <c r="A143" t="s">
        <v>1164</v>
      </c>
      <c r="B143">
        <v>27</v>
      </c>
      <c r="C143" s="12">
        <v>56000</v>
      </c>
      <c r="D143" s="12">
        <v>689000</v>
      </c>
      <c r="E143" s="12">
        <v>285963</v>
      </c>
      <c r="F143" s="12">
        <v>241000</v>
      </c>
      <c r="G143" s="12">
        <v>7721000</v>
      </c>
      <c r="H143">
        <v>0.64</v>
      </c>
      <c r="I143" s="12">
        <v>4357000</v>
      </c>
    </row>
    <row r="144" spans="1:9">
      <c r="A144" t="s">
        <v>1167</v>
      </c>
      <c r="B144">
        <v>28</v>
      </c>
      <c r="C144" s="12">
        <v>58000</v>
      </c>
      <c r="D144" s="12">
        <v>828000</v>
      </c>
      <c r="E144" s="12">
        <v>233321</v>
      </c>
      <c r="F144" s="12">
        <v>145500</v>
      </c>
      <c r="G144" s="12">
        <v>6533000</v>
      </c>
      <c r="H144">
        <v>0.54</v>
      </c>
      <c r="I144" s="12">
        <v>5545000</v>
      </c>
    </row>
    <row r="145" spans="1:9">
      <c r="A145" t="s">
        <v>1177</v>
      </c>
      <c r="B145">
        <v>19</v>
      </c>
      <c r="C145" s="12">
        <v>57000</v>
      </c>
      <c r="D145" s="12">
        <v>820000</v>
      </c>
      <c r="E145" s="12">
        <v>218105</v>
      </c>
      <c r="F145" s="12">
        <v>115000</v>
      </c>
      <c r="G145" s="12">
        <v>4144000</v>
      </c>
      <c r="H145">
        <v>0.34</v>
      </c>
      <c r="I145" s="12">
        <v>7934000</v>
      </c>
    </row>
    <row r="146" spans="1:9">
      <c r="A146" t="s">
        <v>1179</v>
      </c>
      <c r="B146">
        <v>25</v>
      </c>
      <c r="C146" s="12">
        <v>55000</v>
      </c>
      <c r="D146" s="12">
        <v>544000</v>
      </c>
      <c r="E146" s="12">
        <v>178200</v>
      </c>
      <c r="F146" s="12">
        <v>166000</v>
      </c>
      <c r="G146" s="12">
        <v>4455000</v>
      </c>
      <c r="H146">
        <v>0.37</v>
      </c>
      <c r="I146" s="12">
        <v>7623000</v>
      </c>
    </row>
    <row r="147" spans="1:9">
      <c r="A147" t="s">
        <v>1484</v>
      </c>
      <c r="B147">
        <v>24</v>
      </c>
      <c r="C147" s="12">
        <v>54000</v>
      </c>
      <c r="D147" s="12">
        <v>1096000</v>
      </c>
      <c r="E147" s="12">
        <v>237208</v>
      </c>
      <c r="F147" s="12">
        <v>134500</v>
      </c>
      <c r="G147" s="12">
        <v>5693000</v>
      </c>
      <c r="H147">
        <v>0.47</v>
      </c>
      <c r="I147" s="12">
        <v>6385000</v>
      </c>
    </row>
    <row r="148" spans="1:9">
      <c r="A148" t="s">
        <v>1488</v>
      </c>
      <c r="B148">
        <v>10</v>
      </c>
      <c r="C148" s="12">
        <v>57000</v>
      </c>
      <c r="D148" s="12">
        <v>884000</v>
      </c>
      <c r="E148" s="12">
        <v>343700</v>
      </c>
      <c r="F148" s="12">
        <v>206000</v>
      </c>
      <c r="G148" s="12">
        <v>3437000</v>
      </c>
      <c r="H148">
        <v>0.28000000000000003</v>
      </c>
      <c r="I148" s="12">
        <v>8641000</v>
      </c>
    </row>
    <row r="149" spans="1:9">
      <c r="A149" t="s">
        <v>1523</v>
      </c>
      <c r="B149">
        <v>8</v>
      </c>
      <c r="C149" s="12">
        <v>68000</v>
      </c>
      <c r="D149" s="12">
        <v>660000</v>
      </c>
      <c r="E149" s="12">
        <v>297875</v>
      </c>
      <c r="F149" s="12">
        <v>227500</v>
      </c>
      <c r="G149" s="12">
        <v>2383000</v>
      </c>
      <c r="H149">
        <v>0.2</v>
      </c>
      <c r="I149" s="12">
        <v>9695000</v>
      </c>
    </row>
    <row r="150" spans="1:9">
      <c r="A150" t="s">
        <v>1499</v>
      </c>
      <c r="B150">
        <v>17</v>
      </c>
      <c r="C150" s="12">
        <v>140000</v>
      </c>
      <c r="D150" s="12">
        <v>1532000</v>
      </c>
      <c r="E150" s="12">
        <v>704000</v>
      </c>
      <c r="F150" s="12">
        <v>746000</v>
      </c>
      <c r="G150" s="12">
        <v>11968000</v>
      </c>
      <c r="H150">
        <v>0.99</v>
      </c>
      <c r="I150" s="12">
        <v>110000</v>
      </c>
    </row>
    <row r="151" spans="1:9">
      <c r="A151" t="s">
        <v>1528</v>
      </c>
      <c r="B151">
        <v>32</v>
      </c>
      <c r="C151" s="12">
        <v>57000</v>
      </c>
      <c r="D151" s="12">
        <v>1082000</v>
      </c>
      <c r="E151" s="12">
        <v>286531</v>
      </c>
      <c r="F151" s="12">
        <v>173000</v>
      </c>
      <c r="G151" s="12">
        <v>9169000</v>
      </c>
      <c r="H151">
        <v>0.76</v>
      </c>
      <c r="I151" s="12">
        <v>2909000</v>
      </c>
    </row>
    <row r="152" spans="1:9">
      <c r="A152" t="s">
        <v>1533</v>
      </c>
      <c r="B152">
        <v>15</v>
      </c>
      <c r="C152" s="12">
        <v>94000</v>
      </c>
      <c r="D152" s="12">
        <v>1079000</v>
      </c>
      <c r="E152" s="12">
        <v>421667</v>
      </c>
      <c r="F152" s="12">
        <v>344000</v>
      </c>
      <c r="G152" s="12">
        <v>6325000</v>
      </c>
      <c r="H152">
        <v>0.52</v>
      </c>
      <c r="I152" s="12">
        <v>5753000</v>
      </c>
    </row>
    <row r="153" spans="1:9">
      <c r="A153" t="s">
        <v>1313</v>
      </c>
      <c r="B153">
        <v>25</v>
      </c>
      <c r="C153" s="12">
        <v>55000</v>
      </c>
      <c r="D153" s="12">
        <v>1079000</v>
      </c>
      <c r="E153" s="12">
        <v>350480</v>
      </c>
      <c r="F153" s="12">
        <v>244000</v>
      </c>
      <c r="G153" s="12">
        <v>8762000</v>
      </c>
      <c r="H153">
        <v>0.73</v>
      </c>
      <c r="I153" s="12">
        <v>3316000</v>
      </c>
    </row>
    <row r="154" spans="1:9">
      <c r="A154" t="s">
        <v>1319</v>
      </c>
      <c r="B154">
        <v>25</v>
      </c>
      <c r="C154" s="12">
        <v>51000</v>
      </c>
      <c r="D154" s="12">
        <v>628000</v>
      </c>
      <c r="E154" s="12">
        <v>149840</v>
      </c>
      <c r="F154" s="12">
        <v>102000</v>
      </c>
      <c r="G154" s="12">
        <v>3746000</v>
      </c>
      <c r="H154">
        <v>0.31</v>
      </c>
      <c r="I154" s="12">
        <v>8332000</v>
      </c>
    </row>
    <row r="155" spans="1:9">
      <c r="A155" t="s">
        <v>1326</v>
      </c>
      <c r="B155">
        <v>14</v>
      </c>
      <c r="C155" s="12">
        <v>54000</v>
      </c>
      <c r="D155" s="12">
        <v>423000</v>
      </c>
      <c r="E155" s="12">
        <v>155857</v>
      </c>
      <c r="F155" s="12">
        <v>100000</v>
      </c>
      <c r="G155" s="12">
        <v>2182000</v>
      </c>
      <c r="H155">
        <v>0.18</v>
      </c>
      <c r="I155" s="12">
        <v>9896000</v>
      </c>
    </row>
    <row r="156" spans="1:9">
      <c r="A156" t="s">
        <v>1332</v>
      </c>
      <c r="B156">
        <v>23</v>
      </c>
      <c r="C156" s="12">
        <v>64000</v>
      </c>
      <c r="D156" s="12">
        <v>910000</v>
      </c>
      <c r="E156" s="12">
        <v>215696</v>
      </c>
      <c r="F156" s="12">
        <v>133000</v>
      </c>
      <c r="G156" s="12">
        <v>4961000</v>
      </c>
      <c r="H156">
        <v>0.41</v>
      </c>
      <c r="I156" s="12">
        <v>7117000</v>
      </c>
    </row>
    <row r="157" spans="1:9">
      <c r="A157" t="s">
        <v>1336</v>
      </c>
      <c r="B157">
        <v>16</v>
      </c>
      <c r="C157" s="12">
        <v>51000</v>
      </c>
      <c r="D157" s="12">
        <v>511000</v>
      </c>
      <c r="E157" s="12">
        <v>254125</v>
      </c>
      <c r="F157" s="12">
        <v>188000</v>
      </c>
      <c r="G157" s="12">
        <v>4066000</v>
      </c>
      <c r="H157">
        <v>0.34</v>
      </c>
      <c r="I157" s="12">
        <v>8012000</v>
      </c>
    </row>
    <row r="158" spans="1:9">
      <c r="A158" t="s">
        <v>1338</v>
      </c>
      <c r="B158">
        <v>13</v>
      </c>
      <c r="C158" s="12">
        <v>57000</v>
      </c>
      <c r="D158" s="12">
        <v>926000</v>
      </c>
      <c r="E158" s="12">
        <v>243077</v>
      </c>
      <c r="F158" s="12">
        <v>130000</v>
      </c>
      <c r="G158" s="12">
        <v>3160000</v>
      </c>
      <c r="H158">
        <v>0.26</v>
      </c>
      <c r="I158" s="12">
        <v>8918000</v>
      </c>
    </row>
    <row r="159" spans="1:9">
      <c r="A159" t="s">
        <v>1341</v>
      </c>
      <c r="B159">
        <v>14</v>
      </c>
      <c r="C159" s="12">
        <v>55000</v>
      </c>
      <c r="D159" s="12">
        <v>949000</v>
      </c>
      <c r="E159" s="12">
        <v>244500</v>
      </c>
      <c r="F159" s="12">
        <v>125500</v>
      </c>
      <c r="G159" s="12">
        <v>3423000</v>
      </c>
      <c r="H159">
        <v>0.28000000000000003</v>
      </c>
      <c r="I159" s="12">
        <v>8655000</v>
      </c>
    </row>
    <row r="160" spans="1:9">
      <c r="A160" t="s">
        <v>1344</v>
      </c>
      <c r="B160">
        <v>12</v>
      </c>
      <c r="C160" s="12">
        <v>55000</v>
      </c>
      <c r="D160" s="12">
        <v>851000</v>
      </c>
      <c r="E160" s="12">
        <v>228000</v>
      </c>
      <c r="F160" s="12">
        <v>68500</v>
      </c>
      <c r="G160" s="12">
        <v>2736000</v>
      </c>
      <c r="H160">
        <v>0.23</v>
      </c>
      <c r="I160" s="12">
        <v>9342000</v>
      </c>
    </row>
    <row r="161" spans="1:9">
      <c r="A161" t="s">
        <v>1347</v>
      </c>
      <c r="B161">
        <v>12</v>
      </c>
      <c r="C161" s="12">
        <v>51000</v>
      </c>
      <c r="D161" s="12">
        <v>892000</v>
      </c>
      <c r="E161" s="12">
        <v>234250</v>
      </c>
      <c r="F161" s="12">
        <v>135000</v>
      </c>
      <c r="G161" s="12">
        <v>2811000</v>
      </c>
      <c r="H161">
        <v>0.23</v>
      </c>
      <c r="I161" s="12">
        <v>9267000</v>
      </c>
    </row>
    <row r="162" spans="1:9">
      <c r="A162" t="s">
        <v>1349</v>
      </c>
      <c r="B162">
        <v>12</v>
      </c>
      <c r="C162" s="12">
        <v>55000</v>
      </c>
      <c r="D162" s="12">
        <v>642000</v>
      </c>
      <c r="E162" s="12">
        <v>289583</v>
      </c>
      <c r="F162" s="12">
        <v>275000</v>
      </c>
      <c r="G162" s="12">
        <v>3475000</v>
      </c>
      <c r="H162">
        <v>0.28999999999999998</v>
      </c>
      <c r="I162" s="12">
        <v>8603000</v>
      </c>
    </row>
    <row r="163" spans="1:9">
      <c r="A163" t="s">
        <v>1351</v>
      </c>
      <c r="B163">
        <v>17</v>
      </c>
      <c r="C163" s="12">
        <v>55000</v>
      </c>
      <c r="D163" s="12">
        <v>628000</v>
      </c>
      <c r="E163" s="12">
        <v>262529</v>
      </c>
      <c r="F163" s="12">
        <v>167000</v>
      </c>
      <c r="G163" s="12">
        <v>4463000</v>
      </c>
      <c r="H163">
        <v>0.37</v>
      </c>
      <c r="I163" s="12">
        <v>7615000</v>
      </c>
    </row>
    <row r="164" spans="1:9">
      <c r="A164" t="s">
        <v>1353</v>
      </c>
      <c r="B164">
        <v>7</v>
      </c>
      <c r="C164" s="12">
        <v>97000</v>
      </c>
      <c r="D164" s="12">
        <v>896000</v>
      </c>
      <c r="E164" s="12">
        <v>384857</v>
      </c>
      <c r="F164" s="12">
        <v>188000</v>
      </c>
      <c r="G164" s="12">
        <v>2694000</v>
      </c>
      <c r="H164">
        <v>0.22</v>
      </c>
      <c r="I164" s="12">
        <v>9384000</v>
      </c>
    </row>
    <row r="165" spans="1:9">
      <c r="A165" t="s">
        <v>1355</v>
      </c>
      <c r="B165">
        <v>20</v>
      </c>
      <c r="C165" s="12">
        <v>52000</v>
      </c>
      <c r="D165" s="12">
        <v>521000</v>
      </c>
      <c r="E165" s="12">
        <v>245550</v>
      </c>
      <c r="F165" s="12">
        <v>265500</v>
      </c>
      <c r="G165" s="12">
        <v>4911000</v>
      </c>
      <c r="H165">
        <v>0.41</v>
      </c>
      <c r="I165" s="12">
        <v>7167000</v>
      </c>
    </row>
    <row r="166" spans="1:9">
      <c r="A166" t="s">
        <v>1359</v>
      </c>
      <c r="B166">
        <v>12</v>
      </c>
      <c r="C166" s="12">
        <v>53000</v>
      </c>
      <c r="D166" s="12">
        <v>721000</v>
      </c>
      <c r="E166" s="12">
        <v>282667</v>
      </c>
      <c r="F166" s="12">
        <v>245500</v>
      </c>
      <c r="G166" s="12">
        <v>3392000</v>
      </c>
      <c r="H166">
        <v>0.28000000000000003</v>
      </c>
      <c r="I166" s="12">
        <v>8686000</v>
      </c>
    </row>
    <row r="167" spans="1:9">
      <c r="A167" t="s">
        <v>1361</v>
      </c>
      <c r="B167">
        <v>17</v>
      </c>
      <c r="C167" s="12">
        <v>54000</v>
      </c>
      <c r="D167" s="12">
        <v>895000</v>
      </c>
      <c r="E167" s="12">
        <v>249059</v>
      </c>
      <c r="F167" s="12">
        <v>155000</v>
      </c>
      <c r="G167" s="12">
        <v>4234000</v>
      </c>
      <c r="H167">
        <v>0.35</v>
      </c>
      <c r="I167" s="12">
        <v>7844000</v>
      </c>
    </row>
    <row r="168" spans="1:9">
      <c r="A168" t="s">
        <v>1363</v>
      </c>
      <c r="B168">
        <v>12</v>
      </c>
      <c r="C168" s="12">
        <v>53000</v>
      </c>
      <c r="D168" s="12">
        <v>715000</v>
      </c>
      <c r="E168" s="12">
        <v>236083</v>
      </c>
      <c r="F168" s="12">
        <v>160500</v>
      </c>
      <c r="G168" s="12">
        <v>2833000</v>
      </c>
      <c r="H168">
        <v>0.23</v>
      </c>
      <c r="I168" s="12">
        <v>9245000</v>
      </c>
    </row>
    <row r="169" spans="1:9">
      <c r="A169" t="s">
        <v>1366</v>
      </c>
      <c r="B169">
        <v>10</v>
      </c>
      <c r="C169" s="12">
        <v>53000</v>
      </c>
      <c r="D169" s="12">
        <v>715000</v>
      </c>
      <c r="E169" s="12">
        <v>228500</v>
      </c>
      <c r="F169" s="12">
        <v>114000</v>
      </c>
      <c r="G169" s="12">
        <v>2285000</v>
      </c>
      <c r="H169">
        <v>0.19</v>
      </c>
      <c r="I169" s="12">
        <v>9793000</v>
      </c>
    </row>
    <row r="170" spans="1:9">
      <c r="A170" t="s">
        <v>1368</v>
      </c>
      <c r="B170">
        <v>30</v>
      </c>
      <c r="C170" s="12">
        <v>60000</v>
      </c>
      <c r="D170" s="12">
        <v>1066000</v>
      </c>
      <c r="E170" s="12">
        <v>295333</v>
      </c>
      <c r="F170" s="12">
        <v>231000</v>
      </c>
      <c r="G170" s="12">
        <v>8860000</v>
      </c>
      <c r="H170">
        <v>0.73</v>
      </c>
      <c r="I170" s="12">
        <v>3218000</v>
      </c>
    </row>
    <row r="171" spans="1:9">
      <c r="A171" t="s">
        <v>1373</v>
      </c>
      <c r="B171">
        <v>15</v>
      </c>
      <c r="C171" s="12">
        <v>51000</v>
      </c>
      <c r="D171" s="12">
        <v>906000</v>
      </c>
      <c r="E171" s="12">
        <v>234533</v>
      </c>
      <c r="F171" s="12">
        <v>91000</v>
      </c>
      <c r="G171" s="12">
        <v>3518000</v>
      </c>
      <c r="H171">
        <v>0.28999999999999998</v>
      </c>
      <c r="I171" s="12">
        <v>8560000</v>
      </c>
    </row>
    <row r="172" spans="1:9">
      <c r="A172" t="s">
        <v>1375</v>
      </c>
      <c r="B172">
        <v>17</v>
      </c>
      <c r="C172" s="12">
        <v>54000</v>
      </c>
      <c r="D172" s="12">
        <v>906000</v>
      </c>
      <c r="E172" s="12">
        <v>249000</v>
      </c>
      <c r="F172" s="12">
        <v>125000</v>
      </c>
      <c r="G172" s="12">
        <v>4233000</v>
      </c>
      <c r="H172">
        <v>0.35</v>
      </c>
      <c r="I172" s="12">
        <v>7845000</v>
      </c>
    </row>
    <row r="173" spans="1:9">
      <c r="A173" t="s">
        <v>1378</v>
      </c>
      <c r="B173">
        <v>10</v>
      </c>
      <c r="C173" s="12">
        <v>55000</v>
      </c>
      <c r="D173" s="12">
        <v>1069000</v>
      </c>
      <c r="E173" s="12">
        <v>259700</v>
      </c>
      <c r="F173" s="12">
        <v>166500</v>
      </c>
      <c r="G173" s="12">
        <v>2597000</v>
      </c>
      <c r="H173">
        <v>0.22</v>
      </c>
      <c r="I173" s="12">
        <v>9481000</v>
      </c>
    </row>
    <row r="174" spans="1:9">
      <c r="A174" t="s">
        <v>1380</v>
      </c>
      <c r="B174">
        <v>16</v>
      </c>
      <c r="C174" s="12">
        <v>51000</v>
      </c>
      <c r="D174" s="12">
        <v>397000</v>
      </c>
      <c r="E174" s="12">
        <v>113125</v>
      </c>
      <c r="F174" s="12">
        <v>89500</v>
      </c>
      <c r="G174" s="12">
        <v>1810000</v>
      </c>
      <c r="H174">
        <v>0.15</v>
      </c>
      <c r="I174" s="12">
        <v>10268000</v>
      </c>
    </row>
    <row r="175" spans="1:9">
      <c r="A175" t="s">
        <v>1382</v>
      </c>
      <c r="B175">
        <v>13</v>
      </c>
      <c r="C175" s="12">
        <v>54000</v>
      </c>
      <c r="D175" s="12">
        <v>795000</v>
      </c>
      <c r="E175" s="12">
        <v>206231</v>
      </c>
      <c r="F175" s="12">
        <v>111000</v>
      </c>
      <c r="G175" s="12">
        <v>2681000</v>
      </c>
      <c r="H175">
        <v>0.22</v>
      </c>
      <c r="I175" s="12">
        <v>9397000</v>
      </c>
    </row>
    <row r="176" spans="1:9">
      <c r="A176" t="s">
        <v>1384</v>
      </c>
      <c r="B176">
        <v>17</v>
      </c>
      <c r="C176" s="12">
        <v>53000</v>
      </c>
      <c r="D176" s="12">
        <v>782000</v>
      </c>
      <c r="E176" s="12">
        <v>255353</v>
      </c>
      <c r="F176" s="12">
        <v>189000</v>
      </c>
      <c r="G176" s="12">
        <v>4341000</v>
      </c>
      <c r="H176">
        <v>0.36</v>
      </c>
      <c r="I176" s="12">
        <v>7737000</v>
      </c>
    </row>
    <row r="177" spans="1:9">
      <c r="A177" t="s">
        <v>1388</v>
      </c>
      <c r="B177">
        <v>16</v>
      </c>
      <c r="C177" s="12">
        <v>51000</v>
      </c>
      <c r="D177" s="12">
        <v>642000</v>
      </c>
      <c r="E177" s="12">
        <v>242250</v>
      </c>
      <c r="F177" s="12">
        <v>143500</v>
      </c>
      <c r="G177" s="12">
        <v>3876000</v>
      </c>
      <c r="H177">
        <v>0.32</v>
      </c>
      <c r="I177" s="12">
        <v>8202000</v>
      </c>
    </row>
    <row r="178" spans="1:9">
      <c r="A178" t="s">
        <v>1390</v>
      </c>
      <c r="B178">
        <v>14</v>
      </c>
      <c r="C178" s="12">
        <v>61000</v>
      </c>
      <c r="D178" s="12">
        <v>908000</v>
      </c>
      <c r="E178" s="12">
        <v>252857</v>
      </c>
      <c r="F178" s="12">
        <v>192000</v>
      </c>
      <c r="G178" s="12">
        <v>3540000</v>
      </c>
      <c r="H178">
        <v>0.28999999999999998</v>
      </c>
      <c r="I178" s="12">
        <v>8538000</v>
      </c>
    </row>
    <row r="179" spans="1:9">
      <c r="A179" t="s">
        <v>1394</v>
      </c>
      <c r="B179">
        <v>15</v>
      </c>
      <c r="C179" s="12">
        <v>52000</v>
      </c>
      <c r="D179" s="12">
        <v>925000</v>
      </c>
      <c r="E179" s="12">
        <v>243867</v>
      </c>
      <c r="F179" s="12">
        <v>109000</v>
      </c>
      <c r="G179" s="12">
        <v>3658000</v>
      </c>
      <c r="H179">
        <v>0.3</v>
      </c>
      <c r="I179" s="12">
        <v>8420000</v>
      </c>
    </row>
    <row r="180" spans="1:9">
      <c r="A180" t="s">
        <v>1396</v>
      </c>
      <c r="B180">
        <v>9</v>
      </c>
      <c r="C180" s="12">
        <v>54000</v>
      </c>
      <c r="D180" s="12">
        <v>421000</v>
      </c>
      <c r="E180" s="12">
        <v>203111</v>
      </c>
      <c r="F180" s="12">
        <v>154000</v>
      </c>
      <c r="G180" s="12">
        <v>1828000</v>
      </c>
      <c r="H180">
        <v>0.15</v>
      </c>
      <c r="I180" s="12">
        <v>10250000</v>
      </c>
    </row>
    <row r="181" spans="1:9">
      <c r="A181" t="s">
        <v>1398</v>
      </c>
      <c r="B181">
        <v>8</v>
      </c>
      <c r="C181" s="12">
        <v>65000</v>
      </c>
      <c r="D181" s="12">
        <v>421000</v>
      </c>
      <c r="E181" s="12">
        <v>221000</v>
      </c>
      <c r="F181" s="12">
        <v>189500</v>
      </c>
      <c r="G181" s="12">
        <v>1768000</v>
      </c>
      <c r="H181">
        <v>0.15</v>
      </c>
      <c r="I181" s="12">
        <v>10310000</v>
      </c>
    </row>
    <row r="182" spans="1:9">
      <c r="A182" t="s">
        <v>1400</v>
      </c>
      <c r="B182">
        <v>11</v>
      </c>
      <c r="C182" s="12">
        <v>52000</v>
      </c>
      <c r="D182" s="12">
        <v>462000</v>
      </c>
      <c r="E182" s="12">
        <v>227091</v>
      </c>
      <c r="F182" s="12">
        <v>214000</v>
      </c>
      <c r="G182" s="12">
        <v>2498000</v>
      </c>
      <c r="H182">
        <v>0.21</v>
      </c>
      <c r="I182" s="12">
        <v>9580000</v>
      </c>
    </row>
    <row r="183" spans="1:9">
      <c r="A183" t="s">
        <v>1407</v>
      </c>
      <c r="B183">
        <v>22</v>
      </c>
      <c r="C183" s="12">
        <v>51000</v>
      </c>
      <c r="D183" s="12">
        <v>1092000</v>
      </c>
      <c r="E183" s="12">
        <v>302636</v>
      </c>
      <c r="F183" s="12">
        <v>115000</v>
      </c>
      <c r="G183" s="12">
        <v>6658000</v>
      </c>
      <c r="H183">
        <v>0.55000000000000004</v>
      </c>
      <c r="I183" s="12">
        <v>5420000</v>
      </c>
    </row>
    <row r="184" spans="1:9">
      <c r="A184" t="s">
        <v>1456</v>
      </c>
      <c r="B184">
        <v>24</v>
      </c>
      <c r="C184" s="12">
        <v>54000</v>
      </c>
      <c r="D184" s="12">
        <v>1036000</v>
      </c>
      <c r="E184" s="12">
        <v>299583</v>
      </c>
      <c r="F184" s="12">
        <v>249000</v>
      </c>
      <c r="G184" s="12">
        <v>7190000</v>
      </c>
      <c r="H184">
        <v>0.6</v>
      </c>
      <c r="I184" s="12">
        <v>4888000</v>
      </c>
    </row>
    <row r="185" spans="1:9">
      <c r="A185" t="s">
        <v>1468</v>
      </c>
      <c r="B185">
        <v>3</v>
      </c>
      <c r="C185" s="12">
        <v>104000</v>
      </c>
      <c r="D185" s="12">
        <v>613000</v>
      </c>
      <c r="E185" s="12">
        <v>367667</v>
      </c>
      <c r="F185" s="12">
        <v>386000</v>
      </c>
      <c r="G185" s="12">
        <v>1103000</v>
      </c>
      <c r="H185">
        <v>0.09</v>
      </c>
      <c r="I185" s="12">
        <v>10975000</v>
      </c>
    </row>
    <row r="186" spans="1:9">
      <c r="A186" t="s">
        <v>1472</v>
      </c>
      <c r="B186">
        <v>8</v>
      </c>
      <c r="C186" s="12">
        <v>78000</v>
      </c>
      <c r="D186" s="12">
        <v>613000</v>
      </c>
      <c r="E186" s="12">
        <v>257875</v>
      </c>
      <c r="F186" s="12">
        <v>242000</v>
      </c>
      <c r="G186" s="12">
        <v>2063000</v>
      </c>
      <c r="H186">
        <v>0.17</v>
      </c>
      <c r="I186" s="12">
        <v>10015000</v>
      </c>
    </row>
    <row r="187" spans="1:9">
      <c r="A187" t="s">
        <v>1197</v>
      </c>
      <c r="B187">
        <v>28</v>
      </c>
      <c r="C187" s="12">
        <v>51000</v>
      </c>
      <c r="D187" s="12">
        <v>899000</v>
      </c>
      <c r="E187" s="12">
        <v>135607</v>
      </c>
      <c r="F187" s="12">
        <v>90000</v>
      </c>
      <c r="G187" s="12">
        <v>3797000</v>
      </c>
      <c r="H187">
        <v>0.31</v>
      </c>
      <c r="I187" s="12">
        <v>8281000</v>
      </c>
    </row>
    <row r="188" spans="1:9">
      <c r="A188" t="s">
        <v>1207</v>
      </c>
      <c r="B188">
        <v>16</v>
      </c>
      <c r="C188" s="12">
        <v>53000</v>
      </c>
      <c r="D188" s="12">
        <v>459000</v>
      </c>
      <c r="E188" s="12">
        <v>127125</v>
      </c>
      <c r="F188" s="12">
        <v>79000</v>
      </c>
      <c r="G188" s="12">
        <v>2034000</v>
      </c>
      <c r="H188">
        <v>0.17</v>
      </c>
      <c r="I188" s="12">
        <v>10044000</v>
      </c>
    </row>
    <row r="189" spans="1:9">
      <c r="A189" t="s">
        <v>1225</v>
      </c>
      <c r="B189">
        <v>21</v>
      </c>
      <c r="C189" s="12">
        <v>51000</v>
      </c>
      <c r="D189" s="12">
        <v>312000</v>
      </c>
      <c r="E189" s="12">
        <v>90429</v>
      </c>
      <c r="F189" s="12">
        <v>69000</v>
      </c>
      <c r="G189" s="12">
        <v>1899000</v>
      </c>
      <c r="H189">
        <v>0.16</v>
      </c>
      <c r="I189" s="12">
        <v>10179000</v>
      </c>
    </row>
    <row r="190" spans="1:9">
      <c r="A190" t="s">
        <v>1227</v>
      </c>
      <c r="B190">
        <v>38</v>
      </c>
      <c r="C190" s="12">
        <v>51000</v>
      </c>
      <c r="D190" s="12">
        <v>765000</v>
      </c>
      <c r="E190" s="12">
        <v>151947</v>
      </c>
      <c r="F190" s="12">
        <v>112000</v>
      </c>
      <c r="G190" s="12">
        <v>5774000</v>
      </c>
      <c r="H190">
        <v>0.48</v>
      </c>
      <c r="I190" s="12">
        <v>6304000</v>
      </c>
    </row>
    <row r="191" spans="1:9">
      <c r="A191" t="s">
        <v>1229</v>
      </c>
      <c r="B191">
        <v>13</v>
      </c>
      <c r="C191" s="12">
        <v>53000</v>
      </c>
      <c r="D191" s="12">
        <v>763000</v>
      </c>
      <c r="E191" s="12">
        <v>163692</v>
      </c>
      <c r="F191" s="12">
        <v>73000</v>
      </c>
      <c r="G191" s="12">
        <v>2128000</v>
      </c>
      <c r="H191">
        <v>0.18</v>
      </c>
      <c r="I191" s="12">
        <v>9950000</v>
      </c>
    </row>
    <row r="192" spans="1:9">
      <c r="A192" t="s">
        <v>1231</v>
      </c>
      <c r="B192">
        <v>30</v>
      </c>
      <c r="C192" s="12">
        <v>51000</v>
      </c>
      <c r="D192" s="12">
        <v>1037000</v>
      </c>
      <c r="E192" s="12">
        <v>187600</v>
      </c>
      <c r="F192" s="12">
        <v>165000</v>
      </c>
      <c r="G192" s="12">
        <v>5628000</v>
      </c>
      <c r="H192">
        <v>0.47</v>
      </c>
      <c r="I192" s="12">
        <v>6450000</v>
      </c>
    </row>
    <row r="193" spans="1:9">
      <c r="A193" t="s">
        <v>1238</v>
      </c>
      <c r="B193">
        <v>18</v>
      </c>
      <c r="C193" s="12">
        <v>52000</v>
      </c>
      <c r="D193" s="12">
        <v>618000</v>
      </c>
      <c r="E193" s="12">
        <v>138056</v>
      </c>
      <c r="F193" s="12">
        <v>73000</v>
      </c>
      <c r="G193" s="12">
        <v>2485000</v>
      </c>
      <c r="H193">
        <v>0.21</v>
      </c>
      <c r="I193" s="12">
        <v>9593000</v>
      </c>
    </row>
    <row r="194" spans="1:9">
      <c r="A194" t="s">
        <v>1240</v>
      </c>
      <c r="B194">
        <v>17</v>
      </c>
      <c r="C194" s="12">
        <v>55000</v>
      </c>
      <c r="D194" s="12">
        <v>622000</v>
      </c>
      <c r="E194" s="12">
        <v>162294</v>
      </c>
      <c r="F194" s="12">
        <v>90000</v>
      </c>
      <c r="G194" s="12">
        <v>2759000</v>
      </c>
      <c r="H194">
        <v>0.23</v>
      </c>
      <c r="I194" s="12">
        <v>9319000</v>
      </c>
    </row>
    <row r="195" spans="1:9">
      <c r="A195" t="s">
        <v>1243</v>
      </c>
      <c r="B195">
        <v>22</v>
      </c>
      <c r="C195" s="12">
        <v>51000</v>
      </c>
      <c r="D195" s="12">
        <v>509000</v>
      </c>
      <c r="E195" s="12">
        <v>96818</v>
      </c>
      <c r="F195" s="12">
        <v>71500</v>
      </c>
      <c r="G195" s="12">
        <v>2130000</v>
      </c>
      <c r="H195">
        <v>0.18</v>
      </c>
      <c r="I195" s="12">
        <v>9948000</v>
      </c>
    </row>
    <row r="196" spans="1:9">
      <c r="A196" t="s">
        <v>1246</v>
      </c>
      <c r="B196">
        <v>14</v>
      </c>
      <c r="C196" s="12">
        <v>51000</v>
      </c>
      <c r="D196" s="12">
        <v>176000</v>
      </c>
      <c r="E196" s="12">
        <v>92643</v>
      </c>
      <c r="F196" s="12">
        <v>78000</v>
      </c>
      <c r="G196" s="12">
        <v>1297000</v>
      </c>
      <c r="H196">
        <v>0.11</v>
      </c>
      <c r="I196" s="12">
        <v>10781000</v>
      </c>
    </row>
    <row r="197" spans="1:9">
      <c r="A197" t="s">
        <v>1248</v>
      </c>
      <c r="B197">
        <v>11</v>
      </c>
      <c r="C197" s="12">
        <v>52000</v>
      </c>
      <c r="D197" s="12">
        <v>760000</v>
      </c>
      <c r="E197" s="12">
        <v>208455</v>
      </c>
      <c r="F197" s="12">
        <v>64000</v>
      </c>
      <c r="G197" s="12">
        <v>2293000</v>
      </c>
      <c r="H197">
        <v>0.19</v>
      </c>
      <c r="I197" s="12">
        <v>9785000</v>
      </c>
    </row>
    <row r="198" spans="1:9">
      <c r="A198" t="s">
        <v>1251</v>
      </c>
      <c r="B198">
        <v>17</v>
      </c>
      <c r="C198" s="12">
        <v>56000</v>
      </c>
      <c r="D198" s="12">
        <v>506000</v>
      </c>
      <c r="E198" s="12">
        <v>115941</v>
      </c>
      <c r="F198" s="12">
        <v>84000</v>
      </c>
      <c r="G198" s="12">
        <v>1971000</v>
      </c>
      <c r="H198">
        <v>0.16</v>
      </c>
      <c r="I198" s="12">
        <v>10107000</v>
      </c>
    </row>
    <row r="199" spans="1:9">
      <c r="A199" t="s">
        <v>1255</v>
      </c>
      <c r="B199">
        <v>12</v>
      </c>
      <c r="C199" s="12">
        <v>57000</v>
      </c>
      <c r="D199" s="12">
        <v>616000</v>
      </c>
      <c r="E199" s="12">
        <v>213583</v>
      </c>
      <c r="F199" s="12">
        <v>99500</v>
      </c>
      <c r="G199" s="12">
        <v>2563000</v>
      </c>
      <c r="H199">
        <v>0.21</v>
      </c>
      <c r="I199" s="12">
        <v>9515000</v>
      </c>
    </row>
    <row r="200" spans="1:9">
      <c r="A200" t="s">
        <v>2945</v>
      </c>
      <c r="B200">
        <v>14</v>
      </c>
      <c r="C200" s="12">
        <v>57000</v>
      </c>
      <c r="D200" s="12">
        <v>875000</v>
      </c>
      <c r="E200" s="12">
        <v>185500</v>
      </c>
      <c r="F200" s="12">
        <v>87000</v>
      </c>
      <c r="G200" s="12">
        <v>2597000</v>
      </c>
      <c r="H200">
        <v>0.22</v>
      </c>
      <c r="I200" s="12">
        <v>9481000</v>
      </c>
    </row>
    <row r="201" spans="1:9">
      <c r="A201" t="s">
        <v>1259</v>
      </c>
      <c r="B201">
        <v>11</v>
      </c>
      <c r="C201" s="12">
        <v>57000</v>
      </c>
      <c r="D201" s="12">
        <v>615000</v>
      </c>
      <c r="E201" s="12">
        <v>175727</v>
      </c>
      <c r="F201" s="12">
        <v>87000</v>
      </c>
      <c r="G201" s="12">
        <v>1933000</v>
      </c>
      <c r="H201">
        <v>0.16</v>
      </c>
      <c r="I201" s="12">
        <v>10145000</v>
      </c>
    </row>
    <row r="202" spans="1:9">
      <c r="A202" t="s">
        <v>1261</v>
      </c>
      <c r="B202">
        <v>13</v>
      </c>
      <c r="C202" s="12">
        <v>57000</v>
      </c>
      <c r="D202" s="12">
        <v>614000</v>
      </c>
      <c r="E202" s="12">
        <v>162385</v>
      </c>
      <c r="F202" s="12">
        <v>87000</v>
      </c>
      <c r="G202" s="12">
        <v>2111000</v>
      </c>
      <c r="H202">
        <v>0.17</v>
      </c>
      <c r="I202" s="12">
        <v>9967000</v>
      </c>
    </row>
    <row r="203" spans="1:9">
      <c r="A203" t="s">
        <v>1263</v>
      </c>
      <c r="B203">
        <v>12</v>
      </c>
      <c r="C203" s="12">
        <v>57000</v>
      </c>
      <c r="D203" s="12">
        <v>614000</v>
      </c>
      <c r="E203" s="12">
        <v>176667</v>
      </c>
      <c r="F203" s="12">
        <v>89500</v>
      </c>
      <c r="G203" s="12">
        <v>2120000</v>
      </c>
      <c r="H203">
        <v>0.18</v>
      </c>
      <c r="I203" s="12">
        <v>9958000</v>
      </c>
    </row>
    <row r="204" spans="1:9">
      <c r="A204" t="s">
        <v>1257</v>
      </c>
      <c r="B204">
        <v>12</v>
      </c>
      <c r="C204" s="12">
        <v>53000</v>
      </c>
      <c r="D204" s="12">
        <v>615000</v>
      </c>
      <c r="E204" s="12">
        <v>172333</v>
      </c>
      <c r="F204" s="12">
        <v>90000</v>
      </c>
      <c r="G204" s="12">
        <v>2068000</v>
      </c>
      <c r="H204">
        <v>0.17</v>
      </c>
      <c r="I204" s="12">
        <v>10010000</v>
      </c>
    </row>
    <row r="205" spans="1:9">
      <c r="A205" t="s">
        <v>1265</v>
      </c>
      <c r="B205">
        <v>11</v>
      </c>
      <c r="C205" s="12">
        <v>57000</v>
      </c>
      <c r="D205" s="12">
        <v>614000</v>
      </c>
      <c r="E205" s="12">
        <v>176364</v>
      </c>
      <c r="F205" s="12">
        <v>87000</v>
      </c>
      <c r="G205" s="12">
        <v>1940000</v>
      </c>
      <c r="H205">
        <v>0.16</v>
      </c>
      <c r="I205" s="12">
        <v>10138000</v>
      </c>
    </row>
    <row r="206" spans="1:9">
      <c r="A206" t="s">
        <v>1270</v>
      </c>
      <c r="B206">
        <v>18</v>
      </c>
      <c r="C206" s="12">
        <v>57000</v>
      </c>
      <c r="D206" s="12">
        <v>699000</v>
      </c>
      <c r="E206" s="12">
        <v>249611</v>
      </c>
      <c r="F206" s="12">
        <v>147500</v>
      </c>
      <c r="G206" s="12">
        <v>4493000</v>
      </c>
      <c r="H206">
        <v>0.37</v>
      </c>
      <c r="I206" s="12">
        <v>7585000</v>
      </c>
    </row>
    <row r="207" spans="1:9">
      <c r="A207" t="s">
        <v>1272</v>
      </c>
      <c r="B207">
        <v>17</v>
      </c>
      <c r="C207" s="12">
        <v>58000</v>
      </c>
      <c r="D207" s="12">
        <v>699000</v>
      </c>
      <c r="E207" s="12">
        <v>273235</v>
      </c>
      <c r="F207" s="12">
        <v>175000</v>
      </c>
      <c r="G207" s="12">
        <v>4645000</v>
      </c>
      <c r="H207">
        <v>0.38</v>
      </c>
      <c r="I207" s="12">
        <v>7433000</v>
      </c>
    </row>
    <row r="208" spans="1:9">
      <c r="A208" t="s">
        <v>1274</v>
      </c>
      <c r="B208">
        <v>17</v>
      </c>
      <c r="C208" s="12">
        <v>58000</v>
      </c>
      <c r="D208" s="12">
        <v>699000</v>
      </c>
      <c r="E208" s="12">
        <v>273412</v>
      </c>
      <c r="F208" s="12">
        <v>175000</v>
      </c>
      <c r="G208" s="12">
        <v>4648000</v>
      </c>
      <c r="H208">
        <v>0.39</v>
      </c>
      <c r="I208" s="12">
        <v>7430000</v>
      </c>
    </row>
    <row r="209" spans="1:9">
      <c r="A209" t="s">
        <v>1216</v>
      </c>
      <c r="B209">
        <v>16</v>
      </c>
      <c r="C209" s="12">
        <v>54000</v>
      </c>
      <c r="D209" s="12">
        <v>448000</v>
      </c>
      <c r="E209" s="12">
        <v>147125</v>
      </c>
      <c r="F209" s="12">
        <v>68000</v>
      </c>
      <c r="G209" s="12">
        <v>2354000</v>
      </c>
      <c r="H209">
        <v>0.2</v>
      </c>
      <c r="I209" s="12">
        <v>9724000</v>
      </c>
    </row>
    <row r="210" spans="1:9">
      <c r="A210" t="s">
        <v>1219</v>
      </c>
      <c r="B210">
        <v>18</v>
      </c>
      <c r="C210" s="12">
        <v>51000</v>
      </c>
      <c r="D210" s="12">
        <v>658000</v>
      </c>
      <c r="E210" s="12">
        <v>144722</v>
      </c>
      <c r="F210" s="12">
        <v>75000</v>
      </c>
      <c r="G210" s="12">
        <v>2605000</v>
      </c>
      <c r="H210">
        <v>0.22</v>
      </c>
      <c r="I210" s="12">
        <v>9473000</v>
      </c>
    </row>
    <row r="211" spans="1:9">
      <c r="A211" t="s">
        <v>1223</v>
      </c>
      <c r="B211">
        <v>21</v>
      </c>
      <c r="C211" s="12">
        <v>51000</v>
      </c>
      <c r="D211" s="12">
        <v>360000</v>
      </c>
      <c r="E211" s="12">
        <v>102381</v>
      </c>
      <c r="F211" s="12">
        <v>71000</v>
      </c>
      <c r="G211" s="12">
        <v>2150000</v>
      </c>
      <c r="H211">
        <v>0.18</v>
      </c>
      <c r="I211" s="12">
        <v>9928000</v>
      </c>
    </row>
    <row r="212" spans="1:9">
      <c r="A212" t="s">
        <v>1278</v>
      </c>
      <c r="B212">
        <v>34</v>
      </c>
      <c r="C212" s="12">
        <v>51000</v>
      </c>
      <c r="D212" s="12">
        <v>741000</v>
      </c>
      <c r="E212" s="12">
        <v>137559</v>
      </c>
      <c r="F212" s="12">
        <v>78000</v>
      </c>
      <c r="G212" s="12">
        <v>4677000</v>
      </c>
      <c r="H212">
        <v>0.39</v>
      </c>
      <c r="I212" s="12">
        <v>7401000</v>
      </c>
    </row>
    <row r="213" spans="1:9">
      <c r="A213" t="s">
        <v>1564</v>
      </c>
      <c r="B213">
        <v>46</v>
      </c>
      <c r="C213" s="12">
        <v>55000</v>
      </c>
      <c r="D213" s="12">
        <v>916000</v>
      </c>
      <c r="E213" s="12">
        <v>186913</v>
      </c>
      <c r="F213" s="12">
        <v>124000</v>
      </c>
      <c r="G213" s="12">
        <v>8598000</v>
      </c>
      <c r="H213">
        <v>0.71</v>
      </c>
      <c r="I213" s="12">
        <v>3480000</v>
      </c>
    </row>
    <row r="214" spans="1:9">
      <c r="A214" t="s">
        <v>1567</v>
      </c>
      <c r="B214">
        <v>43</v>
      </c>
      <c r="C214" s="12">
        <v>51000</v>
      </c>
      <c r="D214" s="12">
        <v>902000</v>
      </c>
      <c r="E214" s="12">
        <v>207767</v>
      </c>
      <c r="F214" s="12">
        <v>152000</v>
      </c>
      <c r="G214" s="12">
        <v>8934000</v>
      </c>
      <c r="H214">
        <v>0.74</v>
      </c>
      <c r="I214" s="12">
        <v>3144000</v>
      </c>
    </row>
    <row r="215" spans="1:9">
      <c r="A215" t="s">
        <v>1569</v>
      </c>
      <c r="B215">
        <v>38</v>
      </c>
      <c r="C215" s="12">
        <v>61000</v>
      </c>
      <c r="D215" s="12">
        <v>1092000</v>
      </c>
      <c r="E215" s="12">
        <v>211026</v>
      </c>
      <c r="F215" s="12">
        <v>119500</v>
      </c>
      <c r="G215" s="12">
        <v>8019000</v>
      </c>
      <c r="H215">
        <v>0.66</v>
      </c>
      <c r="I215" s="12">
        <v>4059000</v>
      </c>
    </row>
    <row r="216" spans="1:9">
      <c r="A216" t="s">
        <v>1571</v>
      </c>
      <c r="B216">
        <v>28</v>
      </c>
      <c r="C216" s="12">
        <v>56000</v>
      </c>
      <c r="D216" s="12">
        <v>982000</v>
      </c>
      <c r="E216" s="12">
        <v>276571</v>
      </c>
      <c r="F216" s="12">
        <v>158000</v>
      </c>
      <c r="G216" s="12">
        <v>7744000</v>
      </c>
      <c r="H216">
        <v>0.64</v>
      </c>
      <c r="I216" s="12">
        <v>4334000</v>
      </c>
    </row>
    <row r="217" spans="1:9">
      <c r="A217" t="s">
        <v>1575</v>
      </c>
      <c r="B217">
        <v>38</v>
      </c>
      <c r="C217" s="12">
        <v>53000</v>
      </c>
      <c r="D217" s="12">
        <v>916000</v>
      </c>
      <c r="E217" s="12">
        <v>199684</v>
      </c>
      <c r="F217" s="12">
        <v>148500</v>
      </c>
      <c r="G217" s="12">
        <v>7588000</v>
      </c>
      <c r="H217">
        <v>0.63</v>
      </c>
      <c r="I217" s="12">
        <v>4490000</v>
      </c>
    </row>
    <row r="218" spans="1:9">
      <c r="A218" t="s">
        <v>1577</v>
      </c>
      <c r="B218">
        <v>44</v>
      </c>
      <c r="C218" s="12">
        <v>51000</v>
      </c>
      <c r="D218" s="12">
        <v>916000</v>
      </c>
      <c r="E218" s="12">
        <v>164955</v>
      </c>
      <c r="F218" s="12">
        <v>120500</v>
      </c>
      <c r="G218" s="12">
        <v>7258000</v>
      </c>
      <c r="H218">
        <v>0.6</v>
      </c>
      <c r="I218" s="12">
        <v>4820000</v>
      </c>
    </row>
    <row r="219" spans="1:9">
      <c r="A219" t="s">
        <v>1554</v>
      </c>
      <c r="B219">
        <v>14</v>
      </c>
      <c r="C219" s="12">
        <v>52000</v>
      </c>
      <c r="D219" s="12">
        <v>1092000</v>
      </c>
      <c r="E219" s="12">
        <v>324357</v>
      </c>
      <c r="F219" s="12">
        <v>156500</v>
      </c>
      <c r="G219" s="12">
        <v>4541000</v>
      </c>
      <c r="H219">
        <v>0.38</v>
      </c>
      <c r="I219" s="12">
        <v>7537000</v>
      </c>
    </row>
    <row r="220" spans="1:9">
      <c r="A220" t="s">
        <v>1586</v>
      </c>
      <c r="B220">
        <v>24</v>
      </c>
      <c r="C220" s="12">
        <v>81000</v>
      </c>
      <c r="D220" s="12">
        <v>873000</v>
      </c>
      <c r="E220" s="12">
        <v>248042</v>
      </c>
      <c r="F220" s="12">
        <v>170000</v>
      </c>
      <c r="G220" s="12">
        <v>5953000</v>
      </c>
      <c r="H220">
        <v>0.49</v>
      </c>
      <c r="I220" s="12">
        <v>6125000</v>
      </c>
    </row>
    <row r="221" spans="1:9">
      <c r="A221" t="s">
        <v>1591</v>
      </c>
      <c r="B221">
        <v>17</v>
      </c>
      <c r="C221" s="12">
        <v>125000</v>
      </c>
      <c r="D221" s="12">
        <v>1532000</v>
      </c>
      <c r="E221" s="12">
        <v>707176</v>
      </c>
      <c r="F221" s="12">
        <v>746000</v>
      </c>
      <c r="G221" s="12">
        <v>12022000</v>
      </c>
      <c r="H221">
        <v>1</v>
      </c>
      <c r="I221" s="12">
        <v>56000</v>
      </c>
    </row>
    <row r="222" spans="1:9">
      <c r="A222" t="s">
        <v>1608</v>
      </c>
      <c r="B222">
        <v>9</v>
      </c>
      <c r="C222" s="12">
        <v>53000</v>
      </c>
      <c r="D222" s="12">
        <v>258000</v>
      </c>
      <c r="E222" s="12">
        <v>133000</v>
      </c>
      <c r="F222" s="12">
        <v>140000</v>
      </c>
      <c r="G222" s="12">
        <v>1197000</v>
      </c>
      <c r="H222">
        <v>0.1</v>
      </c>
      <c r="I222" s="12">
        <v>10881000</v>
      </c>
    </row>
    <row r="223" spans="1:9">
      <c r="A223" t="s">
        <v>1603</v>
      </c>
      <c r="B223">
        <v>11</v>
      </c>
      <c r="C223" s="12">
        <v>52000</v>
      </c>
      <c r="D223" s="12">
        <v>1092000</v>
      </c>
      <c r="E223" s="12">
        <v>281364</v>
      </c>
      <c r="F223" s="12">
        <v>204000</v>
      </c>
      <c r="G223" s="12">
        <v>3095000</v>
      </c>
      <c r="H223">
        <v>0.26</v>
      </c>
      <c r="I223" s="12">
        <v>8983000</v>
      </c>
    </row>
    <row r="224" spans="1:9">
      <c r="A224" t="s">
        <v>1615</v>
      </c>
      <c r="B224">
        <v>21</v>
      </c>
      <c r="C224" s="12">
        <v>57000</v>
      </c>
      <c r="D224" s="12">
        <v>419000</v>
      </c>
      <c r="E224" s="12">
        <v>153667</v>
      </c>
      <c r="F224" s="12">
        <v>117000</v>
      </c>
      <c r="G224" s="12">
        <v>3227000</v>
      </c>
      <c r="H224">
        <v>0.27</v>
      </c>
      <c r="I224" s="12">
        <v>8851000</v>
      </c>
    </row>
    <row r="225" spans="1:9">
      <c r="A225" t="s">
        <v>1616</v>
      </c>
      <c r="B225">
        <v>21</v>
      </c>
      <c r="C225" s="12">
        <v>57000</v>
      </c>
      <c r="D225" s="12">
        <v>419000</v>
      </c>
      <c r="E225" s="12">
        <v>156048</v>
      </c>
      <c r="F225" s="12">
        <v>121000</v>
      </c>
      <c r="G225" s="12">
        <v>3277000</v>
      </c>
      <c r="H225">
        <v>0.27</v>
      </c>
      <c r="I225" s="12">
        <v>8801000</v>
      </c>
    </row>
    <row r="226" spans="1:9">
      <c r="A226" t="s">
        <v>1625</v>
      </c>
      <c r="B226">
        <v>16</v>
      </c>
      <c r="C226" s="12">
        <v>60000</v>
      </c>
      <c r="D226" s="12">
        <v>629000</v>
      </c>
      <c r="E226" s="12">
        <v>191688</v>
      </c>
      <c r="F226" s="12">
        <v>159500</v>
      </c>
      <c r="G226" s="12">
        <v>3067000</v>
      </c>
      <c r="H226">
        <v>0.25</v>
      </c>
      <c r="I226" s="12">
        <v>9011000</v>
      </c>
    </row>
    <row r="227" spans="1:9">
      <c r="A227" t="s">
        <v>1666</v>
      </c>
      <c r="B227">
        <v>15</v>
      </c>
      <c r="C227" s="12">
        <v>65000</v>
      </c>
      <c r="D227" s="12">
        <v>262000</v>
      </c>
      <c r="E227" s="12">
        <v>133067</v>
      </c>
      <c r="F227" s="12">
        <v>125000</v>
      </c>
      <c r="G227" s="12">
        <v>1996000</v>
      </c>
      <c r="H227">
        <v>0.17</v>
      </c>
      <c r="I227" s="12">
        <v>10082000</v>
      </c>
    </row>
    <row r="228" spans="1:9">
      <c r="A228" t="s">
        <v>1630</v>
      </c>
      <c r="B228">
        <v>18</v>
      </c>
      <c r="C228" s="12">
        <v>55000</v>
      </c>
      <c r="D228" s="12">
        <v>1532000</v>
      </c>
      <c r="E228" s="12">
        <v>604111</v>
      </c>
      <c r="F228" s="12">
        <v>570000</v>
      </c>
      <c r="G228" s="12">
        <v>10874000</v>
      </c>
      <c r="H228">
        <v>0.9</v>
      </c>
      <c r="I228" s="12">
        <v>1204000</v>
      </c>
    </row>
    <row r="229" spans="1:9">
      <c r="A229" t="s">
        <v>1692</v>
      </c>
      <c r="B229">
        <v>12</v>
      </c>
      <c r="C229" s="12">
        <v>58000</v>
      </c>
      <c r="D229" s="12">
        <v>195000</v>
      </c>
      <c r="E229" s="12">
        <v>105000</v>
      </c>
      <c r="F229" s="12">
        <v>92000</v>
      </c>
      <c r="G229" s="12">
        <v>1260000</v>
      </c>
      <c r="H229">
        <v>0.1</v>
      </c>
      <c r="I229" s="12">
        <v>10818000</v>
      </c>
    </row>
    <row r="230" spans="1:9">
      <c r="A230" t="s">
        <v>1696</v>
      </c>
      <c r="B230">
        <v>20</v>
      </c>
      <c r="C230" s="12">
        <v>52000</v>
      </c>
      <c r="D230" s="12">
        <v>441000</v>
      </c>
      <c r="E230" s="12">
        <v>130450</v>
      </c>
      <c r="F230" s="12">
        <v>104500</v>
      </c>
      <c r="G230" s="12">
        <v>2609000</v>
      </c>
      <c r="H230">
        <v>0.22</v>
      </c>
      <c r="I230" s="12">
        <v>9469000</v>
      </c>
    </row>
    <row r="231" spans="1:9">
      <c r="A231" t="s">
        <v>1698</v>
      </c>
      <c r="B231">
        <v>20</v>
      </c>
      <c r="C231" s="12">
        <v>51000</v>
      </c>
      <c r="D231" s="12">
        <v>780000</v>
      </c>
      <c r="E231" s="12">
        <v>171650</v>
      </c>
      <c r="F231" s="12">
        <v>109500</v>
      </c>
      <c r="G231" s="12">
        <v>3433000</v>
      </c>
      <c r="H231">
        <v>0.28000000000000003</v>
      </c>
      <c r="I231" s="12">
        <v>8645000</v>
      </c>
    </row>
    <row r="232" spans="1:9">
      <c r="A232" t="s">
        <v>1703</v>
      </c>
      <c r="B232">
        <v>19</v>
      </c>
      <c r="C232" s="12">
        <v>52000</v>
      </c>
      <c r="D232" s="12">
        <v>746000</v>
      </c>
      <c r="E232" s="12">
        <v>232000</v>
      </c>
      <c r="F232" s="12">
        <v>140000</v>
      </c>
      <c r="G232" s="12">
        <v>4408000</v>
      </c>
      <c r="H232">
        <v>0.37</v>
      </c>
      <c r="I232" s="12">
        <v>7670000</v>
      </c>
    </row>
    <row r="233" spans="1:9">
      <c r="A233" t="s">
        <v>1704</v>
      </c>
      <c r="B233">
        <v>15</v>
      </c>
      <c r="C233" s="12">
        <v>59000</v>
      </c>
      <c r="D233" s="12">
        <v>951000</v>
      </c>
      <c r="E233" s="12">
        <v>296267</v>
      </c>
      <c r="F233" s="12">
        <v>252000</v>
      </c>
      <c r="G233" s="12">
        <v>4444000</v>
      </c>
      <c r="H233">
        <v>0.37</v>
      </c>
      <c r="I233" s="12">
        <v>7634000</v>
      </c>
    </row>
    <row r="234" spans="1:9">
      <c r="A234" t="s">
        <v>1669</v>
      </c>
      <c r="B234">
        <v>30</v>
      </c>
      <c r="C234" s="12">
        <v>53000</v>
      </c>
      <c r="D234" s="12">
        <v>629000</v>
      </c>
      <c r="E234" s="12">
        <v>176233</v>
      </c>
      <c r="F234" s="12">
        <v>127000</v>
      </c>
      <c r="G234" s="12">
        <v>5287000</v>
      </c>
      <c r="H234">
        <v>0.44</v>
      </c>
      <c r="I234" s="12">
        <v>6791000</v>
      </c>
    </row>
    <row r="235" spans="1:9">
      <c r="A235" t="s">
        <v>1671</v>
      </c>
      <c r="B235">
        <v>22</v>
      </c>
      <c r="C235" s="12">
        <v>52000</v>
      </c>
      <c r="D235" s="12">
        <v>763000</v>
      </c>
      <c r="E235" s="12">
        <v>175727</v>
      </c>
      <c r="F235" s="12">
        <v>100500</v>
      </c>
      <c r="G235" s="12">
        <v>3866000</v>
      </c>
      <c r="H235">
        <v>0.32</v>
      </c>
      <c r="I235" s="12">
        <v>8212000</v>
      </c>
    </row>
    <row r="236" spans="1:9">
      <c r="A236" t="s">
        <v>1673</v>
      </c>
      <c r="B236">
        <v>30</v>
      </c>
      <c r="C236" s="12">
        <v>51000</v>
      </c>
      <c r="D236" s="12">
        <v>785000</v>
      </c>
      <c r="E236" s="12">
        <v>133467</v>
      </c>
      <c r="F236" s="12">
        <v>105000</v>
      </c>
      <c r="G236" s="12">
        <v>4004000</v>
      </c>
      <c r="H236">
        <v>0.33</v>
      </c>
      <c r="I236" s="12">
        <v>8074000</v>
      </c>
    </row>
    <row r="237" spans="1:9">
      <c r="A237" t="s">
        <v>1678</v>
      </c>
      <c r="B237">
        <v>23</v>
      </c>
      <c r="C237" s="12">
        <v>54000</v>
      </c>
      <c r="D237" s="12">
        <v>1066000</v>
      </c>
      <c r="E237" s="12">
        <v>222348</v>
      </c>
      <c r="F237" s="12">
        <v>128000</v>
      </c>
      <c r="G237" s="12">
        <v>5114000</v>
      </c>
      <c r="H237">
        <v>0.42</v>
      </c>
      <c r="I237" s="12">
        <v>6964000</v>
      </c>
    </row>
    <row r="238" spans="1:9">
      <c r="A238" t="s">
        <v>1681</v>
      </c>
      <c r="B238">
        <v>17</v>
      </c>
      <c r="C238" s="12">
        <v>59000</v>
      </c>
      <c r="D238" s="12">
        <v>458000</v>
      </c>
      <c r="E238" s="12">
        <v>192471</v>
      </c>
      <c r="F238" s="12">
        <v>138000</v>
      </c>
      <c r="G238" s="12">
        <v>3272000</v>
      </c>
      <c r="H238">
        <v>0.27</v>
      </c>
      <c r="I238" s="12">
        <v>8806000</v>
      </c>
    </row>
    <row r="239" spans="1:9">
      <c r="A239" t="s">
        <v>1685</v>
      </c>
      <c r="B239">
        <v>25</v>
      </c>
      <c r="C239" s="12">
        <v>55000</v>
      </c>
      <c r="D239" s="12">
        <v>762000</v>
      </c>
      <c r="E239" s="12">
        <v>186800</v>
      </c>
      <c r="F239" s="12">
        <v>143000</v>
      </c>
      <c r="G239" s="12">
        <v>4670000</v>
      </c>
      <c r="H239">
        <v>0.39</v>
      </c>
      <c r="I239" s="12">
        <v>7408000</v>
      </c>
    </row>
    <row r="240" spans="1:9">
      <c r="A240" t="s">
        <v>1690</v>
      </c>
      <c r="B240">
        <v>23</v>
      </c>
      <c r="C240" s="12">
        <v>55000</v>
      </c>
      <c r="D240" s="12">
        <v>762000</v>
      </c>
      <c r="E240" s="12">
        <v>191348</v>
      </c>
      <c r="F240" s="12">
        <v>139000</v>
      </c>
      <c r="G240" s="12">
        <v>4401000</v>
      </c>
      <c r="H240">
        <v>0.36</v>
      </c>
      <c r="I240" s="12">
        <v>7677000</v>
      </c>
    </row>
    <row r="241" spans="1:9">
      <c r="A241" t="s">
        <v>1726</v>
      </c>
      <c r="B241">
        <v>24</v>
      </c>
      <c r="C241" s="12">
        <v>51000</v>
      </c>
      <c r="D241" s="12">
        <v>329000</v>
      </c>
      <c r="E241" s="12">
        <v>127625</v>
      </c>
      <c r="F241" s="12">
        <v>102000</v>
      </c>
      <c r="G241" s="12">
        <v>3063000</v>
      </c>
      <c r="H241">
        <v>0.25</v>
      </c>
      <c r="I241" s="12">
        <v>9015000</v>
      </c>
    </row>
    <row r="242" spans="1:9">
      <c r="A242" t="s">
        <v>1724</v>
      </c>
      <c r="B242">
        <v>15</v>
      </c>
      <c r="C242" s="12">
        <v>55000</v>
      </c>
      <c r="D242" s="12">
        <v>864000</v>
      </c>
      <c r="E242" s="12">
        <v>204867</v>
      </c>
      <c r="F242" s="12">
        <v>142000</v>
      </c>
      <c r="G242" s="12">
        <v>3073000</v>
      </c>
      <c r="H242">
        <v>0.25</v>
      </c>
      <c r="I242" s="12">
        <v>9005000</v>
      </c>
    </row>
    <row r="243" spans="1:9">
      <c r="A243" t="s">
        <v>1728</v>
      </c>
      <c r="B243">
        <v>18</v>
      </c>
      <c r="C243" s="12">
        <v>55000</v>
      </c>
      <c r="D243" s="12">
        <v>249000</v>
      </c>
      <c r="E243" s="12">
        <v>108667</v>
      </c>
      <c r="F243" s="12">
        <v>86000</v>
      </c>
      <c r="G243" s="12">
        <v>1956000</v>
      </c>
      <c r="H243">
        <v>0.16</v>
      </c>
      <c r="I243" s="12">
        <v>10122000</v>
      </c>
    </row>
    <row r="244" spans="1:9">
      <c r="A244" t="s">
        <v>1732</v>
      </c>
      <c r="B244">
        <v>18</v>
      </c>
      <c r="C244" s="12">
        <v>58000</v>
      </c>
      <c r="D244" s="12">
        <v>357000</v>
      </c>
      <c r="E244" s="12">
        <v>149500</v>
      </c>
      <c r="F244" s="12">
        <v>101500</v>
      </c>
      <c r="G244" s="12">
        <v>2691000</v>
      </c>
      <c r="H244">
        <v>0.22</v>
      </c>
      <c r="I244" s="12">
        <v>9387000</v>
      </c>
    </row>
    <row r="245" spans="1:9">
      <c r="A245" t="s">
        <v>1735</v>
      </c>
      <c r="B245">
        <v>17</v>
      </c>
      <c r="C245" s="12">
        <v>54000</v>
      </c>
      <c r="D245" s="12">
        <v>697000</v>
      </c>
      <c r="E245" s="12">
        <v>142824</v>
      </c>
      <c r="F245" s="12">
        <v>98000</v>
      </c>
      <c r="G245" s="12">
        <v>2428000</v>
      </c>
      <c r="H245">
        <v>0.2</v>
      </c>
      <c r="I245" s="12">
        <v>9650000</v>
      </c>
    </row>
    <row r="246" spans="1:9">
      <c r="A246" t="s">
        <v>1739</v>
      </c>
      <c r="B246">
        <v>18</v>
      </c>
      <c r="C246" s="12">
        <v>54000</v>
      </c>
      <c r="D246" s="12">
        <v>1079000</v>
      </c>
      <c r="E246" s="12">
        <v>204667</v>
      </c>
      <c r="F246" s="12">
        <v>101000</v>
      </c>
      <c r="G246" s="12">
        <v>3684000</v>
      </c>
      <c r="H246">
        <v>0.31</v>
      </c>
      <c r="I246" s="12">
        <v>8394000</v>
      </c>
    </row>
    <row r="247" spans="1:9">
      <c r="A247" t="s">
        <v>1742</v>
      </c>
      <c r="B247">
        <v>17</v>
      </c>
      <c r="C247" s="12">
        <v>61000</v>
      </c>
      <c r="D247" s="12">
        <v>317000</v>
      </c>
      <c r="E247" s="12">
        <v>122588</v>
      </c>
      <c r="F247" s="12">
        <v>79000</v>
      </c>
      <c r="G247" s="12">
        <v>2084000</v>
      </c>
      <c r="H247">
        <v>0.17</v>
      </c>
      <c r="I247" s="12">
        <v>9994000</v>
      </c>
    </row>
    <row r="248" spans="1:9">
      <c r="A248" t="s">
        <v>1745</v>
      </c>
      <c r="B248">
        <v>17</v>
      </c>
      <c r="C248" s="12">
        <v>53000</v>
      </c>
      <c r="D248" s="12">
        <v>220000</v>
      </c>
      <c r="E248" s="12">
        <v>104765</v>
      </c>
      <c r="F248" s="12">
        <v>81000</v>
      </c>
      <c r="G248" s="12">
        <v>1781000</v>
      </c>
      <c r="H248">
        <v>0.15</v>
      </c>
      <c r="I248" s="12">
        <v>10297000</v>
      </c>
    </row>
    <row r="249" spans="1:9">
      <c r="A249" t="s">
        <v>1749</v>
      </c>
      <c r="B249">
        <v>14</v>
      </c>
      <c r="C249" s="12">
        <v>58000</v>
      </c>
      <c r="D249" s="12">
        <v>290000</v>
      </c>
      <c r="E249" s="12">
        <v>119500</v>
      </c>
      <c r="F249" s="12">
        <v>80000</v>
      </c>
      <c r="G249" s="12">
        <v>1673000</v>
      </c>
      <c r="H249">
        <v>0.14000000000000001</v>
      </c>
      <c r="I249" s="12">
        <v>10405000</v>
      </c>
    </row>
    <row r="250" spans="1:9">
      <c r="A250" t="s">
        <v>1752</v>
      </c>
      <c r="B250">
        <v>28</v>
      </c>
      <c r="C250" s="12">
        <v>53000</v>
      </c>
      <c r="D250" s="12">
        <v>440000</v>
      </c>
      <c r="E250" s="12">
        <v>132036</v>
      </c>
      <c r="F250" s="12">
        <v>93000</v>
      </c>
      <c r="G250" s="12">
        <v>3697000</v>
      </c>
      <c r="H250">
        <v>0.31</v>
      </c>
      <c r="I250" s="12">
        <v>8381000</v>
      </c>
    </row>
    <row r="251" spans="1:9">
      <c r="A251" t="s">
        <v>1760</v>
      </c>
      <c r="B251">
        <v>15</v>
      </c>
      <c r="C251" s="12">
        <v>56000</v>
      </c>
      <c r="D251" s="12">
        <v>470000</v>
      </c>
      <c r="E251" s="12">
        <v>155533</v>
      </c>
      <c r="F251" s="12">
        <v>100000</v>
      </c>
      <c r="G251" s="12">
        <v>2333000</v>
      </c>
      <c r="H251">
        <v>0.19</v>
      </c>
      <c r="I251" s="12">
        <v>9745000</v>
      </c>
    </row>
    <row r="252" spans="1:9">
      <c r="A252" t="s">
        <v>1763</v>
      </c>
      <c r="B252">
        <v>17</v>
      </c>
      <c r="C252" s="12">
        <v>54000</v>
      </c>
      <c r="D252" s="12">
        <v>540000</v>
      </c>
      <c r="E252" s="12">
        <v>117059</v>
      </c>
      <c r="F252" s="12">
        <v>87000</v>
      </c>
      <c r="G252" s="12">
        <v>1990000</v>
      </c>
      <c r="H252">
        <v>0.16</v>
      </c>
      <c r="I252" s="12">
        <v>10088000</v>
      </c>
    </row>
    <row r="253" spans="1:9">
      <c r="A253" t="s">
        <v>1765</v>
      </c>
      <c r="B253">
        <v>9</v>
      </c>
      <c r="C253" s="12">
        <v>59000</v>
      </c>
      <c r="D253" s="12">
        <v>281000</v>
      </c>
      <c r="E253" s="12">
        <v>130778</v>
      </c>
      <c r="F253" s="12">
        <v>99000</v>
      </c>
      <c r="G253" s="12">
        <v>1177000</v>
      </c>
      <c r="H253">
        <v>0.1</v>
      </c>
      <c r="I253" s="12">
        <v>10901000</v>
      </c>
    </row>
    <row r="254" spans="1:9">
      <c r="A254" t="s">
        <v>1768</v>
      </c>
      <c r="B254">
        <v>15</v>
      </c>
      <c r="C254" s="12">
        <v>55000</v>
      </c>
      <c r="D254" s="12">
        <v>487000</v>
      </c>
      <c r="E254" s="12">
        <v>135533</v>
      </c>
      <c r="F254" s="12">
        <v>97000</v>
      </c>
      <c r="G254" s="12">
        <v>2033000</v>
      </c>
      <c r="H254">
        <v>0.17</v>
      </c>
      <c r="I254" s="12">
        <v>10045000</v>
      </c>
    </row>
    <row r="255" spans="1:9">
      <c r="A255" t="s">
        <v>1784</v>
      </c>
      <c r="B255">
        <v>10</v>
      </c>
      <c r="C255" s="12">
        <v>53000</v>
      </c>
      <c r="D255" s="12">
        <v>697000</v>
      </c>
      <c r="E255" s="12">
        <v>159200</v>
      </c>
      <c r="F255" s="12">
        <v>90500</v>
      </c>
      <c r="G255" s="12">
        <v>1592000</v>
      </c>
      <c r="H255">
        <v>0.13</v>
      </c>
      <c r="I255" s="12">
        <v>10486000</v>
      </c>
    </row>
    <row r="256" spans="1:9">
      <c r="A256" t="s">
        <v>1787</v>
      </c>
      <c r="B256">
        <v>11</v>
      </c>
      <c r="C256" s="12">
        <v>53000</v>
      </c>
      <c r="D256" s="12">
        <v>353000</v>
      </c>
      <c r="E256" s="12">
        <v>143273</v>
      </c>
      <c r="F256" s="12">
        <v>106000</v>
      </c>
      <c r="G256" s="12">
        <v>1576000</v>
      </c>
      <c r="H256">
        <v>0.13</v>
      </c>
      <c r="I256" s="12">
        <v>10502000</v>
      </c>
    </row>
    <row r="257" spans="1:9">
      <c r="A257" t="s">
        <v>1790</v>
      </c>
      <c r="B257">
        <v>16</v>
      </c>
      <c r="C257" s="12">
        <v>61000</v>
      </c>
      <c r="D257" s="12">
        <v>367000</v>
      </c>
      <c r="E257" s="12">
        <v>106125</v>
      </c>
      <c r="F257" s="12">
        <v>89000</v>
      </c>
      <c r="G257" s="12">
        <v>1698000</v>
      </c>
      <c r="H257">
        <v>0.14000000000000001</v>
      </c>
      <c r="I257" s="12">
        <v>10380000</v>
      </c>
    </row>
    <row r="258" spans="1:9">
      <c r="A258" t="s">
        <v>1792</v>
      </c>
      <c r="B258">
        <v>8</v>
      </c>
      <c r="C258" s="12">
        <v>65000</v>
      </c>
      <c r="D258" s="12">
        <v>222000</v>
      </c>
      <c r="E258" s="12">
        <v>109000</v>
      </c>
      <c r="F258" s="12">
        <v>98500</v>
      </c>
      <c r="G258" s="12">
        <v>872000</v>
      </c>
      <c r="H258">
        <v>7.0000000000000007E-2</v>
      </c>
      <c r="I258" s="12">
        <v>11206000</v>
      </c>
    </row>
    <row r="259" spans="1:9">
      <c r="A259" t="s">
        <v>1816</v>
      </c>
      <c r="B259">
        <v>31</v>
      </c>
      <c r="C259" s="12">
        <v>51000</v>
      </c>
      <c r="D259" s="12">
        <v>581000</v>
      </c>
      <c r="E259" s="12">
        <v>158387</v>
      </c>
      <c r="F259" s="12">
        <v>86000</v>
      </c>
      <c r="G259" s="12">
        <v>4910000</v>
      </c>
      <c r="H259">
        <v>0.41</v>
      </c>
      <c r="I259" s="12">
        <v>7168000</v>
      </c>
    </row>
    <row r="260" spans="1:9">
      <c r="A260" t="s">
        <v>1820</v>
      </c>
      <c r="B260">
        <v>27</v>
      </c>
      <c r="C260" s="12">
        <v>51000</v>
      </c>
      <c r="D260" s="12">
        <v>540000</v>
      </c>
      <c r="E260" s="12">
        <v>188926</v>
      </c>
      <c r="F260" s="12">
        <v>101000</v>
      </c>
      <c r="G260" s="12">
        <v>5101000</v>
      </c>
      <c r="H260">
        <v>0.42</v>
      </c>
      <c r="I260" s="12">
        <v>6977000</v>
      </c>
    </row>
    <row r="261" spans="1:9">
      <c r="A261" t="s">
        <v>1822</v>
      </c>
      <c r="B261">
        <v>31</v>
      </c>
      <c r="C261" s="12">
        <v>51000</v>
      </c>
      <c r="D261" s="12">
        <v>857000</v>
      </c>
      <c r="E261" s="12">
        <v>154548</v>
      </c>
      <c r="F261" s="12">
        <v>84000</v>
      </c>
      <c r="G261" s="12">
        <v>4791000</v>
      </c>
      <c r="H261">
        <v>0.4</v>
      </c>
      <c r="I261" s="12">
        <v>7287000</v>
      </c>
    </row>
    <row r="262" spans="1:9">
      <c r="A262" t="s">
        <v>1824</v>
      </c>
      <c r="B262">
        <v>29</v>
      </c>
      <c r="C262" s="12">
        <v>51000</v>
      </c>
      <c r="D262" s="12">
        <v>856000</v>
      </c>
      <c r="E262" s="12">
        <v>158897</v>
      </c>
      <c r="F262" s="12">
        <v>76000</v>
      </c>
      <c r="G262" s="12">
        <v>4608000</v>
      </c>
      <c r="H262">
        <v>0.38</v>
      </c>
      <c r="I262" s="12">
        <v>7470000</v>
      </c>
    </row>
    <row r="263" spans="1:9">
      <c r="A263" t="s">
        <v>1826</v>
      </c>
      <c r="B263">
        <v>24</v>
      </c>
      <c r="C263" s="12">
        <v>51000</v>
      </c>
      <c r="D263" s="12">
        <v>835000</v>
      </c>
      <c r="E263" s="12">
        <v>169458</v>
      </c>
      <c r="F263" s="12">
        <v>81500</v>
      </c>
      <c r="G263" s="12">
        <v>4067000</v>
      </c>
      <c r="H263">
        <v>0.34</v>
      </c>
      <c r="I263" s="12">
        <v>8011000</v>
      </c>
    </row>
    <row r="264" spans="1:9">
      <c r="A264" t="s">
        <v>1828</v>
      </c>
      <c r="B264">
        <v>18</v>
      </c>
      <c r="C264" s="12">
        <v>51000</v>
      </c>
      <c r="D264" s="12">
        <v>683000</v>
      </c>
      <c r="E264" s="12">
        <v>172444</v>
      </c>
      <c r="F264" s="12">
        <v>73500</v>
      </c>
      <c r="G264" s="12">
        <v>3104000</v>
      </c>
      <c r="H264">
        <v>0.26</v>
      </c>
      <c r="I264" s="12">
        <v>8974000</v>
      </c>
    </row>
    <row r="265" spans="1:9">
      <c r="A265" t="s">
        <v>1830</v>
      </c>
      <c r="B265">
        <v>17</v>
      </c>
      <c r="C265" s="12">
        <v>51000</v>
      </c>
      <c r="D265" s="12">
        <v>580000</v>
      </c>
      <c r="E265" s="12">
        <v>176765</v>
      </c>
      <c r="F265" s="12">
        <v>72000</v>
      </c>
      <c r="G265" s="12">
        <v>3005000</v>
      </c>
      <c r="H265">
        <v>0.25</v>
      </c>
      <c r="I265" s="12">
        <v>9073000</v>
      </c>
    </row>
    <row r="266" spans="1:9">
      <c r="A266" t="s">
        <v>1832</v>
      </c>
      <c r="B266">
        <v>17</v>
      </c>
      <c r="C266" s="12">
        <v>59000</v>
      </c>
      <c r="D266" s="12">
        <v>914000</v>
      </c>
      <c r="E266" s="12">
        <v>193059</v>
      </c>
      <c r="F266" s="12">
        <v>96000</v>
      </c>
      <c r="G266" s="12">
        <v>3282000</v>
      </c>
      <c r="H266">
        <v>0.27</v>
      </c>
      <c r="I266" s="12">
        <v>8796000</v>
      </c>
    </row>
    <row r="267" spans="1:9">
      <c r="A267" t="s">
        <v>1892</v>
      </c>
      <c r="B267">
        <v>16</v>
      </c>
      <c r="C267" s="12">
        <v>51000</v>
      </c>
      <c r="D267" s="12">
        <v>735000</v>
      </c>
      <c r="E267" s="12">
        <v>212375</v>
      </c>
      <c r="F267" s="12">
        <v>97500</v>
      </c>
      <c r="G267" s="12">
        <v>3398000</v>
      </c>
      <c r="H267">
        <v>0.28000000000000003</v>
      </c>
      <c r="I267" s="12">
        <v>8680000</v>
      </c>
    </row>
    <row r="268" spans="1:9">
      <c r="A268" t="s">
        <v>1894</v>
      </c>
      <c r="B268">
        <v>19</v>
      </c>
      <c r="C268" s="12">
        <v>56000</v>
      </c>
      <c r="D268" s="12">
        <v>885000</v>
      </c>
      <c r="E268" s="12">
        <v>220105</v>
      </c>
      <c r="F268" s="12">
        <v>111000</v>
      </c>
      <c r="G268" s="12">
        <v>4182000</v>
      </c>
      <c r="H268">
        <v>0.35</v>
      </c>
      <c r="I268" s="12">
        <v>7896000</v>
      </c>
    </row>
    <row r="269" spans="1:9">
      <c r="A269" t="s">
        <v>1896</v>
      </c>
      <c r="B269">
        <v>24</v>
      </c>
      <c r="C269" s="12">
        <v>51000</v>
      </c>
      <c r="D269" s="12">
        <v>692000</v>
      </c>
      <c r="E269" s="12">
        <v>169333</v>
      </c>
      <c r="F269" s="12">
        <v>81500</v>
      </c>
      <c r="G269" s="12">
        <v>4064000</v>
      </c>
      <c r="H269">
        <v>0.34</v>
      </c>
      <c r="I269" s="12">
        <v>8014000</v>
      </c>
    </row>
    <row r="270" spans="1:9">
      <c r="A270" t="s">
        <v>1898</v>
      </c>
      <c r="B270">
        <v>40</v>
      </c>
      <c r="C270" s="12">
        <v>51000</v>
      </c>
      <c r="D270" s="12">
        <v>1048000</v>
      </c>
      <c r="E270" s="12">
        <v>195475</v>
      </c>
      <c r="F270" s="12">
        <v>117000</v>
      </c>
      <c r="G270" s="12">
        <v>7819000</v>
      </c>
      <c r="H270">
        <v>0.65</v>
      </c>
      <c r="I270" s="12">
        <v>4259000</v>
      </c>
    </row>
    <row r="271" spans="1:9">
      <c r="A271" t="s">
        <v>1836</v>
      </c>
      <c r="B271">
        <v>23</v>
      </c>
      <c r="C271" s="12">
        <v>52000</v>
      </c>
      <c r="D271" s="12">
        <v>778000</v>
      </c>
      <c r="E271" s="12">
        <v>226391</v>
      </c>
      <c r="F271" s="12">
        <v>84000</v>
      </c>
      <c r="G271" s="12">
        <v>5207000</v>
      </c>
      <c r="H271">
        <v>0.43</v>
      </c>
      <c r="I271" s="12">
        <v>6871000</v>
      </c>
    </row>
    <row r="272" spans="1:9">
      <c r="A272" t="s">
        <v>1841</v>
      </c>
      <c r="B272">
        <v>26</v>
      </c>
      <c r="C272" s="12">
        <v>52000</v>
      </c>
      <c r="D272" s="12">
        <v>949000</v>
      </c>
      <c r="E272" s="12">
        <v>247538</v>
      </c>
      <c r="F272" s="12">
        <v>137500</v>
      </c>
      <c r="G272" s="12">
        <v>6436000</v>
      </c>
      <c r="H272">
        <v>0.53</v>
      </c>
      <c r="I272" s="12">
        <v>5642000</v>
      </c>
    </row>
    <row r="273" spans="1:9">
      <c r="A273" t="s">
        <v>1843</v>
      </c>
      <c r="B273">
        <v>26</v>
      </c>
      <c r="C273" s="12">
        <v>51000</v>
      </c>
      <c r="D273" s="12">
        <v>620000</v>
      </c>
      <c r="E273" s="12">
        <v>179269</v>
      </c>
      <c r="F273" s="12">
        <v>77500</v>
      </c>
      <c r="G273" s="12">
        <v>4661000</v>
      </c>
      <c r="H273">
        <v>0.39</v>
      </c>
      <c r="I273" s="12">
        <v>7417000</v>
      </c>
    </row>
    <row r="274" spans="1:9">
      <c r="A274" t="s">
        <v>1839</v>
      </c>
      <c r="B274">
        <v>37</v>
      </c>
      <c r="C274" s="12">
        <v>52000</v>
      </c>
      <c r="D274" s="12">
        <v>383000</v>
      </c>
      <c r="E274" s="12">
        <v>114243</v>
      </c>
      <c r="F274" s="12">
        <v>85000</v>
      </c>
      <c r="G274" s="12">
        <v>4227000</v>
      </c>
      <c r="H274">
        <v>0.35</v>
      </c>
      <c r="I274" s="12">
        <v>7851000</v>
      </c>
    </row>
    <row r="275" spans="1:9">
      <c r="A275" t="s">
        <v>1901</v>
      </c>
      <c r="B275">
        <v>24</v>
      </c>
      <c r="C275" s="12">
        <v>53000</v>
      </c>
      <c r="D275" s="12">
        <v>754000</v>
      </c>
      <c r="E275" s="12">
        <v>165917</v>
      </c>
      <c r="F275" s="12">
        <v>77500</v>
      </c>
      <c r="G275" s="12">
        <v>3982000</v>
      </c>
      <c r="H275">
        <v>0.33</v>
      </c>
      <c r="I275" s="12">
        <v>8096000</v>
      </c>
    </row>
    <row r="276" spans="1:9">
      <c r="A276" t="s">
        <v>1846</v>
      </c>
      <c r="B276">
        <v>22</v>
      </c>
      <c r="C276" s="12">
        <v>51000</v>
      </c>
      <c r="D276" s="12">
        <v>892000</v>
      </c>
      <c r="E276" s="12">
        <v>232364</v>
      </c>
      <c r="F276" s="12">
        <v>108500</v>
      </c>
      <c r="G276" s="12">
        <v>5112000</v>
      </c>
      <c r="H276">
        <v>0.42</v>
      </c>
      <c r="I276" s="12">
        <v>6966000</v>
      </c>
    </row>
    <row r="277" spans="1:9">
      <c r="A277" t="s">
        <v>1854</v>
      </c>
      <c r="B277">
        <v>27</v>
      </c>
      <c r="C277" s="12">
        <v>51000</v>
      </c>
      <c r="D277" s="12">
        <v>819000</v>
      </c>
      <c r="E277" s="12">
        <v>158741</v>
      </c>
      <c r="F277" s="12">
        <v>89000</v>
      </c>
      <c r="G277" s="12">
        <v>4286000</v>
      </c>
      <c r="H277">
        <v>0.36</v>
      </c>
      <c r="I277" s="12">
        <v>7792000</v>
      </c>
    </row>
    <row r="278" spans="1:9">
      <c r="A278" t="s">
        <v>1856</v>
      </c>
      <c r="B278">
        <v>36</v>
      </c>
      <c r="C278" s="12">
        <v>51000</v>
      </c>
      <c r="D278" s="12">
        <v>637000</v>
      </c>
      <c r="E278" s="12">
        <v>122278</v>
      </c>
      <c r="F278" s="12">
        <v>72500</v>
      </c>
      <c r="G278" s="12">
        <v>4402000</v>
      </c>
      <c r="H278">
        <v>0.36</v>
      </c>
      <c r="I278" s="12">
        <v>7676000</v>
      </c>
    </row>
    <row r="279" spans="1:9">
      <c r="A279" t="s">
        <v>1858</v>
      </c>
      <c r="B279">
        <v>39</v>
      </c>
      <c r="C279" s="12">
        <v>51000</v>
      </c>
      <c r="D279" s="12">
        <v>563000</v>
      </c>
      <c r="E279" s="12">
        <v>153897</v>
      </c>
      <c r="F279" s="12">
        <v>86000</v>
      </c>
      <c r="G279" s="12">
        <v>6002000</v>
      </c>
      <c r="H279">
        <v>0.5</v>
      </c>
      <c r="I279" s="12">
        <v>6076000</v>
      </c>
    </row>
    <row r="280" spans="1:9">
      <c r="A280" t="s">
        <v>1861</v>
      </c>
      <c r="B280">
        <v>29</v>
      </c>
      <c r="C280" s="12">
        <v>51000</v>
      </c>
      <c r="D280" s="12">
        <v>611000</v>
      </c>
      <c r="E280" s="12">
        <v>121690</v>
      </c>
      <c r="F280" s="12">
        <v>72000</v>
      </c>
      <c r="G280" s="12">
        <v>3529000</v>
      </c>
      <c r="H280">
        <v>0.28999999999999998</v>
      </c>
      <c r="I280" s="12">
        <v>8549000</v>
      </c>
    </row>
    <row r="281" spans="1:9">
      <c r="A281" t="s">
        <v>1873</v>
      </c>
      <c r="B281">
        <v>29</v>
      </c>
      <c r="C281" s="12">
        <v>53000</v>
      </c>
      <c r="D281" s="12">
        <v>714000</v>
      </c>
      <c r="E281" s="12">
        <v>226793</v>
      </c>
      <c r="F281" s="12">
        <v>130000</v>
      </c>
      <c r="G281" s="12">
        <v>6577000</v>
      </c>
      <c r="H281">
        <v>0.54</v>
      </c>
      <c r="I281" s="12">
        <v>5501000</v>
      </c>
    </row>
    <row r="282" spans="1:9">
      <c r="A282" t="s">
        <v>1875</v>
      </c>
      <c r="B282">
        <v>29</v>
      </c>
      <c r="C282" s="12">
        <v>51000</v>
      </c>
      <c r="D282" s="12">
        <v>817000</v>
      </c>
      <c r="E282" s="12">
        <v>200897</v>
      </c>
      <c r="F282" s="12">
        <v>78000</v>
      </c>
      <c r="G282" s="12">
        <v>5826000</v>
      </c>
      <c r="H282">
        <v>0.48</v>
      </c>
      <c r="I282" s="12">
        <v>6252000</v>
      </c>
    </row>
    <row r="283" spans="1:9">
      <c r="A283" t="s">
        <v>1878</v>
      </c>
      <c r="B283">
        <v>28</v>
      </c>
      <c r="C283" s="12">
        <v>51000</v>
      </c>
      <c r="D283" s="12">
        <v>674000</v>
      </c>
      <c r="E283" s="12">
        <v>183643</v>
      </c>
      <c r="F283" s="12">
        <v>101500</v>
      </c>
      <c r="G283" s="12">
        <v>5142000</v>
      </c>
      <c r="H283">
        <v>0.43</v>
      </c>
      <c r="I283" s="12">
        <v>6936000</v>
      </c>
    </row>
    <row r="284" spans="1:9">
      <c r="A284" t="s">
        <v>1848</v>
      </c>
      <c r="B284">
        <v>30</v>
      </c>
      <c r="C284" s="12">
        <v>52000</v>
      </c>
      <c r="D284" s="12">
        <v>864000</v>
      </c>
      <c r="E284" s="12">
        <v>198000</v>
      </c>
      <c r="F284" s="12">
        <v>88000</v>
      </c>
      <c r="G284" s="12">
        <v>5940000</v>
      </c>
      <c r="H284">
        <v>0.49</v>
      </c>
      <c r="I284" s="12">
        <v>6138000</v>
      </c>
    </row>
    <row r="285" spans="1:9">
      <c r="A285" t="s">
        <v>1850</v>
      </c>
      <c r="B285">
        <v>23</v>
      </c>
      <c r="C285" s="12">
        <v>55000</v>
      </c>
      <c r="D285" s="12">
        <v>571000</v>
      </c>
      <c r="E285" s="12">
        <v>140870</v>
      </c>
      <c r="F285" s="12">
        <v>90000</v>
      </c>
      <c r="G285" s="12">
        <v>3240000</v>
      </c>
      <c r="H285">
        <v>0.27</v>
      </c>
      <c r="I285" s="12">
        <v>8838000</v>
      </c>
    </row>
    <row r="286" spans="1:9">
      <c r="A286" t="s">
        <v>1852</v>
      </c>
      <c r="B286">
        <v>35</v>
      </c>
      <c r="C286" s="12">
        <v>53000</v>
      </c>
      <c r="D286" s="12">
        <v>565000</v>
      </c>
      <c r="E286" s="12">
        <v>165771</v>
      </c>
      <c r="F286" s="12">
        <v>98000</v>
      </c>
      <c r="G286" s="12">
        <v>5802000</v>
      </c>
      <c r="H286">
        <v>0.48</v>
      </c>
      <c r="I286" s="12">
        <v>6276000</v>
      </c>
    </row>
    <row r="287" spans="1:9">
      <c r="A287" t="s">
        <v>1863</v>
      </c>
      <c r="B287">
        <v>31</v>
      </c>
      <c r="C287" s="12">
        <v>51000</v>
      </c>
      <c r="D287" s="12">
        <v>904000</v>
      </c>
      <c r="E287" s="12">
        <v>204161</v>
      </c>
      <c r="F287" s="12">
        <v>153000</v>
      </c>
      <c r="G287" s="12">
        <v>6329000</v>
      </c>
      <c r="H287">
        <v>0.52</v>
      </c>
      <c r="I287" s="12">
        <v>5749000</v>
      </c>
    </row>
    <row r="288" spans="1:9">
      <c r="A288" t="s">
        <v>1865</v>
      </c>
      <c r="B288">
        <v>39</v>
      </c>
      <c r="C288" s="12">
        <v>55000</v>
      </c>
      <c r="D288" s="12">
        <v>542000</v>
      </c>
      <c r="E288" s="12">
        <v>160667</v>
      </c>
      <c r="F288" s="12">
        <v>106000</v>
      </c>
      <c r="G288" s="12">
        <v>6266000</v>
      </c>
      <c r="H288">
        <v>0.52</v>
      </c>
      <c r="I288" s="12">
        <v>5812000</v>
      </c>
    </row>
    <row r="289" spans="1:9">
      <c r="A289" t="s">
        <v>1867</v>
      </c>
      <c r="B289">
        <v>27</v>
      </c>
      <c r="C289" s="12">
        <v>51000</v>
      </c>
      <c r="D289" s="12">
        <v>595000</v>
      </c>
      <c r="E289" s="12">
        <v>181333</v>
      </c>
      <c r="F289" s="12">
        <v>107000</v>
      </c>
      <c r="G289" s="12">
        <v>4896000</v>
      </c>
      <c r="H289">
        <v>0.41</v>
      </c>
      <c r="I289" s="12">
        <v>7182000</v>
      </c>
    </row>
    <row r="290" spans="1:9">
      <c r="A290" t="s">
        <v>1869</v>
      </c>
      <c r="B290">
        <v>22</v>
      </c>
      <c r="C290" s="12">
        <v>51000</v>
      </c>
      <c r="D290" s="12">
        <v>675000</v>
      </c>
      <c r="E290" s="12">
        <v>170000</v>
      </c>
      <c r="F290" s="12">
        <v>88500</v>
      </c>
      <c r="G290" s="12">
        <v>3740000</v>
      </c>
      <c r="H290">
        <v>0.31</v>
      </c>
      <c r="I290" s="12">
        <v>8338000</v>
      </c>
    </row>
    <row r="291" spans="1:9">
      <c r="A291" t="s">
        <v>1880</v>
      </c>
      <c r="B291">
        <v>33</v>
      </c>
      <c r="C291" s="12">
        <v>51000</v>
      </c>
      <c r="D291" s="12">
        <v>693000</v>
      </c>
      <c r="E291" s="12">
        <v>178939</v>
      </c>
      <c r="F291" s="12">
        <v>94000</v>
      </c>
      <c r="G291" s="12">
        <v>5905000</v>
      </c>
      <c r="H291">
        <v>0.49</v>
      </c>
      <c r="I291" s="12">
        <v>6173000</v>
      </c>
    </row>
    <row r="292" spans="1:9">
      <c r="A292" t="s">
        <v>1882</v>
      </c>
      <c r="B292">
        <v>26</v>
      </c>
      <c r="C292" s="12">
        <v>51000</v>
      </c>
      <c r="D292" s="12">
        <v>681000</v>
      </c>
      <c r="E292" s="12">
        <v>212538</v>
      </c>
      <c r="F292" s="12">
        <v>121000</v>
      </c>
      <c r="G292" s="12">
        <v>5526000</v>
      </c>
      <c r="H292">
        <v>0.46</v>
      </c>
      <c r="I292" s="12">
        <v>6552000</v>
      </c>
    </row>
    <row r="293" spans="1:9">
      <c r="A293" t="s">
        <v>1884</v>
      </c>
      <c r="B293">
        <v>26</v>
      </c>
      <c r="C293" s="12">
        <v>51000</v>
      </c>
      <c r="D293" s="12">
        <v>965000</v>
      </c>
      <c r="E293" s="12">
        <v>152269</v>
      </c>
      <c r="F293" s="12">
        <v>93000</v>
      </c>
      <c r="G293" s="12">
        <v>3959000</v>
      </c>
      <c r="H293">
        <v>0.33</v>
      </c>
      <c r="I293" s="12">
        <v>8119000</v>
      </c>
    </row>
    <row r="294" spans="1:9">
      <c r="A294" t="s">
        <v>1888</v>
      </c>
      <c r="B294">
        <v>43</v>
      </c>
      <c r="C294" s="12">
        <v>52000</v>
      </c>
      <c r="D294" s="12">
        <v>788000</v>
      </c>
      <c r="E294" s="12">
        <v>149419</v>
      </c>
      <c r="F294" s="12">
        <v>74000</v>
      </c>
      <c r="G294" s="12">
        <v>6425000</v>
      </c>
      <c r="H294">
        <v>0.53</v>
      </c>
      <c r="I294" s="12">
        <v>5653000</v>
      </c>
    </row>
    <row r="295" spans="1:9">
      <c r="A295" t="s">
        <v>1890</v>
      </c>
      <c r="B295">
        <v>33</v>
      </c>
      <c r="C295" s="12">
        <v>51000</v>
      </c>
      <c r="D295" s="12">
        <v>807000</v>
      </c>
      <c r="E295" s="12">
        <v>207364</v>
      </c>
      <c r="F295" s="12">
        <v>159000</v>
      </c>
      <c r="G295" s="12">
        <v>6843000</v>
      </c>
      <c r="H295">
        <v>0.56999999999999995</v>
      </c>
      <c r="I295" s="12">
        <v>5235000</v>
      </c>
    </row>
    <row r="296" spans="1:9">
      <c r="A296" t="s">
        <v>1903</v>
      </c>
      <c r="B296">
        <v>36</v>
      </c>
      <c r="C296" s="12">
        <v>51000</v>
      </c>
      <c r="D296" s="12">
        <v>914000</v>
      </c>
      <c r="E296" s="12">
        <v>222694</v>
      </c>
      <c r="F296" s="12">
        <v>140000</v>
      </c>
      <c r="G296" s="12">
        <v>8017000</v>
      </c>
      <c r="H296">
        <v>0.66</v>
      </c>
      <c r="I296" s="12">
        <v>4061000</v>
      </c>
    </row>
    <row r="297" spans="1:9">
      <c r="A297" t="s">
        <v>1910</v>
      </c>
      <c r="B297">
        <v>31</v>
      </c>
      <c r="C297" s="12">
        <v>51000</v>
      </c>
      <c r="D297" s="12">
        <v>490000</v>
      </c>
      <c r="E297" s="12">
        <v>109290</v>
      </c>
      <c r="F297" s="12">
        <v>73000</v>
      </c>
      <c r="G297" s="12">
        <v>3388000</v>
      </c>
      <c r="H297">
        <v>0.28000000000000003</v>
      </c>
      <c r="I297" s="12">
        <v>8690000</v>
      </c>
    </row>
    <row r="298" spans="1:9">
      <c r="A298" t="s">
        <v>1933</v>
      </c>
      <c r="B298">
        <v>21</v>
      </c>
      <c r="C298" s="12">
        <v>56000</v>
      </c>
      <c r="D298" s="12">
        <v>1532000</v>
      </c>
      <c r="E298" s="12">
        <v>430952</v>
      </c>
      <c r="F298" s="12">
        <v>271000</v>
      </c>
      <c r="G298" s="12">
        <v>9050000</v>
      </c>
      <c r="H298">
        <v>0.75</v>
      </c>
      <c r="I298" s="12">
        <v>3028000</v>
      </c>
    </row>
    <row r="299" spans="1:9">
      <c r="A299" t="s">
        <v>1947</v>
      </c>
      <c r="B299">
        <v>21</v>
      </c>
      <c r="C299" s="12">
        <v>55000</v>
      </c>
      <c r="D299" s="12">
        <v>631000</v>
      </c>
      <c r="E299" s="12">
        <v>138905</v>
      </c>
      <c r="F299" s="12">
        <v>105000</v>
      </c>
      <c r="G299" s="12">
        <v>2917000</v>
      </c>
      <c r="H299">
        <v>0.24</v>
      </c>
      <c r="I299" s="12">
        <v>9161000</v>
      </c>
    </row>
    <row r="300" spans="1:9">
      <c r="A300" t="s">
        <v>1953</v>
      </c>
      <c r="B300">
        <v>18</v>
      </c>
      <c r="C300" s="12">
        <v>57000</v>
      </c>
      <c r="D300" s="12">
        <v>362000</v>
      </c>
      <c r="E300" s="12">
        <v>169611</v>
      </c>
      <c r="F300" s="12">
        <v>143500</v>
      </c>
      <c r="G300" s="12">
        <v>3053000</v>
      </c>
      <c r="H300">
        <v>0.25</v>
      </c>
      <c r="I300" s="12">
        <v>9025000</v>
      </c>
    </row>
    <row r="301" spans="1:9">
      <c r="A301" t="s">
        <v>2007</v>
      </c>
      <c r="B301">
        <v>8</v>
      </c>
      <c r="C301" s="12">
        <v>54000</v>
      </c>
      <c r="D301" s="12">
        <v>617000</v>
      </c>
      <c r="E301" s="12">
        <v>201625</v>
      </c>
      <c r="F301" s="12">
        <v>111500</v>
      </c>
      <c r="G301" s="12">
        <v>1613000</v>
      </c>
      <c r="H301">
        <v>0.13</v>
      </c>
      <c r="I301" s="12">
        <v>10465000</v>
      </c>
    </row>
    <row r="302" spans="1:9">
      <c r="A302" t="s">
        <v>2010</v>
      </c>
      <c r="B302">
        <v>6</v>
      </c>
      <c r="C302" s="12">
        <v>57000</v>
      </c>
      <c r="D302" s="12">
        <v>431000</v>
      </c>
      <c r="E302" s="12">
        <v>185500</v>
      </c>
      <c r="F302" s="12">
        <v>163000</v>
      </c>
      <c r="G302" s="12">
        <v>1113000</v>
      </c>
      <c r="H302">
        <v>0.09</v>
      </c>
      <c r="I302" s="12">
        <v>10965000</v>
      </c>
    </row>
    <row r="303" spans="1:9">
      <c r="A303" t="s">
        <v>2022</v>
      </c>
      <c r="B303">
        <v>2</v>
      </c>
      <c r="C303" s="12">
        <v>170000</v>
      </c>
      <c r="D303" s="12">
        <v>171000</v>
      </c>
      <c r="E303" s="12">
        <v>170500</v>
      </c>
      <c r="F303" s="12">
        <v>170500</v>
      </c>
      <c r="G303" s="12">
        <v>341000</v>
      </c>
      <c r="H303">
        <v>0.03</v>
      </c>
      <c r="I303" s="12">
        <v>11737000</v>
      </c>
    </row>
    <row r="304" spans="1:9">
      <c r="A304" t="s">
        <v>2034</v>
      </c>
      <c r="B304">
        <v>2</v>
      </c>
      <c r="C304" s="12">
        <v>58000</v>
      </c>
      <c r="D304" s="12">
        <v>435000</v>
      </c>
      <c r="E304" s="12">
        <v>246500</v>
      </c>
      <c r="F304" s="12">
        <v>246500</v>
      </c>
      <c r="G304" s="12">
        <v>493000</v>
      </c>
      <c r="H304">
        <v>0.04</v>
      </c>
      <c r="I304" s="12">
        <v>11585000</v>
      </c>
    </row>
    <row r="305" spans="1:9">
      <c r="A305" t="s">
        <v>2059</v>
      </c>
      <c r="B305">
        <v>14</v>
      </c>
      <c r="C305" s="12">
        <v>51000</v>
      </c>
      <c r="D305" s="12">
        <v>690000</v>
      </c>
      <c r="E305" s="12">
        <v>191000</v>
      </c>
      <c r="F305" s="12">
        <v>111500</v>
      </c>
      <c r="G305" s="12">
        <v>2674000</v>
      </c>
      <c r="H305">
        <v>0.22</v>
      </c>
      <c r="I305" s="12">
        <v>9404000</v>
      </c>
    </row>
    <row r="306" spans="1:9">
      <c r="A306" t="s">
        <v>2207</v>
      </c>
      <c r="B306">
        <v>28</v>
      </c>
      <c r="C306" s="12">
        <v>51000</v>
      </c>
      <c r="D306" s="12">
        <v>1083000</v>
      </c>
      <c r="E306" s="12">
        <v>359500</v>
      </c>
      <c r="F306" s="12">
        <v>288000</v>
      </c>
      <c r="G306" s="12">
        <v>10066000</v>
      </c>
      <c r="H306">
        <v>0.83</v>
      </c>
      <c r="I306" s="12">
        <v>2012000</v>
      </c>
    </row>
    <row r="307" spans="1:9">
      <c r="A307" t="s">
        <v>2063</v>
      </c>
      <c r="B307">
        <v>26</v>
      </c>
      <c r="C307" s="12">
        <v>51000</v>
      </c>
      <c r="D307" s="12">
        <v>1131000</v>
      </c>
      <c r="E307" s="12">
        <v>327308</v>
      </c>
      <c r="F307" s="12">
        <v>262500</v>
      </c>
      <c r="G307" s="12">
        <v>8510000</v>
      </c>
      <c r="H307">
        <v>0.7</v>
      </c>
      <c r="I307" s="12">
        <v>3568000</v>
      </c>
    </row>
    <row r="308" spans="1:9">
      <c r="A308" t="s">
        <v>2068</v>
      </c>
      <c r="B308">
        <v>26</v>
      </c>
      <c r="C308" s="12">
        <v>51000</v>
      </c>
      <c r="D308" s="12">
        <v>1131000</v>
      </c>
      <c r="E308" s="12">
        <v>327192</v>
      </c>
      <c r="F308" s="12">
        <v>262500</v>
      </c>
      <c r="G308" s="12">
        <v>8507000</v>
      </c>
      <c r="H308">
        <v>0.7</v>
      </c>
      <c r="I308" s="12">
        <v>3571000</v>
      </c>
    </row>
    <row r="309" spans="1:9">
      <c r="A309" t="s">
        <v>2070</v>
      </c>
      <c r="B309">
        <v>33</v>
      </c>
      <c r="C309" s="12">
        <v>51000</v>
      </c>
      <c r="D309" s="12">
        <v>963000</v>
      </c>
      <c r="E309" s="12">
        <v>211455</v>
      </c>
      <c r="F309" s="12">
        <v>115000</v>
      </c>
      <c r="G309" s="12">
        <v>6978000</v>
      </c>
      <c r="H309">
        <v>0.57999999999999996</v>
      </c>
      <c r="I309" s="12">
        <v>5100000</v>
      </c>
    </row>
    <row r="310" spans="1:9">
      <c r="A310" t="s">
        <v>2072</v>
      </c>
      <c r="B310">
        <v>29</v>
      </c>
      <c r="C310" s="12">
        <v>53000</v>
      </c>
      <c r="D310" s="12">
        <v>910000</v>
      </c>
      <c r="E310" s="12">
        <v>232966</v>
      </c>
      <c r="F310" s="12">
        <v>145000</v>
      </c>
      <c r="G310" s="12">
        <v>6756000</v>
      </c>
      <c r="H310">
        <v>0.56000000000000005</v>
      </c>
      <c r="I310" s="12">
        <v>5322000</v>
      </c>
    </row>
    <row r="311" spans="1:9">
      <c r="A311" t="s">
        <v>2074</v>
      </c>
      <c r="B311">
        <v>51</v>
      </c>
      <c r="C311" s="12">
        <v>53000</v>
      </c>
      <c r="D311" s="12">
        <v>713000</v>
      </c>
      <c r="E311" s="12">
        <v>121882</v>
      </c>
      <c r="F311" s="12">
        <v>85000</v>
      </c>
      <c r="G311" s="12">
        <v>6216000</v>
      </c>
      <c r="H311">
        <v>0.51</v>
      </c>
      <c r="I311" s="12">
        <v>5862000</v>
      </c>
    </row>
    <row r="312" spans="1:9">
      <c r="A312" t="s">
        <v>2077</v>
      </c>
      <c r="B312">
        <v>55</v>
      </c>
      <c r="C312" s="12">
        <v>51000</v>
      </c>
      <c r="D312" s="12">
        <v>457000</v>
      </c>
      <c r="E312" s="12">
        <v>101982</v>
      </c>
      <c r="F312" s="12">
        <v>83000</v>
      </c>
      <c r="G312" s="12">
        <v>5609000</v>
      </c>
      <c r="H312">
        <v>0.46</v>
      </c>
      <c r="I312" s="12">
        <v>6469000</v>
      </c>
    </row>
    <row r="313" spans="1:9">
      <c r="A313" t="s">
        <v>2085</v>
      </c>
      <c r="B313">
        <v>45</v>
      </c>
      <c r="C313" s="12">
        <v>52000</v>
      </c>
      <c r="D313" s="12">
        <v>666000</v>
      </c>
      <c r="E313" s="12">
        <v>178800</v>
      </c>
      <c r="F313" s="12">
        <v>108000</v>
      </c>
      <c r="G313" s="12">
        <v>8046000</v>
      </c>
      <c r="H313">
        <v>0.67</v>
      </c>
      <c r="I313" s="12">
        <v>4032000</v>
      </c>
    </row>
    <row r="314" spans="1:9">
      <c r="A314" t="s">
        <v>2083</v>
      </c>
      <c r="B314">
        <v>40</v>
      </c>
      <c r="C314" s="12">
        <v>51000</v>
      </c>
      <c r="D314" s="12">
        <v>873000</v>
      </c>
      <c r="E314" s="12">
        <v>146775</v>
      </c>
      <c r="F314" s="12">
        <v>100000</v>
      </c>
      <c r="G314" s="12">
        <v>5871000</v>
      </c>
      <c r="H314">
        <v>0.49</v>
      </c>
      <c r="I314" s="12">
        <v>6207000</v>
      </c>
    </row>
    <row r="315" spans="1:9">
      <c r="A315" t="s">
        <v>2079</v>
      </c>
      <c r="B315">
        <v>43</v>
      </c>
      <c r="C315" s="12">
        <v>51000</v>
      </c>
      <c r="D315" s="12">
        <v>628000</v>
      </c>
      <c r="E315" s="12">
        <v>121116</v>
      </c>
      <c r="F315" s="12">
        <v>100000</v>
      </c>
      <c r="G315" s="12">
        <v>5208000</v>
      </c>
      <c r="H315">
        <v>0.43</v>
      </c>
      <c r="I315" s="12">
        <v>6870000</v>
      </c>
    </row>
    <row r="316" spans="1:9">
      <c r="A316" t="s">
        <v>2081</v>
      </c>
      <c r="B316">
        <v>43</v>
      </c>
      <c r="C316" s="12">
        <v>51000</v>
      </c>
      <c r="D316" s="12">
        <v>628000</v>
      </c>
      <c r="E316" s="12">
        <v>118651</v>
      </c>
      <c r="F316" s="12">
        <v>96000</v>
      </c>
      <c r="G316" s="12">
        <v>5102000</v>
      </c>
      <c r="H316">
        <v>0.42</v>
      </c>
      <c r="I316" s="12">
        <v>6976000</v>
      </c>
    </row>
    <row r="317" spans="1:9">
      <c r="A317" t="s">
        <v>2087</v>
      </c>
      <c r="B317">
        <v>44</v>
      </c>
      <c r="C317" s="12">
        <v>51000</v>
      </c>
      <c r="D317" s="12">
        <v>806000</v>
      </c>
      <c r="E317" s="12">
        <v>181682</v>
      </c>
      <c r="F317" s="12">
        <v>108000</v>
      </c>
      <c r="G317" s="12">
        <v>7994000</v>
      </c>
      <c r="H317">
        <v>0.66</v>
      </c>
      <c r="I317" s="12">
        <v>4084000</v>
      </c>
    </row>
    <row r="318" spans="1:9">
      <c r="A318" t="s">
        <v>2089</v>
      </c>
      <c r="B318">
        <v>47</v>
      </c>
      <c r="C318" s="12">
        <v>51000</v>
      </c>
      <c r="D318" s="12">
        <v>628000</v>
      </c>
      <c r="E318" s="12">
        <v>158936</v>
      </c>
      <c r="F318" s="12">
        <v>109000</v>
      </c>
      <c r="G318" s="12">
        <v>7470000</v>
      </c>
      <c r="H318">
        <v>0.62</v>
      </c>
      <c r="I318" s="12">
        <v>4608000</v>
      </c>
    </row>
    <row r="319" spans="1:9">
      <c r="A319" t="s">
        <v>2091</v>
      </c>
      <c r="B319">
        <v>38</v>
      </c>
      <c r="C319" s="12">
        <v>53000</v>
      </c>
      <c r="D319" s="12">
        <v>961000</v>
      </c>
      <c r="E319" s="12">
        <v>218447</v>
      </c>
      <c r="F319" s="12">
        <v>148500</v>
      </c>
      <c r="G319" s="12">
        <v>8301000</v>
      </c>
      <c r="H319">
        <v>0.69</v>
      </c>
      <c r="I319" s="12">
        <v>3777000</v>
      </c>
    </row>
    <row r="320" spans="1:9">
      <c r="A320" t="s">
        <v>2131</v>
      </c>
      <c r="B320">
        <v>8</v>
      </c>
      <c r="C320" s="12">
        <v>59000</v>
      </c>
      <c r="D320" s="12">
        <v>420000</v>
      </c>
      <c r="E320" s="12">
        <v>148000</v>
      </c>
      <c r="F320" s="12">
        <v>101000</v>
      </c>
      <c r="G320" s="12">
        <v>1184000</v>
      </c>
      <c r="H320">
        <v>0.1</v>
      </c>
      <c r="I320" s="12">
        <v>10894000</v>
      </c>
    </row>
    <row r="321" spans="1:9">
      <c r="A321" t="s">
        <v>2128</v>
      </c>
      <c r="B321">
        <v>14</v>
      </c>
      <c r="C321" s="12">
        <v>61000</v>
      </c>
      <c r="D321" s="12">
        <v>665000</v>
      </c>
      <c r="E321" s="12">
        <v>314357</v>
      </c>
      <c r="F321" s="12">
        <v>340000</v>
      </c>
      <c r="G321" s="12">
        <v>4401000</v>
      </c>
      <c r="H321">
        <v>0.36</v>
      </c>
      <c r="I321" s="12">
        <v>7677000</v>
      </c>
    </row>
    <row r="322" spans="1:9">
      <c r="A322" t="s">
        <v>2136</v>
      </c>
      <c r="B322">
        <v>27</v>
      </c>
      <c r="C322" s="12">
        <v>53000</v>
      </c>
      <c r="D322" s="12">
        <v>1036000</v>
      </c>
      <c r="E322" s="12">
        <v>188037</v>
      </c>
      <c r="F322" s="12">
        <v>123000</v>
      </c>
      <c r="G322" s="12">
        <v>5077000</v>
      </c>
      <c r="H322">
        <v>0.42</v>
      </c>
      <c r="I322" s="12">
        <v>7001000</v>
      </c>
    </row>
    <row r="323" spans="1:9">
      <c r="A323" t="s">
        <v>2163</v>
      </c>
      <c r="B323">
        <v>16</v>
      </c>
      <c r="C323" s="12">
        <v>231000</v>
      </c>
      <c r="D323" s="12">
        <v>1532000</v>
      </c>
      <c r="E323" s="12">
        <v>754875</v>
      </c>
      <c r="F323" s="12">
        <v>765500</v>
      </c>
      <c r="G323" s="12">
        <v>12078000</v>
      </c>
      <c r="H323">
        <v>1</v>
      </c>
      <c r="I323" s="12">
        <v>0</v>
      </c>
    </row>
    <row r="324" spans="1:9">
      <c r="A324" t="s">
        <v>2177</v>
      </c>
      <c r="B324">
        <v>29</v>
      </c>
      <c r="C324" s="12">
        <v>51000</v>
      </c>
      <c r="D324" s="12">
        <v>1091000</v>
      </c>
      <c r="E324" s="12">
        <v>185345</v>
      </c>
      <c r="F324" s="12">
        <v>103000</v>
      </c>
      <c r="G324" s="12">
        <v>5375000</v>
      </c>
      <c r="H324">
        <v>0.45</v>
      </c>
      <c r="I324" s="12">
        <v>6703000</v>
      </c>
    </row>
    <row r="325" spans="1:9">
      <c r="A325" t="s">
        <v>2184</v>
      </c>
      <c r="B325">
        <v>19</v>
      </c>
      <c r="C325" s="12">
        <v>53000</v>
      </c>
      <c r="D325" s="12">
        <v>895000</v>
      </c>
      <c r="E325" s="12">
        <v>250105</v>
      </c>
      <c r="F325" s="12">
        <v>197000</v>
      </c>
      <c r="G325" s="12">
        <v>4752000</v>
      </c>
      <c r="H325">
        <v>0.39</v>
      </c>
      <c r="I325" s="12">
        <v>7326000</v>
      </c>
    </row>
    <row r="326" spans="1:9">
      <c r="A326" t="s">
        <v>2195</v>
      </c>
      <c r="B326">
        <v>20</v>
      </c>
      <c r="C326" s="12">
        <v>53000</v>
      </c>
      <c r="D326" s="12">
        <v>814000</v>
      </c>
      <c r="E326" s="12">
        <v>284700</v>
      </c>
      <c r="F326" s="12">
        <v>206500</v>
      </c>
      <c r="G326" s="12">
        <v>5694000</v>
      </c>
      <c r="H326">
        <v>0.47</v>
      </c>
      <c r="I326" s="12">
        <v>6384000</v>
      </c>
    </row>
    <row r="327" spans="1:9">
      <c r="A327" t="s">
        <v>2197</v>
      </c>
      <c r="B327">
        <v>20</v>
      </c>
      <c r="C327" s="12">
        <v>53000</v>
      </c>
      <c r="D327" s="12">
        <v>814000</v>
      </c>
      <c r="E327" s="12">
        <v>278800</v>
      </c>
      <c r="F327" s="12">
        <v>207000</v>
      </c>
      <c r="G327" s="12">
        <v>5576000</v>
      </c>
      <c r="H327">
        <v>0.46</v>
      </c>
      <c r="I327" s="12">
        <v>6502000</v>
      </c>
    </row>
    <row r="328" spans="1:9">
      <c r="A328" t="s">
        <v>2203</v>
      </c>
      <c r="B328">
        <v>24</v>
      </c>
      <c r="C328" s="12">
        <v>51000</v>
      </c>
      <c r="D328" s="12">
        <v>637000</v>
      </c>
      <c r="E328" s="12">
        <v>156708</v>
      </c>
      <c r="F328" s="12">
        <v>98500</v>
      </c>
      <c r="G328" s="12">
        <v>3761000</v>
      </c>
      <c r="H328">
        <v>0.31</v>
      </c>
      <c r="I328" s="12">
        <v>8317000</v>
      </c>
    </row>
    <row r="329" spans="1:9">
      <c r="A329" t="s">
        <v>2227</v>
      </c>
      <c r="B329">
        <v>6</v>
      </c>
      <c r="C329" s="12">
        <v>114000</v>
      </c>
      <c r="D329" s="12">
        <v>796000</v>
      </c>
      <c r="E329" s="12">
        <v>461000</v>
      </c>
      <c r="F329" s="12">
        <v>493500</v>
      </c>
      <c r="G329" s="12">
        <v>2766000</v>
      </c>
      <c r="H329">
        <v>0.23</v>
      </c>
      <c r="I329" s="12">
        <v>9312000</v>
      </c>
    </row>
    <row r="330" spans="1:9">
      <c r="A330" t="s">
        <v>2224</v>
      </c>
      <c r="B330">
        <v>19</v>
      </c>
      <c r="C330" s="12">
        <v>52000</v>
      </c>
      <c r="D330" s="12">
        <v>612000</v>
      </c>
      <c r="E330" s="12">
        <v>131158</v>
      </c>
      <c r="F330" s="12">
        <v>94000</v>
      </c>
      <c r="G330" s="12">
        <v>2492000</v>
      </c>
      <c r="H330">
        <v>0.21</v>
      </c>
      <c r="I330" s="12">
        <v>9586000</v>
      </c>
    </row>
    <row r="331" spans="1:9">
      <c r="A331" t="s">
        <v>2229</v>
      </c>
      <c r="B331">
        <v>2</v>
      </c>
      <c r="C331" s="12">
        <v>51000</v>
      </c>
      <c r="D331" s="12">
        <v>67000</v>
      </c>
      <c r="E331" s="12">
        <v>59000</v>
      </c>
      <c r="F331" s="12">
        <v>59000</v>
      </c>
      <c r="G331" s="12">
        <v>118000</v>
      </c>
      <c r="H331">
        <v>0.01</v>
      </c>
      <c r="I331" s="12">
        <v>11960000</v>
      </c>
    </row>
    <row r="332" spans="1:9">
      <c r="A332" t="s">
        <v>2231</v>
      </c>
      <c r="B332">
        <v>22</v>
      </c>
      <c r="C332" s="12">
        <v>51000</v>
      </c>
      <c r="D332" s="12">
        <v>747000</v>
      </c>
      <c r="E332" s="12">
        <v>188682</v>
      </c>
      <c r="F332" s="12">
        <v>87500</v>
      </c>
      <c r="G332" s="12">
        <v>4151000</v>
      </c>
      <c r="H332">
        <v>0.34</v>
      </c>
      <c r="I332" s="12">
        <v>7927000</v>
      </c>
    </row>
    <row r="333" spans="1:9">
      <c r="A333" t="s">
        <v>2233</v>
      </c>
      <c r="B333">
        <v>16</v>
      </c>
      <c r="C333" s="12">
        <v>51000</v>
      </c>
      <c r="D333" s="12">
        <v>643000</v>
      </c>
      <c r="E333" s="12">
        <v>165312</v>
      </c>
      <c r="F333" s="12">
        <v>111000</v>
      </c>
      <c r="G333" s="12">
        <v>2645000</v>
      </c>
      <c r="H333">
        <v>0.22</v>
      </c>
      <c r="I333" s="12">
        <v>9433000</v>
      </c>
    </row>
    <row r="334" spans="1:9">
      <c r="A334" t="s">
        <v>2242</v>
      </c>
      <c r="B334">
        <v>15</v>
      </c>
      <c r="C334" s="12">
        <v>57000</v>
      </c>
      <c r="D334" s="12">
        <v>828000</v>
      </c>
      <c r="E334" s="12">
        <v>189733</v>
      </c>
      <c r="F334" s="12">
        <v>94000</v>
      </c>
      <c r="G334" s="12">
        <v>2846000</v>
      </c>
      <c r="H334">
        <v>0.24</v>
      </c>
      <c r="I334" s="12">
        <v>9232000</v>
      </c>
    </row>
    <row r="335" spans="1:9">
      <c r="A335" t="s">
        <v>2244</v>
      </c>
      <c r="B335">
        <v>8</v>
      </c>
      <c r="C335" s="12">
        <v>54000</v>
      </c>
      <c r="D335" s="12">
        <v>1092000</v>
      </c>
      <c r="E335" s="12">
        <v>377125</v>
      </c>
      <c r="F335" s="12">
        <v>238500</v>
      </c>
      <c r="G335" s="12">
        <v>3017000</v>
      </c>
      <c r="H335">
        <v>0.25</v>
      </c>
      <c r="I335" s="12">
        <v>9061000</v>
      </c>
    </row>
    <row r="336" spans="1:9">
      <c r="A336" t="s">
        <v>2255</v>
      </c>
      <c r="B336">
        <v>12</v>
      </c>
      <c r="C336" s="12">
        <v>68000</v>
      </c>
      <c r="D336" s="12">
        <v>614000</v>
      </c>
      <c r="E336" s="12">
        <v>266167</v>
      </c>
      <c r="F336" s="12">
        <v>246500</v>
      </c>
      <c r="G336" s="12">
        <v>3194000</v>
      </c>
      <c r="H336">
        <v>0.26</v>
      </c>
      <c r="I336" s="12">
        <v>8884000</v>
      </c>
    </row>
    <row r="337" spans="1:9">
      <c r="A337" t="s">
        <v>2249</v>
      </c>
      <c r="B337">
        <v>35</v>
      </c>
      <c r="C337" s="12">
        <v>51000</v>
      </c>
      <c r="D337" s="12">
        <v>571000</v>
      </c>
      <c r="E337" s="12">
        <v>140886</v>
      </c>
      <c r="F337" s="12">
        <v>115000</v>
      </c>
      <c r="G337" s="12">
        <v>4931000</v>
      </c>
      <c r="H337">
        <v>0.41</v>
      </c>
      <c r="I337" s="12">
        <v>7147000</v>
      </c>
    </row>
    <row r="338" spans="1:9">
      <c r="A338" t="s">
        <v>2251</v>
      </c>
      <c r="B338">
        <v>33</v>
      </c>
      <c r="C338" s="12">
        <v>51000</v>
      </c>
      <c r="D338" s="12">
        <v>1012000</v>
      </c>
      <c r="E338" s="12">
        <v>172364</v>
      </c>
      <c r="F338" s="12">
        <v>116000</v>
      </c>
      <c r="G338" s="12">
        <v>5688000</v>
      </c>
      <c r="H338">
        <v>0.47</v>
      </c>
      <c r="I338" s="12">
        <v>6390000</v>
      </c>
    </row>
    <row r="339" spans="1:9">
      <c r="A339" t="s">
        <v>2253</v>
      </c>
      <c r="B339">
        <v>34</v>
      </c>
      <c r="C339" s="12">
        <v>51000</v>
      </c>
      <c r="D339" s="12">
        <v>564000</v>
      </c>
      <c r="E339" s="12">
        <v>167794</v>
      </c>
      <c r="F339" s="12">
        <v>117500</v>
      </c>
      <c r="G339" s="12">
        <v>5705000</v>
      </c>
      <c r="H339">
        <v>0.47</v>
      </c>
      <c r="I339" s="12">
        <v>6373000</v>
      </c>
    </row>
    <row r="340" spans="1:9">
      <c r="A340" t="s">
        <v>2279</v>
      </c>
      <c r="B340">
        <v>11</v>
      </c>
      <c r="C340" s="12">
        <v>60000</v>
      </c>
      <c r="D340" s="12">
        <v>221000</v>
      </c>
      <c r="E340" s="12">
        <v>97636</v>
      </c>
      <c r="F340" s="12">
        <v>78000</v>
      </c>
      <c r="G340" s="12">
        <v>1074000</v>
      </c>
      <c r="H340">
        <v>0.09</v>
      </c>
      <c r="I340" s="12">
        <v>11004000</v>
      </c>
    </row>
    <row r="341" spans="1:9">
      <c r="A341" t="s">
        <v>2282</v>
      </c>
      <c r="B341">
        <v>10</v>
      </c>
      <c r="C341" s="12">
        <v>62000</v>
      </c>
      <c r="D341" s="12">
        <v>221000</v>
      </c>
      <c r="E341" s="12">
        <v>98200</v>
      </c>
      <c r="F341" s="12">
        <v>79000</v>
      </c>
      <c r="G341" s="12">
        <v>982000</v>
      </c>
      <c r="H341">
        <v>0.08</v>
      </c>
      <c r="I341" s="12">
        <v>11096000</v>
      </c>
    </row>
    <row r="342" spans="1:9">
      <c r="A342" t="s">
        <v>2263</v>
      </c>
      <c r="B342">
        <v>13</v>
      </c>
      <c r="C342" s="12">
        <v>60000</v>
      </c>
      <c r="D342" s="12">
        <v>813000</v>
      </c>
      <c r="E342" s="12">
        <v>231000</v>
      </c>
      <c r="F342" s="12">
        <v>120000</v>
      </c>
      <c r="G342" s="12">
        <v>3003000</v>
      </c>
      <c r="H342">
        <v>0.25</v>
      </c>
      <c r="I342" s="12">
        <v>9075000</v>
      </c>
    </row>
    <row r="343" spans="1:9">
      <c r="A343" t="s">
        <v>2288</v>
      </c>
      <c r="B343">
        <v>16</v>
      </c>
      <c r="C343" s="12">
        <v>59000</v>
      </c>
      <c r="D343" s="12">
        <v>872000</v>
      </c>
      <c r="E343" s="12">
        <v>301000</v>
      </c>
      <c r="F343" s="12">
        <v>166500</v>
      </c>
      <c r="G343" s="12">
        <v>4816000</v>
      </c>
      <c r="H343">
        <v>0.4</v>
      </c>
      <c r="I343" s="12">
        <v>7262000</v>
      </c>
    </row>
    <row r="344" spans="1:9">
      <c r="A344" t="s">
        <v>2311</v>
      </c>
      <c r="B344">
        <v>23</v>
      </c>
      <c r="C344" s="12">
        <v>56000</v>
      </c>
      <c r="D344" s="12">
        <v>622000</v>
      </c>
      <c r="E344" s="12">
        <v>227348</v>
      </c>
      <c r="F344" s="12">
        <v>190000</v>
      </c>
      <c r="G344" s="12">
        <v>5229000</v>
      </c>
      <c r="H344">
        <v>0.43</v>
      </c>
      <c r="I344" s="12">
        <v>6849000</v>
      </c>
    </row>
    <row r="345" spans="1:9">
      <c r="A345" t="s">
        <v>2342</v>
      </c>
      <c r="B345">
        <v>14</v>
      </c>
      <c r="C345" s="12">
        <v>51000</v>
      </c>
      <c r="D345" s="12">
        <v>847000</v>
      </c>
      <c r="E345" s="12">
        <v>264071</v>
      </c>
      <c r="F345" s="12">
        <v>253500</v>
      </c>
      <c r="G345" s="12">
        <v>3697000</v>
      </c>
      <c r="H345">
        <v>0.31</v>
      </c>
      <c r="I345" s="12">
        <v>8381000</v>
      </c>
    </row>
    <row r="346" spans="1:9">
      <c r="A346" t="s">
        <v>2370</v>
      </c>
      <c r="B346">
        <v>23</v>
      </c>
      <c r="C346" s="12">
        <v>57000</v>
      </c>
      <c r="D346" s="12">
        <v>457000</v>
      </c>
      <c r="E346" s="12">
        <v>128478</v>
      </c>
      <c r="F346" s="12">
        <v>86000</v>
      </c>
      <c r="G346" s="12">
        <v>2955000</v>
      </c>
      <c r="H346">
        <v>0.24</v>
      </c>
      <c r="I346" s="12">
        <v>9123000</v>
      </c>
    </row>
    <row r="347" spans="1:9">
      <c r="A347" t="s">
        <v>2382</v>
      </c>
      <c r="B347">
        <v>25</v>
      </c>
      <c r="C347" s="12">
        <v>53000</v>
      </c>
      <c r="D347" s="12">
        <v>988000</v>
      </c>
      <c r="E347" s="12">
        <v>198960</v>
      </c>
      <c r="F347" s="12">
        <v>111000</v>
      </c>
      <c r="G347" s="12">
        <v>4974000</v>
      </c>
      <c r="H347">
        <v>0.41</v>
      </c>
      <c r="I347" s="12">
        <v>7104000</v>
      </c>
    </row>
    <row r="348" spans="1:9">
      <c r="A348" t="s">
        <v>2386</v>
      </c>
      <c r="B348">
        <v>36</v>
      </c>
      <c r="C348" s="12">
        <v>55000</v>
      </c>
      <c r="D348" s="12">
        <v>949000</v>
      </c>
      <c r="E348" s="12">
        <v>264556</v>
      </c>
      <c r="F348" s="12">
        <v>188500</v>
      </c>
      <c r="G348" s="12">
        <v>9524000</v>
      </c>
      <c r="H348">
        <v>0.79</v>
      </c>
      <c r="I348" s="12">
        <v>2554000</v>
      </c>
    </row>
    <row r="349" spans="1:9">
      <c r="A349" t="s">
        <v>2388</v>
      </c>
      <c r="B349">
        <v>29</v>
      </c>
      <c r="C349" s="12">
        <v>52000</v>
      </c>
      <c r="D349" s="12">
        <v>651000</v>
      </c>
      <c r="E349" s="12">
        <v>131207</v>
      </c>
      <c r="F349" s="12">
        <v>71000</v>
      </c>
      <c r="G349" s="12">
        <v>3805000</v>
      </c>
      <c r="H349">
        <v>0.32</v>
      </c>
      <c r="I349" s="12">
        <v>8273000</v>
      </c>
    </row>
    <row r="350" spans="1:9">
      <c r="A350" t="s">
        <v>2406</v>
      </c>
      <c r="B350">
        <v>43</v>
      </c>
      <c r="C350" s="12">
        <v>51000</v>
      </c>
      <c r="D350" s="12">
        <v>738000</v>
      </c>
      <c r="E350" s="12">
        <v>154372</v>
      </c>
      <c r="F350" s="12">
        <v>101000</v>
      </c>
      <c r="G350" s="12">
        <v>6638000</v>
      </c>
      <c r="H350">
        <v>0.55000000000000004</v>
      </c>
      <c r="I350" s="12">
        <v>5440000</v>
      </c>
    </row>
    <row r="351" spans="1:9">
      <c r="A351" t="s">
        <v>2665</v>
      </c>
      <c r="B351">
        <v>34</v>
      </c>
      <c r="C351" s="12">
        <v>52000</v>
      </c>
      <c r="D351" s="12">
        <v>925000</v>
      </c>
      <c r="E351" s="12">
        <v>288853</v>
      </c>
      <c r="F351" s="12">
        <v>224500</v>
      </c>
      <c r="G351" s="12">
        <v>9821000</v>
      </c>
      <c r="H351">
        <v>0.81</v>
      </c>
      <c r="I351" s="12">
        <v>2257000</v>
      </c>
    </row>
    <row r="352" spans="1:9">
      <c r="A352" t="s">
        <v>2670</v>
      </c>
      <c r="B352">
        <v>31</v>
      </c>
      <c r="C352" s="12">
        <v>55000</v>
      </c>
      <c r="D352" s="12">
        <v>829000</v>
      </c>
      <c r="E352" s="12">
        <v>261484</v>
      </c>
      <c r="F352" s="12">
        <v>207000</v>
      </c>
      <c r="G352" s="12">
        <v>8106000</v>
      </c>
      <c r="H352">
        <v>0.67</v>
      </c>
      <c r="I352" s="12">
        <v>3972000</v>
      </c>
    </row>
    <row r="353" spans="1:9">
      <c r="A353" t="s">
        <v>2716</v>
      </c>
      <c r="B353">
        <v>24</v>
      </c>
      <c r="C353" s="12">
        <v>62000</v>
      </c>
      <c r="D353" s="12">
        <v>852000</v>
      </c>
      <c r="E353" s="12">
        <v>354333</v>
      </c>
      <c r="F353" s="12">
        <v>305500</v>
      </c>
      <c r="G353" s="12">
        <v>8504000</v>
      </c>
      <c r="H353">
        <v>0.7</v>
      </c>
      <c r="I353" s="12">
        <v>3574000</v>
      </c>
    </row>
    <row r="354" spans="1:9">
      <c r="A354" t="s">
        <v>2718</v>
      </c>
      <c r="B354">
        <v>44</v>
      </c>
      <c r="C354" s="12">
        <v>55000</v>
      </c>
      <c r="D354" s="12">
        <v>785000</v>
      </c>
      <c r="E354" s="12">
        <v>235727</v>
      </c>
      <c r="F354" s="12">
        <v>156500</v>
      </c>
      <c r="G354" s="12">
        <v>10372000</v>
      </c>
      <c r="H354">
        <v>0.86</v>
      </c>
      <c r="I354" s="12">
        <v>1706000</v>
      </c>
    </row>
    <row r="355" spans="1:9">
      <c r="A355" t="s">
        <v>2726</v>
      </c>
      <c r="B355">
        <v>29</v>
      </c>
      <c r="C355" s="12">
        <v>51000</v>
      </c>
      <c r="D355" s="12">
        <v>1091000</v>
      </c>
      <c r="E355" s="12">
        <v>278966</v>
      </c>
      <c r="F355" s="12">
        <v>150000</v>
      </c>
      <c r="G355" s="12">
        <v>8090000</v>
      </c>
      <c r="H355">
        <v>0.67</v>
      </c>
      <c r="I355" s="12">
        <v>3988000</v>
      </c>
    </row>
    <row r="356" spans="1:9">
      <c r="A356" t="s">
        <v>2729</v>
      </c>
      <c r="B356">
        <v>28</v>
      </c>
      <c r="C356" s="12">
        <v>52000</v>
      </c>
      <c r="D356" s="12">
        <v>1091000</v>
      </c>
      <c r="E356" s="12">
        <v>317500</v>
      </c>
      <c r="F356" s="12">
        <v>167500</v>
      </c>
      <c r="G356" s="12">
        <v>8890000</v>
      </c>
      <c r="H356">
        <v>0.74</v>
      </c>
      <c r="I356" s="12">
        <v>3188000</v>
      </c>
    </row>
    <row r="357" spans="1:9">
      <c r="A357" t="s">
        <v>2732</v>
      </c>
      <c r="B357">
        <v>25</v>
      </c>
      <c r="C357" s="12">
        <v>51000</v>
      </c>
      <c r="D357" s="12">
        <v>1079000</v>
      </c>
      <c r="E357" s="12">
        <v>344160</v>
      </c>
      <c r="F357" s="12">
        <v>303000</v>
      </c>
      <c r="G357" s="12">
        <v>8604000</v>
      </c>
      <c r="H357">
        <v>0.71</v>
      </c>
      <c r="I357" s="12">
        <v>3474000</v>
      </c>
    </row>
    <row r="358" spans="1:9">
      <c r="A358" t="s">
        <v>2734</v>
      </c>
      <c r="B358">
        <v>24</v>
      </c>
      <c r="C358" s="12">
        <v>52000</v>
      </c>
      <c r="D358" s="12">
        <v>1079000</v>
      </c>
      <c r="E358" s="12">
        <v>366625</v>
      </c>
      <c r="F358" s="12">
        <v>311000</v>
      </c>
      <c r="G358" s="12">
        <v>8799000</v>
      </c>
      <c r="H358">
        <v>0.73</v>
      </c>
      <c r="I358" s="12">
        <v>3279000</v>
      </c>
    </row>
    <row r="359" spans="1:9">
      <c r="A359" t="s">
        <v>2747</v>
      </c>
      <c r="B359">
        <v>33</v>
      </c>
      <c r="C359" s="12">
        <v>51000</v>
      </c>
      <c r="D359" s="12">
        <v>921000</v>
      </c>
      <c r="E359" s="12">
        <v>318879</v>
      </c>
      <c r="F359" s="12">
        <v>236000</v>
      </c>
      <c r="G359" s="12">
        <v>10523000</v>
      </c>
      <c r="H359">
        <v>0.87</v>
      </c>
      <c r="I359" s="12">
        <v>1555000</v>
      </c>
    </row>
    <row r="360" spans="1:9">
      <c r="A360" t="s">
        <v>2749</v>
      </c>
      <c r="B360">
        <v>38</v>
      </c>
      <c r="C360" s="12">
        <v>53000</v>
      </c>
      <c r="D360" s="12">
        <v>693000</v>
      </c>
      <c r="E360" s="12">
        <v>181053</v>
      </c>
      <c r="F360" s="12">
        <v>132000</v>
      </c>
      <c r="G360" s="12">
        <v>6880000</v>
      </c>
      <c r="H360">
        <v>0.56999999999999995</v>
      </c>
      <c r="I360" s="12">
        <v>5198000</v>
      </c>
    </row>
    <row r="361" spans="1:9">
      <c r="A361" t="s">
        <v>2754</v>
      </c>
      <c r="B361">
        <v>39</v>
      </c>
      <c r="C361" s="12">
        <v>51000</v>
      </c>
      <c r="D361" s="12">
        <v>1092000</v>
      </c>
      <c r="E361" s="12">
        <v>220051</v>
      </c>
      <c r="F361" s="12">
        <v>136000</v>
      </c>
      <c r="G361" s="12">
        <v>8582000</v>
      </c>
      <c r="H361">
        <v>0.71</v>
      </c>
      <c r="I361" s="12">
        <v>3496000</v>
      </c>
    </row>
    <row r="362" spans="1:9">
      <c r="A362" t="s">
        <v>2751</v>
      </c>
      <c r="B362">
        <v>36</v>
      </c>
      <c r="C362" s="12">
        <v>51000</v>
      </c>
      <c r="D362" s="12">
        <v>1092000</v>
      </c>
      <c r="E362" s="12">
        <v>228778</v>
      </c>
      <c r="F362" s="12">
        <v>130000</v>
      </c>
      <c r="G362" s="12">
        <v>8236000</v>
      </c>
      <c r="H362">
        <v>0.68</v>
      </c>
      <c r="I362" s="12">
        <v>3842000</v>
      </c>
    </row>
    <row r="363" spans="1:9">
      <c r="A363" t="s">
        <v>2756</v>
      </c>
      <c r="B363">
        <v>38</v>
      </c>
      <c r="C363" s="12">
        <v>52000</v>
      </c>
      <c r="D363" s="12">
        <v>1092000</v>
      </c>
      <c r="E363" s="12">
        <v>220368</v>
      </c>
      <c r="F363" s="12">
        <v>130000</v>
      </c>
      <c r="G363" s="12">
        <v>8374000</v>
      </c>
      <c r="H363">
        <v>0.69</v>
      </c>
      <c r="I363" s="12">
        <v>3704000</v>
      </c>
    </row>
    <row r="364" spans="1:9">
      <c r="A364" t="s">
        <v>2760</v>
      </c>
      <c r="B364">
        <v>35</v>
      </c>
      <c r="C364" s="12">
        <v>52000</v>
      </c>
      <c r="D364" s="12">
        <v>1073000</v>
      </c>
      <c r="E364" s="12">
        <v>254171</v>
      </c>
      <c r="F364" s="12">
        <v>179000</v>
      </c>
      <c r="G364" s="12">
        <v>8896000</v>
      </c>
      <c r="H364">
        <v>0.74</v>
      </c>
      <c r="I364" s="12">
        <v>3182000</v>
      </c>
    </row>
    <row r="365" spans="1:9">
      <c r="A365" t="s">
        <v>2762</v>
      </c>
      <c r="B365">
        <v>26</v>
      </c>
      <c r="C365" s="12">
        <v>52000</v>
      </c>
      <c r="D365" s="12">
        <v>1091000</v>
      </c>
      <c r="E365" s="12">
        <v>380423</v>
      </c>
      <c r="F365" s="12">
        <v>251500</v>
      </c>
      <c r="G365" s="12">
        <v>9891000</v>
      </c>
      <c r="H365">
        <v>0.82</v>
      </c>
      <c r="I365" s="12">
        <v>2187000</v>
      </c>
    </row>
    <row r="366" spans="1:9">
      <c r="A366" t="s">
        <v>2768</v>
      </c>
      <c r="B366">
        <v>26</v>
      </c>
      <c r="C366" s="12">
        <v>53000</v>
      </c>
      <c r="D366" s="12">
        <v>1092000</v>
      </c>
      <c r="E366" s="12">
        <v>416731</v>
      </c>
      <c r="F366" s="12">
        <v>338500</v>
      </c>
      <c r="G366" s="12">
        <v>10835000</v>
      </c>
      <c r="H366">
        <v>0.9</v>
      </c>
      <c r="I366" s="12">
        <v>1243000</v>
      </c>
    </row>
    <row r="367" spans="1:9">
      <c r="A367" t="s">
        <v>2770</v>
      </c>
      <c r="B367">
        <v>39</v>
      </c>
      <c r="C367" s="12">
        <v>53000</v>
      </c>
      <c r="D367" s="12">
        <v>949000</v>
      </c>
      <c r="E367" s="12">
        <v>261179</v>
      </c>
      <c r="F367" s="12">
        <v>196000</v>
      </c>
      <c r="G367" s="12">
        <v>10186000</v>
      </c>
      <c r="H367">
        <v>0.84</v>
      </c>
      <c r="I367" s="12">
        <v>1892000</v>
      </c>
    </row>
    <row r="368" spans="1:9">
      <c r="A368" t="s">
        <v>2772</v>
      </c>
      <c r="B368">
        <v>27</v>
      </c>
      <c r="C368" s="12">
        <v>51000</v>
      </c>
      <c r="D368" s="12">
        <v>1092000</v>
      </c>
      <c r="E368" s="12">
        <v>352889</v>
      </c>
      <c r="F368" s="12">
        <v>201000</v>
      </c>
      <c r="G368" s="12">
        <v>9528000</v>
      </c>
      <c r="H368">
        <v>0.79</v>
      </c>
      <c r="I368" s="12">
        <v>2550000</v>
      </c>
    </row>
    <row r="369" spans="1:9">
      <c r="A369" t="s">
        <v>2774</v>
      </c>
      <c r="B369">
        <v>25</v>
      </c>
      <c r="C369" s="12">
        <v>51000</v>
      </c>
      <c r="D369" s="12">
        <v>1532000</v>
      </c>
      <c r="E369" s="12">
        <v>339840</v>
      </c>
      <c r="F369" s="12">
        <v>107000</v>
      </c>
      <c r="G369" s="12">
        <v>8496000</v>
      </c>
      <c r="H369">
        <v>0.7</v>
      </c>
      <c r="I369" s="12">
        <v>3582000</v>
      </c>
    </row>
    <row r="370" spans="1:9">
      <c r="A370" t="s">
        <v>2783</v>
      </c>
      <c r="B370">
        <v>23</v>
      </c>
      <c r="C370" s="12">
        <v>66000</v>
      </c>
      <c r="D370" s="12">
        <v>1079000</v>
      </c>
      <c r="E370" s="12">
        <v>437000</v>
      </c>
      <c r="F370" s="12">
        <v>361000</v>
      </c>
      <c r="G370" s="12">
        <v>10051000</v>
      </c>
      <c r="H370">
        <v>0.83</v>
      </c>
      <c r="I370" s="12">
        <v>2027000</v>
      </c>
    </row>
    <row r="371" spans="1:9">
      <c r="A371" t="s">
        <v>2778</v>
      </c>
      <c r="B371">
        <v>24</v>
      </c>
      <c r="C371" s="12">
        <v>51000</v>
      </c>
      <c r="D371" s="12">
        <v>1091000</v>
      </c>
      <c r="E371" s="12">
        <v>410292</v>
      </c>
      <c r="F371" s="12">
        <v>333500</v>
      </c>
      <c r="G371" s="12">
        <v>9847000</v>
      </c>
      <c r="H371">
        <v>0.82</v>
      </c>
      <c r="I371" s="12">
        <v>2231000</v>
      </c>
    </row>
    <row r="372" spans="1:9">
      <c r="A372" t="s">
        <v>2776</v>
      </c>
      <c r="B372">
        <v>26</v>
      </c>
      <c r="C372" s="12">
        <v>64000</v>
      </c>
      <c r="D372" s="12">
        <v>1079000</v>
      </c>
      <c r="E372" s="12">
        <v>386423</v>
      </c>
      <c r="F372" s="12">
        <v>298500</v>
      </c>
      <c r="G372" s="12">
        <v>10047000</v>
      </c>
      <c r="H372">
        <v>0.83</v>
      </c>
      <c r="I372" s="12">
        <v>2031000</v>
      </c>
    </row>
    <row r="373" spans="1:9">
      <c r="A373" t="s">
        <v>2780</v>
      </c>
      <c r="B373">
        <v>21</v>
      </c>
      <c r="C373" s="12">
        <v>52000</v>
      </c>
      <c r="D373" s="12">
        <v>1092000</v>
      </c>
      <c r="E373" s="12">
        <v>504381</v>
      </c>
      <c r="F373" s="12">
        <v>440000</v>
      </c>
      <c r="G373" s="12">
        <v>10592000</v>
      </c>
      <c r="H373">
        <v>0.88</v>
      </c>
      <c r="I373" s="12">
        <v>1486000</v>
      </c>
    </row>
    <row r="374" spans="1:9">
      <c r="A374" t="s">
        <v>2786</v>
      </c>
      <c r="B374">
        <v>21</v>
      </c>
      <c r="C374" s="12">
        <v>107000</v>
      </c>
      <c r="D374" s="12">
        <v>1532000</v>
      </c>
      <c r="E374" s="12">
        <v>529143</v>
      </c>
      <c r="F374" s="12">
        <v>440000</v>
      </c>
      <c r="G374" s="12">
        <v>11112000</v>
      </c>
      <c r="H374">
        <v>0.92</v>
      </c>
      <c r="I374" s="12">
        <v>966000</v>
      </c>
    </row>
    <row r="375" spans="1:9">
      <c r="A375" t="s">
        <v>2788</v>
      </c>
      <c r="B375">
        <v>23</v>
      </c>
      <c r="C375" s="12">
        <v>52000</v>
      </c>
      <c r="D375" s="12">
        <v>1532000</v>
      </c>
      <c r="E375" s="12">
        <v>457783</v>
      </c>
      <c r="F375" s="12">
        <v>307000</v>
      </c>
      <c r="G375" s="12">
        <v>10529000</v>
      </c>
      <c r="H375">
        <v>0.87</v>
      </c>
      <c r="I375" s="12">
        <v>1549000</v>
      </c>
    </row>
    <row r="376" spans="1:9">
      <c r="A376" t="s">
        <v>2792</v>
      </c>
      <c r="B376">
        <v>23</v>
      </c>
      <c r="C376" s="12">
        <v>51000</v>
      </c>
      <c r="D376" s="12">
        <v>1532000</v>
      </c>
      <c r="E376" s="12">
        <v>461913</v>
      </c>
      <c r="F376" s="12">
        <v>440000</v>
      </c>
      <c r="G376" s="12">
        <v>10624000</v>
      </c>
      <c r="H376">
        <v>0.88</v>
      </c>
      <c r="I376" s="12">
        <v>1454000</v>
      </c>
    </row>
    <row r="377" spans="1:9">
      <c r="A377" t="s">
        <v>2795</v>
      </c>
      <c r="B377">
        <v>19</v>
      </c>
      <c r="C377" s="12">
        <v>51000</v>
      </c>
      <c r="D377" s="12">
        <v>1532000</v>
      </c>
      <c r="E377" s="12">
        <v>574316</v>
      </c>
      <c r="F377" s="12">
        <v>563000</v>
      </c>
      <c r="G377" s="12">
        <v>10912000</v>
      </c>
      <c r="H377">
        <v>0.9</v>
      </c>
      <c r="I377" s="12">
        <v>1166000</v>
      </c>
    </row>
    <row r="378" spans="1:9">
      <c r="A378" t="s">
        <v>2797</v>
      </c>
      <c r="B378">
        <v>21</v>
      </c>
      <c r="C378" s="12">
        <v>51000</v>
      </c>
      <c r="D378" s="12">
        <v>1532000</v>
      </c>
      <c r="E378" s="12">
        <v>512048</v>
      </c>
      <c r="F378" s="12">
        <v>479000</v>
      </c>
      <c r="G378" s="12">
        <v>10753000</v>
      </c>
      <c r="H378">
        <v>0.89</v>
      </c>
      <c r="I378" s="12">
        <v>1325000</v>
      </c>
    </row>
    <row r="379" spans="1:9">
      <c r="A379" t="s">
        <v>2790</v>
      </c>
      <c r="B379">
        <v>21</v>
      </c>
      <c r="C379" s="12">
        <v>51000</v>
      </c>
      <c r="D379" s="12">
        <v>1532000</v>
      </c>
      <c r="E379" s="12">
        <v>496333</v>
      </c>
      <c r="F379" s="12">
        <v>312000</v>
      </c>
      <c r="G379" s="12">
        <v>10423000</v>
      </c>
      <c r="H379">
        <v>0.86</v>
      </c>
      <c r="I379" s="12">
        <v>1655000</v>
      </c>
    </row>
    <row r="380" spans="1:9">
      <c r="A380" t="s">
        <v>2801</v>
      </c>
      <c r="B380">
        <v>21</v>
      </c>
      <c r="C380" s="12">
        <v>51000</v>
      </c>
      <c r="D380" s="12">
        <v>1525000</v>
      </c>
      <c r="E380" s="12">
        <v>519000</v>
      </c>
      <c r="F380" s="12">
        <v>561000</v>
      </c>
      <c r="G380" s="12">
        <v>10899000</v>
      </c>
      <c r="H380">
        <v>0.9</v>
      </c>
      <c r="I380" s="12">
        <v>1179000</v>
      </c>
    </row>
    <row r="381" spans="1:9">
      <c r="A381" t="s">
        <v>2799</v>
      </c>
      <c r="B381">
        <v>22</v>
      </c>
      <c r="C381" s="12">
        <v>51000</v>
      </c>
      <c r="D381" s="12">
        <v>1532000</v>
      </c>
      <c r="E381" s="12">
        <v>486409</v>
      </c>
      <c r="F381" s="12">
        <v>459500</v>
      </c>
      <c r="G381" s="12">
        <v>10701000</v>
      </c>
      <c r="H381">
        <v>0.89</v>
      </c>
      <c r="I381" s="12">
        <v>1377000</v>
      </c>
    </row>
    <row r="382" spans="1:9">
      <c r="A382" t="s">
        <v>2803</v>
      </c>
      <c r="B382">
        <v>22</v>
      </c>
      <c r="C382" s="12">
        <v>51000</v>
      </c>
      <c r="D382" s="12">
        <v>1532000</v>
      </c>
      <c r="E382" s="12">
        <v>481500</v>
      </c>
      <c r="F382" s="12">
        <v>459500</v>
      </c>
      <c r="G382" s="12">
        <v>10593000</v>
      </c>
      <c r="H382">
        <v>0.88</v>
      </c>
      <c r="I382" s="12">
        <v>1485000</v>
      </c>
    </row>
    <row r="383" spans="1:9">
      <c r="A383" t="s">
        <v>2805</v>
      </c>
      <c r="B383">
        <v>20</v>
      </c>
      <c r="C383" s="12">
        <v>54000</v>
      </c>
      <c r="D383" s="12">
        <v>1532000</v>
      </c>
      <c r="E383" s="12">
        <v>529550</v>
      </c>
      <c r="F383" s="12">
        <v>503000</v>
      </c>
      <c r="G383" s="12">
        <v>10591000</v>
      </c>
      <c r="H383">
        <v>0.88</v>
      </c>
      <c r="I383" s="12">
        <v>1487000</v>
      </c>
    </row>
    <row r="384" spans="1:9">
      <c r="A384" t="s">
        <v>2807</v>
      </c>
      <c r="B384">
        <v>19</v>
      </c>
      <c r="C384" s="12">
        <v>51000</v>
      </c>
      <c r="D384" s="12">
        <v>1532000</v>
      </c>
      <c r="E384" s="12">
        <v>578368</v>
      </c>
      <c r="F384" s="12">
        <v>531000</v>
      </c>
      <c r="G384" s="12">
        <v>10989000</v>
      </c>
      <c r="H384">
        <v>0.91</v>
      </c>
      <c r="I384" s="12">
        <v>1089000</v>
      </c>
    </row>
    <row r="385" spans="1:9">
      <c r="A385" t="s">
        <v>2813</v>
      </c>
      <c r="B385">
        <v>24</v>
      </c>
      <c r="C385" s="12">
        <v>75000</v>
      </c>
      <c r="D385" s="12">
        <v>1092000</v>
      </c>
      <c r="E385" s="12">
        <v>454667</v>
      </c>
      <c r="F385" s="12">
        <v>317500</v>
      </c>
      <c r="G385" s="12">
        <v>10912000</v>
      </c>
      <c r="H385">
        <v>0.9</v>
      </c>
      <c r="I385" s="12">
        <v>1166000</v>
      </c>
    </row>
    <row r="386" spans="1:9">
      <c r="A386" t="s">
        <v>2811</v>
      </c>
      <c r="B386">
        <v>26</v>
      </c>
      <c r="C386" s="12">
        <v>51000</v>
      </c>
      <c r="D386" s="12">
        <v>1062000</v>
      </c>
      <c r="E386" s="12">
        <v>391462</v>
      </c>
      <c r="F386" s="12">
        <v>291500</v>
      </c>
      <c r="G386" s="12">
        <v>10178000</v>
      </c>
      <c r="H386">
        <v>0.84</v>
      </c>
      <c r="I386" s="12">
        <v>1900000</v>
      </c>
    </row>
    <row r="387" spans="1:9">
      <c r="A387" t="s">
        <v>2817</v>
      </c>
      <c r="B387">
        <v>25</v>
      </c>
      <c r="C387" s="12">
        <v>51000</v>
      </c>
      <c r="D387" s="12">
        <v>1092000</v>
      </c>
      <c r="E387" s="12">
        <v>421440</v>
      </c>
      <c r="F387" s="12">
        <v>343000</v>
      </c>
      <c r="G387" s="12">
        <v>10536000</v>
      </c>
      <c r="H387">
        <v>0.87</v>
      </c>
      <c r="I387" s="12">
        <v>1542000</v>
      </c>
    </row>
    <row r="388" spans="1:9">
      <c r="A388" t="s">
        <v>2819</v>
      </c>
      <c r="B388">
        <v>26</v>
      </c>
      <c r="C388" s="12">
        <v>51000</v>
      </c>
      <c r="D388" s="12">
        <v>1092000</v>
      </c>
      <c r="E388" s="12">
        <v>401577</v>
      </c>
      <c r="F388" s="12">
        <v>307000</v>
      </c>
      <c r="G388" s="12">
        <v>10441000</v>
      </c>
      <c r="H388">
        <v>0.86</v>
      </c>
      <c r="I388" s="12">
        <v>1637000</v>
      </c>
    </row>
    <row r="389" spans="1:9">
      <c r="A389" t="s">
        <v>2821</v>
      </c>
      <c r="B389">
        <v>24</v>
      </c>
      <c r="C389" s="12">
        <v>51000</v>
      </c>
      <c r="D389" s="12">
        <v>1091000</v>
      </c>
      <c r="E389" s="12">
        <v>434917</v>
      </c>
      <c r="F389" s="12">
        <v>307000</v>
      </c>
      <c r="G389" s="12">
        <v>10438000</v>
      </c>
      <c r="H389">
        <v>0.86</v>
      </c>
      <c r="I389" s="12">
        <v>1640000</v>
      </c>
    </row>
    <row r="390" spans="1:9">
      <c r="A390" t="s">
        <v>2815</v>
      </c>
      <c r="B390">
        <v>23</v>
      </c>
      <c r="C390" s="12">
        <v>72000</v>
      </c>
      <c r="D390" s="12">
        <v>1092000</v>
      </c>
      <c r="E390" s="12">
        <v>465261</v>
      </c>
      <c r="F390" s="12">
        <v>361000</v>
      </c>
      <c r="G390" s="12">
        <v>10701000</v>
      </c>
      <c r="H390">
        <v>0.89</v>
      </c>
      <c r="I390" s="12">
        <v>1377000</v>
      </c>
    </row>
    <row r="391" spans="1:9">
      <c r="A391" t="s">
        <v>2823</v>
      </c>
      <c r="B391">
        <v>26</v>
      </c>
      <c r="C391" s="12">
        <v>51000</v>
      </c>
      <c r="D391" s="12">
        <v>1092000</v>
      </c>
      <c r="E391" s="12">
        <v>395154</v>
      </c>
      <c r="F391" s="12">
        <v>307000</v>
      </c>
      <c r="G391" s="12">
        <v>10274000</v>
      </c>
      <c r="H391">
        <v>0.85</v>
      </c>
      <c r="I391" s="12">
        <v>1804000</v>
      </c>
    </row>
    <row r="392" spans="1:9">
      <c r="A392" t="s">
        <v>2829</v>
      </c>
      <c r="B392">
        <v>20</v>
      </c>
      <c r="C392" s="12">
        <v>55000</v>
      </c>
      <c r="D392" s="12">
        <v>789000</v>
      </c>
      <c r="E392" s="12">
        <v>306800</v>
      </c>
      <c r="F392" s="12">
        <v>205000</v>
      </c>
      <c r="G392" s="12">
        <v>6136000</v>
      </c>
      <c r="H392">
        <v>0.51</v>
      </c>
      <c r="I392" s="12">
        <v>5942000</v>
      </c>
    </row>
    <row r="393" spans="1:9">
      <c r="A393" t="s">
        <v>2834</v>
      </c>
      <c r="B393">
        <v>35</v>
      </c>
      <c r="C393" s="12">
        <v>52000</v>
      </c>
      <c r="D393" s="12">
        <v>949000</v>
      </c>
      <c r="E393" s="12">
        <v>234429</v>
      </c>
      <c r="F393" s="12">
        <v>155000</v>
      </c>
      <c r="G393" s="12">
        <v>8205000</v>
      </c>
      <c r="H393">
        <v>0.68</v>
      </c>
      <c r="I393" s="12">
        <v>3873000</v>
      </c>
    </row>
    <row r="394" spans="1:9">
      <c r="A394" t="s">
        <v>2842</v>
      </c>
      <c r="B394">
        <v>17</v>
      </c>
      <c r="C394" s="12">
        <v>54000</v>
      </c>
      <c r="D394" s="12">
        <v>886000</v>
      </c>
      <c r="E394" s="12">
        <v>181588</v>
      </c>
      <c r="F394" s="12">
        <v>90000</v>
      </c>
      <c r="G394" s="12">
        <v>3087000</v>
      </c>
      <c r="H394">
        <v>0.26</v>
      </c>
      <c r="I394" s="12">
        <v>8991000</v>
      </c>
    </row>
    <row r="395" spans="1:9">
      <c r="A395" t="s">
        <v>2845</v>
      </c>
      <c r="B395">
        <v>20</v>
      </c>
      <c r="C395" s="12">
        <v>54000</v>
      </c>
      <c r="D395" s="12">
        <v>739000</v>
      </c>
      <c r="E395" s="12">
        <v>244650</v>
      </c>
      <c r="F395" s="12">
        <v>196000</v>
      </c>
      <c r="G395" s="12">
        <v>4893000</v>
      </c>
      <c r="H395">
        <v>0.41</v>
      </c>
      <c r="I395" s="12">
        <v>7185000</v>
      </c>
    </row>
    <row r="396" spans="1:9">
      <c r="A396" t="s">
        <v>2849</v>
      </c>
      <c r="B396">
        <v>13</v>
      </c>
      <c r="C396" s="12">
        <v>53000</v>
      </c>
      <c r="D396" s="12">
        <v>1128000</v>
      </c>
      <c r="E396" s="12">
        <v>238846</v>
      </c>
      <c r="F396" s="12">
        <v>89000</v>
      </c>
      <c r="G396" s="12">
        <v>3105000</v>
      </c>
      <c r="H396">
        <v>0.26</v>
      </c>
      <c r="I396" s="12">
        <v>8973000</v>
      </c>
    </row>
    <row r="397" spans="1:9">
      <c r="A397" t="s">
        <v>2851</v>
      </c>
      <c r="B397">
        <v>21</v>
      </c>
      <c r="C397" s="12">
        <v>51000</v>
      </c>
      <c r="D397" s="12">
        <v>1040000</v>
      </c>
      <c r="E397" s="12">
        <v>265000</v>
      </c>
      <c r="F397" s="12">
        <v>107000</v>
      </c>
      <c r="G397" s="12">
        <v>5565000</v>
      </c>
      <c r="H397">
        <v>0.46</v>
      </c>
      <c r="I397" s="12">
        <v>6513000</v>
      </c>
    </row>
    <row r="398" spans="1:9">
      <c r="A398" t="s">
        <v>2854</v>
      </c>
      <c r="B398">
        <v>29</v>
      </c>
      <c r="C398" s="12">
        <v>54000</v>
      </c>
      <c r="D398" s="12">
        <v>863000</v>
      </c>
      <c r="E398" s="12">
        <v>246793</v>
      </c>
      <c r="F398" s="12">
        <v>143000</v>
      </c>
      <c r="G398" s="12">
        <v>7157000</v>
      </c>
      <c r="H398">
        <v>0.59</v>
      </c>
      <c r="I398" s="12">
        <v>4921000</v>
      </c>
    </row>
    <row r="399" spans="1:9">
      <c r="A399" t="s">
        <v>2857</v>
      </c>
      <c r="B399">
        <v>32</v>
      </c>
      <c r="C399" s="12">
        <v>52000</v>
      </c>
      <c r="D399" s="12">
        <v>1092000</v>
      </c>
      <c r="E399" s="12">
        <v>334594</v>
      </c>
      <c r="F399" s="12">
        <v>247500</v>
      </c>
      <c r="G399" s="12">
        <v>10707000</v>
      </c>
      <c r="H399">
        <v>0.89</v>
      </c>
      <c r="I399" s="12">
        <v>1371000</v>
      </c>
    </row>
    <row r="400" spans="1:9">
      <c r="A400" t="s">
        <v>2866</v>
      </c>
      <c r="B400">
        <v>17</v>
      </c>
      <c r="C400" s="12">
        <v>51000</v>
      </c>
      <c r="D400" s="12">
        <v>554000</v>
      </c>
      <c r="E400" s="12">
        <v>208765</v>
      </c>
      <c r="F400" s="12">
        <v>149000</v>
      </c>
      <c r="G400" s="12">
        <v>3549000</v>
      </c>
      <c r="H400">
        <v>0.28999999999999998</v>
      </c>
      <c r="I400" s="12">
        <v>8529000</v>
      </c>
    </row>
    <row r="401" spans="1:9">
      <c r="A401" t="s">
        <v>2887</v>
      </c>
      <c r="B401">
        <v>30</v>
      </c>
      <c r="C401" s="12">
        <v>57000</v>
      </c>
      <c r="D401" s="12">
        <v>879000</v>
      </c>
      <c r="E401" s="12">
        <v>280400</v>
      </c>
      <c r="F401" s="12">
        <v>253000</v>
      </c>
      <c r="G401" s="12">
        <v>8412000</v>
      </c>
      <c r="H401">
        <v>0.7</v>
      </c>
      <c r="I401" s="12">
        <v>3666000</v>
      </c>
    </row>
    <row r="402" spans="1:9">
      <c r="A402" t="s">
        <v>2883</v>
      </c>
      <c r="B402">
        <v>27</v>
      </c>
      <c r="C402" s="12">
        <v>53000</v>
      </c>
      <c r="D402" s="12">
        <v>890000</v>
      </c>
      <c r="E402" s="12">
        <v>302444</v>
      </c>
      <c r="F402" s="12">
        <v>304000</v>
      </c>
      <c r="G402" s="12">
        <v>8166000</v>
      </c>
      <c r="H402">
        <v>0.68</v>
      </c>
      <c r="I402" s="12">
        <v>3912000</v>
      </c>
    </row>
    <row r="403" spans="1:9">
      <c r="A403" t="s">
        <v>2891</v>
      </c>
      <c r="B403">
        <v>26</v>
      </c>
      <c r="C403" s="12">
        <v>54000</v>
      </c>
      <c r="D403" s="12">
        <v>879000</v>
      </c>
      <c r="E403" s="12">
        <v>310769</v>
      </c>
      <c r="F403" s="12">
        <v>311500</v>
      </c>
      <c r="G403" s="12">
        <v>8080000</v>
      </c>
      <c r="H403">
        <v>0.67</v>
      </c>
      <c r="I403" s="12">
        <v>3998000</v>
      </c>
    </row>
    <row r="404" spans="1:9">
      <c r="A404" t="s">
        <v>2880</v>
      </c>
      <c r="B404">
        <v>28</v>
      </c>
      <c r="C404" s="12">
        <v>51000</v>
      </c>
      <c r="D404" s="12">
        <v>879000</v>
      </c>
      <c r="E404" s="12">
        <v>287786</v>
      </c>
      <c r="F404" s="12">
        <v>285500</v>
      </c>
      <c r="G404" s="12">
        <v>8058000</v>
      </c>
      <c r="H404">
        <v>0.67</v>
      </c>
      <c r="I404" s="12">
        <v>4020000</v>
      </c>
    </row>
    <row r="405" spans="1:9">
      <c r="A405" t="s">
        <v>2895</v>
      </c>
      <c r="B405">
        <v>26</v>
      </c>
      <c r="C405" s="12">
        <v>54000</v>
      </c>
      <c r="D405" s="12">
        <v>880000</v>
      </c>
      <c r="E405" s="12">
        <v>311423</v>
      </c>
      <c r="F405" s="12">
        <v>311500</v>
      </c>
      <c r="G405" s="12">
        <v>8097000</v>
      </c>
      <c r="H405">
        <v>0.67</v>
      </c>
      <c r="I405" s="12">
        <v>3981000</v>
      </c>
    </row>
    <row r="406" spans="1:9">
      <c r="A406" t="s">
        <v>2897</v>
      </c>
      <c r="B406">
        <v>30</v>
      </c>
      <c r="C406" s="12">
        <v>54000</v>
      </c>
      <c r="D406" s="12">
        <v>890000</v>
      </c>
      <c r="E406" s="12">
        <v>302733</v>
      </c>
      <c r="F406" s="12">
        <v>252500</v>
      </c>
      <c r="G406" s="12">
        <v>9082000</v>
      </c>
      <c r="H406">
        <v>0.75</v>
      </c>
      <c r="I406" s="12">
        <v>2996000</v>
      </c>
    </row>
    <row r="407" spans="1:9">
      <c r="A407" t="s">
        <v>2902</v>
      </c>
      <c r="B407">
        <v>27</v>
      </c>
      <c r="C407" s="12">
        <v>68000</v>
      </c>
      <c r="D407" s="12">
        <v>881000</v>
      </c>
      <c r="E407" s="12">
        <v>306074</v>
      </c>
      <c r="F407" s="12">
        <v>268000</v>
      </c>
      <c r="G407" s="12">
        <v>8264000</v>
      </c>
      <c r="H407">
        <v>0.68</v>
      </c>
      <c r="I407" s="12">
        <v>3814000</v>
      </c>
    </row>
    <row r="408" spans="1:9">
      <c r="A408" t="s">
        <v>2909</v>
      </c>
      <c r="B408">
        <v>28</v>
      </c>
      <c r="C408" s="12">
        <v>53000</v>
      </c>
      <c r="D408" s="12">
        <v>1035000</v>
      </c>
      <c r="E408" s="12">
        <v>292179</v>
      </c>
      <c r="F408" s="12">
        <v>255000</v>
      </c>
      <c r="G408" s="12">
        <v>8181000</v>
      </c>
      <c r="H408">
        <v>0.68</v>
      </c>
      <c r="I408" s="12">
        <v>3897000</v>
      </c>
    </row>
    <row r="409" spans="1:9">
      <c r="A409" t="s">
        <v>2912</v>
      </c>
      <c r="B409">
        <v>28</v>
      </c>
      <c r="C409" s="12">
        <v>53000</v>
      </c>
      <c r="D409" s="12">
        <v>872000</v>
      </c>
      <c r="E409" s="12">
        <v>287500</v>
      </c>
      <c r="F409" s="12">
        <v>254500</v>
      </c>
      <c r="G409" s="12">
        <v>8050000</v>
      </c>
      <c r="H409">
        <v>0.67</v>
      </c>
      <c r="I409" s="12">
        <v>4028000</v>
      </c>
    </row>
    <row r="410" spans="1:9">
      <c r="A410" t="s">
        <v>2915</v>
      </c>
      <c r="B410">
        <v>26</v>
      </c>
      <c r="C410" s="12">
        <v>51000</v>
      </c>
      <c r="D410" s="12">
        <v>956000</v>
      </c>
      <c r="E410" s="12">
        <v>226808</v>
      </c>
      <c r="F410" s="12">
        <v>89500</v>
      </c>
      <c r="G410" s="12">
        <v>5897000</v>
      </c>
      <c r="H410">
        <v>0.49</v>
      </c>
      <c r="I410" s="12">
        <v>6181000</v>
      </c>
    </row>
    <row r="411" spans="1:9">
      <c r="A411" t="s">
        <v>2917</v>
      </c>
      <c r="B411">
        <v>24</v>
      </c>
      <c r="C411" s="12">
        <v>52000</v>
      </c>
      <c r="D411" s="12">
        <v>955000</v>
      </c>
      <c r="E411" s="12">
        <v>271167</v>
      </c>
      <c r="F411" s="12">
        <v>122000</v>
      </c>
      <c r="G411" s="12">
        <v>6508000</v>
      </c>
      <c r="H411">
        <v>0.54</v>
      </c>
      <c r="I411" s="12">
        <v>5570000</v>
      </c>
    </row>
    <row r="412" spans="1:9">
      <c r="A412" t="s">
        <v>2919</v>
      </c>
      <c r="B412">
        <v>26</v>
      </c>
      <c r="C412" s="12">
        <v>52000</v>
      </c>
      <c r="D412" s="12">
        <v>1079000</v>
      </c>
      <c r="E412" s="12">
        <v>247808</v>
      </c>
      <c r="F412" s="12">
        <v>112500</v>
      </c>
      <c r="G412" s="12">
        <v>6443000</v>
      </c>
      <c r="H412">
        <v>0.53</v>
      </c>
      <c r="I412" s="12">
        <v>5635000</v>
      </c>
    </row>
    <row r="413" spans="1:9">
      <c r="A413" t="s">
        <v>2921</v>
      </c>
      <c r="B413">
        <v>23</v>
      </c>
      <c r="C413" s="12">
        <v>51000</v>
      </c>
      <c r="D413" s="12">
        <v>954000</v>
      </c>
      <c r="E413" s="12">
        <v>231130</v>
      </c>
      <c r="F413" s="12">
        <v>103000</v>
      </c>
      <c r="G413" s="12">
        <v>5316000</v>
      </c>
      <c r="H413">
        <v>0.44</v>
      </c>
      <c r="I413" s="12">
        <v>6762000</v>
      </c>
    </row>
    <row r="414" spans="1:9">
      <c r="A414" t="s">
        <v>2923</v>
      </c>
      <c r="B414">
        <v>30</v>
      </c>
      <c r="C414" s="12">
        <v>51000</v>
      </c>
      <c r="D414" s="12">
        <v>453000</v>
      </c>
      <c r="E414" s="12">
        <v>125467</v>
      </c>
      <c r="F414" s="12">
        <v>89000</v>
      </c>
      <c r="G414" s="12">
        <v>3764000</v>
      </c>
      <c r="H414">
        <v>0.31</v>
      </c>
      <c r="I414" s="12">
        <v>8314000</v>
      </c>
    </row>
    <row r="415" spans="1:9">
      <c r="A415" t="s">
        <v>2320</v>
      </c>
      <c r="B415">
        <v>18</v>
      </c>
      <c r="C415" s="12">
        <v>51000</v>
      </c>
      <c r="D415" s="12">
        <v>617000</v>
      </c>
      <c r="E415" s="12">
        <v>210000</v>
      </c>
      <c r="F415" s="12">
        <v>190500</v>
      </c>
      <c r="G415" s="12">
        <v>3780000</v>
      </c>
      <c r="H415">
        <v>0.31</v>
      </c>
      <c r="I415" s="12">
        <v>8298000</v>
      </c>
    </row>
    <row r="416" spans="1:9">
      <c r="A416" t="s">
        <v>2327</v>
      </c>
      <c r="B416">
        <v>4</v>
      </c>
      <c r="C416" s="12">
        <v>58000</v>
      </c>
      <c r="D416" s="12">
        <v>615000</v>
      </c>
      <c r="E416" s="12">
        <v>308750</v>
      </c>
      <c r="F416" s="12">
        <v>281000</v>
      </c>
      <c r="G416" s="12">
        <v>1235000</v>
      </c>
      <c r="H416">
        <v>0.1</v>
      </c>
      <c r="I416" s="12">
        <v>10843000</v>
      </c>
    </row>
    <row r="417" spans="1:9">
      <c r="A417" t="s">
        <v>2331</v>
      </c>
      <c r="B417">
        <v>5</v>
      </c>
      <c r="C417" s="12">
        <v>58000</v>
      </c>
      <c r="D417" s="12">
        <v>632000</v>
      </c>
      <c r="E417" s="12">
        <v>280400</v>
      </c>
      <c r="F417" s="12">
        <v>261000</v>
      </c>
      <c r="G417" s="12">
        <v>1402000</v>
      </c>
      <c r="H417">
        <v>0.12</v>
      </c>
      <c r="I417" s="12">
        <v>10676000</v>
      </c>
    </row>
    <row r="418" spans="1:9">
      <c r="A418" t="s">
        <v>2322</v>
      </c>
      <c r="B418">
        <v>18</v>
      </c>
      <c r="C418" s="12">
        <v>74000</v>
      </c>
      <c r="D418" s="12">
        <v>1049000</v>
      </c>
      <c r="E418" s="12">
        <v>332667</v>
      </c>
      <c r="F418" s="12">
        <v>252500</v>
      </c>
      <c r="G418" s="12">
        <v>5988000</v>
      </c>
      <c r="H418">
        <v>0.5</v>
      </c>
      <c r="I418" s="12">
        <v>6090000</v>
      </c>
    </row>
  </sheetData>
  <pageMargins left="0.78740157499999996" right="0.78740157499999996" top="0.984251969" bottom="0.984251969" header="0.5" footer="0.5"/>
  <pageSetup paperSize="9" orientation="portrait" horizontalDpi="4294967292" verticalDpi="429496729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14"/>
  <sheetViews>
    <sheetView workbookViewId="0"/>
  </sheetViews>
  <sheetFormatPr baseColWidth="10" defaultRowHeight="16"/>
  <cols>
    <col min="1" max="1" width="17.5" style="16" bestFit="1" customWidth="1"/>
    <col min="4" max="4" width="15.83203125" customWidth="1"/>
    <col min="5" max="5" width="14.5" customWidth="1"/>
    <col min="6" max="6" width="13.5" customWidth="1"/>
    <col min="7" max="7" width="19.83203125" customWidth="1"/>
  </cols>
  <sheetData>
    <row r="1" spans="1:8">
      <c r="A1" s="16" t="s">
        <v>8943</v>
      </c>
    </row>
    <row r="3" spans="1:8" s="17" customFormat="1" ht="51" customHeight="1">
      <c r="A3" s="17" t="s">
        <v>2948</v>
      </c>
      <c r="B3" s="17" t="s">
        <v>2951</v>
      </c>
      <c r="C3" s="17" t="s">
        <v>2955</v>
      </c>
      <c r="D3" s="17" t="s">
        <v>2952</v>
      </c>
      <c r="E3" s="17" t="s">
        <v>2953</v>
      </c>
      <c r="F3" s="17" t="s">
        <v>2954</v>
      </c>
      <c r="G3" s="17" t="s">
        <v>2956</v>
      </c>
      <c r="H3" s="17" t="s">
        <v>2949</v>
      </c>
    </row>
    <row r="4" spans="1:8">
      <c r="A4" s="16" t="s">
        <v>430</v>
      </c>
      <c r="B4" s="12">
        <v>42872</v>
      </c>
      <c r="C4">
        <v>3.55</v>
      </c>
      <c r="D4" s="12">
        <v>42872</v>
      </c>
      <c r="E4" s="12">
        <v>0</v>
      </c>
      <c r="F4" s="18">
        <v>0</v>
      </c>
      <c r="G4" t="s">
        <v>10</v>
      </c>
      <c r="H4" t="s">
        <v>10</v>
      </c>
    </row>
    <row r="5" spans="1:8">
      <c r="A5" s="16" t="s">
        <v>1476</v>
      </c>
      <c r="B5" s="12">
        <v>46688</v>
      </c>
      <c r="C5">
        <v>3.87</v>
      </c>
      <c r="D5" s="12">
        <v>46688</v>
      </c>
      <c r="E5" s="12">
        <v>0</v>
      </c>
      <c r="F5" s="18">
        <v>0</v>
      </c>
      <c r="G5" t="s">
        <v>10</v>
      </c>
      <c r="H5" t="s">
        <v>10</v>
      </c>
    </row>
    <row r="6" spans="1:8">
      <c r="A6" s="16" t="s">
        <v>1953</v>
      </c>
      <c r="B6" s="12">
        <v>66697</v>
      </c>
      <c r="C6">
        <v>5.52</v>
      </c>
      <c r="D6" s="12">
        <v>41382</v>
      </c>
      <c r="E6" s="12">
        <v>25315</v>
      </c>
      <c r="F6" s="18">
        <v>0.37955230400000001</v>
      </c>
      <c r="G6">
        <v>2.8</v>
      </c>
      <c r="H6">
        <v>0.51</v>
      </c>
    </row>
    <row r="7" spans="1:8">
      <c r="A7" s="16" t="s">
        <v>2764</v>
      </c>
      <c r="B7" s="12">
        <v>62525</v>
      </c>
      <c r="C7">
        <v>5.18</v>
      </c>
      <c r="D7" s="12">
        <v>62525</v>
      </c>
      <c r="E7" s="12">
        <v>0</v>
      </c>
      <c r="F7" s="18">
        <v>0</v>
      </c>
      <c r="G7" t="s">
        <v>10</v>
      </c>
      <c r="H7" t="s">
        <v>10</v>
      </c>
    </row>
    <row r="8" spans="1:8">
      <c r="A8" s="16" t="s">
        <v>1048</v>
      </c>
      <c r="B8" s="12">
        <v>46244</v>
      </c>
      <c r="C8">
        <v>3.83</v>
      </c>
      <c r="D8" s="12">
        <v>46244</v>
      </c>
      <c r="E8" s="12">
        <v>0</v>
      </c>
      <c r="F8" s="18">
        <v>0</v>
      </c>
      <c r="G8" t="s">
        <v>10</v>
      </c>
      <c r="H8" t="s">
        <v>10</v>
      </c>
    </row>
    <row r="9" spans="1:8">
      <c r="A9" s="16" t="s">
        <v>2236</v>
      </c>
      <c r="B9" s="12">
        <v>55875</v>
      </c>
      <c r="C9">
        <v>4.63</v>
      </c>
      <c r="D9" s="12">
        <v>55875</v>
      </c>
      <c r="E9" s="12">
        <v>0</v>
      </c>
      <c r="F9" s="18">
        <v>0</v>
      </c>
      <c r="G9" t="s">
        <v>10</v>
      </c>
      <c r="H9" t="s">
        <v>10</v>
      </c>
    </row>
    <row r="10" spans="1:8">
      <c r="A10" s="16" t="s">
        <v>1931</v>
      </c>
      <c r="B10" s="12">
        <v>52600</v>
      </c>
      <c r="C10">
        <v>4.3600000000000003</v>
      </c>
      <c r="D10" s="12">
        <v>52600</v>
      </c>
      <c r="E10" s="12">
        <v>0</v>
      </c>
      <c r="F10" s="18">
        <v>0</v>
      </c>
      <c r="G10" t="s">
        <v>10</v>
      </c>
      <c r="H10" t="s">
        <v>10</v>
      </c>
    </row>
    <row r="11" spans="1:8">
      <c r="A11" s="16" t="s">
        <v>354</v>
      </c>
      <c r="B11" s="12">
        <v>43085</v>
      </c>
      <c r="C11">
        <v>3.57</v>
      </c>
      <c r="D11" s="12">
        <v>43085</v>
      </c>
      <c r="E11" s="12">
        <v>0</v>
      </c>
      <c r="F11" s="18">
        <v>0</v>
      </c>
      <c r="G11" t="s">
        <v>10</v>
      </c>
      <c r="H11" t="s">
        <v>10</v>
      </c>
    </row>
    <row r="12" spans="1:8">
      <c r="A12" s="16" t="s">
        <v>984</v>
      </c>
      <c r="B12" s="12">
        <v>46926</v>
      </c>
      <c r="C12">
        <v>3.89</v>
      </c>
      <c r="D12" s="12">
        <v>46926</v>
      </c>
      <c r="E12" s="12">
        <v>0</v>
      </c>
      <c r="F12" s="18">
        <v>0</v>
      </c>
      <c r="G12" t="s">
        <v>10</v>
      </c>
      <c r="H12" t="s">
        <v>10</v>
      </c>
    </row>
    <row r="13" spans="1:8">
      <c r="A13" s="16" t="s">
        <v>1603</v>
      </c>
      <c r="B13" s="12">
        <v>66644</v>
      </c>
      <c r="C13">
        <v>5.52</v>
      </c>
      <c r="D13" s="12">
        <v>32383</v>
      </c>
      <c r="E13" s="12">
        <v>34261</v>
      </c>
      <c r="F13" s="18">
        <v>0.51408979099999996</v>
      </c>
      <c r="G13">
        <v>3.81</v>
      </c>
      <c r="H13">
        <v>0.69</v>
      </c>
    </row>
    <row r="14" spans="1:8">
      <c r="A14" s="16" t="s">
        <v>1606</v>
      </c>
      <c r="B14" s="12">
        <v>50479</v>
      </c>
      <c r="C14">
        <v>4.18</v>
      </c>
      <c r="D14" s="12">
        <v>50479</v>
      </c>
      <c r="E14" s="12">
        <v>0</v>
      </c>
      <c r="F14" s="18">
        <v>0</v>
      </c>
      <c r="G14" t="s">
        <v>10</v>
      </c>
      <c r="H14" t="s">
        <v>10</v>
      </c>
    </row>
    <row r="15" spans="1:8">
      <c r="A15" s="16" t="s">
        <v>1742</v>
      </c>
      <c r="B15" s="12">
        <v>70294</v>
      </c>
      <c r="C15">
        <v>5.82</v>
      </c>
      <c r="D15" s="12">
        <v>32293</v>
      </c>
      <c r="E15" s="12">
        <v>38001</v>
      </c>
      <c r="F15" s="18">
        <v>0.54060090500000002</v>
      </c>
      <c r="G15">
        <v>3.8</v>
      </c>
      <c r="H15">
        <v>0.65</v>
      </c>
    </row>
    <row r="16" spans="1:8">
      <c r="A16" s="16" t="s">
        <v>1726</v>
      </c>
      <c r="B16" s="12">
        <v>68539</v>
      </c>
      <c r="C16">
        <v>5.67</v>
      </c>
      <c r="D16" s="12">
        <v>33574</v>
      </c>
      <c r="E16" s="12">
        <v>34965</v>
      </c>
      <c r="F16" s="18">
        <v>0.510147507</v>
      </c>
      <c r="G16">
        <v>3.88</v>
      </c>
      <c r="H16">
        <v>0.68</v>
      </c>
    </row>
    <row r="17" spans="1:8">
      <c r="A17" s="16" t="s">
        <v>1520</v>
      </c>
      <c r="B17" s="12">
        <v>47515</v>
      </c>
      <c r="C17">
        <v>3.93</v>
      </c>
      <c r="D17" s="12">
        <v>47515</v>
      </c>
      <c r="E17" s="12">
        <v>0</v>
      </c>
      <c r="F17" s="18">
        <v>0</v>
      </c>
      <c r="G17" t="s">
        <v>10</v>
      </c>
      <c r="H17" t="s">
        <v>10</v>
      </c>
    </row>
    <row r="18" spans="1:8">
      <c r="A18" s="16" t="s">
        <v>1507</v>
      </c>
      <c r="B18" s="12">
        <v>48456</v>
      </c>
      <c r="C18">
        <v>4.01</v>
      </c>
      <c r="D18" s="12">
        <v>48456</v>
      </c>
      <c r="E18" s="12">
        <v>0</v>
      </c>
      <c r="F18" s="18">
        <v>0</v>
      </c>
      <c r="G18" t="s">
        <v>10</v>
      </c>
      <c r="H18" t="s">
        <v>10</v>
      </c>
    </row>
    <row r="19" spans="1:8">
      <c r="A19" s="16" t="s">
        <v>2153</v>
      </c>
      <c r="B19" s="12">
        <v>52302</v>
      </c>
      <c r="C19">
        <v>4.33</v>
      </c>
      <c r="D19" s="12">
        <v>52302</v>
      </c>
      <c r="E19" s="12">
        <v>0</v>
      </c>
      <c r="F19" s="18">
        <v>0</v>
      </c>
      <c r="G19" t="s">
        <v>10</v>
      </c>
      <c r="H19" t="s">
        <v>10</v>
      </c>
    </row>
    <row r="20" spans="1:8">
      <c r="A20" s="16" t="s">
        <v>2156</v>
      </c>
      <c r="B20" s="12">
        <v>53723</v>
      </c>
      <c r="C20">
        <v>4.45</v>
      </c>
      <c r="D20" s="12">
        <v>53723</v>
      </c>
      <c r="E20" s="12">
        <v>0</v>
      </c>
      <c r="F20" s="18">
        <v>0</v>
      </c>
      <c r="G20" t="s">
        <v>10</v>
      </c>
      <c r="H20" t="s">
        <v>10</v>
      </c>
    </row>
    <row r="21" spans="1:8">
      <c r="A21" s="16" t="s">
        <v>2134</v>
      </c>
      <c r="B21" s="12">
        <v>50886</v>
      </c>
      <c r="C21">
        <v>4.21</v>
      </c>
      <c r="D21" s="12">
        <v>50886</v>
      </c>
      <c r="E21" s="12">
        <v>0</v>
      </c>
      <c r="F21" s="18">
        <v>0</v>
      </c>
      <c r="G21" t="s">
        <v>10</v>
      </c>
      <c r="H21" t="s">
        <v>10</v>
      </c>
    </row>
    <row r="22" spans="1:8">
      <c r="A22" s="16" t="s">
        <v>2149</v>
      </c>
      <c r="B22" s="12">
        <v>50836</v>
      </c>
      <c r="C22">
        <v>4.21</v>
      </c>
      <c r="D22" s="12">
        <v>50836</v>
      </c>
      <c r="E22" s="12">
        <v>0</v>
      </c>
      <c r="F22" s="18">
        <v>0</v>
      </c>
      <c r="G22" t="s">
        <v>10</v>
      </c>
      <c r="H22" t="s">
        <v>10</v>
      </c>
    </row>
    <row r="23" spans="1:8">
      <c r="A23" s="16" t="s">
        <v>2869</v>
      </c>
      <c r="B23" s="12">
        <v>61013</v>
      </c>
      <c r="C23">
        <v>5.05</v>
      </c>
      <c r="D23" s="12">
        <v>61013</v>
      </c>
      <c r="E23" s="12">
        <v>0</v>
      </c>
      <c r="F23" s="18">
        <v>0</v>
      </c>
      <c r="G23" t="s">
        <v>10</v>
      </c>
      <c r="H23" t="s">
        <v>10</v>
      </c>
    </row>
    <row r="24" spans="1:8">
      <c r="A24" s="16" t="s">
        <v>2303</v>
      </c>
      <c r="B24" s="12">
        <v>51278</v>
      </c>
      <c r="C24">
        <v>4.25</v>
      </c>
      <c r="D24" s="12">
        <v>51278</v>
      </c>
      <c r="E24" s="12">
        <v>0</v>
      </c>
      <c r="F24" s="18">
        <v>0</v>
      </c>
      <c r="G24" t="s">
        <v>10</v>
      </c>
      <c r="H24" t="s">
        <v>10</v>
      </c>
    </row>
    <row r="25" spans="1:8">
      <c r="A25" s="16" t="s">
        <v>2199</v>
      </c>
      <c r="B25" s="12">
        <v>49343</v>
      </c>
      <c r="C25">
        <v>4.09</v>
      </c>
      <c r="D25" s="12">
        <v>49343</v>
      </c>
      <c r="E25" s="12">
        <v>0</v>
      </c>
      <c r="F25" s="18">
        <v>0</v>
      </c>
      <c r="G25" t="s">
        <v>10</v>
      </c>
      <c r="H25" t="s">
        <v>10</v>
      </c>
    </row>
    <row r="26" spans="1:8">
      <c r="A26" s="16" t="s">
        <v>20</v>
      </c>
      <c r="B26" s="12">
        <v>42562</v>
      </c>
      <c r="C26">
        <v>3.52</v>
      </c>
      <c r="D26" s="12">
        <v>42562</v>
      </c>
      <c r="E26" s="12">
        <v>0</v>
      </c>
      <c r="F26" s="18">
        <v>0</v>
      </c>
      <c r="G26" t="s">
        <v>10</v>
      </c>
      <c r="H26" t="s">
        <v>10</v>
      </c>
    </row>
    <row r="27" spans="1:8">
      <c r="A27" s="16" t="s">
        <v>2290</v>
      </c>
      <c r="B27" s="12">
        <v>53434</v>
      </c>
      <c r="C27">
        <v>4.42</v>
      </c>
      <c r="D27" s="12">
        <v>53434</v>
      </c>
      <c r="E27" s="12">
        <v>0</v>
      </c>
      <c r="F27" s="18">
        <v>0</v>
      </c>
      <c r="G27" t="s">
        <v>10</v>
      </c>
      <c r="H27" t="s">
        <v>10</v>
      </c>
    </row>
    <row r="28" spans="1:8">
      <c r="A28" s="16" t="s">
        <v>2159</v>
      </c>
      <c r="B28" s="12">
        <v>53538</v>
      </c>
      <c r="C28">
        <v>4.43</v>
      </c>
      <c r="D28" s="12">
        <v>53538</v>
      </c>
      <c r="E28" s="12">
        <v>0</v>
      </c>
      <c r="F28" s="18">
        <v>0</v>
      </c>
      <c r="G28" t="s">
        <v>10</v>
      </c>
      <c r="H28" t="s">
        <v>10</v>
      </c>
    </row>
    <row r="29" spans="1:8">
      <c r="A29" s="16" t="s">
        <v>2105</v>
      </c>
      <c r="B29" s="12">
        <v>53845</v>
      </c>
      <c r="C29">
        <v>4.46</v>
      </c>
      <c r="D29" s="12">
        <v>53845</v>
      </c>
      <c r="E29" s="12">
        <v>0</v>
      </c>
      <c r="F29" s="18">
        <v>0</v>
      </c>
      <c r="G29" t="s">
        <v>10</v>
      </c>
      <c r="H29" t="s">
        <v>10</v>
      </c>
    </row>
    <row r="30" spans="1:8">
      <c r="A30" s="16" t="s">
        <v>2123</v>
      </c>
      <c r="B30" s="12">
        <v>51490</v>
      </c>
      <c r="C30">
        <v>4.26</v>
      </c>
      <c r="D30" s="12">
        <v>51490</v>
      </c>
      <c r="E30" s="12">
        <v>0</v>
      </c>
      <c r="F30" s="18">
        <v>0</v>
      </c>
      <c r="G30" t="s">
        <v>10</v>
      </c>
      <c r="H30" t="s">
        <v>10</v>
      </c>
    </row>
    <row r="31" spans="1:8">
      <c r="A31" s="16" t="s">
        <v>2145</v>
      </c>
      <c r="B31" s="12">
        <v>49537</v>
      </c>
      <c r="C31">
        <v>4.0999999999999996</v>
      </c>
      <c r="D31" s="12">
        <v>49537</v>
      </c>
      <c r="E31" s="12">
        <v>0</v>
      </c>
      <c r="F31" s="18">
        <v>0</v>
      </c>
      <c r="G31" t="s">
        <v>10</v>
      </c>
      <c r="H31" t="s">
        <v>10</v>
      </c>
    </row>
    <row r="32" spans="1:8">
      <c r="A32" s="16" t="s">
        <v>2509</v>
      </c>
      <c r="B32" s="12">
        <v>70982</v>
      </c>
      <c r="C32">
        <v>5.88</v>
      </c>
      <c r="D32" s="12">
        <v>70982</v>
      </c>
      <c r="E32" s="12">
        <v>0</v>
      </c>
      <c r="F32" s="18">
        <v>0</v>
      </c>
      <c r="G32" t="s">
        <v>10</v>
      </c>
      <c r="H32" t="s">
        <v>10</v>
      </c>
    </row>
    <row r="33" spans="1:8">
      <c r="A33" s="16" t="s">
        <v>1103</v>
      </c>
      <c r="B33" s="12">
        <v>47755</v>
      </c>
      <c r="C33">
        <v>3.95</v>
      </c>
      <c r="D33" s="12">
        <v>47755</v>
      </c>
      <c r="E33" s="12">
        <v>0</v>
      </c>
      <c r="F33" s="18">
        <v>0</v>
      </c>
      <c r="G33" t="s">
        <v>10</v>
      </c>
      <c r="H33" t="s">
        <v>10</v>
      </c>
    </row>
    <row r="34" spans="1:8">
      <c r="A34" s="16" t="s">
        <v>962</v>
      </c>
      <c r="B34" s="12">
        <v>44496</v>
      </c>
      <c r="C34">
        <v>3.68</v>
      </c>
      <c r="D34" s="12">
        <v>44496</v>
      </c>
      <c r="E34" s="12">
        <v>0</v>
      </c>
      <c r="F34" s="18">
        <v>0</v>
      </c>
      <c r="G34" t="s">
        <v>10</v>
      </c>
      <c r="H34" t="s">
        <v>10</v>
      </c>
    </row>
    <row r="35" spans="1:8">
      <c r="A35" s="16" t="s">
        <v>36</v>
      </c>
      <c r="B35" s="12">
        <v>42848</v>
      </c>
      <c r="C35">
        <v>3.55</v>
      </c>
      <c r="D35" s="12">
        <v>42848</v>
      </c>
      <c r="E35" s="12">
        <v>0</v>
      </c>
      <c r="F35" s="18">
        <v>0</v>
      </c>
      <c r="G35" t="s">
        <v>10</v>
      </c>
      <c r="H35" t="s">
        <v>10</v>
      </c>
    </row>
    <row r="36" spans="1:8">
      <c r="A36" s="16" t="s">
        <v>32</v>
      </c>
      <c r="B36" s="12">
        <v>42682</v>
      </c>
      <c r="C36">
        <v>3.53</v>
      </c>
      <c r="D36" s="12">
        <v>42682</v>
      </c>
      <c r="E36" s="12">
        <v>0</v>
      </c>
      <c r="F36" s="18">
        <v>0</v>
      </c>
      <c r="G36" t="s">
        <v>10</v>
      </c>
      <c r="H36" t="s">
        <v>10</v>
      </c>
    </row>
    <row r="37" spans="1:8">
      <c r="A37" s="16" t="s">
        <v>840</v>
      </c>
      <c r="B37" s="12">
        <v>42657</v>
      </c>
      <c r="C37">
        <v>3.53</v>
      </c>
      <c r="D37" s="12">
        <v>42657</v>
      </c>
      <c r="E37" s="12">
        <v>0</v>
      </c>
      <c r="F37" s="18">
        <v>0</v>
      </c>
      <c r="G37" t="s">
        <v>10</v>
      </c>
      <c r="H37" t="s">
        <v>10</v>
      </c>
    </row>
    <row r="38" spans="1:8">
      <c r="A38" s="16" t="s">
        <v>561</v>
      </c>
      <c r="B38" s="12">
        <v>42986</v>
      </c>
      <c r="C38">
        <v>3.56</v>
      </c>
      <c r="D38" s="12">
        <v>42986</v>
      </c>
      <c r="E38" s="12">
        <v>0</v>
      </c>
      <c r="F38" s="18">
        <v>0</v>
      </c>
      <c r="G38" t="s">
        <v>10</v>
      </c>
      <c r="H38" t="s">
        <v>10</v>
      </c>
    </row>
    <row r="39" spans="1:8">
      <c r="A39" s="16" t="s">
        <v>1707</v>
      </c>
      <c r="B39" s="12">
        <v>84868</v>
      </c>
      <c r="C39">
        <v>7.03</v>
      </c>
      <c r="D39" s="12">
        <v>22877</v>
      </c>
      <c r="E39" s="12">
        <v>61991</v>
      </c>
      <c r="F39" s="18">
        <v>0.73044021299999995</v>
      </c>
      <c r="G39">
        <v>5.29</v>
      </c>
      <c r="H39">
        <v>0.75</v>
      </c>
    </row>
    <row r="40" spans="1:8">
      <c r="A40" s="16" t="s">
        <v>2037</v>
      </c>
      <c r="B40" s="12">
        <v>25551</v>
      </c>
      <c r="C40">
        <v>2.12</v>
      </c>
      <c r="D40" s="12">
        <v>25551</v>
      </c>
      <c r="E40" s="12">
        <v>0</v>
      </c>
      <c r="F40" s="18">
        <v>0</v>
      </c>
      <c r="G40" t="s">
        <v>10</v>
      </c>
      <c r="H40" t="s">
        <v>10</v>
      </c>
    </row>
    <row r="41" spans="1:8">
      <c r="A41" s="16" t="s">
        <v>2040</v>
      </c>
      <c r="B41" s="12">
        <v>25605</v>
      </c>
      <c r="C41">
        <v>2.12</v>
      </c>
      <c r="D41" s="12">
        <v>25605</v>
      </c>
      <c r="E41" s="12">
        <v>0</v>
      </c>
      <c r="F41" s="18">
        <v>0</v>
      </c>
      <c r="G41" t="s">
        <v>10</v>
      </c>
      <c r="H41" t="s">
        <v>10</v>
      </c>
    </row>
    <row r="42" spans="1:8">
      <c r="A42" s="16" t="s">
        <v>2530</v>
      </c>
      <c r="B42" s="12">
        <v>68090</v>
      </c>
      <c r="C42">
        <v>5.64</v>
      </c>
      <c r="D42" s="12">
        <v>68090</v>
      </c>
      <c r="E42" s="12">
        <v>0</v>
      </c>
      <c r="F42" s="18">
        <v>0</v>
      </c>
      <c r="G42" t="s">
        <v>10</v>
      </c>
      <c r="H42" t="s">
        <v>10</v>
      </c>
    </row>
    <row r="43" spans="1:8">
      <c r="A43" s="16" t="s">
        <v>2617</v>
      </c>
      <c r="B43" s="12">
        <v>62419</v>
      </c>
      <c r="C43">
        <v>5.17</v>
      </c>
      <c r="D43" s="12">
        <v>62419</v>
      </c>
      <c r="E43" s="12">
        <v>0</v>
      </c>
      <c r="F43" s="18">
        <v>0</v>
      </c>
      <c r="G43" t="s">
        <v>10</v>
      </c>
      <c r="H43" t="s">
        <v>10</v>
      </c>
    </row>
    <row r="44" spans="1:8">
      <c r="A44" s="16" t="s">
        <v>310</v>
      </c>
      <c r="B44" s="12">
        <v>42639</v>
      </c>
      <c r="C44">
        <v>3.53</v>
      </c>
      <c r="D44" s="12">
        <v>42639</v>
      </c>
      <c r="E44" s="12">
        <v>0</v>
      </c>
      <c r="F44" s="18">
        <v>0</v>
      </c>
      <c r="G44" t="s">
        <v>10</v>
      </c>
      <c r="H44" t="s">
        <v>10</v>
      </c>
    </row>
    <row r="45" spans="1:8">
      <c r="A45" s="16" t="s">
        <v>1181</v>
      </c>
      <c r="B45" s="12">
        <v>44262</v>
      </c>
      <c r="C45">
        <v>3.66</v>
      </c>
      <c r="D45" s="12">
        <v>44262</v>
      </c>
      <c r="E45" s="12">
        <v>0</v>
      </c>
      <c r="F45" s="18">
        <v>0</v>
      </c>
      <c r="G45" t="s">
        <v>10</v>
      </c>
      <c r="H45" t="s">
        <v>10</v>
      </c>
    </row>
    <row r="46" spans="1:8">
      <c r="A46" s="16" t="s">
        <v>1184</v>
      </c>
      <c r="B46" s="12">
        <v>44503</v>
      </c>
      <c r="C46">
        <v>3.68</v>
      </c>
      <c r="D46" s="12">
        <v>44503</v>
      </c>
      <c r="E46" s="12">
        <v>0</v>
      </c>
      <c r="F46" s="18">
        <v>0</v>
      </c>
      <c r="G46" t="s">
        <v>10</v>
      </c>
      <c r="H46" t="s">
        <v>10</v>
      </c>
    </row>
    <row r="47" spans="1:8">
      <c r="A47" s="16" t="s">
        <v>2344</v>
      </c>
      <c r="B47" s="12">
        <v>62994</v>
      </c>
      <c r="C47">
        <v>5.22</v>
      </c>
      <c r="D47" s="12">
        <v>62994</v>
      </c>
      <c r="E47" s="12">
        <v>0</v>
      </c>
      <c r="F47" s="18">
        <v>0</v>
      </c>
      <c r="G47" t="s">
        <v>10</v>
      </c>
      <c r="H47" t="s">
        <v>10</v>
      </c>
    </row>
    <row r="48" spans="1:8">
      <c r="A48" s="16" t="s">
        <v>2871</v>
      </c>
      <c r="B48" s="12">
        <v>61198</v>
      </c>
      <c r="C48">
        <v>5.07</v>
      </c>
      <c r="D48" s="12">
        <v>61198</v>
      </c>
      <c r="E48" s="12">
        <v>0</v>
      </c>
      <c r="F48" s="18">
        <v>0</v>
      </c>
      <c r="G48" t="s">
        <v>10</v>
      </c>
      <c r="H48" t="s">
        <v>10</v>
      </c>
    </row>
    <row r="49" spans="1:8">
      <c r="A49" s="16" t="s">
        <v>2349</v>
      </c>
      <c r="B49" s="12">
        <v>64550</v>
      </c>
      <c r="C49">
        <v>5.34</v>
      </c>
      <c r="D49" s="12">
        <v>64550</v>
      </c>
      <c r="E49" s="12">
        <v>0</v>
      </c>
      <c r="F49" s="18">
        <v>0</v>
      </c>
      <c r="G49" t="s">
        <v>10</v>
      </c>
      <c r="H49" t="s">
        <v>10</v>
      </c>
    </row>
    <row r="50" spans="1:8">
      <c r="A50" s="16" t="s">
        <v>2863</v>
      </c>
      <c r="B50" s="12">
        <v>61466</v>
      </c>
      <c r="C50">
        <v>5.09</v>
      </c>
      <c r="D50" s="12">
        <v>61466</v>
      </c>
      <c r="E50" s="12">
        <v>0</v>
      </c>
      <c r="F50" s="18">
        <v>0</v>
      </c>
      <c r="G50" t="s">
        <v>10</v>
      </c>
      <c r="H50" t="s">
        <v>10</v>
      </c>
    </row>
    <row r="51" spans="1:8">
      <c r="A51" s="16" t="s">
        <v>2015</v>
      </c>
      <c r="B51" s="12">
        <v>23030</v>
      </c>
      <c r="C51">
        <v>1.91</v>
      </c>
      <c r="D51" s="12">
        <v>23030</v>
      </c>
      <c r="E51" s="12">
        <v>0</v>
      </c>
      <c r="F51" s="18">
        <v>0</v>
      </c>
      <c r="G51" t="s">
        <v>10</v>
      </c>
      <c r="H51" t="s">
        <v>10</v>
      </c>
    </row>
    <row r="52" spans="1:8">
      <c r="A52" s="16" t="s">
        <v>201</v>
      </c>
      <c r="B52" s="12">
        <v>43074</v>
      </c>
      <c r="C52">
        <v>3.57</v>
      </c>
      <c r="D52" s="12">
        <v>43074</v>
      </c>
      <c r="E52" s="12">
        <v>0</v>
      </c>
      <c r="F52" s="18">
        <v>0</v>
      </c>
      <c r="G52" t="s">
        <v>10</v>
      </c>
      <c r="H52" t="s">
        <v>10</v>
      </c>
    </row>
    <row r="53" spans="1:8">
      <c r="A53" s="16" t="s">
        <v>2477</v>
      </c>
      <c r="B53" s="12">
        <v>77273</v>
      </c>
      <c r="C53">
        <v>6.4</v>
      </c>
      <c r="D53" s="12">
        <v>77273</v>
      </c>
      <c r="E53" s="12">
        <v>0</v>
      </c>
      <c r="F53" s="18">
        <v>0</v>
      </c>
      <c r="G53" t="s">
        <v>10</v>
      </c>
      <c r="H53" t="s">
        <v>10</v>
      </c>
    </row>
    <row r="54" spans="1:8">
      <c r="A54" s="16" t="s">
        <v>687</v>
      </c>
      <c r="B54" s="12">
        <v>43596</v>
      </c>
      <c r="C54">
        <v>3.61</v>
      </c>
      <c r="D54" s="12">
        <v>43596</v>
      </c>
      <c r="E54" s="12">
        <v>0</v>
      </c>
      <c r="F54" s="18">
        <v>0</v>
      </c>
      <c r="G54" t="s">
        <v>10</v>
      </c>
      <c r="H54" t="s">
        <v>10</v>
      </c>
    </row>
    <row r="55" spans="1:8">
      <c r="A55" s="16" t="s">
        <v>1171</v>
      </c>
      <c r="B55" s="12">
        <v>47210</v>
      </c>
      <c r="C55">
        <v>3.91</v>
      </c>
      <c r="D55" s="12">
        <v>47210</v>
      </c>
      <c r="E55" s="12">
        <v>0</v>
      </c>
      <c r="F55" s="18">
        <v>0</v>
      </c>
      <c r="G55" t="s">
        <v>10</v>
      </c>
      <c r="H55" t="s">
        <v>10</v>
      </c>
    </row>
    <row r="56" spans="1:8">
      <c r="A56" s="16" t="s">
        <v>930</v>
      </c>
      <c r="B56" s="12">
        <v>43038</v>
      </c>
      <c r="C56">
        <v>3.56</v>
      </c>
      <c r="D56" s="12">
        <v>43038</v>
      </c>
      <c r="E56" s="12">
        <v>0</v>
      </c>
      <c r="F56" s="18">
        <v>0</v>
      </c>
      <c r="G56" t="s">
        <v>10</v>
      </c>
      <c r="H56" t="s">
        <v>10</v>
      </c>
    </row>
    <row r="57" spans="1:8">
      <c r="A57" s="16" t="s">
        <v>932</v>
      </c>
      <c r="B57" s="12">
        <v>43066</v>
      </c>
      <c r="C57">
        <v>3.57</v>
      </c>
      <c r="D57" s="12">
        <v>43066</v>
      </c>
      <c r="E57" s="12">
        <v>0</v>
      </c>
      <c r="F57" s="18">
        <v>0</v>
      </c>
      <c r="G57" t="s">
        <v>10</v>
      </c>
      <c r="H57" t="s">
        <v>10</v>
      </c>
    </row>
    <row r="58" spans="1:8">
      <c r="A58" s="16" t="s">
        <v>2028</v>
      </c>
      <c r="B58" s="12">
        <v>62285</v>
      </c>
      <c r="C58">
        <v>5.16</v>
      </c>
      <c r="D58" s="12">
        <v>62285</v>
      </c>
      <c r="E58" s="12">
        <v>0</v>
      </c>
      <c r="F58" s="18">
        <v>0</v>
      </c>
      <c r="G58" t="s">
        <v>10</v>
      </c>
      <c r="H58" t="s">
        <v>10</v>
      </c>
    </row>
    <row r="59" spans="1:8">
      <c r="A59" s="16" t="s">
        <v>550</v>
      </c>
      <c r="B59" s="12">
        <v>44873</v>
      </c>
      <c r="C59">
        <v>3.72</v>
      </c>
      <c r="D59" s="12">
        <v>44873</v>
      </c>
      <c r="E59" s="12">
        <v>0</v>
      </c>
      <c r="F59" s="18">
        <v>0</v>
      </c>
      <c r="G59" t="s">
        <v>10</v>
      </c>
      <c r="H59" t="s">
        <v>10</v>
      </c>
    </row>
    <row r="60" spans="1:8">
      <c r="A60" s="16" t="s">
        <v>477</v>
      </c>
      <c r="B60" s="12">
        <v>42594</v>
      </c>
      <c r="C60">
        <v>3.53</v>
      </c>
      <c r="D60" s="12">
        <v>42594</v>
      </c>
      <c r="E60" s="12">
        <v>0</v>
      </c>
      <c r="F60" s="18">
        <v>0</v>
      </c>
      <c r="G60" t="s">
        <v>10</v>
      </c>
      <c r="H60" t="s">
        <v>10</v>
      </c>
    </row>
    <row r="61" spans="1:8">
      <c r="A61" s="16" t="s">
        <v>654</v>
      </c>
      <c r="B61" s="12">
        <v>43038</v>
      </c>
      <c r="C61">
        <v>3.56</v>
      </c>
      <c r="D61" s="12">
        <v>43038</v>
      </c>
      <c r="E61" s="12">
        <v>0</v>
      </c>
      <c r="F61" s="18">
        <v>0</v>
      </c>
      <c r="G61" t="s">
        <v>10</v>
      </c>
      <c r="H61" t="s">
        <v>10</v>
      </c>
    </row>
    <row r="62" spans="1:8">
      <c r="A62" s="16" t="s">
        <v>1914</v>
      </c>
      <c r="B62" s="12">
        <v>74022</v>
      </c>
      <c r="C62">
        <v>6.13</v>
      </c>
      <c r="D62" s="12">
        <v>74022</v>
      </c>
      <c r="E62" s="12">
        <v>0</v>
      </c>
      <c r="F62" s="18">
        <v>0</v>
      </c>
      <c r="G62" t="s">
        <v>10</v>
      </c>
      <c r="H62" t="s">
        <v>10</v>
      </c>
    </row>
    <row r="63" spans="1:8">
      <c r="A63" s="16" t="s">
        <v>2403</v>
      </c>
      <c r="B63" s="12">
        <v>75878</v>
      </c>
      <c r="C63">
        <v>6.28</v>
      </c>
      <c r="D63" s="12">
        <v>75878</v>
      </c>
      <c r="E63" s="12">
        <v>0</v>
      </c>
      <c r="F63" s="18">
        <v>0</v>
      </c>
      <c r="G63" t="s">
        <v>10</v>
      </c>
      <c r="H63" t="s">
        <v>10</v>
      </c>
    </row>
    <row r="64" spans="1:8">
      <c r="A64" s="16" t="s">
        <v>2657</v>
      </c>
      <c r="B64" s="12">
        <v>63527</v>
      </c>
      <c r="C64">
        <v>5.26</v>
      </c>
      <c r="D64" s="12">
        <v>63527</v>
      </c>
      <c r="E64" s="12">
        <v>0</v>
      </c>
      <c r="F64" s="18">
        <v>0</v>
      </c>
      <c r="G64" t="s">
        <v>10</v>
      </c>
      <c r="H64" t="s">
        <v>10</v>
      </c>
    </row>
    <row r="65" spans="1:8">
      <c r="A65" s="16" t="s">
        <v>2874</v>
      </c>
      <c r="B65" s="12">
        <v>61327</v>
      </c>
      <c r="C65">
        <v>5.08</v>
      </c>
      <c r="D65" s="12">
        <v>61327</v>
      </c>
      <c r="E65" s="12">
        <v>0</v>
      </c>
      <c r="F65" s="18">
        <v>0</v>
      </c>
      <c r="G65" t="s">
        <v>10</v>
      </c>
      <c r="H65" t="s">
        <v>10</v>
      </c>
    </row>
    <row r="66" spans="1:8">
      <c r="A66" s="16" t="s">
        <v>635</v>
      </c>
      <c r="B66" s="12">
        <v>43151</v>
      </c>
      <c r="C66">
        <v>3.57</v>
      </c>
      <c r="D66" s="12">
        <v>43151</v>
      </c>
      <c r="E66" s="12">
        <v>0</v>
      </c>
      <c r="F66" s="18">
        <v>0</v>
      </c>
      <c r="G66" t="s">
        <v>10</v>
      </c>
      <c r="H66" t="s">
        <v>10</v>
      </c>
    </row>
    <row r="67" spans="1:8">
      <c r="A67" s="16" t="s">
        <v>2177</v>
      </c>
      <c r="B67" s="12">
        <v>63171</v>
      </c>
      <c r="C67">
        <v>5.23</v>
      </c>
      <c r="D67" s="12">
        <v>37114</v>
      </c>
      <c r="E67" s="12">
        <v>26057</v>
      </c>
      <c r="F67" s="18">
        <v>0.41248357600000002</v>
      </c>
      <c r="G67">
        <v>3.89</v>
      </c>
      <c r="H67">
        <v>0.74</v>
      </c>
    </row>
    <row r="68" spans="1:8">
      <c r="A68" s="16" t="s">
        <v>1765</v>
      </c>
      <c r="B68" s="12">
        <v>75765</v>
      </c>
      <c r="C68">
        <v>6.27</v>
      </c>
      <c r="D68" s="12">
        <v>30945</v>
      </c>
      <c r="E68" s="12">
        <v>44820</v>
      </c>
      <c r="F68" s="18">
        <v>0.59156602700000005</v>
      </c>
      <c r="G68">
        <v>4.1100000000000003</v>
      </c>
      <c r="H68">
        <v>0.66</v>
      </c>
    </row>
    <row r="69" spans="1:8">
      <c r="A69" s="16" t="s">
        <v>1784</v>
      </c>
      <c r="B69" s="12">
        <v>72819</v>
      </c>
      <c r="C69">
        <v>6.03</v>
      </c>
      <c r="D69" s="12">
        <v>32946</v>
      </c>
      <c r="E69" s="12">
        <v>39873</v>
      </c>
      <c r="F69" s="18">
        <v>0.54756313599999995</v>
      </c>
      <c r="G69">
        <v>3.8</v>
      </c>
      <c r="H69">
        <v>0.63</v>
      </c>
    </row>
    <row r="70" spans="1:8">
      <c r="A70" s="16" t="s">
        <v>2758</v>
      </c>
      <c r="B70" s="12">
        <v>62766</v>
      </c>
      <c r="C70">
        <v>5.2</v>
      </c>
      <c r="D70" s="12">
        <v>62766</v>
      </c>
      <c r="E70" s="12">
        <v>0</v>
      </c>
      <c r="F70" s="18">
        <v>0</v>
      </c>
      <c r="G70" t="s">
        <v>10</v>
      </c>
      <c r="H70" t="s">
        <v>10</v>
      </c>
    </row>
    <row r="71" spans="1:8">
      <c r="A71" s="16" t="s">
        <v>1630</v>
      </c>
      <c r="B71" s="12">
        <v>50450</v>
      </c>
      <c r="C71">
        <v>4.18</v>
      </c>
      <c r="D71" s="12">
        <v>47319</v>
      </c>
      <c r="E71" s="12">
        <v>3131</v>
      </c>
      <c r="F71" s="18">
        <v>6.2061446999999999E-2</v>
      </c>
      <c r="G71">
        <v>2.6</v>
      </c>
      <c r="H71">
        <v>0.62</v>
      </c>
    </row>
    <row r="72" spans="1:8">
      <c r="A72" s="16" t="s">
        <v>2742</v>
      </c>
      <c r="B72" s="12">
        <v>62621</v>
      </c>
      <c r="C72">
        <v>5.18</v>
      </c>
      <c r="D72" s="12">
        <v>62621</v>
      </c>
      <c r="E72" s="12">
        <v>0</v>
      </c>
      <c r="F72" s="18">
        <v>0</v>
      </c>
      <c r="G72" t="s">
        <v>10</v>
      </c>
      <c r="H72" t="s">
        <v>10</v>
      </c>
    </row>
    <row r="73" spans="1:8">
      <c r="A73" s="16" t="s">
        <v>461</v>
      </c>
      <c r="B73" s="12">
        <v>42508</v>
      </c>
      <c r="C73">
        <v>3.52</v>
      </c>
      <c r="D73" s="12">
        <v>42508</v>
      </c>
      <c r="E73" s="12">
        <v>0</v>
      </c>
      <c r="F73" s="18">
        <v>0</v>
      </c>
      <c r="G73" t="s">
        <v>10</v>
      </c>
      <c r="H73" t="s">
        <v>10</v>
      </c>
    </row>
    <row r="74" spans="1:8">
      <c r="A74" s="16" t="s">
        <v>680</v>
      </c>
      <c r="B74" s="12">
        <v>43029</v>
      </c>
      <c r="C74">
        <v>3.56</v>
      </c>
      <c r="D74" s="12">
        <v>43029</v>
      </c>
      <c r="E74" s="12">
        <v>0</v>
      </c>
      <c r="F74" s="18">
        <v>0</v>
      </c>
      <c r="G74" t="s">
        <v>10</v>
      </c>
      <c r="H74" t="s">
        <v>10</v>
      </c>
    </row>
    <row r="75" spans="1:8">
      <c r="A75" s="16" t="s">
        <v>2046</v>
      </c>
      <c r="B75" s="12">
        <v>100</v>
      </c>
      <c r="C75">
        <v>0.01</v>
      </c>
      <c r="D75" s="12">
        <v>100</v>
      </c>
      <c r="E75" s="12">
        <v>0</v>
      </c>
      <c r="F75" s="18">
        <v>0</v>
      </c>
      <c r="G75" t="s">
        <v>10</v>
      </c>
      <c r="H75" t="s">
        <v>10</v>
      </c>
    </row>
    <row r="76" spans="1:8">
      <c r="A76" s="16" t="s">
        <v>2395</v>
      </c>
      <c r="B76" s="12">
        <v>7359</v>
      </c>
      <c r="C76">
        <v>0.61</v>
      </c>
      <c r="D76" s="12">
        <v>7359</v>
      </c>
      <c r="E76" s="12">
        <v>0</v>
      </c>
      <c r="F76" s="18">
        <v>0</v>
      </c>
      <c r="G76" t="s">
        <v>10</v>
      </c>
      <c r="H76" t="s">
        <v>10</v>
      </c>
    </row>
    <row r="77" spans="1:8">
      <c r="A77" s="16" t="s">
        <v>1510</v>
      </c>
      <c r="B77" s="12">
        <v>48312</v>
      </c>
      <c r="C77">
        <v>4</v>
      </c>
      <c r="D77" s="12">
        <v>48312</v>
      </c>
      <c r="E77" s="12">
        <v>0</v>
      </c>
      <c r="F77" s="18">
        <v>0</v>
      </c>
      <c r="G77" t="s">
        <v>10</v>
      </c>
      <c r="H77" t="s">
        <v>10</v>
      </c>
    </row>
    <row r="78" spans="1:8">
      <c r="A78" s="16" t="s">
        <v>1987</v>
      </c>
      <c r="B78" s="12">
        <v>74793</v>
      </c>
      <c r="C78">
        <v>6.19</v>
      </c>
      <c r="D78" s="12">
        <v>35917</v>
      </c>
      <c r="E78" s="12">
        <v>38876</v>
      </c>
      <c r="F78" s="18">
        <v>0.51978126300000005</v>
      </c>
      <c r="G78">
        <v>3.94</v>
      </c>
      <c r="H78">
        <v>0.64</v>
      </c>
    </row>
    <row r="79" spans="1:8">
      <c r="A79" s="16" t="s">
        <v>1965</v>
      </c>
      <c r="B79" s="12">
        <v>78687</v>
      </c>
      <c r="C79">
        <v>6.51</v>
      </c>
      <c r="D79" s="12">
        <v>32144</v>
      </c>
      <c r="E79" s="12">
        <v>46543</v>
      </c>
      <c r="F79" s="18">
        <v>0.59149541900000002</v>
      </c>
      <c r="G79">
        <v>4.33</v>
      </c>
      <c r="H79">
        <v>0.67</v>
      </c>
    </row>
    <row r="80" spans="1:8">
      <c r="A80" s="16" t="s">
        <v>2265</v>
      </c>
      <c r="B80" s="12">
        <v>77418</v>
      </c>
      <c r="C80">
        <v>6.41</v>
      </c>
      <c r="D80" s="12">
        <v>39449</v>
      </c>
      <c r="E80" s="12">
        <v>37969</v>
      </c>
      <c r="F80" s="18">
        <v>0.490441499</v>
      </c>
      <c r="G80">
        <v>4.3899999999999997</v>
      </c>
      <c r="H80">
        <v>0.68</v>
      </c>
    </row>
    <row r="81" spans="1:8">
      <c r="A81" s="16" t="s">
        <v>2723</v>
      </c>
      <c r="B81" s="12">
        <v>62552</v>
      </c>
      <c r="C81">
        <v>5.18</v>
      </c>
      <c r="D81" s="12">
        <v>62552</v>
      </c>
      <c r="E81" s="12">
        <v>0</v>
      </c>
      <c r="F81" s="18">
        <v>0</v>
      </c>
      <c r="G81" t="s">
        <v>10</v>
      </c>
      <c r="H81" t="s">
        <v>10</v>
      </c>
    </row>
    <row r="82" spans="1:8">
      <c r="A82" s="16" t="s">
        <v>1201</v>
      </c>
      <c r="B82" s="12">
        <v>52280</v>
      </c>
      <c r="C82">
        <v>4.33</v>
      </c>
      <c r="D82" s="12">
        <v>52280</v>
      </c>
      <c r="E82" s="12">
        <v>0</v>
      </c>
      <c r="F82" s="18">
        <v>0</v>
      </c>
      <c r="G82" t="s">
        <v>10</v>
      </c>
      <c r="H82" t="s">
        <v>10</v>
      </c>
    </row>
    <row r="83" spans="1:8">
      <c r="A83" s="16" t="s">
        <v>1210</v>
      </c>
      <c r="B83" s="12">
        <v>48968</v>
      </c>
      <c r="C83">
        <v>4.05</v>
      </c>
      <c r="D83" s="12">
        <v>48968</v>
      </c>
      <c r="E83" s="12">
        <v>0</v>
      </c>
      <c r="F83" s="18">
        <v>0</v>
      </c>
      <c r="G83" t="s">
        <v>10</v>
      </c>
      <c r="H83" t="s">
        <v>10</v>
      </c>
    </row>
    <row r="84" spans="1:8">
      <c r="A84" s="16" t="s">
        <v>2294</v>
      </c>
      <c r="B84" s="12">
        <v>55805</v>
      </c>
      <c r="C84">
        <v>4.62</v>
      </c>
      <c r="D84" s="12">
        <v>55805</v>
      </c>
      <c r="E84" s="12">
        <v>0</v>
      </c>
      <c r="F84" s="18">
        <v>0</v>
      </c>
      <c r="G84" t="s">
        <v>10</v>
      </c>
      <c r="H84" t="s">
        <v>10</v>
      </c>
    </row>
    <row r="85" spans="1:8">
      <c r="A85" s="16" t="s">
        <v>991</v>
      </c>
      <c r="B85" s="12">
        <v>46527</v>
      </c>
      <c r="C85">
        <v>3.85</v>
      </c>
      <c r="D85" s="12">
        <v>46527</v>
      </c>
      <c r="E85" s="12">
        <v>0</v>
      </c>
      <c r="F85" s="18">
        <v>0</v>
      </c>
      <c r="G85" t="s">
        <v>10</v>
      </c>
      <c r="H85" t="s">
        <v>10</v>
      </c>
    </row>
    <row r="86" spans="1:8">
      <c r="A86" s="16" t="s">
        <v>2263</v>
      </c>
      <c r="B86" s="12">
        <v>72219</v>
      </c>
      <c r="C86">
        <v>5.98</v>
      </c>
      <c r="D86" s="12">
        <v>39122</v>
      </c>
      <c r="E86" s="12">
        <v>33097</v>
      </c>
      <c r="F86" s="18">
        <v>0.45828659999999999</v>
      </c>
      <c r="G86">
        <v>3.65</v>
      </c>
      <c r="H86">
        <v>0.61</v>
      </c>
    </row>
    <row r="87" spans="1:8">
      <c r="A87" s="16" t="s">
        <v>1659</v>
      </c>
      <c r="B87" s="12">
        <v>50189</v>
      </c>
      <c r="C87">
        <v>4.16</v>
      </c>
      <c r="D87" s="12">
        <v>47159</v>
      </c>
      <c r="E87" s="12">
        <v>3030</v>
      </c>
      <c r="F87" s="18">
        <v>6.0371794999999999E-2</v>
      </c>
      <c r="G87">
        <v>4.55</v>
      </c>
      <c r="H87">
        <v>1.0900000000000001</v>
      </c>
    </row>
    <row r="88" spans="1:8">
      <c r="A88" s="16" t="s">
        <v>1407</v>
      </c>
      <c r="B88" s="12">
        <v>67373</v>
      </c>
      <c r="C88">
        <v>5.58</v>
      </c>
      <c r="D88" s="12">
        <v>51392</v>
      </c>
      <c r="E88" s="12">
        <v>15981</v>
      </c>
      <c r="F88" s="18">
        <v>0.23720184599999999</v>
      </c>
      <c r="G88">
        <v>2.95</v>
      </c>
      <c r="H88">
        <v>0.53</v>
      </c>
    </row>
    <row r="89" spans="1:8">
      <c r="A89" s="16" t="s">
        <v>2836</v>
      </c>
      <c r="B89" s="12">
        <v>61295</v>
      </c>
      <c r="C89">
        <v>5.07</v>
      </c>
      <c r="D89" s="12">
        <v>61295</v>
      </c>
      <c r="E89" s="12">
        <v>0</v>
      </c>
      <c r="F89" s="18">
        <v>0</v>
      </c>
      <c r="G89" t="s">
        <v>10</v>
      </c>
      <c r="H89" t="s">
        <v>10</v>
      </c>
    </row>
    <row r="90" spans="1:8">
      <c r="A90" s="16" t="s">
        <v>1515</v>
      </c>
      <c r="B90" s="12">
        <v>48790</v>
      </c>
      <c r="C90">
        <v>4.04</v>
      </c>
      <c r="D90" s="12">
        <v>48790</v>
      </c>
      <c r="E90" s="12">
        <v>0</v>
      </c>
      <c r="F90" s="18">
        <v>0</v>
      </c>
      <c r="G90" t="s">
        <v>10</v>
      </c>
      <c r="H90" t="s">
        <v>10</v>
      </c>
    </row>
    <row r="91" spans="1:8">
      <c r="A91" s="16" t="s">
        <v>1559</v>
      </c>
      <c r="B91" s="12">
        <v>52079</v>
      </c>
      <c r="C91">
        <v>4.3099999999999996</v>
      </c>
      <c r="D91" s="12">
        <v>46168</v>
      </c>
      <c r="E91" s="12">
        <v>5911</v>
      </c>
      <c r="F91" s="18">
        <v>0.113500643</v>
      </c>
      <c r="G91">
        <v>3.21</v>
      </c>
      <c r="H91">
        <v>0.74</v>
      </c>
    </row>
    <row r="92" spans="1:8">
      <c r="A92" s="16" t="s">
        <v>1018</v>
      </c>
      <c r="B92" s="12">
        <v>46056</v>
      </c>
      <c r="C92">
        <v>3.81</v>
      </c>
      <c r="D92" s="12">
        <v>46056</v>
      </c>
      <c r="E92" s="12">
        <v>0</v>
      </c>
      <c r="F92" s="18">
        <v>0</v>
      </c>
      <c r="G92" t="s">
        <v>10</v>
      </c>
      <c r="H92" t="s">
        <v>10</v>
      </c>
    </row>
    <row r="93" spans="1:8">
      <c r="A93" s="16" t="s">
        <v>989</v>
      </c>
      <c r="B93" s="12">
        <v>46468</v>
      </c>
      <c r="C93">
        <v>3.85</v>
      </c>
      <c r="D93" s="12">
        <v>46468</v>
      </c>
      <c r="E93" s="12">
        <v>0</v>
      </c>
      <c r="F93" s="18">
        <v>0</v>
      </c>
      <c r="G93" t="s">
        <v>10</v>
      </c>
      <c r="H93" t="s">
        <v>10</v>
      </c>
    </row>
    <row r="94" spans="1:8">
      <c r="A94" s="16" t="s">
        <v>1752</v>
      </c>
      <c r="B94" s="12">
        <v>68065</v>
      </c>
      <c r="C94">
        <v>5.64</v>
      </c>
      <c r="D94" s="12">
        <v>36099</v>
      </c>
      <c r="E94" s="12">
        <v>31966</v>
      </c>
      <c r="F94" s="18">
        <v>0.469639315</v>
      </c>
      <c r="G94">
        <v>3.81</v>
      </c>
      <c r="H94">
        <v>0.68</v>
      </c>
    </row>
    <row r="95" spans="1:8">
      <c r="A95" s="16" t="s">
        <v>1496</v>
      </c>
      <c r="B95" s="12">
        <v>47264</v>
      </c>
      <c r="C95">
        <v>3.91</v>
      </c>
      <c r="D95" s="12">
        <v>47264</v>
      </c>
      <c r="E95" s="12">
        <v>0</v>
      </c>
      <c r="F95" s="18">
        <v>0</v>
      </c>
      <c r="G95" t="s">
        <v>10</v>
      </c>
      <c r="H95" t="s">
        <v>10</v>
      </c>
    </row>
    <row r="96" spans="1:8">
      <c r="A96" s="16" t="s">
        <v>1492</v>
      </c>
      <c r="B96" s="12">
        <v>48529</v>
      </c>
      <c r="C96">
        <v>4.0199999999999996</v>
      </c>
      <c r="D96" s="12">
        <v>48529</v>
      </c>
      <c r="E96" s="12">
        <v>0</v>
      </c>
      <c r="F96" s="18">
        <v>0</v>
      </c>
      <c r="G96" t="s">
        <v>10</v>
      </c>
      <c r="H96" t="s">
        <v>10</v>
      </c>
    </row>
    <row r="97" spans="1:8">
      <c r="A97" s="16" t="s">
        <v>1673</v>
      </c>
      <c r="B97" s="12">
        <v>66068</v>
      </c>
      <c r="C97">
        <v>5.47</v>
      </c>
      <c r="D97" s="12">
        <v>34193</v>
      </c>
      <c r="E97" s="12">
        <v>31875</v>
      </c>
      <c r="F97" s="18">
        <v>0.482457468</v>
      </c>
      <c r="G97">
        <v>3.95</v>
      </c>
      <c r="H97">
        <v>0.72</v>
      </c>
    </row>
    <row r="98" spans="1:8">
      <c r="A98" s="16" t="s">
        <v>1212</v>
      </c>
      <c r="B98" s="12">
        <v>25931</v>
      </c>
      <c r="C98">
        <v>2.15</v>
      </c>
      <c r="D98" s="12">
        <v>25931</v>
      </c>
      <c r="E98" s="12">
        <v>0</v>
      </c>
      <c r="F98" s="18">
        <v>0</v>
      </c>
      <c r="G98" t="s">
        <v>10</v>
      </c>
      <c r="H98" t="s">
        <v>10</v>
      </c>
    </row>
    <row r="99" spans="1:8">
      <c r="A99" s="16" t="s">
        <v>1669</v>
      </c>
      <c r="B99" s="12">
        <v>62805</v>
      </c>
      <c r="C99">
        <v>5.2</v>
      </c>
      <c r="D99" s="12">
        <v>36322</v>
      </c>
      <c r="E99" s="12">
        <v>26483</v>
      </c>
      <c r="F99" s="18">
        <v>0.421670249</v>
      </c>
      <c r="G99">
        <v>3.9</v>
      </c>
      <c r="H99">
        <v>0.75</v>
      </c>
    </row>
    <row r="100" spans="1:8">
      <c r="A100" s="16" t="s">
        <v>1600</v>
      </c>
      <c r="B100" s="12">
        <v>49046</v>
      </c>
      <c r="C100">
        <v>4.0599999999999996</v>
      </c>
      <c r="D100" s="12">
        <v>49046</v>
      </c>
      <c r="E100" s="12">
        <v>0</v>
      </c>
      <c r="F100" s="18">
        <v>0</v>
      </c>
      <c r="G100" t="s">
        <v>10</v>
      </c>
      <c r="H100" t="s">
        <v>10</v>
      </c>
    </row>
    <row r="101" spans="1:8">
      <c r="A101" s="16" t="s">
        <v>2296</v>
      </c>
      <c r="B101" s="12">
        <v>57359</v>
      </c>
      <c r="C101">
        <v>4.75</v>
      </c>
      <c r="D101" s="12">
        <v>57359</v>
      </c>
      <c r="E101" s="12">
        <v>0</v>
      </c>
      <c r="F101" s="18">
        <v>0</v>
      </c>
      <c r="G101" t="s">
        <v>10</v>
      </c>
      <c r="H101" t="s">
        <v>10</v>
      </c>
    </row>
    <row r="102" spans="1:8">
      <c r="A102" s="16" t="s">
        <v>2832</v>
      </c>
      <c r="B102" s="12">
        <v>61502</v>
      </c>
      <c r="C102">
        <v>5.09</v>
      </c>
      <c r="D102" s="12">
        <v>61502</v>
      </c>
      <c r="E102" s="12">
        <v>0</v>
      </c>
      <c r="F102" s="18">
        <v>0</v>
      </c>
      <c r="G102" t="s">
        <v>10</v>
      </c>
      <c r="H102" t="s">
        <v>10</v>
      </c>
    </row>
    <row r="103" spans="1:8">
      <c r="A103" s="16" t="s">
        <v>1021</v>
      </c>
      <c r="B103" s="12">
        <v>46921</v>
      </c>
      <c r="C103">
        <v>3.88</v>
      </c>
      <c r="D103" s="12">
        <v>46921</v>
      </c>
      <c r="E103" s="12">
        <v>0</v>
      </c>
      <c r="F103" s="18">
        <v>0</v>
      </c>
      <c r="G103" t="s">
        <v>10</v>
      </c>
      <c r="H103" t="s">
        <v>10</v>
      </c>
    </row>
    <row r="104" spans="1:8">
      <c r="A104" s="16" t="s">
        <v>2673</v>
      </c>
      <c r="B104" s="12">
        <v>68308</v>
      </c>
      <c r="C104">
        <v>5.66</v>
      </c>
      <c r="D104" s="12">
        <v>68308</v>
      </c>
      <c r="E104" s="12">
        <v>0</v>
      </c>
      <c r="F104" s="18">
        <v>0</v>
      </c>
      <c r="G104" t="s">
        <v>10</v>
      </c>
      <c r="H104" t="s">
        <v>10</v>
      </c>
    </row>
    <row r="105" spans="1:8">
      <c r="A105" s="16" t="s">
        <v>1402</v>
      </c>
      <c r="B105" s="12">
        <v>58139</v>
      </c>
      <c r="C105">
        <v>4.8099999999999996</v>
      </c>
      <c r="D105" s="12">
        <v>58139</v>
      </c>
      <c r="E105" s="12">
        <v>0</v>
      </c>
      <c r="F105" s="18">
        <v>0</v>
      </c>
      <c r="G105" t="s">
        <v>10</v>
      </c>
      <c r="H105" t="s">
        <v>10</v>
      </c>
    </row>
    <row r="106" spans="1:8">
      <c r="A106" s="16" t="s">
        <v>2745</v>
      </c>
      <c r="B106" s="12">
        <v>63117</v>
      </c>
      <c r="C106">
        <v>5.23</v>
      </c>
      <c r="D106" s="12">
        <v>63117</v>
      </c>
      <c r="E106" s="12">
        <v>0</v>
      </c>
      <c r="F106" s="18">
        <v>0</v>
      </c>
      <c r="G106" t="s">
        <v>10</v>
      </c>
      <c r="H106" t="s">
        <v>10</v>
      </c>
    </row>
    <row r="107" spans="1:8">
      <c r="A107" s="16" t="s">
        <v>2740</v>
      </c>
      <c r="B107" s="12">
        <v>62669</v>
      </c>
      <c r="C107">
        <v>5.19</v>
      </c>
      <c r="D107" s="12">
        <v>62669</v>
      </c>
      <c r="E107" s="12">
        <v>0</v>
      </c>
      <c r="F107" s="18">
        <v>0</v>
      </c>
      <c r="G107" t="s">
        <v>10</v>
      </c>
      <c r="H107" t="s">
        <v>10</v>
      </c>
    </row>
    <row r="108" spans="1:8">
      <c r="A108" s="16" t="s">
        <v>1499</v>
      </c>
      <c r="B108" s="12">
        <v>48355</v>
      </c>
      <c r="C108">
        <v>4</v>
      </c>
      <c r="D108" s="12">
        <v>48119</v>
      </c>
      <c r="E108" s="12">
        <v>236</v>
      </c>
      <c r="F108" s="18">
        <v>4.8805710000000002E-3</v>
      </c>
      <c r="G108">
        <v>2.15</v>
      </c>
      <c r="H108">
        <v>0.54</v>
      </c>
    </row>
    <row r="109" spans="1:8">
      <c r="A109" s="16" t="s">
        <v>1540</v>
      </c>
      <c r="B109" s="12">
        <v>52097</v>
      </c>
      <c r="C109">
        <v>4.3099999999999996</v>
      </c>
      <c r="D109" s="12">
        <v>52097</v>
      </c>
      <c r="E109" s="12">
        <v>0</v>
      </c>
      <c r="F109" s="18">
        <v>0</v>
      </c>
      <c r="G109" t="s">
        <v>10</v>
      </c>
      <c r="H109" t="s">
        <v>10</v>
      </c>
    </row>
    <row r="110" spans="1:8">
      <c r="A110" s="16" t="s">
        <v>1191</v>
      </c>
      <c r="B110" s="12">
        <v>50923</v>
      </c>
      <c r="C110">
        <v>4.22</v>
      </c>
      <c r="D110" s="12">
        <v>50923</v>
      </c>
      <c r="E110" s="12">
        <v>0</v>
      </c>
      <c r="F110" s="18">
        <v>0</v>
      </c>
      <c r="G110" t="s">
        <v>10</v>
      </c>
      <c r="H110" t="s">
        <v>10</v>
      </c>
    </row>
    <row r="111" spans="1:8">
      <c r="A111" s="16" t="s">
        <v>1933</v>
      </c>
      <c r="B111" s="12">
        <v>58552</v>
      </c>
      <c r="C111">
        <v>4.8499999999999996</v>
      </c>
      <c r="D111" s="12">
        <v>47758</v>
      </c>
      <c r="E111" s="12">
        <v>10794</v>
      </c>
      <c r="F111" s="18">
        <v>0.18434895500000001</v>
      </c>
      <c r="G111">
        <v>3.56</v>
      </c>
      <c r="H111">
        <v>0.73</v>
      </c>
    </row>
    <row r="112" spans="1:8">
      <c r="A112" s="16" t="s">
        <v>1662</v>
      </c>
      <c r="B112" s="12">
        <v>51260</v>
      </c>
      <c r="C112">
        <v>4.24</v>
      </c>
      <c r="D112" s="12">
        <v>51260</v>
      </c>
      <c r="E112" s="12">
        <v>0</v>
      </c>
      <c r="F112" s="18">
        <v>0</v>
      </c>
      <c r="G112" t="s">
        <v>10</v>
      </c>
      <c r="H112" t="s">
        <v>10</v>
      </c>
    </row>
    <row r="113" spans="1:8">
      <c r="A113" s="16" t="s">
        <v>1067</v>
      </c>
      <c r="B113" s="12">
        <v>46080</v>
      </c>
      <c r="C113">
        <v>3.82</v>
      </c>
      <c r="D113" s="12">
        <v>46080</v>
      </c>
      <c r="E113" s="12">
        <v>0</v>
      </c>
      <c r="F113" s="18">
        <v>0</v>
      </c>
      <c r="G113" t="s">
        <v>10</v>
      </c>
      <c r="H113" t="s">
        <v>10</v>
      </c>
    </row>
    <row r="114" spans="1:8">
      <c r="A114" s="16" t="s">
        <v>522</v>
      </c>
      <c r="B114" s="12">
        <v>42762</v>
      </c>
      <c r="C114">
        <v>3.54</v>
      </c>
      <c r="D114" s="12">
        <v>42762</v>
      </c>
      <c r="E114" s="12">
        <v>0</v>
      </c>
      <c r="F114" s="18">
        <v>0</v>
      </c>
      <c r="G114" t="s">
        <v>10</v>
      </c>
      <c r="H114" t="s">
        <v>10</v>
      </c>
    </row>
    <row r="115" spans="1:8">
      <c r="A115" s="16" t="s">
        <v>1947</v>
      </c>
      <c r="B115" s="12">
        <v>57000</v>
      </c>
      <c r="C115">
        <v>4.72</v>
      </c>
      <c r="D115" s="12">
        <v>33671</v>
      </c>
      <c r="E115" s="12">
        <v>23329</v>
      </c>
      <c r="F115" s="18">
        <v>0.409280702</v>
      </c>
      <c r="G115">
        <v>2.5499999999999998</v>
      </c>
      <c r="H115">
        <v>0.54</v>
      </c>
    </row>
    <row r="116" spans="1:8">
      <c r="A116" s="16" t="s">
        <v>1937</v>
      </c>
      <c r="B116" s="12">
        <v>50356</v>
      </c>
      <c r="C116">
        <v>4.17</v>
      </c>
      <c r="D116" s="12">
        <v>45216</v>
      </c>
      <c r="E116" s="12">
        <v>5140</v>
      </c>
      <c r="F116" s="18">
        <v>0.102073239</v>
      </c>
      <c r="G116">
        <v>2.95</v>
      </c>
      <c r="H116">
        <v>0.71</v>
      </c>
    </row>
    <row r="117" spans="1:8">
      <c r="A117" s="16" t="s">
        <v>1703</v>
      </c>
      <c r="B117" s="12">
        <v>65234</v>
      </c>
      <c r="C117">
        <v>5.4</v>
      </c>
      <c r="D117" s="12">
        <v>33990</v>
      </c>
      <c r="E117" s="12">
        <v>31244</v>
      </c>
      <c r="F117" s="18">
        <v>0.47895269299999998</v>
      </c>
      <c r="G117">
        <v>4.07</v>
      </c>
      <c r="H117">
        <v>0.75</v>
      </c>
    </row>
    <row r="118" spans="1:8">
      <c r="A118" s="16" t="s">
        <v>171</v>
      </c>
      <c r="B118" s="12">
        <v>42942</v>
      </c>
      <c r="C118">
        <v>3.56</v>
      </c>
      <c r="D118" s="12">
        <v>42942</v>
      </c>
      <c r="E118" s="12">
        <v>0</v>
      </c>
      <c r="F118" s="18">
        <v>0</v>
      </c>
      <c r="G118" t="s">
        <v>10</v>
      </c>
      <c r="H118" t="s">
        <v>10</v>
      </c>
    </row>
    <row r="119" spans="1:8">
      <c r="A119" s="16" t="s">
        <v>2834</v>
      </c>
      <c r="B119" s="12">
        <v>63490</v>
      </c>
      <c r="C119">
        <v>5.26</v>
      </c>
      <c r="D119" s="12">
        <v>58277</v>
      </c>
      <c r="E119" s="12">
        <v>5213</v>
      </c>
      <c r="F119" s="18">
        <v>8.2107418000000001E-2</v>
      </c>
      <c r="G119">
        <v>1.35</v>
      </c>
      <c r="H119">
        <v>0.26</v>
      </c>
    </row>
    <row r="120" spans="1:8">
      <c r="A120" s="16" t="s">
        <v>282</v>
      </c>
      <c r="B120" s="12">
        <v>42592</v>
      </c>
      <c r="C120">
        <v>3.53</v>
      </c>
      <c r="D120" s="12">
        <v>42592</v>
      </c>
      <c r="E120" s="12">
        <v>0</v>
      </c>
      <c r="F120" s="18">
        <v>0</v>
      </c>
      <c r="G120" t="s">
        <v>10</v>
      </c>
      <c r="H120" t="s">
        <v>10</v>
      </c>
    </row>
    <row r="121" spans="1:8">
      <c r="A121" s="16" t="s">
        <v>118</v>
      </c>
      <c r="B121" s="12">
        <v>42994</v>
      </c>
      <c r="C121">
        <v>3.56</v>
      </c>
      <c r="D121" s="12">
        <v>42994</v>
      </c>
      <c r="E121" s="12">
        <v>0</v>
      </c>
      <c r="F121" s="18">
        <v>0</v>
      </c>
      <c r="G121" t="s">
        <v>10</v>
      </c>
      <c r="H121" t="s">
        <v>10</v>
      </c>
    </row>
    <row r="122" spans="1:8">
      <c r="A122" s="16" t="s">
        <v>1700</v>
      </c>
      <c r="B122" s="12">
        <v>51923</v>
      </c>
      <c r="C122">
        <v>4.3</v>
      </c>
      <c r="D122" s="12">
        <v>51923</v>
      </c>
      <c r="E122" s="12">
        <v>0</v>
      </c>
      <c r="F122" s="18">
        <v>0</v>
      </c>
      <c r="G122" t="s">
        <v>10</v>
      </c>
      <c r="H122" t="s">
        <v>10</v>
      </c>
    </row>
    <row r="123" spans="1:8">
      <c r="A123" s="16" t="s">
        <v>16</v>
      </c>
      <c r="B123" s="12">
        <v>43585</v>
      </c>
      <c r="C123">
        <v>3.61</v>
      </c>
      <c r="D123" s="12">
        <v>43585</v>
      </c>
      <c r="E123" s="12">
        <v>0</v>
      </c>
      <c r="F123" s="18">
        <v>0</v>
      </c>
      <c r="G123" t="s">
        <v>10</v>
      </c>
      <c r="H123" t="s">
        <v>10</v>
      </c>
    </row>
    <row r="124" spans="1:8">
      <c r="A124" s="16" t="s">
        <v>1205</v>
      </c>
      <c r="B124" s="12">
        <v>53519</v>
      </c>
      <c r="C124">
        <v>4.43</v>
      </c>
      <c r="D124" s="12">
        <v>53519</v>
      </c>
      <c r="E124" s="12">
        <v>0</v>
      </c>
      <c r="F124" s="18">
        <v>0</v>
      </c>
      <c r="G124" t="s">
        <v>10</v>
      </c>
      <c r="H124" t="s">
        <v>10</v>
      </c>
    </row>
    <row r="125" spans="1:8">
      <c r="A125" s="16" t="s">
        <v>1140</v>
      </c>
      <c r="B125" s="12">
        <v>43915</v>
      </c>
      <c r="C125">
        <v>3.64</v>
      </c>
      <c r="D125" s="12">
        <v>43915</v>
      </c>
      <c r="E125" s="12">
        <v>0</v>
      </c>
      <c r="F125" s="18">
        <v>0</v>
      </c>
      <c r="G125" t="s">
        <v>10</v>
      </c>
      <c r="H125" t="s">
        <v>10</v>
      </c>
    </row>
    <row r="126" spans="1:8">
      <c r="A126" s="16" t="s">
        <v>2187</v>
      </c>
      <c r="B126" s="12">
        <v>51572</v>
      </c>
      <c r="C126">
        <v>4.2699999999999996</v>
      </c>
      <c r="D126" s="12">
        <v>49063</v>
      </c>
      <c r="E126" s="12">
        <v>2509</v>
      </c>
      <c r="F126" s="18">
        <v>4.8650430000000001E-2</v>
      </c>
      <c r="G126">
        <v>5.72</v>
      </c>
      <c r="H126">
        <v>1.34</v>
      </c>
    </row>
    <row r="127" spans="1:8">
      <c r="A127" s="16" t="s">
        <v>2687</v>
      </c>
      <c r="B127" s="12">
        <v>67676</v>
      </c>
      <c r="C127">
        <v>5.6</v>
      </c>
      <c r="D127" s="12">
        <v>67676</v>
      </c>
      <c r="E127" s="12">
        <v>0</v>
      </c>
      <c r="F127" s="18">
        <v>0</v>
      </c>
      <c r="G127" t="s">
        <v>10</v>
      </c>
      <c r="H127" t="s">
        <v>10</v>
      </c>
    </row>
    <row r="128" spans="1:8">
      <c r="A128" s="16" t="s">
        <v>526</v>
      </c>
      <c r="B128" s="12">
        <v>42714</v>
      </c>
      <c r="C128">
        <v>3.54</v>
      </c>
      <c r="D128" s="12">
        <v>42714</v>
      </c>
      <c r="E128" s="12">
        <v>0</v>
      </c>
      <c r="F128" s="18">
        <v>0</v>
      </c>
      <c r="G128" t="s">
        <v>10</v>
      </c>
      <c r="H128" t="s">
        <v>10</v>
      </c>
    </row>
    <row r="129" spans="1:8">
      <c r="A129" s="16" t="s">
        <v>2285</v>
      </c>
      <c r="B129" s="12">
        <v>53325</v>
      </c>
      <c r="C129">
        <v>4.42</v>
      </c>
      <c r="D129" s="12">
        <v>53325</v>
      </c>
      <c r="E129" s="12">
        <v>0</v>
      </c>
      <c r="F129" s="18">
        <v>0</v>
      </c>
      <c r="G129" t="s">
        <v>10</v>
      </c>
      <c r="H129" t="s">
        <v>10</v>
      </c>
    </row>
    <row r="130" spans="1:8">
      <c r="A130" s="16" t="s">
        <v>515</v>
      </c>
      <c r="B130" s="12">
        <v>42783</v>
      </c>
      <c r="C130">
        <v>3.54</v>
      </c>
      <c r="D130" s="12">
        <v>42783</v>
      </c>
      <c r="E130" s="12">
        <v>0</v>
      </c>
      <c r="F130" s="18">
        <v>0</v>
      </c>
      <c r="G130" t="s">
        <v>10</v>
      </c>
      <c r="H130" t="s">
        <v>10</v>
      </c>
    </row>
    <row r="131" spans="1:8">
      <c r="A131" s="16" t="s">
        <v>2238</v>
      </c>
      <c r="B131" s="12">
        <v>52500</v>
      </c>
      <c r="C131">
        <v>4.3499999999999996</v>
      </c>
      <c r="D131" s="12">
        <v>52500</v>
      </c>
      <c r="E131" s="12">
        <v>0</v>
      </c>
      <c r="F131" s="18">
        <v>0</v>
      </c>
      <c r="G131" t="s">
        <v>10</v>
      </c>
      <c r="H131" t="s">
        <v>10</v>
      </c>
    </row>
    <row r="132" spans="1:8">
      <c r="A132" s="16" t="s">
        <v>1281</v>
      </c>
      <c r="B132" s="12">
        <v>47433</v>
      </c>
      <c r="C132">
        <v>3.93</v>
      </c>
      <c r="D132" s="12">
        <v>47433</v>
      </c>
      <c r="E132" s="12">
        <v>0</v>
      </c>
      <c r="F132" s="18">
        <v>0</v>
      </c>
      <c r="G132" t="s">
        <v>10</v>
      </c>
      <c r="H132" t="s">
        <v>10</v>
      </c>
    </row>
    <row r="133" spans="1:8">
      <c r="A133" s="16" t="s">
        <v>1214</v>
      </c>
      <c r="B133" s="12">
        <v>48580</v>
      </c>
      <c r="C133">
        <v>4.0199999999999996</v>
      </c>
      <c r="D133" s="12">
        <v>48580</v>
      </c>
      <c r="E133" s="12">
        <v>0</v>
      </c>
      <c r="F133" s="18">
        <v>0</v>
      </c>
      <c r="G133" t="s">
        <v>10</v>
      </c>
      <c r="H133" t="s">
        <v>10</v>
      </c>
    </row>
    <row r="134" spans="1:8">
      <c r="A134" s="16" t="s">
        <v>169</v>
      </c>
      <c r="B134" s="12">
        <v>43092</v>
      </c>
      <c r="C134">
        <v>3.57</v>
      </c>
      <c r="D134" s="12">
        <v>43092</v>
      </c>
      <c r="E134" s="12">
        <v>0</v>
      </c>
      <c r="F134" s="18">
        <v>0</v>
      </c>
      <c r="G134" t="s">
        <v>10</v>
      </c>
      <c r="H134" t="s">
        <v>10</v>
      </c>
    </row>
    <row r="135" spans="1:8">
      <c r="A135" s="16" t="s">
        <v>173</v>
      </c>
      <c r="B135" s="12">
        <v>42589</v>
      </c>
      <c r="C135">
        <v>3.53</v>
      </c>
      <c r="D135" s="12">
        <v>42589</v>
      </c>
      <c r="E135" s="12">
        <v>0</v>
      </c>
      <c r="F135" s="18">
        <v>0</v>
      </c>
      <c r="G135" t="s">
        <v>10</v>
      </c>
      <c r="H135" t="s">
        <v>10</v>
      </c>
    </row>
    <row r="136" spans="1:8">
      <c r="A136" s="16" t="s">
        <v>1160</v>
      </c>
      <c r="B136" s="12">
        <v>48908</v>
      </c>
      <c r="C136">
        <v>4.05</v>
      </c>
      <c r="D136" s="12">
        <v>48908</v>
      </c>
      <c r="E136" s="12">
        <v>0</v>
      </c>
      <c r="F136" s="18">
        <v>0</v>
      </c>
      <c r="G136" t="s">
        <v>10</v>
      </c>
      <c r="H136" t="s">
        <v>10</v>
      </c>
    </row>
    <row r="137" spans="1:8">
      <c r="A137" s="16" t="s">
        <v>161</v>
      </c>
      <c r="B137" s="12">
        <v>42683</v>
      </c>
      <c r="C137">
        <v>3.53</v>
      </c>
      <c r="D137" s="12">
        <v>42683</v>
      </c>
      <c r="E137" s="12">
        <v>0</v>
      </c>
      <c r="F137" s="18">
        <v>0</v>
      </c>
      <c r="G137" t="s">
        <v>10</v>
      </c>
      <c r="H137" t="s">
        <v>10</v>
      </c>
    </row>
    <row r="138" spans="1:8">
      <c r="A138" s="16" t="s">
        <v>2677</v>
      </c>
      <c r="B138" s="12">
        <v>68352</v>
      </c>
      <c r="C138">
        <v>5.66</v>
      </c>
      <c r="D138" s="12">
        <v>68352</v>
      </c>
      <c r="E138" s="12">
        <v>0</v>
      </c>
      <c r="F138" s="18">
        <v>0</v>
      </c>
      <c r="G138" t="s">
        <v>10</v>
      </c>
      <c r="H138" t="s">
        <v>10</v>
      </c>
    </row>
    <row r="139" spans="1:8">
      <c r="A139" s="16" t="s">
        <v>742</v>
      </c>
      <c r="B139" s="12">
        <v>43398</v>
      </c>
      <c r="C139">
        <v>3.59</v>
      </c>
      <c r="D139" s="12">
        <v>43398</v>
      </c>
      <c r="E139" s="12">
        <v>0</v>
      </c>
      <c r="F139" s="18">
        <v>0</v>
      </c>
      <c r="G139" t="s">
        <v>10</v>
      </c>
      <c r="H139" t="s">
        <v>10</v>
      </c>
    </row>
    <row r="140" spans="1:8">
      <c r="A140" s="16" t="s">
        <v>1016</v>
      </c>
      <c r="B140" s="12">
        <v>46341</v>
      </c>
      <c r="C140">
        <v>3.84</v>
      </c>
      <c r="D140" s="12">
        <v>46341</v>
      </c>
      <c r="E140" s="12">
        <v>0</v>
      </c>
      <c r="F140" s="18">
        <v>0</v>
      </c>
      <c r="G140" t="s">
        <v>10</v>
      </c>
      <c r="H140" t="s">
        <v>10</v>
      </c>
    </row>
    <row r="141" spans="1:8">
      <c r="A141" s="16" t="s">
        <v>1123</v>
      </c>
      <c r="B141" s="12">
        <v>48054</v>
      </c>
      <c r="C141">
        <v>3.98</v>
      </c>
      <c r="D141" s="12">
        <v>48054</v>
      </c>
      <c r="E141" s="12">
        <v>0</v>
      </c>
      <c r="F141" s="18">
        <v>0</v>
      </c>
      <c r="G141" t="s">
        <v>10</v>
      </c>
      <c r="H141" t="s">
        <v>10</v>
      </c>
    </row>
    <row r="142" spans="1:8">
      <c r="A142" s="16" t="s">
        <v>1106</v>
      </c>
      <c r="B142" s="12">
        <v>47369</v>
      </c>
      <c r="C142">
        <v>3.92</v>
      </c>
      <c r="D142" s="12">
        <v>47369</v>
      </c>
      <c r="E142" s="12">
        <v>0</v>
      </c>
      <c r="F142" s="18">
        <v>0</v>
      </c>
      <c r="G142" t="s">
        <v>10</v>
      </c>
      <c r="H142" t="s">
        <v>10</v>
      </c>
    </row>
    <row r="143" spans="1:8">
      <c r="A143" s="16" t="s">
        <v>922</v>
      </c>
      <c r="B143" s="12">
        <v>42374</v>
      </c>
      <c r="C143">
        <v>3.51</v>
      </c>
      <c r="D143" s="12">
        <v>42374</v>
      </c>
      <c r="E143" s="12">
        <v>0</v>
      </c>
      <c r="F143" s="18">
        <v>0</v>
      </c>
      <c r="G143" t="s">
        <v>10</v>
      </c>
      <c r="H143" t="s">
        <v>10</v>
      </c>
    </row>
    <row r="144" spans="1:8">
      <c r="A144" s="16" t="s">
        <v>987</v>
      </c>
      <c r="B144" s="12">
        <v>48250</v>
      </c>
      <c r="C144">
        <v>3.99</v>
      </c>
      <c r="D144" s="12">
        <v>45249</v>
      </c>
      <c r="E144" s="12">
        <v>3001</v>
      </c>
      <c r="F144" s="18">
        <v>6.2196890999999997E-2</v>
      </c>
      <c r="G144">
        <v>0.74</v>
      </c>
      <c r="H144">
        <v>0.19</v>
      </c>
    </row>
    <row r="145" spans="1:8">
      <c r="A145" s="16" t="s">
        <v>2825</v>
      </c>
      <c r="B145" s="12">
        <v>60494</v>
      </c>
      <c r="C145">
        <v>5.01</v>
      </c>
      <c r="D145" s="12">
        <v>60494</v>
      </c>
      <c r="E145" s="12">
        <v>0</v>
      </c>
      <c r="F145" s="18">
        <v>0</v>
      </c>
      <c r="G145" t="s">
        <v>10</v>
      </c>
      <c r="H145" t="s">
        <v>10</v>
      </c>
    </row>
    <row r="146" spans="1:8">
      <c r="A146" s="16" t="s">
        <v>274</v>
      </c>
      <c r="B146" s="12">
        <v>42774</v>
      </c>
      <c r="C146">
        <v>3.54</v>
      </c>
      <c r="D146" s="12">
        <v>42774</v>
      </c>
      <c r="E146" s="12">
        <v>0</v>
      </c>
      <c r="F146" s="18">
        <v>0</v>
      </c>
      <c r="G146" t="s">
        <v>10</v>
      </c>
      <c r="H146" t="s">
        <v>10</v>
      </c>
    </row>
    <row r="147" spans="1:8">
      <c r="A147" s="16" t="s">
        <v>2392</v>
      </c>
      <c r="B147" s="12">
        <v>75709</v>
      </c>
      <c r="C147">
        <v>6.27</v>
      </c>
      <c r="D147" s="12">
        <v>75709</v>
      </c>
      <c r="E147" s="12">
        <v>0</v>
      </c>
      <c r="F147" s="18">
        <v>0</v>
      </c>
      <c r="G147" t="s">
        <v>10</v>
      </c>
      <c r="H147" t="s">
        <v>10</v>
      </c>
    </row>
    <row r="148" spans="1:8">
      <c r="A148" s="16" t="s">
        <v>383</v>
      </c>
      <c r="B148" s="12">
        <v>43122</v>
      </c>
      <c r="C148">
        <v>3.57</v>
      </c>
      <c r="D148" s="12">
        <v>43122</v>
      </c>
      <c r="E148" s="12">
        <v>0</v>
      </c>
      <c r="F148" s="18">
        <v>0</v>
      </c>
      <c r="G148" t="s">
        <v>10</v>
      </c>
      <c r="H148" t="s">
        <v>10</v>
      </c>
    </row>
    <row r="149" spans="1:8">
      <c r="A149" s="16" t="s">
        <v>1612</v>
      </c>
      <c r="B149" s="12">
        <v>50020</v>
      </c>
      <c r="C149">
        <v>4.1399999999999997</v>
      </c>
      <c r="D149" s="12">
        <v>47305</v>
      </c>
      <c r="E149" s="12">
        <v>2715</v>
      </c>
      <c r="F149" s="18">
        <v>5.4278289E-2</v>
      </c>
      <c r="G149">
        <v>3.95</v>
      </c>
      <c r="H149">
        <v>0.95</v>
      </c>
    </row>
    <row r="150" spans="1:8">
      <c r="A150" s="16" t="s">
        <v>1027</v>
      </c>
      <c r="B150" s="12">
        <v>46115</v>
      </c>
      <c r="C150">
        <v>3.82</v>
      </c>
      <c r="D150" s="12">
        <v>46115</v>
      </c>
      <c r="E150" s="12">
        <v>0</v>
      </c>
      <c r="F150" s="18">
        <v>0</v>
      </c>
      <c r="G150" t="s">
        <v>10</v>
      </c>
      <c r="H150" t="s">
        <v>10</v>
      </c>
    </row>
    <row r="151" spans="1:8">
      <c r="A151" s="16" t="s">
        <v>1051</v>
      </c>
      <c r="B151" s="12">
        <v>46167</v>
      </c>
      <c r="C151">
        <v>3.82</v>
      </c>
      <c r="D151" s="12">
        <v>46167</v>
      </c>
      <c r="E151" s="12">
        <v>0</v>
      </c>
      <c r="F151" s="18">
        <v>0</v>
      </c>
      <c r="G151" t="s">
        <v>10</v>
      </c>
      <c r="H151" t="s">
        <v>10</v>
      </c>
    </row>
    <row r="152" spans="1:8">
      <c r="A152" s="16" t="s">
        <v>1073</v>
      </c>
      <c r="B152" s="12">
        <v>46159</v>
      </c>
      <c r="C152">
        <v>3.82</v>
      </c>
      <c r="D152" s="12">
        <v>46159</v>
      </c>
      <c r="E152" s="12">
        <v>0</v>
      </c>
      <c r="F152" s="18">
        <v>0</v>
      </c>
      <c r="G152" t="s">
        <v>10</v>
      </c>
      <c r="H152" t="s">
        <v>10</v>
      </c>
    </row>
    <row r="153" spans="1:8">
      <c r="A153" s="16" t="s">
        <v>1129</v>
      </c>
      <c r="B153" s="12">
        <v>48742</v>
      </c>
      <c r="C153">
        <v>4.04</v>
      </c>
      <c r="D153" s="12">
        <v>46340</v>
      </c>
      <c r="E153" s="12">
        <v>2402</v>
      </c>
      <c r="F153" s="18">
        <v>4.9279881999999997E-2</v>
      </c>
      <c r="G153">
        <v>1.39</v>
      </c>
      <c r="H153">
        <v>0.34</v>
      </c>
    </row>
    <row r="154" spans="1:8">
      <c r="A154" s="16" t="s">
        <v>1132</v>
      </c>
      <c r="B154" s="12">
        <v>47729</v>
      </c>
      <c r="C154">
        <v>3.95</v>
      </c>
      <c r="D154" s="12">
        <v>47729</v>
      </c>
      <c r="E154" s="12">
        <v>0</v>
      </c>
      <c r="F154" s="18">
        <v>0</v>
      </c>
      <c r="G154" t="s">
        <v>10</v>
      </c>
      <c r="H154" t="s">
        <v>10</v>
      </c>
    </row>
    <row r="155" spans="1:8">
      <c r="A155" s="16" t="s">
        <v>74</v>
      </c>
      <c r="B155" s="12">
        <v>44600</v>
      </c>
      <c r="C155">
        <v>3.69</v>
      </c>
      <c r="D155" s="12">
        <v>40095</v>
      </c>
      <c r="E155" s="12">
        <v>4505</v>
      </c>
      <c r="F155" s="18">
        <v>0.101008969</v>
      </c>
      <c r="G155">
        <v>0.83</v>
      </c>
      <c r="H155">
        <v>0.22</v>
      </c>
    </row>
    <row r="156" spans="1:8">
      <c r="A156" s="16" t="s">
        <v>1531</v>
      </c>
      <c r="B156" s="12">
        <v>47777</v>
      </c>
      <c r="C156">
        <v>3.96</v>
      </c>
      <c r="D156" s="12">
        <v>47777</v>
      </c>
      <c r="E156" s="12">
        <v>0</v>
      </c>
      <c r="F156" s="18">
        <v>0</v>
      </c>
      <c r="G156" t="s">
        <v>10</v>
      </c>
      <c r="H156" t="s">
        <v>10</v>
      </c>
    </row>
    <row r="157" spans="1:8">
      <c r="A157" s="16" t="s">
        <v>164</v>
      </c>
      <c r="B157" s="12">
        <v>44147</v>
      </c>
      <c r="C157">
        <v>3.66</v>
      </c>
      <c r="D157" s="12">
        <v>42102</v>
      </c>
      <c r="E157" s="12">
        <v>2045</v>
      </c>
      <c r="F157" s="18">
        <v>4.6322513000000003E-2</v>
      </c>
      <c r="G157">
        <v>1.23</v>
      </c>
      <c r="H157">
        <v>0.34</v>
      </c>
    </row>
    <row r="158" spans="1:8">
      <c r="A158" s="16" t="s">
        <v>405</v>
      </c>
      <c r="B158" s="12">
        <v>43321</v>
      </c>
      <c r="C158">
        <v>3.59</v>
      </c>
      <c r="D158" s="12">
        <v>42037</v>
      </c>
      <c r="E158" s="12">
        <v>1284</v>
      </c>
      <c r="F158" s="18">
        <v>2.9639204999999998E-2</v>
      </c>
      <c r="G158">
        <v>0.85</v>
      </c>
      <c r="H158">
        <v>0.24</v>
      </c>
    </row>
    <row r="159" spans="1:8">
      <c r="A159" s="16" t="s">
        <v>539</v>
      </c>
      <c r="B159" s="12">
        <v>44829</v>
      </c>
      <c r="C159">
        <v>3.71</v>
      </c>
      <c r="D159" s="12">
        <v>40271</v>
      </c>
      <c r="E159" s="12">
        <v>4558</v>
      </c>
      <c r="F159" s="18">
        <v>0.10167525500000001</v>
      </c>
      <c r="G159">
        <v>0.78</v>
      </c>
      <c r="H159">
        <v>0.21</v>
      </c>
    </row>
    <row r="160" spans="1:8">
      <c r="A160" s="16" t="s">
        <v>975</v>
      </c>
      <c r="B160" s="12">
        <v>50929</v>
      </c>
      <c r="C160">
        <v>4.22</v>
      </c>
      <c r="D160" s="12">
        <v>39114</v>
      </c>
      <c r="E160" s="12">
        <v>11815</v>
      </c>
      <c r="F160" s="18">
        <v>0.231989633</v>
      </c>
      <c r="G160">
        <v>1.33</v>
      </c>
      <c r="H160">
        <v>0.32</v>
      </c>
    </row>
    <row r="161" spans="1:8">
      <c r="A161" s="16" t="s">
        <v>63</v>
      </c>
      <c r="B161" s="12">
        <v>44430</v>
      </c>
      <c r="C161">
        <v>3.68</v>
      </c>
      <c r="D161" s="12">
        <v>41494</v>
      </c>
      <c r="E161" s="12">
        <v>2936</v>
      </c>
      <c r="F161" s="18">
        <v>6.6081476E-2</v>
      </c>
      <c r="G161">
        <v>0.83</v>
      </c>
      <c r="H161">
        <v>0.23</v>
      </c>
    </row>
    <row r="162" spans="1:8">
      <c r="A162" s="16" t="s">
        <v>1004</v>
      </c>
      <c r="B162" s="12">
        <v>49569</v>
      </c>
      <c r="C162">
        <v>4.0999999999999996</v>
      </c>
      <c r="D162" s="12">
        <v>44464</v>
      </c>
      <c r="E162" s="12">
        <v>5105</v>
      </c>
      <c r="F162" s="18">
        <v>0.102987754</v>
      </c>
      <c r="G162">
        <v>0.64</v>
      </c>
      <c r="H162">
        <v>0.16</v>
      </c>
    </row>
    <row r="163" spans="1:8">
      <c r="A163" s="16" t="s">
        <v>192</v>
      </c>
      <c r="B163" s="12">
        <v>47267</v>
      </c>
      <c r="C163">
        <v>3.91</v>
      </c>
      <c r="D163" s="12">
        <v>39269</v>
      </c>
      <c r="E163" s="12">
        <v>7998</v>
      </c>
      <c r="F163" s="18">
        <v>0.16920896199999999</v>
      </c>
      <c r="G163">
        <v>0.85</v>
      </c>
      <c r="H163">
        <v>0.22</v>
      </c>
    </row>
    <row r="164" spans="1:8">
      <c r="A164" s="16" t="s">
        <v>493</v>
      </c>
      <c r="B164" s="12">
        <v>42709</v>
      </c>
      <c r="C164">
        <v>3.54</v>
      </c>
      <c r="D164" s="12">
        <v>42709</v>
      </c>
      <c r="E164" s="12">
        <v>0</v>
      </c>
      <c r="F164" s="18">
        <v>0</v>
      </c>
      <c r="G164" t="s">
        <v>10</v>
      </c>
      <c r="H164" t="s">
        <v>10</v>
      </c>
    </row>
    <row r="165" spans="1:8">
      <c r="A165" s="16" t="s">
        <v>495</v>
      </c>
      <c r="B165" s="12">
        <v>42683</v>
      </c>
      <c r="C165">
        <v>3.53</v>
      </c>
      <c r="D165" s="12">
        <v>42683</v>
      </c>
      <c r="E165" s="12">
        <v>0</v>
      </c>
      <c r="F165" s="18">
        <v>0</v>
      </c>
      <c r="G165" t="s">
        <v>10</v>
      </c>
      <c r="H165" t="s">
        <v>10</v>
      </c>
    </row>
    <row r="166" spans="1:8">
      <c r="A166" s="16" t="s">
        <v>2406</v>
      </c>
      <c r="B166" s="12">
        <v>78487</v>
      </c>
      <c r="C166">
        <v>6.5</v>
      </c>
      <c r="D166" s="12">
        <v>73320</v>
      </c>
      <c r="E166" s="12">
        <v>5167</v>
      </c>
      <c r="F166" s="18">
        <v>6.5832557999999999E-2</v>
      </c>
      <c r="G166">
        <v>0.95</v>
      </c>
      <c r="H166">
        <v>0.15</v>
      </c>
    </row>
    <row r="167" spans="1:8">
      <c r="A167" s="16" t="s">
        <v>2410</v>
      </c>
      <c r="B167" s="12">
        <v>79612</v>
      </c>
      <c r="C167">
        <v>6.59</v>
      </c>
      <c r="D167" s="12">
        <v>72593</v>
      </c>
      <c r="E167" s="12">
        <v>7019</v>
      </c>
      <c r="F167" s="18">
        <v>8.8165100999999996E-2</v>
      </c>
      <c r="G167">
        <v>0.99</v>
      </c>
      <c r="H167">
        <v>0.15</v>
      </c>
    </row>
    <row r="168" spans="1:8">
      <c r="A168" s="16" t="s">
        <v>2408</v>
      </c>
      <c r="B168" s="12">
        <v>78831</v>
      </c>
      <c r="C168">
        <v>6.53</v>
      </c>
      <c r="D168" s="12">
        <v>73887</v>
      </c>
      <c r="E168" s="12">
        <v>4944</v>
      </c>
      <c r="F168" s="18">
        <v>6.2716443999999996E-2</v>
      </c>
      <c r="G168">
        <v>1.01</v>
      </c>
      <c r="H168">
        <v>0.15</v>
      </c>
    </row>
    <row r="169" spans="1:8">
      <c r="A169" s="16" t="s">
        <v>2412</v>
      </c>
      <c r="B169" s="12">
        <v>75530</v>
      </c>
      <c r="C169">
        <v>6.25</v>
      </c>
      <c r="D169" s="12">
        <v>75530</v>
      </c>
      <c r="E169" s="12">
        <v>0</v>
      </c>
      <c r="F169" s="18">
        <v>0</v>
      </c>
      <c r="G169" t="s">
        <v>10</v>
      </c>
      <c r="H169" t="s">
        <v>10</v>
      </c>
    </row>
    <row r="170" spans="1:8">
      <c r="A170" s="16" t="s">
        <v>2398</v>
      </c>
      <c r="B170" s="12">
        <v>74047</v>
      </c>
      <c r="C170">
        <v>6.13</v>
      </c>
      <c r="D170" s="12">
        <v>74047</v>
      </c>
      <c r="E170" s="12">
        <v>0</v>
      </c>
      <c r="F170" s="18">
        <v>0</v>
      </c>
      <c r="G170" t="s">
        <v>10</v>
      </c>
      <c r="H170" t="s">
        <v>10</v>
      </c>
    </row>
    <row r="171" spans="1:8">
      <c r="A171" s="16" t="s">
        <v>2414</v>
      </c>
      <c r="B171" s="12">
        <v>75887</v>
      </c>
      <c r="C171">
        <v>6.28</v>
      </c>
      <c r="D171" s="12">
        <v>75887</v>
      </c>
      <c r="E171" s="12">
        <v>0</v>
      </c>
      <c r="F171" s="18">
        <v>0</v>
      </c>
      <c r="G171" t="s">
        <v>10</v>
      </c>
      <c r="H171" t="s">
        <v>10</v>
      </c>
    </row>
    <row r="172" spans="1:8">
      <c r="A172" s="16" t="s">
        <v>2024</v>
      </c>
      <c r="B172" s="12">
        <v>61663</v>
      </c>
      <c r="C172">
        <v>5.1100000000000003</v>
      </c>
      <c r="D172" s="12">
        <v>61663</v>
      </c>
      <c r="E172" s="12">
        <v>0</v>
      </c>
      <c r="F172" s="18">
        <v>0</v>
      </c>
      <c r="G172" t="s">
        <v>10</v>
      </c>
      <c r="H172" t="s">
        <v>10</v>
      </c>
    </row>
    <row r="173" spans="1:8">
      <c r="A173" s="16" t="s">
        <v>2866</v>
      </c>
      <c r="B173" s="12">
        <v>67948</v>
      </c>
      <c r="C173">
        <v>5.63</v>
      </c>
      <c r="D173" s="12">
        <v>54901</v>
      </c>
      <c r="E173" s="12">
        <v>13047</v>
      </c>
      <c r="F173" s="18">
        <v>0.19201448199999999</v>
      </c>
      <c r="G173">
        <v>1.53</v>
      </c>
      <c r="H173">
        <v>0.27</v>
      </c>
    </row>
    <row r="174" spans="1:8">
      <c r="A174" s="16" t="s">
        <v>2495</v>
      </c>
      <c r="B174" s="12">
        <v>78382</v>
      </c>
      <c r="C174">
        <v>6.49</v>
      </c>
      <c r="D174" s="12">
        <v>78382</v>
      </c>
      <c r="E174" s="12">
        <v>0</v>
      </c>
      <c r="F174" s="18">
        <v>0</v>
      </c>
      <c r="G174" t="s">
        <v>10</v>
      </c>
      <c r="H174" t="s">
        <v>10</v>
      </c>
    </row>
    <row r="175" spans="1:8">
      <c r="A175" s="16" t="s">
        <v>2643</v>
      </c>
      <c r="B175" s="12">
        <v>62706</v>
      </c>
      <c r="C175">
        <v>5.19</v>
      </c>
      <c r="D175" s="12">
        <v>62706</v>
      </c>
      <c r="E175" s="12">
        <v>0</v>
      </c>
      <c r="F175" s="18">
        <v>0</v>
      </c>
      <c r="G175" t="s">
        <v>10</v>
      </c>
      <c r="H175" t="s">
        <v>10</v>
      </c>
    </row>
    <row r="176" spans="1:8">
      <c r="A176" s="16" t="s">
        <v>934</v>
      </c>
      <c r="B176" s="12">
        <v>42751</v>
      </c>
      <c r="C176">
        <v>3.54</v>
      </c>
      <c r="D176" s="12">
        <v>42751</v>
      </c>
      <c r="E176" s="12">
        <v>0</v>
      </c>
      <c r="F176" s="18">
        <v>0</v>
      </c>
      <c r="G176" t="s">
        <v>10</v>
      </c>
      <c r="H176" t="s">
        <v>10</v>
      </c>
    </row>
    <row r="177" spans="1:8">
      <c r="A177" s="16" t="s">
        <v>2093</v>
      </c>
      <c r="B177" s="12">
        <v>52138</v>
      </c>
      <c r="C177">
        <v>4.32</v>
      </c>
      <c r="D177" s="12">
        <v>52138</v>
      </c>
      <c r="E177" s="12">
        <v>0</v>
      </c>
      <c r="F177" s="18">
        <v>0</v>
      </c>
      <c r="G177" t="s">
        <v>10</v>
      </c>
      <c r="H177" t="s">
        <v>10</v>
      </c>
    </row>
    <row r="178" spans="1:8">
      <c r="A178" s="16" t="s">
        <v>2883</v>
      </c>
      <c r="B178" s="12">
        <v>64803</v>
      </c>
      <c r="C178">
        <v>5.37</v>
      </c>
      <c r="D178" s="12">
        <v>58954</v>
      </c>
      <c r="E178" s="12">
        <v>5849</v>
      </c>
      <c r="F178" s="18">
        <v>9.0258167E-2</v>
      </c>
      <c r="G178">
        <v>1.5</v>
      </c>
      <c r="H178">
        <v>0.28000000000000003</v>
      </c>
    </row>
    <row r="179" spans="1:8">
      <c r="A179" s="16" t="s">
        <v>2097</v>
      </c>
      <c r="B179" s="12">
        <v>55664</v>
      </c>
      <c r="C179">
        <v>4.6100000000000003</v>
      </c>
      <c r="D179" s="12">
        <v>55664</v>
      </c>
      <c r="E179" s="12">
        <v>0</v>
      </c>
      <c r="F179" s="18">
        <v>0</v>
      </c>
      <c r="G179" t="s">
        <v>10</v>
      </c>
      <c r="H179" t="s">
        <v>10</v>
      </c>
    </row>
    <row r="180" spans="1:8">
      <c r="A180" s="16" t="s">
        <v>1787</v>
      </c>
      <c r="B180" s="12">
        <v>71777</v>
      </c>
      <c r="C180">
        <v>5.94</v>
      </c>
      <c r="D180" s="12">
        <v>31827</v>
      </c>
      <c r="E180" s="12">
        <v>39950</v>
      </c>
      <c r="F180" s="18">
        <v>0.55658497799999995</v>
      </c>
      <c r="G180">
        <v>3.8</v>
      </c>
      <c r="H180">
        <v>0.64</v>
      </c>
    </row>
    <row r="181" spans="1:8">
      <c r="A181" s="16" t="s">
        <v>938</v>
      </c>
      <c r="B181" s="12">
        <v>42950</v>
      </c>
      <c r="C181">
        <v>3.56</v>
      </c>
      <c r="D181" s="12">
        <v>42950</v>
      </c>
      <c r="E181" s="12">
        <v>0</v>
      </c>
      <c r="F181" s="18">
        <v>0</v>
      </c>
      <c r="G181" t="s">
        <v>10</v>
      </c>
      <c r="H181" t="s">
        <v>10</v>
      </c>
    </row>
    <row r="182" spans="1:8">
      <c r="A182" s="16" t="s">
        <v>2895</v>
      </c>
      <c r="B182" s="12">
        <v>64666</v>
      </c>
      <c r="C182">
        <v>5.35</v>
      </c>
      <c r="D182" s="12">
        <v>58879</v>
      </c>
      <c r="E182" s="12">
        <v>5787</v>
      </c>
      <c r="F182" s="18">
        <v>8.9490612999999997E-2</v>
      </c>
      <c r="G182">
        <v>1.45</v>
      </c>
      <c r="H182">
        <v>0.27</v>
      </c>
    </row>
    <row r="183" spans="1:8">
      <c r="A183" s="16" t="s">
        <v>2880</v>
      </c>
      <c r="B183" s="12">
        <v>64492</v>
      </c>
      <c r="C183">
        <v>5.34</v>
      </c>
      <c r="D183" s="12">
        <v>58618</v>
      </c>
      <c r="E183" s="12">
        <v>5874</v>
      </c>
      <c r="F183" s="18">
        <v>9.1081064000000003E-2</v>
      </c>
      <c r="G183">
        <v>1.46</v>
      </c>
      <c r="H183">
        <v>0.27</v>
      </c>
    </row>
    <row r="184" spans="1:8">
      <c r="A184" s="16" t="s">
        <v>2887</v>
      </c>
      <c r="B184" s="12">
        <v>64505</v>
      </c>
      <c r="C184">
        <v>5.34</v>
      </c>
      <c r="D184" s="12">
        <v>58969</v>
      </c>
      <c r="E184" s="12">
        <v>5536</v>
      </c>
      <c r="F184" s="18">
        <v>8.5822804000000003E-2</v>
      </c>
      <c r="G184">
        <v>1.51</v>
      </c>
      <c r="H184">
        <v>0.28000000000000003</v>
      </c>
    </row>
    <row r="185" spans="1:8">
      <c r="A185" s="16" t="s">
        <v>1355</v>
      </c>
      <c r="B185" s="12">
        <v>70912</v>
      </c>
      <c r="C185">
        <v>5.87</v>
      </c>
      <c r="D185" s="12">
        <v>51472</v>
      </c>
      <c r="E185" s="12">
        <v>19440</v>
      </c>
      <c r="F185" s="18">
        <v>0.27414259899999999</v>
      </c>
      <c r="G185">
        <v>2.71</v>
      </c>
      <c r="H185">
        <v>0.46</v>
      </c>
    </row>
    <row r="186" spans="1:8">
      <c r="A186" s="16" t="s">
        <v>942</v>
      </c>
      <c r="B186" s="12">
        <v>42972</v>
      </c>
      <c r="C186">
        <v>3.56</v>
      </c>
      <c r="D186" s="12">
        <v>42972</v>
      </c>
      <c r="E186" s="12">
        <v>0</v>
      </c>
      <c r="F186" s="18">
        <v>0</v>
      </c>
      <c r="G186" t="s">
        <v>10</v>
      </c>
      <c r="H186" t="s">
        <v>10</v>
      </c>
    </row>
    <row r="187" spans="1:8">
      <c r="A187" s="16" t="s">
        <v>2101</v>
      </c>
      <c r="B187" s="12">
        <v>51601</v>
      </c>
      <c r="C187">
        <v>4.2699999999999996</v>
      </c>
      <c r="D187" s="12">
        <v>51601</v>
      </c>
      <c r="E187" s="12">
        <v>0</v>
      </c>
      <c r="F187" s="18">
        <v>0</v>
      </c>
      <c r="G187" t="s">
        <v>10</v>
      </c>
      <c r="H187" t="s">
        <v>10</v>
      </c>
    </row>
    <row r="188" spans="1:8">
      <c r="A188" s="16" t="s">
        <v>2891</v>
      </c>
      <c r="B188" s="12">
        <v>64271</v>
      </c>
      <c r="C188">
        <v>5.32</v>
      </c>
      <c r="D188" s="12">
        <v>58501</v>
      </c>
      <c r="E188" s="12">
        <v>5770</v>
      </c>
      <c r="F188" s="18">
        <v>8.9776103999999995E-2</v>
      </c>
      <c r="G188">
        <v>1.44</v>
      </c>
      <c r="H188">
        <v>0.27</v>
      </c>
    </row>
    <row r="189" spans="1:8">
      <c r="A189" s="16" t="s">
        <v>1832</v>
      </c>
      <c r="B189" s="12">
        <v>86950</v>
      </c>
      <c r="C189">
        <v>7.2</v>
      </c>
      <c r="D189" s="12">
        <v>70750</v>
      </c>
      <c r="E189" s="12">
        <v>16200</v>
      </c>
      <c r="F189" s="18">
        <v>0.18631397399999999</v>
      </c>
      <c r="G189">
        <v>1.84</v>
      </c>
      <c r="H189">
        <v>0.26</v>
      </c>
    </row>
    <row r="190" spans="1:8">
      <c r="A190" s="16" t="s">
        <v>2897</v>
      </c>
      <c r="B190" s="12">
        <v>63635</v>
      </c>
      <c r="C190">
        <v>5.27</v>
      </c>
      <c r="D190" s="12">
        <v>59090</v>
      </c>
      <c r="E190" s="12">
        <v>4545</v>
      </c>
      <c r="F190" s="18">
        <v>7.1422958999999994E-2</v>
      </c>
      <c r="G190">
        <v>1.52</v>
      </c>
      <c r="H190">
        <v>0.28999999999999998</v>
      </c>
    </row>
    <row r="191" spans="1:8">
      <c r="A191" s="16" t="s">
        <v>263</v>
      </c>
      <c r="B191" s="12">
        <v>46123</v>
      </c>
      <c r="C191">
        <v>3.82</v>
      </c>
      <c r="D191" s="12">
        <v>39698</v>
      </c>
      <c r="E191" s="12">
        <v>6425</v>
      </c>
      <c r="F191" s="18">
        <v>0.139301433</v>
      </c>
      <c r="G191">
        <v>0.78</v>
      </c>
      <c r="H191">
        <v>0.2</v>
      </c>
    </row>
    <row r="192" spans="1:8">
      <c r="A192" s="16" t="s">
        <v>267</v>
      </c>
      <c r="B192" s="12">
        <v>45766</v>
      </c>
      <c r="C192">
        <v>3.79</v>
      </c>
      <c r="D192" s="12">
        <v>39641</v>
      </c>
      <c r="E192" s="12">
        <v>6125</v>
      </c>
      <c r="F192" s="18">
        <v>0.13383297599999999</v>
      </c>
      <c r="G192">
        <v>0.78</v>
      </c>
      <c r="H192">
        <v>0.21</v>
      </c>
    </row>
    <row r="193" spans="1:8">
      <c r="A193" s="16" t="s">
        <v>1728</v>
      </c>
      <c r="B193" s="12">
        <v>71303</v>
      </c>
      <c r="C193">
        <v>5.9</v>
      </c>
      <c r="D193" s="12">
        <v>32859</v>
      </c>
      <c r="E193" s="12">
        <v>38444</v>
      </c>
      <c r="F193" s="18">
        <v>0.53916385</v>
      </c>
      <c r="G193">
        <v>3.8</v>
      </c>
      <c r="H193">
        <v>0.64</v>
      </c>
    </row>
    <row r="194" spans="1:8">
      <c r="A194" s="16" t="s">
        <v>1732</v>
      </c>
      <c r="B194" s="12">
        <v>69838</v>
      </c>
      <c r="C194">
        <v>5.78</v>
      </c>
      <c r="D194" s="12">
        <v>34242</v>
      </c>
      <c r="E194" s="12">
        <v>35596</v>
      </c>
      <c r="F194" s="18">
        <v>0.50969386299999997</v>
      </c>
      <c r="G194">
        <v>3.79</v>
      </c>
      <c r="H194">
        <v>0.66</v>
      </c>
    </row>
    <row r="195" spans="1:8">
      <c r="A195" s="16" t="s">
        <v>210</v>
      </c>
      <c r="B195" s="12">
        <v>42959</v>
      </c>
      <c r="C195">
        <v>3.56</v>
      </c>
      <c r="D195" s="12">
        <v>42959</v>
      </c>
      <c r="E195" s="12">
        <v>0</v>
      </c>
      <c r="F195" s="18">
        <v>0</v>
      </c>
      <c r="G195" t="s">
        <v>10</v>
      </c>
      <c r="H195" t="s">
        <v>10</v>
      </c>
    </row>
    <row r="196" spans="1:8">
      <c r="A196" s="16" t="s">
        <v>2259</v>
      </c>
      <c r="B196" s="12">
        <v>81176</v>
      </c>
      <c r="C196">
        <v>6.72</v>
      </c>
      <c r="D196" s="12">
        <v>29983</v>
      </c>
      <c r="E196" s="12">
        <v>51193</v>
      </c>
      <c r="F196" s="18">
        <v>0.63064206199999995</v>
      </c>
      <c r="G196">
        <v>4.57</v>
      </c>
      <c r="H196">
        <v>0.68</v>
      </c>
    </row>
    <row r="197" spans="1:8">
      <c r="A197" s="16" t="s">
        <v>232</v>
      </c>
      <c r="B197" s="12">
        <v>43126</v>
      </c>
      <c r="C197">
        <v>3.57</v>
      </c>
      <c r="D197" s="12">
        <v>43126</v>
      </c>
      <c r="E197" s="12">
        <v>0</v>
      </c>
      <c r="F197" s="18">
        <v>0</v>
      </c>
      <c r="G197" t="s">
        <v>10</v>
      </c>
      <c r="H197" t="s">
        <v>10</v>
      </c>
    </row>
    <row r="198" spans="1:8">
      <c r="A198" s="16" t="s">
        <v>218</v>
      </c>
      <c r="B198" s="12">
        <v>43053</v>
      </c>
      <c r="C198">
        <v>3.56</v>
      </c>
      <c r="D198" s="12">
        <v>43053</v>
      </c>
      <c r="E198" s="12">
        <v>0</v>
      </c>
      <c r="F198" s="18">
        <v>0</v>
      </c>
      <c r="G198" t="s">
        <v>10</v>
      </c>
      <c r="H198" t="s">
        <v>10</v>
      </c>
    </row>
    <row r="199" spans="1:8">
      <c r="A199" s="16" t="s">
        <v>1711</v>
      </c>
      <c r="B199" s="12">
        <v>85367</v>
      </c>
      <c r="C199">
        <v>7.07</v>
      </c>
      <c r="D199" s="12">
        <v>22049</v>
      </c>
      <c r="E199" s="12">
        <v>63318</v>
      </c>
      <c r="F199" s="18">
        <v>0.74171518299999994</v>
      </c>
      <c r="G199">
        <v>5.38</v>
      </c>
      <c r="H199">
        <v>0.76</v>
      </c>
    </row>
    <row r="200" spans="1:8">
      <c r="A200" s="16" t="s">
        <v>206</v>
      </c>
      <c r="B200" s="12">
        <v>47184</v>
      </c>
      <c r="C200">
        <v>3.91</v>
      </c>
      <c r="D200" s="12">
        <v>38474</v>
      </c>
      <c r="E200" s="12">
        <v>8710</v>
      </c>
      <c r="F200" s="18">
        <v>0.18459647300000001</v>
      </c>
      <c r="G200">
        <v>0.81</v>
      </c>
      <c r="H200">
        <v>0.21</v>
      </c>
    </row>
    <row r="201" spans="1:8">
      <c r="A201" s="16" t="s">
        <v>2567</v>
      </c>
      <c r="B201" s="12">
        <v>62522</v>
      </c>
      <c r="C201">
        <v>5.18</v>
      </c>
      <c r="D201" s="12">
        <v>62522</v>
      </c>
      <c r="E201" s="12">
        <v>0</v>
      </c>
      <c r="F201" s="18">
        <v>0</v>
      </c>
      <c r="G201" t="s">
        <v>10</v>
      </c>
      <c r="H201" t="s">
        <v>10</v>
      </c>
    </row>
    <row r="202" spans="1:8">
      <c r="A202" s="16" t="s">
        <v>2571</v>
      </c>
      <c r="B202" s="12">
        <v>62634</v>
      </c>
      <c r="C202">
        <v>5.19</v>
      </c>
      <c r="D202" s="12">
        <v>62634</v>
      </c>
      <c r="E202" s="12">
        <v>0</v>
      </c>
      <c r="F202" s="18">
        <v>0</v>
      </c>
      <c r="G202" t="s">
        <v>10</v>
      </c>
      <c r="H202" t="s">
        <v>10</v>
      </c>
    </row>
    <row r="203" spans="1:8">
      <c r="A203" s="16" t="s">
        <v>2595</v>
      </c>
      <c r="B203" s="12">
        <v>65433</v>
      </c>
      <c r="C203">
        <v>5.42</v>
      </c>
      <c r="D203" s="12">
        <v>65433</v>
      </c>
      <c r="E203" s="12">
        <v>0</v>
      </c>
      <c r="F203" s="18">
        <v>0</v>
      </c>
      <c r="G203" t="s">
        <v>10</v>
      </c>
      <c r="H203" t="s">
        <v>10</v>
      </c>
    </row>
    <row r="204" spans="1:8">
      <c r="A204" s="16" t="s">
        <v>2599</v>
      </c>
      <c r="B204" s="12">
        <v>65491</v>
      </c>
      <c r="C204">
        <v>5.42</v>
      </c>
      <c r="D204" s="12">
        <v>65491</v>
      </c>
      <c r="E204" s="12">
        <v>0</v>
      </c>
      <c r="F204" s="18">
        <v>0</v>
      </c>
      <c r="G204" t="s">
        <v>10</v>
      </c>
      <c r="H204" t="s">
        <v>10</v>
      </c>
    </row>
    <row r="205" spans="1:8">
      <c r="A205" s="16" t="s">
        <v>1646</v>
      </c>
      <c r="B205" s="12">
        <v>78714</v>
      </c>
      <c r="C205">
        <v>6.52</v>
      </c>
      <c r="D205" s="12">
        <v>24634</v>
      </c>
      <c r="E205" s="12">
        <v>54080</v>
      </c>
      <c r="F205" s="18">
        <v>0.68704423599999997</v>
      </c>
      <c r="G205">
        <v>4.66</v>
      </c>
      <c r="H205">
        <v>0.71</v>
      </c>
    </row>
    <row r="206" spans="1:8">
      <c r="A206" s="16" t="s">
        <v>2450</v>
      </c>
      <c r="B206" s="12">
        <v>166452</v>
      </c>
      <c r="C206">
        <v>13.78</v>
      </c>
      <c r="D206" s="12">
        <v>166452</v>
      </c>
      <c r="E206" s="12">
        <v>0</v>
      </c>
      <c r="F206" s="18">
        <v>0</v>
      </c>
      <c r="G206" t="s">
        <v>10</v>
      </c>
      <c r="H206" t="s">
        <v>10</v>
      </c>
    </row>
    <row r="207" spans="1:8">
      <c r="A207" s="16" t="s">
        <v>1642</v>
      </c>
      <c r="B207" s="12">
        <v>78948</v>
      </c>
      <c r="C207">
        <v>6.54</v>
      </c>
      <c r="D207" s="12">
        <v>25139</v>
      </c>
      <c r="E207" s="12">
        <v>53809</v>
      </c>
      <c r="F207" s="18">
        <v>0.68157521399999998</v>
      </c>
      <c r="G207">
        <v>4.74</v>
      </c>
      <c r="H207">
        <v>0.72</v>
      </c>
    </row>
    <row r="208" spans="1:8">
      <c r="A208" s="16" t="s">
        <v>1634</v>
      </c>
      <c r="B208" s="12">
        <v>76864</v>
      </c>
      <c r="C208">
        <v>6.36</v>
      </c>
      <c r="D208" s="12">
        <v>25981</v>
      </c>
      <c r="E208" s="12">
        <v>50883</v>
      </c>
      <c r="F208" s="18">
        <v>0.66198740599999994</v>
      </c>
      <c r="G208">
        <v>4.53</v>
      </c>
      <c r="H208">
        <v>0.71</v>
      </c>
    </row>
    <row r="209" spans="1:8">
      <c r="A209" s="16" t="s">
        <v>1639</v>
      </c>
      <c r="B209" s="12">
        <v>75678</v>
      </c>
      <c r="C209">
        <v>6.27</v>
      </c>
      <c r="D209" s="12">
        <v>26078</v>
      </c>
      <c r="E209" s="12">
        <v>49600</v>
      </c>
      <c r="F209" s="18">
        <v>0.65540844099999995</v>
      </c>
      <c r="G209">
        <v>4.58</v>
      </c>
      <c r="H209">
        <v>0.73</v>
      </c>
    </row>
    <row r="210" spans="1:8">
      <c r="A210" s="16" t="s">
        <v>2513</v>
      </c>
      <c r="B210" s="12">
        <v>70453</v>
      </c>
      <c r="C210">
        <v>5.83</v>
      </c>
      <c r="D210" s="12">
        <v>70453</v>
      </c>
      <c r="E210" s="12">
        <v>0</v>
      </c>
      <c r="F210" s="18">
        <v>0</v>
      </c>
      <c r="G210" t="s">
        <v>10</v>
      </c>
      <c r="H210" t="s">
        <v>10</v>
      </c>
    </row>
    <row r="211" spans="1:8">
      <c r="A211" s="16" t="s">
        <v>1719</v>
      </c>
      <c r="B211" s="12">
        <v>92215</v>
      </c>
      <c r="C211">
        <v>7.63</v>
      </c>
      <c r="D211" s="12">
        <v>20635</v>
      </c>
      <c r="E211" s="12">
        <v>71580</v>
      </c>
      <c r="F211" s="18">
        <v>0.77622946400000004</v>
      </c>
      <c r="G211">
        <v>6.01</v>
      </c>
      <c r="H211">
        <v>0.79</v>
      </c>
    </row>
    <row r="212" spans="1:8">
      <c r="A212" s="16" t="s">
        <v>1164</v>
      </c>
      <c r="B212" s="12">
        <v>54334</v>
      </c>
      <c r="C212">
        <v>4.5</v>
      </c>
      <c r="D212" s="12">
        <v>43496</v>
      </c>
      <c r="E212" s="12">
        <v>10838</v>
      </c>
      <c r="F212" s="18">
        <v>0.19946994500000001</v>
      </c>
      <c r="G212">
        <v>2.4900000000000002</v>
      </c>
      <c r="H212">
        <v>0.55000000000000004</v>
      </c>
    </row>
    <row r="213" spans="1:8">
      <c r="A213" s="16" t="s">
        <v>1649</v>
      </c>
      <c r="B213" s="12">
        <v>78429</v>
      </c>
      <c r="C213">
        <v>6.49</v>
      </c>
      <c r="D213" s="12">
        <v>25080</v>
      </c>
      <c r="E213" s="12">
        <v>53349</v>
      </c>
      <c r="F213" s="18">
        <v>0.68022032700000001</v>
      </c>
      <c r="G213">
        <v>4.68</v>
      </c>
      <c r="H213">
        <v>0.72</v>
      </c>
    </row>
    <row r="214" spans="1:8">
      <c r="A214" s="16" t="s">
        <v>557</v>
      </c>
      <c r="B214" s="12">
        <v>42935</v>
      </c>
      <c r="C214">
        <v>3.55</v>
      </c>
      <c r="D214" s="12">
        <v>42935</v>
      </c>
      <c r="E214" s="12">
        <v>0</v>
      </c>
      <c r="F214" s="18">
        <v>0</v>
      </c>
      <c r="G214" t="s">
        <v>10</v>
      </c>
      <c r="H214" t="s">
        <v>10</v>
      </c>
    </row>
    <row r="215" spans="1:8">
      <c r="A215" s="16" t="s">
        <v>543</v>
      </c>
      <c r="B215" s="12">
        <v>45035</v>
      </c>
      <c r="C215">
        <v>3.73</v>
      </c>
      <c r="D215" s="12">
        <v>39943</v>
      </c>
      <c r="E215" s="12">
        <v>5092</v>
      </c>
      <c r="F215" s="18">
        <v>0.113067614</v>
      </c>
      <c r="G215">
        <v>0.76</v>
      </c>
      <c r="H215">
        <v>0.2</v>
      </c>
    </row>
    <row r="216" spans="1:8">
      <c r="A216" s="16" t="s">
        <v>831</v>
      </c>
      <c r="B216" s="12">
        <v>44094</v>
      </c>
      <c r="C216">
        <v>3.65</v>
      </c>
      <c r="D216" s="12">
        <v>41920</v>
      </c>
      <c r="E216" s="12">
        <v>2174</v>
      </c>
      <c r="F216" s="18">
        <v>4.9303760000000002E-2</v>
      </c>
      <c r="G216">
        <v>0.85</v>
      </c>
      <c r="H216">
        <v>0.23</v>
      </c>
    </row>
    <row r="217" spans="1:8">
      <c r="A217" s="16" t="s">
        <v>2207</v>
      </c>
      <c r="B217" s="12">
        <v>63774</v>
      </c>
      <c r="C217">
        <v>5.28</v>
      </c>
      <c r="D217" s="12">
        <v>59088</v>
      </c>
      <c r="E217" s="12">
        <v>4686</v>
      </c>
      <c r="F217" s="18">
        <v>7.3478219999999997E-2</v>
      </c>
      <c r="G217">
        <v>2.33</v>
      </c>
      <c r="H217">
        <v>0.44</v>
      </c>
    </row>
    <row r="218" spans="1:8">
      <c r="A218" s="16" t="s">
        <v>2625</v>
      </c>
      <c r="B218" s="12">
        <v>62601</v>
      </c>
      <c r="C218">
        <v>5.18</v>
      </c>
      <c r="D218" s="12">
        <v>62601</v>
      </c>
      <c r="E218" s="12">
        <v>0</v>
      </c>
      <c r="F218" s="18">
        <v>0</v>
      </c>
      <c r="G218" t="s">
        <v>10</v>
      </c>
      <c r="H218" t="s">
        <v>10</v>
      </c>
    </row>
    <row r="219" spans="1:8">
      <c r="A219" s="16" t="s">
        <v>2634</v>
      </c>
      <c r="B219" s="12">
        <v>62591</v>
      </c>
      <c r="C219">
        <v>5.18</v>
      </c>
      <c r="D219" s="12">
        <v>62591</v>
      </c>
      <c r="E219" s="12">
        <v>0</v>
      </c>
      <c r="F219" s="18">
        <v>0</v>
      </c>
      <c r="G219" t="s">
        <v>10</v>
      </c>
      <c r="H219" t="s">
        <v>10</v>
      </c>
    </row>
    <row r="220" spans="1:8">
      <c r="A220" s="16" t="s">
        <v>2628</v>
      </c>
      <c r="B220" s="12">
        <v>62452</v>
      </c>
      <c r="C220">
        <v>5.17</v>
      </c>
      <c r="D220" s="12">
        <v>62452</v>
      </c>
      <c r="E220" s="12">
        <v>0</v>
      </c>
      <c r="F220" s="18">
        <v>0</v>
      </c>
      <c r="G220" t="s">
        <v>10</v>
      </c>
      <c r="H220" t="s">
        <v>10</v>
      </c>
    </row>
    <row r="221" spans="1:8">
      <c r="A221" s="16" t="s">
        <v>2619</v>
      </c>
      <c r="B221" s="12">
        <v>62263</v>
      </c>
      <c r="C221">
        <v>5.16</v>
      </c>
      <c r="D221" s="12">
        <v>62263</v>
      </c>
      <c r="E221" s="12">
        <v>0</v>
      </c>
      <c r="F221" s="18">
        <v>0</v>
      </c>
      <c r="G221" t="s">
        <v>10</v>
      </c>
      <c r="H221" t="s">
        <v>10</v>
      </c>
    </row>
    <row r="222" spans="1:8">
      <c r="A222" s="16" t="s">
        <v>2631</v>
      </c>
      <c r="B222" s="12">
        <v>62526</v>
      </c>
      <c r="C222">
        <v>5.18</v>
      </c>
      <c r="D222" s="12">
        <v>62526</v>
      </c>
      <c r="E222" s="12">
        <v>0</v>
      </c>
      <c r="F222" s="18">
        <v>0</v>
      </c>
      <c r="G222" t="s">
        <v>10</v>
      </c>
      <c r="H222" t="s">
        <v>10</v>
      </c>
    </row>
    <row r="223" spans="1:8">
      <c r="A223" s="16" t="s">
        <v>2622</v>
      </c>
      <c r="B223" s="12">
        <v>62446</v>
      </c>
      <c r="C223">
        <v>5.17</v>
      </c>
      <c r="D223" s="12">
        <v>62446</v>
      </c>
      <c r="E223" s="12">
        <v>0</v>
      </c>
      <c r="F223" s="18">
        <v>0</v>
      </c>
      <c r="G223" t="s">
        <v>10</v>
      </c>
      <c r="H223" t="s">
        <v>10</v>
      </c>
    </row>
    <row r="224" spans="1:8">
      <c r="A224" s="16" t="s">
        <v>2640</v>
      </c>
      <c r="B224" s="12">
        <v>62732</v>
      </c>
      <c r="C224">
        <v>5.19</v>
      </c>
      <c r="D224" s="12">
        <v>62732</v>
      </c>
      <c r="E224" s="12">
        <v>0</v>
      </c>
      <c r="F224" s="18">
        <v>0</v>
      </c>
      <c r="G224" t="s">
        <v>10</v>
      </c>
      <c r="H224" t="s">
        <v>10</v>
      </c>
    </row>
    <row r="225" spans="1:8">
      <c r="A225" s="16" t="s">
        <v>2637</v>
      </c>
      <c r="B225" s="12">
        <v>62497</v>
      </c>
      <c r="C225">
        <v>5.17</v>
      </c>
      <c r="D225" s="12">
        <v>62497</v>
      </c>
      <c r="E225" s="12">
        <v>0</v>
      </c>
      <c r="F225" s="18">
        <v>0</v>
      </c>
      <c r="G225" t="s">
        <v>10</v>
      </c>
      <c r="H225" t="s">
        <v>10</v>
      </c>
    </row>
    <row r="226" spans="1:8">
      <c r="A226" s="16" t="s">
        <v>1414</v>
      </c>
      <c r="B226" s="12">
        <v>86350</v>
      </c>
      <c r="C226">
        <v>7.15</v>
      </c>
      <c r="D226" s="12">
        <v>43195</v>
      </c>
      <c r="E226" s="12">
        <v>43155</v>
      </c>
      <c r="F226" s="18">
        <v>0.49976838400000001</v>
      </c>
      <c r="G226">
        <v>3.61</v>
      </c>
      <c r="H226">
        <v>0.5</v>
      </c>
    </row>
    <row r="227" spans="1:8">
      <c r="A227" s="16" t="s">
        <v>1418</v>
      </c>
      <c r="B227" s="12">
        <v>85165</v>
      </c>
      <c r="C227">
        <v>7.05</v>
      </c>
      <c r="D227" s="12">
        <v>43640</v>
      </c>
      <c r="E227" s="12">
        <v>41525</v>
      </c>
      <c r="F227" s="18">
        <v>0.487582927</v>
      </c>
      <c r="G227">
        <v>3.48</v>
      </c>
      <c r="H227">
        <v>0.49</v>
      </c>
    </row>
    <row r="228" spans="1:8">
      <c r="A228" s="16" t="s">
        <v>2079</v>
      </c>
      <c r="B228" s="12">
        <v>64415</v>
      </c>
      <c r="C228">
        <v>5.33</v>
      </c>
      <c r="D228" s="12">
        <v>40914</v>
      </c>
      <c r="E228" s="12">
        <v>23501</v>
      </c>
      <c r="F228" s="18">
        <v>0.36483738300000002</v>
      </c>
      <c r="G228">
        <v>3.42</v>
      </c>
      <c r="H228">
        <v>0.64</v>
      </c>
    </row>
    <row r="229" spans="1:8">
      <c r="A229" s="16" t="s">
        <v>1608</v>
      </c>
      <c r="B229" s="12">
        <v>69442</v>
      </c>
      <c r="C229">
        <v>5.75</v>
      </c>
      <c r="D229" s="12">
        <v>26711</v>
      </c>
      <c r="E229" s="12">
        <v>42731</v>
      </c>
      <c r="F229" s="18">
        <v>0.61534805999999997</v>
      </c>
      <c r="G229">
        <v>3.93</v>
      </c>
      <c r="H229">
        <v>0.68</v>
      </c>
    </row>
    <row r="230" spans="1:8">
      <c r="A230" s="16" t="s">
        <v>911</v>
      </c>
      <c r="B230" s="12">
        <v>42592</v>
      </c>
      <c r="C230">
        <v>3.53</v>
      </c>
      <c r="D230" s="12">
        <v>42592</v>
      </c>
      <c r="E230" s="12">
        <v>0</v>
      </c>
      <c r="F230" s="18">
        <v>0</v>
      </c>
      <c r="G230" t="s">
        <v>10</v>
      </c>
      <c r="H230" t="s">
        <v>10</v>
      </c>
    </row>
    <row r="231" spans="1:8">
      <c r="A231" s="16" t="s">
        <v>2754</v>
      </c>
      <c r="B231" s="12">
        <v>64875</v>
      </c>
      <c r="C231">
        <v>5.37</v>
      </c>
      <c r="D231" s="12">
        <v>61141</v>
      </c>
      <c r="E231" s="12">
        <v>3734</v>
      </c>
      <c r="F231" s="18">
        <v>5.7556839999999998E-2</v>
      </c>
      <c r="G231">
        <v>1.07</v>
      </c>
      <c r="H231">
        <v>0.2</v>
      </c>
    </row>
    <row r="232" spans="1:8">
      <c r="A232" s="16" t="s">
        <v>2768</v>
      </c>
      <c r="B232" s="12">
        <v>63224</v>
      </c>
      <c r="C232">
        <v>5.23</v>
      </c>
      <c r="D232" s="12">
        <v>61485</v>
      </c>
      <c r="E232" s="12">
        <v>1739</v>
      </c>
      <c r="F232" s="18">
        <v>2.7505378E-2</v>
      </c>
      <c r="G232">
        <v>1.4</v>
      </c>
      <c r="H232">
        <v>0.27</v>
      </c>
    </row>
    <row r="233" spans="1:8">
      <c r="A233" s="16" t="s">
        <v>2751</v>
      </c>
      <c r="B233" s="12">
        <v>65139</v>
      </c>
      <c r="C233">
        <v>5.39</v>
      </c>
      <c r="D233" s="12">
        <v>61190</v>
      </c>
      <c r="E233" s="12">
        <v>3949</v>
      </c>
      <c r="F233" s="18">
        <v>6.0624204000000001E-2</v>
      </c>
      <c r="G233">
        <v>1.03</v>
      </c>
      <c r="H233">
        <v>0.19</v>
      </c>
    </row>
    <row r="234" spans="1:8">
      <c r="A234" s="16" t="s">
        <v>2756</v>
      </c>
      <c r="B234" s="12">
        <v>65208</v>
      </c>
      <c r="C234">
        <v>5.4</v>
      </c>
      <c r="D234" s="12">
        <v>61256</v>
      </c>
      <c r="E234" s="12">
        <v>3952</v>
      </c>
      <c r="F234" s="18">
        <v>6.0606061000000003E-2</v>
      </c>
      <c r="G234">
        <v>1.07</v>
      </c>
      <c r="H234">
        <v>0.2</v>
      </c>
    </row>
    <row r="235" spans="1:8">
      <c r="A235" s="16" t="s">
        <v>2747</v>
      </c>
      <c r="B235" s="12">
        <v>63466</v>
      </c>
      <c r="C235">
        <v>5.25</v>
      </c>
      <c r="D235" s="12">
        <v>61374</v>
      </c>
      <c r="E235" s="12">
        <v>2092</v>
      </c>
      <c r="F235" s="18">
        <v>3.2962531000000003E-2</v>
      </c>
      <c r="G235">
        <v>1.35</v>
      </c>
      <c r="H235">
        <v>0.26</v>
      </c>
    </row>
    <row r="236" spans="1:8">
      <c r="A236" s="16" t="s">
        <v>2776</v>
      </c>
      <c r="B236" s="12">
        <v>64509</v>
      </c>
      <c r="C236">
        <v>5.34</v>
      </c>
      <c r="D236" s="12">
        <v>62038</v>
      </c>
      <c r="E236" s="12">
        <v>2471</v>
      </c>
      <c r="F236" s="18">
        <v>3.8304733000000001E-2</v>
      </c>
      <c r="G236">
        <v>1.22</v>
      </c>
      <c r="H236">
        <v>0.23</v>
      </c>
    </row>
    <row r="237" spans="1:8">
      <c r="A237" s="16" t="s">
        <v>2778</v>
      </c>
      <c r="B237" s="12">
        <v>64774</v>
      </c>
      <c r="C237">
        <v>5.36</v>
      </c>
      <c r="D237" s="12">
        <v>62251</v>
      </c>
      <c r="E237" s="12">
        <v>2523</v>
      </c>
      <c r="F237" s="18">
        <v>3.8950814E-2</v>
      </c>
      <c r="G237">
        <v>1.1299999999999999</v>
      </c>
      <c r="H237">
        <v>0.21</v>
      </c>
    </row>
    <row r="238" spans="1:8">
      <c r="A238" s="16" t="s">
        <v>2792</v>
      </c>
      <c r="B238" s="12">
        <v>64029</v>
      </c>
      <c r="C238">
        <v>5.3</v>
      </c>
      <c r="D238" s="12">
        <v>62404</v>
      </c>
      <c r="E238" s="12">
        <v>1625</v>
      </c>
      <c r="F238" s="18">
        <v>2.5379124999999999E-2</v>
      </c>
      <c r="G238">
        <v>1.1200000000000001</v>
      </c>
      <c r="H238">
        <v>0.21</v>
      </c>
    </row>
    <row r="239" spans="1:8">
      <c r="A239" s="16" t="s">
        <v>2790</v>
      </c>
      <c r="B239" s="12">
        <v>64072</v>
      </c>
      <c r="C239">
        <v>5.3</v>
      </c>
      <c r="D239" s="12">
        <v>62272</v>
      </c>
      <c r="E239" s="12">
        <v>1800</v>
      </c>
      <c r="F239" s="18">
        <v>2.8093395E-2</v>
      </c>
      <c r="G239">
        <v>1.0900000000000001</v>
      </c>
      <c r="H239">
        <v>0.21</v>
      </c>
    </row>
    <row r="240" spans="1:8">
      <c r="A240" s="16" t="s">
        <v>1234</v>
      </c>
      <c r="B240" s="12">
        <v>48006</v>
      </c>
      <c r="C240">
        <v>3.97</v>
      </c>
      <c r="D240" s="12">
        <v>48006</v>
      </c>
      <c r="E240" s="12">
        <v>0</v>
      </c>
      <c r="F240" s="18">
        <v>0</v>
      </c>
      <c r="G240" t="s">
        <v>10</v>
      </c>
      <c r="H240" t="s">
        <v>10</v>
      </c>
    </row>
    <row r="241" spans="1:8">
      <c r="A241" s="16" t="s">
        <v>1219</v>
      </c>
      <c r="B241" s="12">
        <v>59578</v>
      </c>
      <c r="C241">
        <v>4.93</v>
      </c>
      <c r="D241" s="12">
        <v>38206</v>
      </c>
      <c r="E241" s="12">
        <v>21372</v>
      </c>
      <c r="F241" s="18">
        <v>0.35872301899999998</v>
      </c>
      <c r="G241">
        <v>2.2599999999999998</v>
      </c>
      <c r="H241">
        <v>0.46</v>
      </c>
    </row>
    <row r="242" spans="1:8">
      <c r="A242" s="16" t="s">
        <v>1681</v>
      </c>
      <c r="B242" s="12">
        <v>68623</v>
      </c>
      <c r="C242">
        <v>5.68</v>
      </c>
      <c r="D242" s="12">
        <v>31559</v>
      </c>
      <c r="E242" s="12">
        <v>37064</v>
      </c>
      <c r="F242" s="18">
        <v>0.54011045899999999</v>
      </c>
      <c r="G242">
        <v>4.21</v>
      </c>
      <c r="H242">
        <v>0.74</v>
      </c>
    </row>
    <row r="243" spans="1:8">
      <c r="A243" s="16" t="s">
        <v>1651</v>
      </c>
      <c r="B243" s="12">
        <v>79106</v>
      </c>
      <c r="C243">
        <v>6.55</v>
      </c>
      <c r="D243" s="12">
        <v>24650</v>
      </c>
      <c r="E243" s="12">
        <v>54456</v>
      </c>
      <c r="F243" s="18">
        <v>0.688392789</v>
      </c>
      <c r="G243">
        <v>4.67</v>
      </c>
      <c r="H243">
        <v>0.71</v>
      </c>
    </row>
    <row r="244" spans="1:8">
      <c r="A244" s="16" t="s">
        <v>1749</v>
      </c>
      <c r="B244" s="12">
        <v>69856</v>
      </c>
      <c r="C244">
        <v>5.78</v>
      </c>
      <c r="D244" s="12">
        <v>30664</v>
      </c>
      <c r="E244" s="12">
        <v>39192</v>
      </c>
      <c r="F244" s="18">
        <v>0.56103985300000003</v>
      </c>
      <c r="G244">
        <v>3.77</v>
      </c>
      <c r="H244">
        <v>0.65</v>
      </c>
    </row>
    <row r="245" spans="1:8">
      <c r="A245" s="16" t="s">
        <v>1678</v>
      </c>
      <c r="B245" s="12">
        <v>64114</v>
      </c>
      <c r="C245">
        <v>5.31</v>
      </c>
      <c r="D245" s="12">
        <v>34602</v>
      </c>
      <c r="E245" s="12">
        <v>29512</v>
      </c>
      <c r="F245" s="18">
        <v>0.46030508199999998</v>
      </c>
      <c r="G245">
        <v>4.24</v>
      </c>
      <c r="H245">
        <v>0.8</v>
      </c>
    </row>
    <row r="246" spans="1:8">
      <c r="A246" s="16" t="s">
        <v>1653</v>
      </c>
      <c r="B246" s="12">
        <v>79007</v>
      </c>
      <c r="C246">
        <v>6.54</v>
      </c>
      <c r="D246" s="12">
        <v>25776</v>
      </c>
      <c r="E246" s="12">
        <v>53231</v>
      </c>
      <c r="F246" s="18">
        <v>0.67375042699999999</v>
      </c>
      <c r="G246">
        <v>4.6900000000000004</v>
      </c>
      <c r="H246">
        <v>0.72</v>
      </c>
    </row>
    <row r="247" spans="1:8">
      <c r="A247" s="16" t="s">
        <v>1525</v>
      </c>
      <c r="B247" s="12">
        <v>61961</v>
      </c>
      <c r="C247">
        <v>5.13</v>
      </c>
      <c r="D247" s="12">
        <v>39661</v>
      </c>
      <c r="E247" s="12">
        <v>22300</v>
      </c>
      <c r="F247" s="18">
        <v>0.35990380999999999</v>
      </c>
      <c r="G247">
        <v>3.55</v>
      </c>
      <c r="H247">
        <v>0.69</v>
      </c>
    </row>
    <row r="248" spans="1:8">
      <c r="A248" s="16" t="s">
        <v>2416</v>
      </c>
      <c r="B248" s="12">
        <v>75577</v>
      </c>
      <c r="C248">
        <v>6.26</v>
      </c>
      <c r="D248" s="12">
        <v>75577</v>
      </c>
      <c r="E248" s="12">
        <v>0</v>
      </c>
      <c r="F248" s="18">
        <v>0</v>
      </c>
      <c r="G248" t="s">
        <v>10</v>
      </c>
      <c r="H248" t="s">
        <v>10</v>
      </c>
    </row>
    <row r="249" spans="1:8">
      <c r="A249" s="16" t="s">
        <v>2420</v>
      </c>
      <c r="B249" s="12">
        <v>75732</v>
      </c>
      <c r="C249">
        <v>6.27</v>
      </c>
      <c r="D249" s="12">
        <v>75732</v>
      </c>
      <c r="E249" s="12">
        <v>0</v>
      </c>
      <c r="F249" s="18">
        <v>0</v>
      </c>
      <c r="G249" t="s">
        <v>10</v>
      </c>
      <c r="H249" t="s">
        <v>10</v>
      </c>
    </row>
    <row r="250" spans="1:8">
      <c r="A250" s="16" t="s">
        <v>317</v>
      </c>
      <c r="B250" s="12">
        <v>44618</v>
      </c>
      <c r="C250">
        <v>3.69</v>
      </c>
      <c r="D250" s="12">
        <v>40884</v>
      </c>
      <c r="E250" s="12">
        <v>3734</v>
      </c>
      <c r="F250" s="18">
        <v>8.3688198000000005E-2</v>
      </c>
      <c r="G250">
        <v>0.84</v>
      </c>
      <c r="H250">
        <v>0.23</v>
      </c>
    </row>
    <row r="251" spans="1:8">
      <c r="A251" s="16" t="s">
        <v>109</v>
      </c>
      <c r="B251" s="12">
        <v>42776</v>
      </c>
      <c r="C251">
        <v>3.54</v>
      </c>
      <c r="D251" s="12">
        <v>42776</v>
      </c>
      <c r="E251" s="12">
        <v>0</v>
      </c>
      <c r="F251" s="18">
        <v>0</v>
      </c>
      <c r="G251" t="s">
        <v>10</v>
      </c>
      <c r="H251" t="s">
        <v>10</v>
      </c>
    </row>
    <row r="252" spans="1:8">
      <c r="A252" s="16" t="s">
        <v>340</v>
      </c>
      <c r="B252" s="12">
        <v>42341</v>
      </c>
      <c r="C252">
        <v>3.51</v>
      </c>
      <c r="D252" s="12">
        <v>42341</v>
      </c>
      <c r="E252" s="12">
        <v>0</v>
      </c>
      <c r="F252" s="18">
        <v>0</v>
      </c>
      <c r="G252" t="s">
        <v>10</v>
      </c>
      <c r="H252" t="s">
        <v>10</v>
      </c>
    </row>
    <row r="253" spans="1:8">
      <c r="A253" s="16" t="s">
        <v>1108</v>
      </c>
      <c r="B253" s="12">
        <v>49143</v>
      </c>
      <c r="C253">
        <v>4.07</v>
      </c>
      <c r="D253" s="12">
        <v>46079</v>
      </c>
      <c r="E253" s="12">
        <v>3064</v>
      </c>
      <c r="F253" s="18">
        <v>6.2348656000000002E-2</v>
      </c>
      <c r="G253">
        <v>0.76</v>
      </c>
      <c r="H253">
        <v>0.19</v>
      </c>
    </row>
    <row r="254" spans="1:8">
      <c r="A254" s="16" t="s">
        <v>957</v>
      </c>
      <c r="B254" s="12">
        <v>42937</v>
      </c>
      <c r="C254">
        <v>3.55</v>
      </c>
      <c r="D254" s="12">
        <v>42937</v>
      </c>
      <c r="E254" s="12">
        <v>0</v>
      </c>
      <c r="F254" s="18">
        <v>0</v>
      </c>
      <c r="G254" t="s">
        <v>10</v>
      </c>
      <c r="H254" t="s">
        <v>10</v>
      </c>
    </row>
    <row r="255" spans="1:8">
      <c r="A255" s="16" t="s">
        <v>1013</v>
      </c>
      <c r="B255" s="12">
        <v>47571</v>
      </c>
      <c r="C255">
        <v>3.94</v>
      </c>
      <c r="D255" s="12">
        <v>45394</v>
      </c>
      <c r="E255" s="12">
        <v>2177</v>
      </c>
      <c r="F255" s="18">
        <v>4.5763175000000003E-2</v>
      </c>
      <c r="G255">
        <v>0.85</v>
      </c>
      <c r="H255">
        <v>0.22</v>
      </c>
    </row>
    <row r="256" spans="1:8">
      <c r="A256" s="16" t="s">
        <v>1110</v>
      </c>
      <c r="B256" s="12">
        <v>49020</v>
      </c>
      <c r="C256">
        <v>4.0599999999999996</v>
      </c>
      <c r="D256" s="12">
        <v>46483</v>
      </c>
      <c r="E256" s="12">
        <v>2537</v>
      </c>
      <c r="F256" s="18">
        <v>5.1754385999999999E-2</v>
      </c>
      <c r="G256">
        <v>0.86</v>
      </c>
      <c r="H256">
        <v>0.21</v>
      </c>
    </row>
    <row r="257" spans="1:8">
      <c r="A257" s="16" t="s">
        <v>993</v>
      </c>
      <c r="B257" s="12">
        <v>47932</v>
      </c>
      <c r="C257">
        <v>3.97</v>
      </c>
      <c r="D257" s="12">
        <v>45324</v>
      </c>
      <c r="E257" s="12">
        <v>2608</v>
      </c>
      <c r="F257" s="18">
        <v>5.4410414999999997E-2</v>
      </c>
      <c r="G257">
        <v>1.03</v>
      </c>
      <c r="H257">
        <v>0.26</v>
      </c>
    </row>
    <row r="258" spans="1:8">
      <c r="A258" s="16" t="s">
        <v>1484</v>
      </c>
      <c r="B258" s="12">
        <v>54822</v>
      </c>
      <c r="C258">
        <v>4.54</v>
      </c>
      <c r="D258" s="12">
        <v>40084</v>
      </c>
      <c r="E258" s="12">
        <v>14738</v>
      </c>
      <c r="F258" s="18">
        <v>0.26883368000000002</v>
      </c>
      <c r="G258">
        <v>2.31</v>
      </c>
      <c r="H258">
        <v>0.51</v>
      </c>
    </row>
    <row r="259" spans="1:8">
      <c r="A259" s="16" t="s">
        <v>1502</v>
      </c>
      <c r="B259" s="12">
        <v>62227</v>
      </c>
      <c r="C259">
        <v>5.15</v>
      </c>
      <c r="D259" s="12">
        <v>14342</v>
      </c>
      <c r="E259" s="12">
        <v>47885</v>
      </c>
      <c r="F259" s="18">
        <v>0.76952126899999995</v>
      </c>
      <c r="G259">
        <v>4.21</v>
      </c>
      <c r="H259">
        <v>0.82</v>
      </c>
    </row>
    <row r="260" spans="1:8">
      <c r="A260" s="16" t="s">
        <v>1666</v>
      </c>
      <c r="B260" s="12">
        <v>65679</v>
      </c>
      <c r="C260">
        <v>5.44</v>
      </c>
      <c r="D260" s="12">
        <v>28781</v>
      </c>
      <c r="E260" s="12">
        <v>36898</v>
      </c>
      <c r="F260" s="18">
        <v>0.56179296300000003</v>
      </c>
      <c r="G260">
        <v>3.66</v>
      </c>
      <c r="H260">
        <v>0.67</v>
      </c>
    </row>
    <row r="261" spans="1:8">
      <c r="A261" s="16" t="s">
        <v>1313</v>
      </c>
      <c r="B261" s="12">
        <v>65641</v>
      </c>
      <c r="C261">
        <v>5.43</v>
      </c>
      <c r="D261" s="12">
        <v>53049</v>
      </c>
      <c r="E261" s="12">
        <v>12592</v>
      </c>
      <c r="F261" s="18">
        <v>0.191831325</v>
      </c>
      <c r="G261">
        <v>3.8</v>
      </c>
      <c r="H261">
        <v>0.7</v>
      </c>
    </row>
    <row r="262" spans="1:8">
      <c r="A262" s="16" t="s">
        <v>2770</v>
      </c>
      <c r="B262" s="12">
        <v>63555</v>
      </c>
      <c r="C262">
        <v>5.26</v>
      </c>
      <c r="D262" s="12">
        <v>60939</v>
      </c>
      <c r="E262" s="12">
        <v>2616</v>
      </c>
      <c r="F262" s="18">
        <v>4.1161199000000002E-2</v>
      </c>
      <c r="G262">
        <v>1.38</v>
      </c>
      <c r="H262">
        <v>0.26</v>
      </c>
    </row>
    <row r="263" spans="1:8">
      <c r="A263" s="16" t="s">
        <v>996</v>
      </c>
      <c r="B263" s="12">
        <v>48007</v>
      </c>
      <c r="C263">
        <v>3.97</v>
      </c>
      <c r="D263" s="12">
        <v>45781</v>
      </c>
      <c r="E263" s="12">
        <v>2226</v>
      </c>
      <c r="F263" s="18">
        <v>4.6368237999999999E-2</v>
      </c>
      <c r="G263">
        <v>0.63</v>
      </c>
      <c r="H263">
        <v>0.16</v>
      </c>
    </row>
    <row r="264" spans="1:8">
      <c r="A264" s="16" t="s">
        <v>176</v>
      </c>
      <c r="B264" s="12">
        <v>43685</v>
      </c>
      <c r="C264">
        <v>3.62</v>
      </c>
      <c r="D264" s="12">
        <v>41311</v>
      </c>
      <c r="E264" s="12">
        <v>2374</v>
      </c>
      <c r="F264" s="18">
        <v>5.4343596000000001E-2</v>
      </c>
      <c r="G264">
        <v>0.91</v>
      </c>
      <c r="H264">
        <v>0.25</v>
      </c>
    </row>
    <row r="265" spans="1:8">
      <c r="A265" s="16" t="s">
        <v>77</v>
      </c>
      <c r="B265" s="12">
        <v>44653</v>
      </c>
      <c r="C265">
        <v>3.7</v>
      </c>
      <c r="D265" s="12">
        <v>40233</v>
      </c>
      <c r="E265" s="12">
        <v>4420</v>
      </c>
      <c r="F265" s="18">
        <v>9.8985509999999999E-2</v>
      </c>
      <c r="G265">
        <v>0.84</v>
      </c>
      <c r="H265">
        <v>0.23</v>
      </c>
    </row>
    <row r="266" spans="1:8">
      <c r="A266" s="16" t="s">
        <v>2857</v>
      </c>
      <c r="B266" s="12">
        <v>62590</v>
      </c>
      <c r="C266">
        <v>5.18</v>
      </c>
      <c r="D266" s="12">
        <v>60165</v>
      </c>
      <c r="E266" s="12">
        <v>2425</v>
      </c>
      <c r="F266" s="18">
        <v>3.8744208000000002E-2</v>
      </c>
      <c r="G266">
        <v>1.77</v>
      </c>
      <c r="H266">
        <v>0.34</v>
      </c>
    </row>
    <row r="267" spans="1:8">
      <c r="A267" s="16" t="s">
        <v>1978</v>
      </c>
      <c r="B267" s="12">
        <v>69879</v>
      </c>
      <c r="C267">
        <v>5.79</v>
      </c>
      <c r="D267" s="12">
        <v>38867</v>
      </c>
      <c r="E267" s="12">
        <v>31012</v>
      </c>
      <c r="F267" s="18">
        <v>0.44379570400000001</v>
      </c>
      <c r="G267">
        <v>3.36</v>
      </c>
      <c r="H267">
        <v>0.57999999999999996</v>
      </c>
    </row>
    <row r="268" spans="1:8">
      <c r="A268" s="16" t="s">
        <v>2268</v>
      </c>
      <c r="B268" s="12">
        <v>78741</v>
      </c>
      <c r="C268">
        <v>6.52</v>
      </c>
      <c r="D268" s="12">
        <v>39810</v>
      </c>
      <c r="E268" s="12">
        <v>38931</v>
      </c>
      <c r="F268" s="18">
        <v>0.49441840999999997</v>
      </c>
      <c r="G268">
        <v>4.29</v>
      </c>
      <c r="H268">
        <v>0.66</v>
      </c>
    </row>
    <row r="269" spans="1:8">
      <c r="A269" s="16" t="s">
        <v>2272</v>
      </c>
      <c r="B269" s="12">
        <v>76486</v>
      </c>
      <c r="C269">
        <v>6.33</v>
      </c>
      <c r="D269" s="12">
        <v>38903</v>
      </c>
      <c r="E269" s="12">
        <v>37583</v>
      </c>
      <c r="F269" s="18">
        <v>0.49137097000000002</v>
      </c>
      <c r="G269">
        <v>3.94</v>
      </c>
      <c r="H269">
        <v>0.62</v>
      </c>
    </row>
    <row r="270" spans="1:8">
      <c r="A270" s="16" t="s">
        <v>320</v>
      </c>
      <c r="B270" s="12">
        <v>44120</v>
      </c>
      <c r="C270">
        <v>3.65</v>
      </c>
      <c r="D270" s="12">
        <v>41330</v>
      </c>
      <c r="E270" s="12">
        <v>2790</v>
      </c>
      <c r="F270" s="18">
        <v>6.3236627000000004E-2</v>
      </c>
      <c r="G270">
        <v>1.02</v>
      </c>
      <c r="H270">
        <v>0.28000000000000003</v>
      </c>
    </row>
    <row r="271" spans="1:8">
      <c r="A271" s="16" t="s">
        <v>1533</v>
      </c>
      <c r="B271" s="12">
        <v>58511</v>
      </c>
      <c r="C271">
        <v>4.84</v>
      </c>
      <c r="D271" s="12">
        <v>42490</v>
      </c>
      <c r="E271" s="12">
        <v>16021</v>
      </c>
      <c r="F271" s="18">
        <v>0.27381176200000001</v>
      </c>
      <c r="G271">
        <v>2.78</v>
      </c>
      <c r="H271">
        <v>0.56999999999999995</v>
      </c>
    </row>
    <row r="272" spans="1:8">
      <c r="A272" s="16" t="s">
        <v>2690</v>
      </c>
      <c r="B272" s="12">
        <v>68061</v>
      </c>
      <c r="C272">
        <v>5.64</v>
      </c>
      <c r="D272" s="12">
        <v>68061</v>
      </c>
      <c r="E272" s="12">
        <v>0</v>
      </c>
      <c r="F272" s="18">
        <v>0</v>
      </c>
      <c r="G272" t="s">
        <v>10</v>
      </c>
      <c r="H272" t="s">
        <v>10</v>
      </c>
    </row>
    <row r="273" spans="1:8">
      <c r="A273" s="16" t="s">
        <v>2665</v>
      </c>
      <c r="B273" s="12">
        <v>67859</v>
      </c>
      <c r="C273">
        <v>5.62</v>
      </c>
      <c r="D273" s="12">
        <v>61483</v>
      </c>
      <c r="E273" s="12">
        <v>6376</v>
      </c>
      <c r="F273" s="18">
        <v>9.3959533999999997E-2</v>
      </c>
      <c r="G273">
        <v>2.82</v>
      </c>
      <c r="H273">
        <v>0.5</v>
      </c>
    </row>
    <row r="274" spans="1:8">
      <c r="A274" s="16" t="s">
        <v>2670</v>
      </c>
      <c r="B274" s="12">
        <v>70548</v>
      </c>
      <c r="C274">
        <v>5.84</v>
      </c>
      <c r="D274" s="12">
        <v>60373</v>
      </c>
      <c r="E274" s="12">
        <v>10175</v>
      </c>
      <c r="F274" s="18">
        <v>0.144228043</v>
      </c>
      <c r="G274">
        <v>2.56</v>
      </c>
      <c r="H274">
        <v>0.44</v>
      </c>
    </row>
    <row r="275" spans="1:8">
      <c r="A275" s="16" t="s">
        <v>327</v>
      </c>
      <c r="B275" s="12">
        <v>43956</v>
      </c>
      <c r="C275">
        <v>3.64</v>
      </c>
      <c r="D275" s="12">
        <v>41869</v>
      </c>
      <c r="E275" s="12">
        <v>2087</v>
      </c>
      <c r="F275" s="18">
        <v>4.7479296999999997E-2</v>
      </c>
      <c r="G275">
        <v>0.87</v>
      </c>
      <c r="H275">
        <v>0.24</v>
      </c>
    </row>
    <row r="276" spans="1:8">
      <c r="A276" s="16" t="s">
        <v>760</v>
      </c>
      <c r="B276" s="12">
        <v>45013</v>
      </c>
      <c r="C276">
        <v>3.73</v>
      </c>
      <c r="D276" s="12">
        <v>41214</v>
      </c>
      <c r="E276" s="12">
        <v>3799</v>
      </c>
      <c r="F276" s="18">
        <v>8.4397841000000001E-2</v>
      </c>
      <c r="G276">
        <v>0.78</v>
      </c>
      <c r="H276">
        <v>0.21</v>
      </c>
    </row>
    <row r="277" spans="1:8">
      <c r="A277" s="16" t="s">
        <v>2729</v>
      </c>
      <c r="B277" s="12">
        <v>64667</v>
      </c>
      <c r="C277">
        <v>5.35</v>
      </c>
      <c r="D277" s="12">
        <v>60466</v>
      </c>
      <c r="E277" s="12">
        <v>4201</v>
      </c>
      <c r="F277" s="18">
        <v>6.4963583000000005E-2</v>
      </c>
      <c r="G277">
        <v>1.32</v>
      </c>
      <c r="H277">
        <v>0.25</v>
      </c>
    </row>
    <row r="278" spans="1:8">
      <c r="A278" s="16" t="s">
        <v>1329</v>
      </c>
      <c r="B278" s="12">
        <v>82868</v>
      </c>
      <c r="C278">
        <v>6.86</v>
      </c>
      <c r="D278" s="12">
        <v>42983</v>
      </c>
      <c r="E278" s="12">
        <v>39885</v>
      </c>
      <c r="F278" s="18">
        <v>0.48130762199999999</v>
      </c>
      <c r="G278">
        <v>3.99</v>
      </c>
      <c r="H278">
        <v>0.57999999999999996</v>
      </c>
    </row>
    <row r="279" spans="1:8">
      <c r="A279" s="16" t="s">
        <v>2718</v>
      </c>
      <c r="B279" s="12">
        <v>64226</v>
      </c>
      <c r="C279">
        <v>5.32</v>
      </c>
      <c r="D279" s="12">
        <v>61549</v>
      </c>
      <c r="E279" s="12">
        <v>2677</v>
      </c>
      <c r="F279" s="18">
        <v>4.1680939E-2</v>
      </c>
      <c r="G279">
        <v>1.57</v>
      </c>
      <c r="H279">
        <v>0.3</v>
      </c>
    </row>
    <row r="280" spans="1:8">
      <c r="A280" s="16" t="s">
        <v>334</v>
      </c>
      <c r="B280" s="12">
        <v>42347</v>
      </c>
      <c r="C280">
        <v>3.51</v>
      </c>
      <c r="D280" s="12">
        <v>42347</v>
      </c>
      <c r="E280" s="12">
        <v>0</v>
      </c>
      <c r="F280" s="18">
        <v>0</v>
      </c>
      <c r="G280" t="s">
        <v>10</v>
      </c>
      <c r="H280" t="s">
        <v>10</v>
      </c>
    </row>
    <row r="281" spans="1:8">
      <c r="A281" s="16" t="s">
        <v>1368</v>
      </c>
      <c r="B281" s="12">
        <v>66719</v>
      </c>
      <c r="C281">
        <v>5.52</v>
      </c>
      <c r="D281" s="12">
        <v>63146</v>
      </c>
      <c r="E281" s="12">
        <v>3573</v>
      </c>
      <c r="F281" s="18">
        <v>5.3552961000000003E-2</v>
      </c>
      <c r="G281">
        <v>1.1100000000000001</v>
      </c>
      <c r="H281">
        <v>0.2</v>
      </c>
    </row>
    <row r="282" spans="1:8">
      <c r="A282" s="16" t="s">
        <v>1326</v>
      </c>
      <c r="B282" s="12">
        <v>66561</v>
      </c>
      <c r="C282">
        <v>5.51</v>
      </c>
      <c r="D282" s="12">
        <v>42613</v>
      </c>
      <c r="E282" s="12">
        <v>23948</v>
      </c>
      <c r="F282" s="18">
        <v>0.35979026800000002</v>
      </c>
      <c r="G282">
        <v>2.42</v>
      </c>
      <c r="H282">
        <v>0.44</v>
      </c>
    </row>
    <row r="283" spans="1:8">
      <c r="A283" s="16" t="s">
        <v>1070</v>
      </c>
      <c r="B283" s="12">
        <v>48185</v>
      </c>
      <c r="C283">
        <v>3.99</v>
      </c>
      <c r="D283" s="12">
        <v>44076</v>
      </c>
      <c r="E283" s="12">
        <v>4109</v>
      </c>
      <c r="F283" s="18">
        <v>8.5275501000000004E-2</v>
      </c>
      <c r="G283">
        <v>0.76</v>
      </c>
      <c r="H283">
        <v>0.19</v>
      </c>
    </row>
    <row r="284" spans="1:8">
      <c r="A284" s="16" t="s">
        <v>357</v>
      </c>
      <c r="B284" s="12">
        <v>43022</v>
      </c>
      <c r="C284">
        <v>3.56</v>
      </c>
      <c r="D284" s="12">
        <v>43022</v>
      </c>
      <c r="E284" s="12">
        <v>0</v>
      </c>
      <c r="F284" s="18">
        <v>0</v>
      </c>
      <c r="G284" t="s">
        <v>10</v>
      </c>
      <c r="H284" t="s">
        <v>10</v>
      </c>
    </row>
    <row r="285" spans="1:8">
      <c r="A285" s="16" t="s">
        <v>999</v>
      </c>
      <c r="B285" s="12">
        <v>49347</v>
      </c>
      <c r="C285">
        <v>4.09</v>
      </c>
      <c r="D285" s="12">
        <v>44054</v>
      </c>
      <c r="E285" s="12">
        <v>5293</v>
      </c>
      <c r="F285" s="18">
        <v>0.107260826</v>
      </c>
      <c r="G285">
        <v>0.74</v>
      </c>
      <c r="H285">
        <v>0.18</v>
      </c>
    </row>
    <row r="286" spans="1:8">
      <c r="A286" s="16" t="s">
        <v>1523</v>
      </c>
      <c r="B286" s="12">
        <v>63288</v>
      </c>
      <c r="C286">
        <v>5.24</v>
      </c>
      <c r="D286" s="12">
        <v>33896</v>
      </c>
      <c r="E286" s="12">
        <v>29392</v>
      </c>
      <c r="F286" s="18">
        <v>0.46441663500000002</v>
      </c>
      <c r="G286">
        <v>3.03</v>
      </c>
      <c r="H286">
        <v>0.57999999999999996</v>
      </c>
    </row>
    <row r="287" spans="1:8">
      <c r="A287" s="16" t="s">
        <v>1411</v>
      </c>
      <c r="B287" s="12">
        <v>77037</v>
      </c>
      <c r="C287">
        <v>6.38</v>
      </c>
      <c r="D287" s="12">
        <v>43399</v>
      </c>
      <c r="E287" s="12">
        <v>33638</v>
      </c>
      <c r="F287" s="18">
        <v>0.43664732499999998</v>
      </c>
      <c r="G287">
        <v>3.35</v>
      </c>
      <c r="H287">
        <v>0.53</v>
      </c>
    </row>
    <row r="288" spans="1:8">
      <c r="A288" s="16" t="s">
        <v>184</v>
      </c>
      <c r="B288" s="12">
        <v>43786</v>
      </c>
      <c r="C288">
        <v>3.63</v>
      </c>
      <c r="D288" s="12">
        <v>41843</v>
      </c>
      <c r="E288" s="12">
        <v>1943</v>
      </c>
      <c r="F288" s="18">
        <v>4.4374914000000001E-2</v>
      </c>
      <c r="G288">
        <v>0.93</v>
      </c>
      <c r="H288">
        <v>0.26</v>
      </c>
    </row>
    <row r="289" spans="1:8">
      <c r="A289" s="16" t="s">
        <v>188</v>
      </c>
      <c r="B289" s="12">
        <v>43656</v>
      </c>
      <c r="C289">
        <v>3.61</v>
      </c>
      <c r="D289" s="12">
        <v>41706</v>
      </c>
      <c r="E289" s="12">
        <v>1950</v>
      </c>
      <c r="F289" s="18">
        <v>4.4667400000000003E-2</v>
      </c>
      <c r="G289">
        <v>0.94</v>
      </c>
      <c r="H289">
        <v>0.26</v>
      </c>
    </row>
    <row r="290" spans="1:8">
      <c r="A290" s="16" t="s">
        <v>180</v>
      </c>
      <c r="B290" s="12">
        <v>42666</v>
      </c>
      <c r="C290">
        <v>3.53</v>
      </c>
      <c r="D290" s="12">
        <v>42666</v>
      </c>
      <c r="E290" s="12">
        <v>0</v>
      </c>
      <c r="F290" s="18">
        <v>0</v>
      </c>
      <c r="G290" t="s">
        <v>10</v>
      </c>
      <c r="H290" t="s">
        <v>10</v>
      </c>
    </row>
    <row r="291" spans="1:8">
      <c r="A291" s="16" t="s">
        <v>1992</v>
      </c>
      <c r="B291" s="12">
        <v>71496</v>
      </c>
      <c r="C291">
        <v>5.92</v>
      </c>
      <c r="D291" s="12">
        <v>36662</v>
      </c>
      <c r="E291" s="12">
        <v>34834</v>
      </c>
      <c r="F291" s="18">
        <v>0.487216068</v>
      </c>
      <c r="G291">
        <v>3.66</v>
      </c>
      <c r="H291">
        <v>0.62</v>
      </c>
    </row>
    <row r="292" spans="1:8">
      <c r="A292" s="16" t="s">
        <v>1685</v>
      </c>
      <c r="B292" s="12">
        <v>66262</v>
      </c>
      <c r="C292">
        <v>5.49</v>
      </c>
      <c r="D292" s="12">
        <v>35419</v>
      </c>
      <c r="E292" s="12">
        <v>30843</v>
      </c>
      <c r="F292" s="18">
        <v>0.46547040499999998</v>
      </c>
      <c r="G292">
        <v>4.16</v>
      </c>
      <c r="H292">
        <v>0.76</v>
      </c>
    </row>
    <row r="293" spans="1:8">
      <c r="A293" s="16" t="s">
        <v>2704</v>
      </c>
      <c r="B293" s="12">
        <v>74710</v>
      </c>
      <c r="C293">
        <v>6.19</v>
      </c>
      <c r="D293" s="12">
        <v>54649</v>
      </c>
      <c r="E293" s="12">
        <v>20061</v>
      </c>
      <c r="F293" s="18">
        <v>0.26851827099999998</v>
      </c>
      <c r="G293">
        <v>2.33</v>
      </c>
      <c r="H293">
        <v>0.38</v>
      </c>
    </row>
    <row r="294" spans="1:8">
      <c r="A294" s="16" t="s">
        <v>1344</v>
      </c>
      <c r="B294" s="12">
        <v>75239</v>
      </c>
      <c r="C294">
        <v>6.23</v>
      </c>
      <c r="D294" s="12">
        <v>46360</v>
      </c>
      <c r="E294" s="12">
        <v>28879</v>
      </c>
      <c r="F294" s="18">
        <v>0.38383019400000001</v>
      </c>
      <c r="G294">
        <v>3.09</v>
      </c>
      <c r="H294">
        <v>0.5</v>
      </c>
    </row>
    <row r="295" spans="1:8">
      <c r="A295" s="16" t="s">
        <v>1692</v>
      </c>
      <c r="B295" s="12">
        <v>71670</v>
      </c>
      <c r="C295">
        <v>5.93</v>
      </c>
      <c r="D295" s="12">
        <v>27612</v>
      </c>
      <c r="E295" s="12">
        <v>44058</v>
      </c>
      <c r="F295" s="18">
        <v>0.61473419799999995</v>
      </c>
      <c r="G295">
        <v>4.07</v>
      </c>
      <c r="H295">
        <v>0.69</v>
      </c>
    </row>
    <row r="296" spans="1:8">
      <c r="A296" s="16" t="s">
        <v>1086</v>
      </c>
      <c r="B296" s="12">
        <v>53806</v>
      </c>
      <c r="C296">
        <v>4.45</v>
      </c>
      <c r="D296" s="12">
        <v>37184</v>
      </c>
      <c r="E296" s="12">
        <v>16622</v>
      </c>
      <c r="F296" s="18">
        <v>0.30892465499999999</v>
      </c>
      <c r="G296">
        <v>1.85</v>
      </c>
      <c r="H296">
        <v>0.42</v>
      </c>
    </row>
    <row r="297" spans="1:8">
      <c r="A297" s="16" t="s">
        <v>448</v>
      </c>
      <c r="B297" s="12">
        <v>44701</v>
      </c>
      <c r="C297">
        <v>3.7</v>
      </c>
      <c r="D297" s="12">
        <v>44701</v>
      </c>
      <c r="E297" s="12">
        <v>0</v>
      </c>
      <c r="F297" s="18">
        <v>0</v>
      </c>
      <c r="G297" t="s">
        <v>10</v>
      </c>
      <c r="H297" t="s">
        <v>10</v>
      </c>
    </row>
    <row r="298" spans="1:8">
      <c r="A298" s="16" t="s">
        <v>1145</v>
      </c>
      <c r="B298" s="12">
        <v>50184</v>
      </c>
      <c r="C298">
        <v>4.1500000000000004</v>
      </c>
      <c r="D298" s="12">
        <v>38453</v>
      </c>
      <c r="E298" s="12">
        <v>11731</v>
      </c>
      <c r="F298" s="18">
        <v>0.23375976400000001</v>
      </c>
      <c r="G298">
        <v>1.73</v>
      </c>
      <c r="H298">
        <v>0.42</v>
      </c>
    </row>
    <row r="299" spans="1:8">
      <c r="A299" s="16" t="s">
        <v>1158</v>
      </c>
      <c r="B299" s="12">
        <v>53155</v>
      </c>
      <c r="C299">
        <v>4.4000000000000004</v>
      </c>
      <c r="D299" s="12">
        <v>30924</v>
      </c>
      <c r="E299" s="12">
        <v>22231</v>
      </c>
      <c r="F299" s="18">
        <v>0.41822970599999998</v>
      </c>
      <c r="G299">
        <v>2.4500000000000002</v>
      </c>
      <c r="H299">
        <v>0.56000000000000005</v>
      </c>
    </row>
    <row r="300" spans="1:8">
      <c r="A300" s="16" t="s">
        <v>331</v>
      </c>
      <c r="B300" s="12">
        <v>42868</v>
      </c>
      <c r="C300">
        <v>3.55</v>
      </c>
      <c r="D300" s="12">
        <v>42868</v>
      </c>
      <c r="E300" s="12">
        <v>0</v>
      </c>
      <c r="F300" s="18">
        <v>0</v>
      </c>
      <c r="G300" t="s">
        <v>10</v>
      </c>
      <c r="H300" t="s">
        <v>10</v>
      </c>
    </row>
    <row r="301" spans="1:8">
      <c r="A301" s="16" t="s">
        <v>2276</v>
      </c>
      <c r="B301" s="12">
        <v>84272</v>
      </c>
      <c r="C301">
        <v>6.98</v>
      </c>
      <c r="D301" s="12">
        <v>24003</v>
      </c>
      <c r="E301" s="12">
        <v>60269</v>
      </c>
      <c r="F301" s="18">
        <v>0.71517229900000001</v>
      </c>
      <c r="G301">
        <v>5.41</v>
      </c>
      <c r="H301">
        <v>0.78</v>
      </c>
    </row>
    <row r="302" spans="1:8">
      <c r="A302" s="16" t="s">
        <v>2203</v>
      </c>
      <c r="B302" s="12">
        <v>64818</v>
      </c>
      <c r="C302">
        <v>5.37</v>
      </c>
      <c r="D302" s="12">
        <v>30331</v>
      </c>
      <c r="E302" s="12">
        <v>34487</v>
      </c>
      <c r="F302" s="18">
        <v>0.53205899599999995</v>
      </c>
      <c r="G302">
        <v>4.1500000000000004</v>
      </c>
      <c r="H302">
        <v>0.77</v>
      </c>
    </row>
    <row r="303" spans="1:8">
      <c r="A303" s="16" t="s">
        <v>2205</v>
      </c>
      <c r="B303" s="12">
        <v>50732</v>
      </c>
      <c r="C303">
        <v>4.2</v>
      </c>
      <c r="D303" s="12">
        <v>50732</v>
      </c>
      <c r="E303" s="12">
        <v>0</v>
      </c>
      <c r="F303" s="18">
        <v>0</v>
      </c>
      <c r="G303" t="s">
        <v>10</v>
      </c>
      <c r="H303" t="s">
        <v>10</v>
      </c>
    </row>
    <row r="304" spans="1:8">
      <c r="A304" s="16" t="s">
        <v>2030</v>
      </c>
      <c r="B304" s="12">
        <v>62289</v>
      </c>
      <c r="C304">
        <v>5.16</v>
      </c>
      <c r="D304" s="12">
        <v>62289</v>
      </c>
      <c r="E304" s="12">
        <v>0</v>
      </c>
      <c r="F304" s="18">
        <v>0</v>
      </c>
      <c r="G304" t="s">
        <v>10</v>
      </c>
      <c r="H304" t="s">
        <v>10</v>
      </c>
    </row>
    <row r="305" spans="1:8">
      <c r="A305" s="16" t="s">
        <v>289</v>
      </c>
      <c r="B305" s="12">
        <v>44025</v>
      </c>
      <c r="C305">
        <v>3.65</v>
      </c>
      <c r="D305" s="12">
        <v>41376</v>
      </c>
      <c r="E305" s="12">
        <v>2649</v>
      </c>
      <c r="F305" s="18">
        <v>6.0170358E-2</v>
      </c>
      <c r="G305">
        <v>0.84</v>
      </c>
      <c r="H305">
        <v>0.23</v>
      </c>
    </row>
    <row r="306" spans="1:8">
      <c r="A306" s="16" t="s">
        <v>453</v>
      </c>
      <c r="B306" s="12">
        <v>43247</v>
      </c>
      <c r="C306">
        <v>3.58</v>
      </c>
      <c r="D306" s="12">
        <v>43247</v>
      </c>
      <c r="E306" s="12">
        <v>0</v>
      </c>
      <c r="F306" s="18">
        <v>0</v>
      </c>
      <c r="G306" t="s">
        <v>10</v>
      </c>
      <c r="H306" t="s">
        <v>10</v>
      </c>
    </row>
    <row r="307" spans="1:8">
      <c r="A307" s="16" t="s">
        <v>387</v>
      </c>
      <c r="B307" s="12">
        <v>43041</v>
      </c>
      <c r="C307">
        <v>3.56</v>
      </c>
      <c r="D307" s="12">
        <v>43041</v>
      </c>
      <c r="E307" s="12">
        <v>0</v>
      </c>
      <c r="F307" s="18">
        <v>0</v>
      </c>
      <c r="G307" t="s">
        <v>10</v>
      </c>
      <c r="H307" t="s">
        <v>10</v>
      </c>
    </row>
    <row r="308" spans="1:8">
      <c r="A308" s="16" t="s">
        <v>2424</v>
      </c>
      <c r="B308" s="12">
        <v>75885</v>
      </c>
      <c r="C308">
        <v>6.28</v>
      </c>
      <c r="D308" s="12">
        <v>75885</v>
      </c>
      <c r="E308" s="12">
        <v>0</v>
      </c>
      <c r="F308" s="18">
        <v>0</v>
      </c>
      <c r="G308" t="s">
        <v>10</v>
      </c>
      <c r="H308" t="s">
        <v>10</v>
      </c>
    </row>
    <row r="309" spans="1:8">
      <c r="A309" s="16" t="s">
        <v>1112</v>
      </c>
      <c r="B309" s="12">
        <v>48938</v>
      </c>
      <c r="C309">
        <v>4.05</v>
      </c>
      <c r="D309" s="12">
        <v>48938</v>
      </c>
      <c r="E309" s="12">
        <v>0</v>
      </c>
      <c r="F309" s="18">
        <v>0</v>
      </c>
      <c r="G309" t="s">
        <v>10</v>
      </c>
      <c r="H309" t="s">
        <v>10</v>
      </c>
    </row>
    <row r="310" spans="1:8">
      <c r="A310" s="16" t="s">
        <v>1671</v>
      </c>
      <c r="B310" s="12">
        <v>64234</v>
      </c>
      <c r="C310">
        <v>5.32</v>
      </c>
      <c r="D310" s="12">
        <v>32935</v>
      </c>
      <c r="E310" s="12">
        <v>31299</v>
      </c>
      <c r="F310" s="18">
        <v>0.48726531099999998</v>
      </c>
      <c r="G310">
        <v>3.81</v>
      </c>
      <c r="H310">
        <v>0.72</v>
      </c>
    </row>
    <row r="311" spans="1:8">
      <c r="A311" s="16" t="s">
        <v>1615</v>
      </c>
      <c r="B311" s="12">
        <v>66671</v>
      </c>
      <c r="C311">
        <v>5.52</v>
      </c>
      <c r="D311" s="12">
        <v>31236</v>
      </c>
      <c r="E311" s="12">
        <v>35435</v>
      </c>
      <c r="F311" s="18">
        <v>0.53149045299999997</v>
      </c>
      <c r="G311">
        <v>4</v>
      </c>
      <c r="H311">
        <v>0.72</v>
      </c>
    </row>
    <row r="312" spans="1:8">
      <c r="A312" s="16" t="s">
        <v>1951</v>
      </c>
      <c r="B312" s="12">
        <v>79605</v>
      </c>
      <c r="C312">
        <v>6.59</v>
      </c>
      <c r="D312" s="12">
        <v>29154</v>
      </c>
      <c r="E312" s="12">
        <v>50451</v>
      </c>
      <c r="F312" s="18">
        <v>0.63376672300000003</v>
      </c>
      <c r="G312">
        <v>4.37</v>
      </c>
      <c r="H312">
        <v>0.66</v>
      </c>
    </row>
    <row r="313" spans="1:8">
      <c r="A313" s="16" t="s">
        <v>1092</v>
      </c>
      <c r="B313" s="12">
        <v>47764</v>
      </c>
      <c r="C313">
        <v>3.95</v>
      </c>
      <c r="D313" s="12">
        <v>47764</v>
      </c>
      <c r="E313" s="12">
        <v>0</v>
      </c>
      <c r="F313" s="18">
        <v>0</v>
      </c>
      <c r="G313" t="s">
        <v>10</v>
      </c>
      <c r="H313" t="s">
        <v>10</v>
      </c>
    </row>
    <row r="314" spans="1:8">
      <c r="A314" s="16" t="s">
        <v>2780</v>
      </c>
      <c r="B314" s="12">
        <v>64054</v>
      </c>
      <c r="C314">
        <v>5.3</v>
      </c>
      <c r="D314" s="12">
        <v>62252</v>
      </c>
      <c r="E314" s="12">
        <v>1802</v>
      </c>
      <c r="F314" s="18">
        <v>2.8132513000000001E-2</v>
      </c>
      <c r="G314">
        <v>1.21</v>
      </c>
      <c r="H314">
        <v>0.23</v>
      </c>
    </row>
    <row r="315" spans="1:8">
      <c r="A315" s="16" t="s">
        <v>2795</v>
      </c>
      <c r="B315" s="12">
        <v>63593</v>
      </c>
      <c r="C315">
        <v>5.27</v>
      </c>
      <c r="D315" s="12">
        <v>62468</v>
      </c>
      <c r="E315" s="12">
        <v>1125</v>
      </c>
      <c r="F315" s="18">
        <v>1.7690626000000001E-2</v>
      </c>
      <c r="G315">
        <v>0.96</v>
      </c>
      <c r="H315">
        <v>0.18</v>
      </c>
    </row>
    <row r="316" spans="1:8">
      <c r="A316" s="16" t="s">
        <v>270</v>
      </c>
      <c r="B316" s="12">
        <v>42765</v>
      </c>
      <c r="C316">
        <v>3.54</v>
      </c>
      <c r="D316" s="12">
        <v>42765</v>
      </c>
      <c r="E316" s="12">
        <v>0</v>
      </c>
      <c r="F316" s="18">
        <v>0</v>
      </c>
      <c r="G316" t="s">
        <v>10</v>
      </c>
      <c r="H316" t="s">
        <v>10</v>
      </c>
    </row>
    <row r="317" spans="1:8">
      <c r="A317" s="16" t="s">
        <v>2612</v>
      </c>
      <c r="B317" s="12">
        <v>62131</v>
      </c>
      <c r="C317">
        <v>5.14</v>
      </c>
      <c r="D317" s="12">
        <v>62131</v>
      </c>
      <c r="E317" s="12">
        <v>0</v>
      </c>
      <c r="F317" s="18">
        <v>0</v>
      </c>
      <c r="G317" t="s">
        <v>10</v>
      </c>
      <c r="H317" t="s">
        <v>10</v>
      </c>
    </row>
    <row r="318" spans="1:8">
      <c r="A318" s="16" t="s">
        <v>914</v>
      </c>
      <c r="B318" s="12">
        <v>43340</v>
      </c>
      <c r="C318">
        <v>3.59</v>
      </c>
      <c r="D318" s="12">
        <v>43340</v>
      </c>
      <c r="E318" s="12">
        <v>0</v>
      </c>
      <c r="F318" s="18">
        <v>0</v>
      </c>
      <c r="G318" t="s">
        <v>10</v>
      </c>
      <c r="H318" t="s">
        <v>10</v>
      </c>
    </row>
    <row r="319" spans="1:8">
      <c r="A319" s="16" t="s">
        <v>2815</v>
      </c>
      <c r="B319" s="12">
        <v>63678</v>
      </c>
      <c r="C319">
        <v>5.27</v>
      </c>
      <c r="D319" s="12">
        <v>62117</v>
      </c>
      <c r="E319" s="12">
        <v>1561</v>
      </c>
      <c r="F319" s="18">
        <v>2.4513961000000001E-2</v>
      </c>
      <c r="G319">
        <v>1.1299999999999999</v>
      </c>
      <c r="H319">
        <v>0.21</v>
      </c>
    </row>
    <row r="320" spans="1:8">
      <c r="A320" s="16" t="s">
        <v>2797</v>
      </c>
      <c r="B320" s="12">
        <v>63786</v>
      </c>
      <c r="C320">
        <v>5.28</v>
      </c>
      <c r="D320" s="12">
        <v>62377</v>
      </c>
      <c r="E320" s="12">
        <v>1409</v>
      </c>
      <c r="F320" s="18">
        <v>2.2089487000000001E-2</v>
      </c>
      <c r="G320">
        <v>1.06</v>
      </c>
      <c r="H320">
        <v>0.2</v>
      </c>
    </row>
    <row r="321" spans="1:8">
      <c r="A321" s="16" t="s">
        <v>1420</v>
      </c>
      <c r="B321" s="12">
        <v>86031</v>
      </c>
      <c r="C321">
        <v>7.12</v>
      </c>
      <c r="D321" s="12">
        <v>45212</v>
      </c>
      <c r="E321" s="12">
        <v>40819</v>
      </c>
      <c r="F321" s="18">
        <v>0.47446850600000001</v>
      </c>
      <c r="G321">
        <v>3.38</v>
      </c>
      <c r="H321">
        <v>0.47</v>
      </c>
    </row>
    <row r="322" spans="1:8">
      <c r="A322" s="16" t="s">
        <v>1424</v>
      </c>
      <c r="B322" s="12">
        <v>88917</v>
      </c>
      <c r="C322">
        <v>7.36</v>
      </c>
      <c r="D322" s="12">
        <v>43039</v>
      </c>
      <c r="E322" s="12">
        <v>45878</v>
      </c>
      <c r="F322" s="18">
        <v>0.51596432599999997</v>
      </c>
      <c r="G322">
        <v>3.86</v>
      </c>
      <c r="H322">
        <v>0.52</v>
      </c>
    </row>
    <row r="323" spans="1:8">
      <c r="A323" s="16" t="s">
        <v>1429</v>
      </c>
      <c r="B323" s="12">
        <v>90003</v>
      </c>
      <c r="C323">
        <v>7.45</v>
      </c>
      <c r="D323" s="12">
        <v>43197</v>
      </c>
      <c r="E323" s="12">
        <v>46806</v>
      </c>
      <c r="F323" s="18">
        <v>0.52004933200000003</v>
      </c>
      <c r="G323">
        <v>3.97</v>
      </c>
      <c r="H323">
        <v>0.53</v>
      </c>
    </row>
    <row r="324" spans="1:8">
      <c r="A324" s="16" t="s">
        <v>1433</v>
      </c>
      <c r="B324" s="12">
        <v>90171</v>
      </c>
      <c r="C324">
        <v>7.47</v>
      </c>
      <c r="D324" s="12">
        <v>42836</v>
      </c>
      <c r="E324" s="12">
        <v>47335</v>
      </c>
      <c r="F324" s="18">
        <v>0.524947045</v>
      </c>
      <c r="G324">
        <v>3.94</v>
      </c>
      <c r="H324">
        <v>0.53</v>
      </c>
    </row>
    <row r="325" spans="1:8">
      <c r="A325" s="16" t="s">
        <v>1436</v>
      </c>
      <c r="B325" s="12">
        <v>91561</v>
      </c>
      <c r="C325">
        <v>7.58</v>
      </c>
      <c r="D325" s="12">
        <v>42485</v>
      </c>
      <c r="E325" s="12">
        <v>49076</v>
      </c>
      <c r="F325" s="18">
        <v>0.53599239899999995</v>
      </c>
      <c r="G325">
        <v>4.0599999999999996</v>
      </c>
      <c r="H325">
        <v>0.54</v>
      </c>
    </row>
    <row r="326" spans="1:8">
      <c r="A326" s="16" t="s">
        <v>1440</v>
      </c>
      <c r="B326" s="12">
        <v>90019</v>
      </c>
      <c r="C326">
        <v>7.45</v>
      </c>
      <c r="D326" s="12">
        <v>43296</v>
      </c>
      <c r="E326" s="12">
        <v>46723</v>
      </c>
      <c r="F326" s="18">
        <v>0.51903487000000004</v>
      </c>
      <c r="G326">
        <v>3.95</v>
      </c>
      <c r="H326">
        <v>0.53</v>
      </c>
    </row>
    <row r="327" spans="1:8">
      <c r="A327" s="16" t="s">
        <v>2360</v>
      </c>
      <c r="B327" s="12">
        <v>82391</v>
      </c>
      <c r="C327">
        <v>6.82</v>
      </c>
      <c r="D327" s="12">
        <v>60787</v>
      </c>
      <c r="E327" s="12">
        <v>21604</v>
      </c>
      <c r="F327" s="18">
        <v>0.26221310599999997</v>
      </c>
      <c r="G327">
        <v>3</v>
      </c>
      <c r="H327">
        <v>0.44</v>
      </c>
    </row>
    <row r="328" spans="1:8">
      <c r="A328" s="16" t="s">
        <v>2362</v>
      </c>
      <c r="B328" s="12">
        <v>81257</v>
      </c>
      <c r="C328">
        <v>6.73</v>
      </c>
      <c r="D328" s="12">
        <v>61107</v>
      </c>
      <c r="E328" s="12">
        <v>20150</v>
      </c>
      <c r="F328" s="18">
        <v>0.247978636</v>
      </c>
      <c r="G328">
        <v>2.95</v>
      </c>
      <c r="H328">
        <v>0.44</v>
      </c>
    </row>
    <row r="329" spans="1:8">
      <c r="A329" s="16" t="s">
        <v>2355</v>
      </c>
      <c r="B329" s="12">
        <v>82692</v>
      </c>
      <c r="C329">
        <v>6.85</v>
      </c>
      <c r="D329" s="12">
        <v>60350</v>
      </c>
      <c r="E329" s="12">
        <v>22342</v>
      </c>
      <c r="F329" s="18">
        <v>0.27018333100000003</v>
      </c>
      <c r="G329">
        <v>3.06</v>
      </c>
      <c r="H329">
        <v>0.45</v>
      </c>
    </row>
    <row r="330" spans="1:8">
      <c r="A330" s="16" t="s">
        <v>2366</v>
      </c>
      <c r="B330" s="12">
        <v>82625</v>
      </c>
      <c r="C330">
        <v>6.84</v>
      </c>
      <c r="D330" s="12">
        <v>60969</v>
      </c>
      <c r="E330" s="12">
        <v>21656</v>
      </c>
      <c r="F330" s="18">
        <v>0.262099849</v>
      </c>
      <c r="G330">
        <v>2.96</v>
      </c>
      <c r="H330">
        <v>0.43</v>
      </c>
    </row>
    <row r="331" spans="1:8">
      <c r="A331" s="16" t="s">
        <v>2364</v>
      </c>
      <c r="B331" s="12">
        <v>82196</v>
      </c>
      <c r="C331">
        <v>6.81</v>
      </c>
      <c r="D331" s="12">
        <v>60603</v>
      </c>
      <c r="E331" s="12">
        <v>21593</v>
      </c>
      <c r="F331" s="18">
        <v>0.262701348</v>
      </c>
      <c r="G331">
        <v>3.09</v>
      </c>
      <c r="H331">
        <v>0.45</v>
      </c>
    </row>
    <row r="332" spans="1:8">
      <c r="A332" s="16" t="s">
        <v>2368</v>
      </c>
      <c r="B332" s="12">
        <v>82522</v>
      </c>
      <c r="C332">
        <v>6.83</v>
      </c>
      <c r="D332" s="12">
        <v>60477</v>
      </c>
      <c r="E332" s="12">
        <v>22045</v>
      </c>
      <c r="F332" s="18">
        <v>0.26714088400000002</v>
      </c>
      <c r="G332">
        <v>2.98</v>
      </c>
      <c r="H332">
        <v>0.44</v>
      </c>
    </row>
    <row r="333" spans="1:8">
      <c r="A333" s="16" t="s">
        <v>2370</v>
      </c>
      <c r="B333" s="12">
        <v>87289</v>
      </c>
      <c r="C333">
        <v>7.23</v>
      </c>
      <c r="D333" s="12">
        <v>62558</v>
      </c>
      <c r="E333" s="12">
        <v>24731</v>
      </c>
      <c r="F333" s="18">
        <v>0.28332321399999999</v>
      </c>
      <c r="G333">
        <v>2.71</v>
      </c>
      <c r="H333">
        <v>0.37</v>
      </c>
    </row>
    <row r="334" spans="1:8">
      <c r="A334" s="16" t="s">
        <v>2439</v>
      </c>
      <c r="B334" s="12">
        <v>109626</v>
      </c>
      <c r="C334">
        <v>9.08</v>
      </c>
      <c r="D334" s="12">
        <v>109626</v>
      </c>
      <c r="E334" s="12">
        <v>0</v>
      </c>
      <c r="F334" s="18">
        <v>0</v>
      </c>
      <c r="G334" t="s">
        <v>10</v>
      </c>
      <c r="H334" t="s">
        <v>10</v>
      </c>
    </row>
    <row r="335" spans="1:8">
      <c r="A335" s="16" t="s">
        <v>2443</v>
      </c>
      <c r="B335" s="12">
        <v>110370</v>
      </c>
      <c r="C335">
        <v>9.14</v>
      </c>
      <c r="D335" s="12">
        <v>110370</v>
      </c>
      <c r="E335" s="12">
        <v>0</v>
      </c>
      <c r="F335" s="18">
        <v>0</v>
      </c>
      <c r="G335" t="s">
        <v>10</v>
      </c>
      <c r="H335" t="s">
        <v>10</v>
      </c>
    </row>
    <row r="336" spans="1:8">
      <c r="A336" s="16" t="s">
        <v>2473</v>
      </c>
      <c r="B336" s="12">
        <v>77220</v>
      </c>
      <c r="C336">
        <v>6.39</v>
      </c>
      <c r="D336" s="12">
        <v>77220</v>
      </c>
      <c r="E336" s="12">
        <v>0</v>
      </c>
      <c r="F336" s="18">
        <v>0</v>
      </c>
      <c r="G336" t="s">
        <v>10</v>
      </c>
      <c r="H336" t="s">
        <v>10</v>
      </c>
    </row>
    <row r="337" spans="1:8">
      <c r="A337" s="16" t="s">
        <v>2469</v>
      </c>
      <c r="B337" s="12">
        <v>76505</v>
      </c>
      <c r="C337">
        <v>6.33</v>
      </c>
      <c r="D337" s="12">
        <v>76505</v>
      </c>
      <c r="E337" s="12">
        <v>0</v>
      </c>
      <c r="F337" s="18">
        <v>0</v>
      </c>
      <c r="G337" t="s">
        <v>10</v>
      </c>
      <c r="H337" t="s">
        <v>10</v>
      </c>
    </row>
    <row r="338" spans="1:8">
      <c r="A338" s="16" t="s">
        <v>2446</v>
      </c>
      <c r="B338" s="12">
        <v>126303</v>
      </c>
      <c r="C338">
        <v>10.46</v>
      </c>
      <c r="D338" s="12">
        <v>126303</v>
      </c>
      <c r="E338" s="12">
        <v>0</v>
      </c>
      <c r="F338" s="18">
        <v>0</v>
      </c>
      <c r="G338" t="s">
        <v>10</v>
      </c>
      <c r="H338" t="s">
        <v>10</v>
      </c>
    </row>
    <row r="339" spans="1:8">
      <c r="A339" s="16" t="s">
        <v>2431</v>
      </c>
      <c r="B339" s="12">
        <v>84486</v>
      </c>
      <c r="C339">
        <v>7</v>
      </c>
      <c r="D339" s="12">
        <v>84486</v>
      </c>
      <c r="E339" s="12">
        <v>0</v>
      </c>
      <c r="F339" s="18">
        <v>0</v>
      </c>
      <c r="G339" t="s">
        <v>10</v>
      </c>
      <c r="H339" t="s">
        <v>10</v>
      </c>
    </row>
    <row r="340" spans="1:8">
      <c r="A340" s="16" t="s">
        <v>2517</v>
      </c>
      <c r="B340" s="12">
        <v>73116</v>
      </c>
      <c r="C340">
        <v>6.05</v>
      </c>
      <c r="D340" s="12">
        <v>73116</v>
      </c>
      <c r="E340" s="12">
        <v>0</v>
      </c>
      <c r="F340" s="18">
        <v>0</v>
      </c>
      <c r="G340" t="s">
        <v>10</v>
      </c>
      <c r="H340" t="s">
        <v>10</v>
      </c>
    </row>
    <row r="341" spans="1:8">
      <c r="A341" s="16" t="s">
        <v>2520</v>
      </c>
      <c r="B341" s="12">
        <v>72925</v>
      </c>
      <c r="C341">
        <v>6.04</v>
      </c>
      <c r="D341" s="12">
        <v>72925</v>
      </c>
      <c r="E341" s="12">
        <v>0</v>
      </c>
      <c r="F341" s="18">
        <v>0</v>
      </c>
      <c r="G341" t="s">
        <v>10</v>
      </c>
      <c r="H341" t="s">
        <v>10</v>
      </c>
    </row>
    <row r="342" spans="1:8">
      <c r="A342" s="16" t="s">
        <v>2436</v>
      </c>
      <c r="B342" s="12">
        <v>84480</v>
      </c>
      <c r="C342">
        <v>6.99</v>
      </c>
      <c r="D342" s="12">
        <v>84480</v>
      </c>
      <c r="E342" s="12">
        <v>0</v>
      </c>
      <c r="F342" s="18">
        <v>0</v>
      </c>
      <c r="G342" t="s">
        <v>10</v>
      </c>
      <c r="H342" t="s">
        <v>10</v>
      </c>
    </row>
    <row r="343" spans="1:8">
      <c r="A343" s="16" t="s">
        <v>501</v>
      </c>
      <c r="B343" s="12">
        <v>42981</v>
      </c>
      <c r="C343">
        <v>3.56</v>
      </c>
      <c r="D343" s="12">
        <v>42981</v>
      </c>
      <c r="E343" s="12">
        <v>0</v>
      </c>
      <c r="F343" s="18">
        <v>0</v>
      </c>
      <c r="G343" t="s">
        <v>10</v>
      </c>
      <c r="H343" t="s">
        <v>10</v>
      </c>
    </row>
    <row r="344" spans="1:8">
      <c r="A344" s="16" t="s">
        <v>505</v>
      </c>
      <c r="B344" s="12">
        <v>42983</v>
      </c>
      <c r="C344">
        <v>3.56</v>
      </c>
      <c r="D344" s="12">
        <v>42983</v>
      </c>
      <c r="E344" s="12">
        <v>0</v>
      </c>
      <c r="F344" s="18">
        <v>0</v>
      </c>
      <c r="G344" t="s">
        <v>10</v>
      </c>
      <c r="H344" t="s">
        <v>10</v>
      </c>
    </row>
    <row r="345" spans="1:8">
      <c r="A345" s="16" t="s">
        <v>508</v>
      </c>
      <c r="B345" s="12">
        <v>43008</v>
      </c>
      <c r="C345">
        <v>3.56</v>
      </c>
      <c r="D345" s="12">
        <v>43008</v>
      </c>
      <c r="E345" s="12">
        <v>0</v>
      </c>
      <c r="F345" s="18">
        <v>0</v>
      </c>
      <c r="G345" t="s">
        <v>10</v>
      </c>
      <c r="H345" t="s">
        <v>10</v>
      </c>
    </row>
    <row r="346" spans="1:8">
      <c r="A346" s="16" t="s">
        <v>621</v>
      </c>
      <c r="B346" s="12">
        <v>42739</v>
      </c>
      <c r="C346">
        <v>3.54</v>
      </c>
      <c r="D346" s="12">
        <v>42739</v>
      </c>
      <c r="E346" s="12">
        <v>0</v>
      </c>
      <c r="F346" s="18">
        <v>0</v>
      </c>
      <c r="G346" t="s">
        <v>10</v>
      </c>
      <c r="H346" t="s">
        <v>10</v>
      </c>
    </row>
    <row r="347" spans="1:8">
      <c r="A347" s="16" t="s">
        <v>630</v>
      </c>
      <c r="B347" s="12">
        <v>42759</v>
      </c>
      <c r="C347">
        <v>3.54</v>
      </c>
      <c r="D347" s="12">
        <v>42759</v>
      </c>
      <c r="E347" s="12">
        <v>0</v>
      </c>
      <c r="F347" s="18">
        <v>0</v>
      </c>
      <c r="G347" t="s">
        <v>10</v>
      </c>
      <c r="H347" t="s">
        <v>10</v>
      </c>
    </row>
    <row r="348" spans="1:8">
      <c r="A348" s="16" t="s">
        <v>618</v>
      </c>
      <c r="B348" s="12">
        <v>42485</v>
      </c>
      <c r="C348">
        <v>3.52</v>
      </c>
      <c r="D348" s="12">
        <v>42485</v>
      </c>
      <c r="E348" s="12">
        <v>0</v>
      </c>
      <c r="F348" s="18">
        <v>0</v>
      </c>
      <c r="G348" t="s">
        <v>10</v>
      </c>
      <c r="H348" t="s">
        <v>10</v>
      </c>
    </row>
    <row r="349" spans="1:8">
      <c r="A349" s="16" t="s">
        <v>1714</v>
      </c>
      <c r="B349" s="12">
        <v>83317</v>
      </c>
      <c r="C349">
        <v>6.9</v>
      </c>
      <c r="D349" s="12">
        <v>24154</v>
      </c>
      <c r="E349" s="12">
        <v>59163</v>
      </c>
      <c r="F349" s="18">
        <v>0.71009517899999997</v>
      </c>
      <c r="G349">
        <v>5.19</v>
      </c>
      <c r="H349">
        <v>0.75</v>
      </c>
    </row>
    <row r="350" spans="1:8">
      <c r="A350" s="16" t="s">
        <v>1735</v>
      </c>
      <c r="B350" s="12">
        <v>69389</v>
      </c>
      <c r="C350">
        <v>5.75</v>
      </c>
      <c r="D350" s="12">
        <v>33303</v>
      </c>
      <c r="E350" s="12">
        <v>36086</v>
      </c>
      <c r="F350" s="18">
        <v>0.52005361100000003</v>
      </c>
      <c r="G350">
        <v>3.74</v>
      </c>
      <c r="H350">
        <v>0.65</v>
      </c>
    </row>
    <row r="351" spans="1:8">
      <c r="A351" s="16" t="s">
        <v>1739</v>
      </c>
      <c r="B351" s="12">
        <v>67543</v>
      </c>
      <c r="C351">
        <v>5.59</v>
      </c>
      <c r="D351" s="12">
        <v>35122</v>
      </c>
      <c r="E351" s="12">
        <v>32421</v>
      </c>
      <c r="F351" s="18">
        <v>0.48000533000000001</v>
      </c>
      <c r="G351">
        <v>3.86</v>
      </c>
      <c r="H351">
        <v>0.69</v>
      </c>
    </row>
    <row r="352" spans="1:8">
      <c r="A352" s="16" t="s">
        <v>1724</v>
      </c>
      <c r="B352" s="12">
        <v>68837</v>
      </c>
      <c r="C352">
        <v>5.7</v>
      </c>
      <c r="D352" s="12">
        <v>34671</v>
      </c>
      <c r="E352" s="12">
        <v>34166</v>
      </c>
      <c r="F352" s="18">
        <v>0.49633191500000001</v>
      </c>
      <c r="G352">
        <v>3.79</v>
      </c>
      <c r="H352">
        <v>0.66</v>
      </c>
    </row>
    <row r="353" spans="1:8">
      <c r="A353" s="16" t="s">
        <v>1996</v>
      </c>
      <c r="B353" s="12">
        <v>71763</v>
      </c>
      <c r="C353">
        <v>5.94</v>
      </c>
      <c r="D353" s="12">
        <v>37565</v>
      </c>
      <c r="E353" s="12">
        <v>34198</v>
      </c>
      <c r="F353" s="18">
        <v>0.47654083600000002</v>
      </c>
      <c r="G353">
        <v>3.73</v>
      </c>
      <c r="H353">
        <v>0.63</v>
      </c>
    </row>
    <row r="354" spans="1:8">
      <c r="A354" s="16" t="s">
        <v>236</v>
      </c>
      <c r="B354" s="12">
        <v>43197</v>
      </c>
      <c r="C354">
        <v>3.58</v>
      </c>
      <c r="D354" s="12">
        <v>43197</v>
      </c>
      <c r="E354" s="12">
        <v>0</v>
      </c>
      <c r="F354" s="18">
        <v>0</v>
      </c>
      <c r="G354" t="s">
        <v>10</v>
      </c>
      <c r="H354" t="s">
        <v>10</v>
      </c>
    </row>
    <row r="355" spans="1:8">
      <c r="A355" s="16" t="s">
        <v>213</v>
      </c>
      <c r="B355" s="12">
        <v>43097</v>
      </c>
      <c r="C355">
        <v>3.57</v>
      </c>
      <c r="D355" s="12">
        <v>43097</v>
      </c>
      <c r="E355" s="12">
        <v>0</v>
      </c>
      <c r="F355" s="18">
        <v>0</v>
      </c>
      <c r="G355" t="s">
        <v>10</v>
      </c>
      <c r="H355" t="s">
        <v>10</v>
      </c>
    </row>
    <row r="356" spans="1:8">
      <c r="A356" s="16" t="s">
        <v>221</v>
      </c>
      <c r="B356" s="12">
        <v>43352</v>
      </c>
      <c r="C356">
        <v>3.59</v>
      </c>
      <c r="D356" s="12">
        <v>43352</v>
      </c>
      <c r="E356" s="12">
        <v>0</v>
      </c>
      <c r="F356" s="18">
        <v>0</v>
      </c>
      <c r="G356" t="s">
        <v>10</v>
      </c>
      <c r="H356" t="s">
        <v>10</v>
      </c>
    </row>
    <row r="357" spans="1:8">
      <c r="A357" s="16" t="s">
        <v>2211</v>
      </c>
      <c r="B357" s="12">
        <v>62200</v>
      </c>
      <c r="C357">
        <v>5.15</v>
      </c>
      <c r="D357" s="12">
        <v>62200</v>
      </c>
      <c r="E357" s="12">
        <v>0</v>
      </c>
      <c r="F357" s="18">
        <v>0</v>
      </c>
      <c r="G357" t="s">
        <v>10</v>
      </c>
      <c r="H357" t="s">
        <v>10</v>
      </c>
    </row>
    <row r="358" spans="1:8">
      <c r="A358" s="16" t="s">
        <v>1907</v>
      </c>
      <c r="B358" s="12">
        <v>79266</v>
      </c>
      <c r="C358">
        <v>6.56</v>
      </c>
      <c r="D358" s="12">
        <v>79266</v>
      </c>
      <c r="E358" s="12">
        <v>0</v>
      </c>
      <c r="F358" s="18">
        <v>0</v>
      </c>
      <c r="G358" t="s">
        <v>10</v>
      </c>
      <c r="H358" t="s">
        <v>10</v>
      </c>
    </row>
    <row r="359" spans="1:8">
      <c r="A359" s="16" t="s">
        <v>1616</v>
      </c>
      <c r="B359" s="12">
        <v>66391</v>
      </c>
      <c r="C359">
        <v>5.5</v>
      </c>
      <c r="D359" s="12">
        <v>31210</v>
      </c>
      <c r="E359" s="12">
        <v>35181</v>
      </c>
      <c r="F359" s="18">
        <v>0.52990616199999996</v>
      </c>
      <c r="G359">
        <v>4</v>
      </c>
      <c r="H359">
        <v>0.73</v>
      </c>
    </row>
    <row r="360" spans="1:8">
      <c r="A360" s="16" t="s">
        <v>1291</v>
      </c>
      <c r="B360" s="12">
        <v>45547</v>
      </c>
      <c r="C360">
        <v>3.77</v>
      </c>
      <c r="D360" s="12">
        <v>45547</v>
      </c>
      <c r="E360" s="12">
        <v>0</v>
      </c>
      <c r="F360" s="18">
        <v>0</v>
      </c>
      <c r="G360" t="s">
        <v>10</v>
      </c>
      <c r="H360" t="s">
        <v>10</v>
      </c>
    </row>
    <row r="361" spans="1:8">
      <c r="A361" s="16" t="s">
        <v>2649</v>
      </c>
      <c r="B361" s="12">
        <v>65253</v>
      </c>
      <c r="C361">
        <v>5.4</v>
      </c>
      <c r="D361" s="12">
        <v>65253</v>
      </c>
      <c r="E361" s="12">
        <v>0</v>
      </c>
      <c r="F361" s="18">
        <v>0</v>
      </c>
      <c r="G361" t="s">
        <v>10</v>
      </c>
      <c r="H361" t="s">
        <v>10</v>
      </c>
    </row>
    <row r="362" spans="1:8">
      <c r="A362" s="16" t="s">
        <v>1293</v>
      </c>
      <c r="B362" s="12">
        <v>45919</v>
      </c>
      <c r="C362">
        <v>3.8</v>
      </c>
      <c r="D362" s="12">
        <v>45919</v>
      </c>
      <c r="E362" s="12">
        <v>0</v>
      </c>
      <c r="F362" s="18">
        <v>0</v>
      </c>
      <c r="G362" t="s">
        <v>10</v>
      </c>
      <c r="H362" t="s">
        <v>10</v>
      </c>
    </row>
    <row r="363" spans="1:8">
      <c r="A363" s="16" t="s">
        <v>2323</v>
      </c>
      <c r="B363" s="12">
        <v>89544</v>
      </c>
      <c r="C363">
        <v>7.41</v>
      </c>
      <c r="D363" s="12">
        <v>36340</v>
      </c>
      <c r="E363" s="12">
        <v>53204</v>
      </c>
      <c r="F363" s="18">
        <v>0.59416599699999995</v>
      </c>
      <c r="G363">
        <v>4.47</v>
      </c>
      <c r="H363">
        <v>0.6</v>
      </c>
    </row>
    <row r="364" spans="1:8">
      <c r="A364" s="16" t="s">
        <v>576</v>
      </c>
      <c r="B364" s="12">
        <v>46043</v>
      </c>
      <c r="C364">
        <v>3.81</v>
      </c>
      <c r="D364" s="12">
        <v>41155</v>
      </c>
      <c r="E364" s="12">
        <v>4888</v>
      </c>
      <c r="F364" s="18">
        <v>0.10616163200000001</v>
      </c>
      <c r="G364">
        <v>1.49</v>
      </c>
      <c r="H364">
        <v>0.39</v>
      </c>
    </row>
    <row r="365" spans="1:8">
      <c r="A365" s="16" t="s">
        <v>827</v>
      </c>
      <c r="B365" s="12">
        <v>44014</v>
      </c>
      <c r="C365">
        <v>3.64</v>
      </c>
      <c r="D365" s="12">
        <v>41634</v>
      </c>
      <c r="E365" s="12">
        <v>2380</v>
      </c>
      <c r="F365" s="18">
        <v>5.4073704E-2</v>
      </c>
      <c r="G365">
        <v>0.85</v>
      </c>
      <c r="H365">
        <v>0.23</v>
      </c>
    </row>
    <row r="366" spans="1:8">
      <c r="A366" s="16" t="s">
        <v>1839</v>
      </c>
      <c r="B366" s="12">
        <v>83898</v>
      </c>
      <c r="C366">
        <v>6.95</v>
      </c>
      <c r="D366" s="12">
        <v>74605</v>
      </c>
      <c r="E366" s="12">
        <v>9293</v>
      </c>
      <c r="F366" s="18">
        <v>0.110765453</v>
      </c>
      <c r="G366">
        <v>1.18</v>
      </c>
      <c r="H366">
        <v>0.17</v>
      </c>
    </row>
    <row r="367" spans="1:8">
      <c r="A367" s="16" t="s">
        <v>1856</v>
      </c>
      <c r="B367" s="12">
        <v>82839</v>
      </c>
      <c r="C367">
        <v>6.86</v>
      </c>
      <c r="D367" s="12">
        <v>73672</v>
      </c>
      <c r="E367" s="12">
        <v>9167</v>
      </c>
      <c r="F367" s="18">
        <v>0.110660438</v>
      </c>
      <c r="G367">
        <v>1.19</v>
      </c>
      <c r="H367">
        <v>0.17</v>
      </c>
    </row>
    <row r="368" spans="1:8">
      <c r="A368" s="16" t="s">
        <v>1850</v>
      </c>
      <c r="B368" s="12">
        <v>85291</v>
      </c>
      <c r="C368">
        <v>7.06</v>
      </c>
      <c r="D368" s="12">
        <v>74812</v>
      </c>
      <c r="E368" s="12">
        <v>10479</v>
      </c>
      <c r="F368" s="18">
        <v>0.122861732</v>
      </c>
      <c r="G368">
        <v>1.19</v>
      </c>
      <c r="H368">
        <v>0.17</v>
      </c>
    </row>
    <row r="369" spans="1:8">
      <c r="A369" s="16" t="s">
        <v>1863</v>
      </c>
      <c r="B369" s="12">
        <v>83514</v>
      </c>
      <c r="C369">
        <v>6.91</v>
      </c>
      <c r="D369" s="12">
        <v>76150</v>
      </c>
      <c r="E369" s="12">
        <v>7364</v>
      </c>
      <c r="F369" s="18">
        <v>8.8176832999999996E-2</v>
      </c>
      <c r="G369">
        <v>1.28</v>
      </c>
      <c r="H369">
        <v>0.19</v>
      </c>
    </row>
    <row r="370" spans="1:8">
      <c r="A370" s="16" t="s">
        <v>1846</v>
      </c>
      <c r="B370" s="12">
        <v>83879</v>
      </c>
      <c r="C370">
        <v>6.94</v>
      </c>
      <c r="D370" s="12">
        <v>75800</v>
      </c>
      <c r="E370" s="12">
        <v>8079</v>
      </c>
      <c r="F370" s="18">
        <v>9.6317314000000001E-2</v>
      </c>
      <c r="G370">
        <v>1.1599999999999999</v>
      </c>
      <c r="H370">
        <v>0.17</v>
      </c>
    </row>
    <row r="371" spans="1:8">
      <c r="A371" s="16" t="s">
        <v>1836</v>
      </c>
      <c r="B371" s="12">
        <v>84266</v>
      </c>
      <c r="C371">
        <v>6.98</v>
      </c>
      <c r="D371" s="12">
        <v>75578</v>
      </c>
      <c r="E371" s="12">
        <v>8688</v>
      </c>
      <c r="F371" s="18">
        <v>0.103102082</v>
      </c>
      <c r="G371">
        <v>1.26</v>
      </c>
      <c r="H371">
        <v>0.18</v>
      </c>
    </row>
    <row r="372" spans="1:8">
      <c r="A372" s="16" t="s">
        <v>1880</v>
      </c>
      <c r="B372" s="12">
        <v>83906</v>
      </c>
      <c r="C372">
        <v>6.95</v>
      </c>
      <c r="D372" s="12">
        <v>75809</v>
      </c>
      <c r="E372" s="12">
        <v>8097</v>
      </c>
      <c r="F372" s="18">
        <v>9.6500846000000001E-2</v>
      </c>
      <c r="G372">
        <v>1.31</v>
      </c>
      <c r="H372">
        <v>0.19</v>
      </c>
    </row>
    <row r="373" spans="1:8">
      <c r="A373" s="16" t="s">
        <v>1854</v>
      </c>
      <c r="B373" s="12">
        <v>84562</v>
      </c>
      <c r="C373">
        <v>7</v>
      </c>
      <c r="D373" s="12">
        <v>75002</v>
      </c>
      <c r="E373" s="12">
        <v>9560</v>
      </c>
      <c r="F373" s="18">
        <v>0.11305314399999999</v>
      </c>
      <c r="G373">
        <v>1.23</v>
      </c>
      <c r="H373">
        <v>0.18</v>
      </c>
    </row>
    <row r="374" spans="1:8">
      <c r="A374" s="16" t="s">
        <v>1896</v>
      </c>
      <c r="B374" s="12">
        <v>84931</v>
      </c>
      <c r="C374">
        <v>7.03</v>
      </c>
      <c r="D374" s="12">
        <v>75216</v>
      </c>
      <c r="E374" s="12">
        <v>9715</v>
      </c>
      <c r="F374" s="18">
        <v>0.114386973</v>
      </c>
      <c r="G374">
        <v>1.21</v>
      </c>
      <c r="H374">
        <v>0.17</v>
      </c>
    </row>
    <row r="375" spans="1:8">
      <c r="A375" s="16" t="s">
        <v>1848</v>
      </c>
      <c r="B375" s="12">
        <v>83806</v>
      </c>
      <c r="C375">
        <v>6.94</v>
      </c>
      <c r="D375" s="12">
        <v>76633</v>
      </c>
      <c r="E375" s="12">
        <v>7173</v>
      </c>
      <c r="F375" s="18">
        <v>8.5590530999999997E-2</v>
      </c>
      <c r="G375">
        <v>1.17</v>
      </c>
      <c r="H375">
        <v>0.17</v>
      </c>
    </row>
    <row r="376" spans="1:8">
      <c r="A376" s="16" t="s">
        <v>1841</v>
      </c>
      <c r="B376" s="12">
        <v>82798</v>
      </c>
      <c r="C376">
        <v>6.86</v>
      </c>
      <c r="D376" s="12">
        <v>75796</v>
      </c>
      <c r="E376" s="12">
        <v>7002</v>
      </c>
      <c r="F376" s="18">
        <v>8.4567260000000005E-2</v>
      </c>
      <c r="G376">
        <v>1.24</v>
      </c>
      <c r="H376">
        <v>0.18</v>
      </c>
    </row>
    <row r="377" spans="1:8">
      <c r="A377" s="16" t="s">
        <v>1886</v>
      </c>
      <c r="B377" s="12">
        <v>79777</v>
      </c>
      <c r="C377">
        <v>6.61</v>
      </c>
      <c r="D377" s="12">
        <v>79777</v>
      </c>
      <c r="E377" s="12">
        <v>0</v>
      </c>
      <c r="F377" s="18">
        <v>0</v>
      </c>
      <c r="G377" t="s">
        <v>10</v>
      </c>
      <c r="H377" t="s">
        <v>10</v>
      </c>
    </row>
    <row r="378" spans="1:8">
      <c r="A378" s="16" t="s">
        <v>1882</v>
      </c>
      <c r="B378" s="12">
        <v>83189</v>
      </c>
      <c r="C378">
        <v>6.89</v>
      </c>
      <c r="D378" s="12">
        <v>75488</v>
      </c>
      <c r="E378" s="12">
        <v>7701</v>
      </c>
      <c r="F378" s="18">
        <v>9.2572335000000006E-2</v>
      </c>
      <c r="G378">
        <v>1.18</v>
      </c>
      <c r="H378">
        <v>0.17</v>
      </c>
    </row>
    <row r="379" spans="1:8">
      <c r="A379" s="16" t="s">
        <v>1865</v>
      </c>
      <c r="B379" s="12">
        <v>83686</v>
      </c>
      <c r="C379">
        <v>6.93</v>
      </c>
      <c r="D379" s="12">
        <v>76171</v>
      </c>
      <c r="E379" s="12">
        <v>7515</v>
      </c>
      <c r="F379" s="18">
        <v>8.9799966999999994E-2</v>
      </c>
      <c r="G379">
        <v>1.29</v>
      </c>
      <c r="H379">
        <v>0.19</v>
      </c>
    </row>
    <row r="380" spans="1:8">
      <c r="A380" s="16" t="s">
        <v>1694</v>
      </c>
      <c r="B380" s="12">
        <v>85985</v>
      </c>
      <c r="C380">
        <v>7.12</v>
      </c>
      <c r="D380" s="12">
        <v>20242</v>
      </c>
      <c r="E380" s="12">
        <v>65743</v>
      </c>
      <c r="F380" s="18">
        <v>0.76458684700000001</v>
      </c>
      <c r="G380">
        <v>5.67</v>
      </c>
      <c r="H380">
        <v>0.8</v>
      </c>
    </row>
    <row r="381" spans="1:8">
      <c r="A381" s="16" t="s">
        <v>1696</v>
      </c>
      <c r="B381" s="12">
        <v>66063</v>
      </c>
      <c r="C381">
        <v>5.47</v>
      </c>
      <c r="D381" s="12">
        <v>30161</v>
      </c>
      <c r="E381" s="12">
        <v>35902</v>
      </c>
      <c r="F381" s="18">
        <v>0.54345094800000004</v>
      </c>
      <c r="G381">
        <v>3.79</v>
      </c>
      <c r="H381">
        <v>0.69</v>
      </c>
    </row>
    <row r="382" spans="1:8">
      <c r="A382" s="16" t="s">
        <v>1698</v>
      </c>
      <c r="B382" s="12">
        <v>64918</v>
      </c>
      <c r="C382">
        <v>5.37</v>
      </c>
      <c r="D382" s="12">
        <v>32439</v>
      </c>
      <c r="E382" s="12">
        <v>32479</v>
      </c>
      <c r="F382" s="18">
        <v>0.50030808100000002</v>
      </c>
      <c r="G382">
        <v>3.76</v>
      </c>
      <c r="H382">
        <v>0.7</v>
      </c>
    </row>
    <row r="383" spans="1:8">
      <c r="A383" s="16" t="s">
        <v>1564</v>
      </c>
      <c r="B383" s="12">
        <v>52520</v>
      </c>
      <c r="C383">
        <v>4.3499999999999996</v>
      </c>
      <c r="D383" s="12">
        <v>42235</v>
      </c>
      <c r="E383" s="12">
        <v>10285</v>
      </c>
      <c r="F383" s="18">
        <v>0.19583016</v>
      </c>
      <c r="G383">
        <v>2.96</v>
      </c>
      <c r="H383">
        <v>0.68</v>
      </c>
    </row>
    <row r="384" spans="1:8">
      <c r="A384" s="16" t="s">
        <v>1571</v>
      </c>
      <c r="B384" s="12">
        <v>52902</v>
      </c>
      <c r="C384">
        <v>4.38</v>
      </c>
      <c r="D384" s="12">
        <v>39585</v>
      </c>
      <c r="E384" s="12">
        <v>13317</v>
      </c>
      <c r="F384" s="18">
        <v>0.25172961300000002</v>
      </c>
      <c r="G384">
        <v>3.07</v>
      </c>
      <c r="H384">
        <v>0.7</v>
      </c>
    </row>
    <row r="385" spans="1:8">
      <c r="A385" s="16" t="s">
        <v>1567</v>
      </c>
      <c r="B385" s="12">
        <v>52428</v>
      </c>
      <c r="C385">
        <v>4.34</v>
      </c>
      <c r="D385" s="12">
        <v>42548</v>
      </c>
      <c r="E385" s="12">
        <v>9880</v>
      </c>
      <c r="F385" s="18">
        <v>0.18844891999999999</v>
      </c>
      <c r="G385">
        <v>3.14</v>
      </c>
      <c r="H385">
        <v>0.72</v>
      </c>
    </row>
    <row r="386" spans="1:8">
      <c r="A386" s="16" t="s">
        <v>2249</v>
      </c>
      <c r="B386" s="12">
        <v>67299</v>
      </c>
      <c r="C386">
        <v>5.57</v>
      </c>
      <c r="D386" s="12">
        <v>39534</v>
      </c>
      <c r="E386" s="12">
        <v>27765</v>
      </c>
      <c r="F386" s="18">
        <v>0.41256185099999998</v>
      </c>
      <c r="G386">
        <v>3.88</v>
      </c>
      <c r="H386">
        <v>0.7</v>
      </c>
    </row>
    <row r="387" spans="1:8">
      <c r="A387" s="16" t="s">
        <v>1569</v>
      </c>
      <c r="B387" s="12">
        <v>53787</v>
      </c>
      <c r="C387">
        <v>4.45</v>
      </c>
      <c r="D387" s="12">
        <v>40201</v>
      </c>
      <c r="E387" s="12">
        <v>13586</v>
      </c>
      <c r="F387" s="18">
        <v>0.252588916</v>
      </c>
      <c r="G387">
        <v>3.35</v>
      </c>
      <c r="H387">
        <v>0.75</v>
      </c>
    </row>
    <row r="388" spans="1:8">
      <c r="A388" s="16" t="s">
        <v>1573</v>
      </c>
      <c r="B388" s="12">
        <v>55880</v>
      </c>
      <c r="C388">
        <v>4.63</v>
      </c>
      <c r="D388" s="12">
        <v>38327</v>
      </c>
      <c r="E388" s="12">
        <v>17553</v>
      </c>
      <c r="F388" s="18">
        <v>0.31411954199999997</v>
      </c>
      <c r="G388">
        <v>3.21</v>
      </c>
      <c r="H388">
        <v>0.69</v>
      </c>
    </row>
    <row r="389" spans="1:8">
      <c r="A389" s="16" t="s">
        <v>2251</v>
      </c>
      <c r="B389" s="12">
        <v>66092</v>
      </c>
      <c r="C389">
        <v>5.47</v>
      </c>
      <c r="D389" s="12">
        <v>41179</v>
      </c>
      <c r="E389" s="12">
        <v>24913</v>
      </c>
      <c r="F389" s="18">
        <v>0.37694425999999998</v>
      </c>
      <c r="G389">
        <v>3.9</v>
      </c>
      <c r="H389">
        <v>0.71</v>
      </c>
    </row>
    <row r="390" spans="1:8">
      <c r="A390" s="16" t="s">
        <v>2253</v>
      </c>
      <c r="B390" s="12">
        <v>66112</v>
      </c>
      <c r="C390">
        <v>5.47</v>
      </c>
      <c r="D390" s="12">
        <v>41066</v>
      </c>
      <c r="E390" s="12">
        <v>25046</v>
      </c>
      <c r="F390" s="18">
        <v>0.378841965</v>
      </c>
      <c r="G390">
        <v>3.93</v>
      </c>
      <c r="H390">
        <v>0.72</v>
      </c>
    </row>
    <row r="391" spans="1:8">
      <c r="A391" s="16" t="s">
        <v>1575</v>
      </c>
      <c r="B391" s="12">
        <v>54238</v>
      </c>
      <c r="C391">
        <v>4.49</v>
      </c>
      <c r="D391" s="12">
        <v>40061</v>
      </c>
      <c r="E391" s="12">
        <v>14177</v>
      </c>
      <c r="F391" s="18">
        <v>0.261385007</v>
      </c>
      <c r="G391">
        <v>3.16</v>
      </c>
      <c r="H391">
        <v>0.7</v>
      </c>
    </row>
    <row r="392" spans="1:8">
      <c r="A392" s="16" t="s">
        <v>1577</v>
      </c>
      <c r="B392" s="12">
        <v>54127</v>
      </c>
      <c r="C392">
        <v>4.4800000000000004</v>
      </c>
      <c r="D392" s="12">
        <v>40517</v>
      </c>
      <c r="E392" s="12">
        <v>13610</v>
      </c>
      <c r="F392" s="18">
        <v>0.25144567400000001</v>
      </c>
      <c r="G392">
        <v>2.82</v>
      </c>
      <c r="H392">
        <v>0.63</v>
      </c>
    </row>
    <row r="393" spans="1:8">
      <c r="A393" s="16" t="s">
        <v>1579</v>
      </c>
      <c r="B393" s="12">
        <v>47842</v>
      </c>
      <c r="C393">
        <v>3.96</v>
      </c>
      <c r="D393" s="12">
        <v>47842</v>
      </c>
      <c r="E393" s="12">
        <v>0</v>
      </c>
      <c r="F393" s="18">
        <v>0</v>
      </c>
      <c r="G393" t="s">
        <v>10</v>
      </c>
      <c r="H393" t="s">
        <v>10</v>
      </c>
    </row>
    <row r="394" spans="1:8">
      <c r="A394" s="16" t="s">
        <v>1768</v>
      </c>
      <c r="B394" s="12">
        <v>73045</v>
      </c>
      <c r="C394">
        <v>6.05</v>
      </c>
      <c r="D394" s="12">
        <v>33825</v>
      </c>
      <c r="E394" s="12">
        <v>39220</v>
      </c>
      <c r="F394" s="18">
        <v>0.53692929</v>
      </c>
      <c r="G394">
        <v>3.9</v>
      </c>
      <c r="H394">
        <v>0.64</v>
      </c>
    </row>
    <row r="395" spans="1:8">
      <c r="A395" s="16" t="s">
        <v>2342</v>
      </c>
      <c r="B395" s="12">
        <v>71939</v>
      </c>
      <c r="C395">
        <v>5.96</v>
      </c>
      <c r="D395" s="12">
        <v>48270</v>
      </c>
      <c r="E395" s="12">
        <v>23669</v>
      </c>
      <c r="F395" s="18">
        <v>0.32901486000000002</v>
      </c>
      <c r="G395">
        <v>2.82</v>
      </c>
      <c r="H395">
        <v>0.47</v>
      </c>
    </row>
    <row r="396" spans="1:8">
      <c r="A396" s="16" t="s">
        <v>1456</v>
      </c>
      <c r="B396" s="12">
        <v>66059</v>
      </c>
      <c r="C396">
        <v>5.47</v>
      </c>
      <c r="D396" s="12">
        <v>61000</v>
      </c>
      <c r="E396" s="12">
        <v>5059</v>
      </c>
      <c r="F396" s="18">
        <v>7.6583054999999997E-2</v>
      </c>
      <c r="G396">
        <v>1.03</v>
      </c>
      <c r="H396">
        <v>0.19</v>
      </c>
    </row>
    <row r="397" spans="1:8">
      <c r="A397" s="16" t="s">
        <v>1852</v>
      </c>
      <c r="B397" s="12">
        <v>84072</v>
      </c>
      <c r="C397">
        <v>6.96</v>
      </c>
      <c r="D397" s="12">
        <v>76472</v>
      </c>
      <c r="E397" s="12">
        <v>7600</v>
      </c>
      <c r="F397" s="18">
        <v>9.0398705999999995E-2</v>
      </c>
      <c r="G397">
        <v>1.21</v>
      </c>
      <c r="H397">
        <v>0.17</v>
      </c>
    </row>
    <row r="398" spans="1:8">
      <c r="A398" s="16" t="s">
        <v>1892</v>
      </c>
      <c r="B398" s="12">
        <v>85618</v>
      </c>
      <c r="C398">
        <v>7.09</v>
      </c>
      <c r="D398" s="12">
        <v>74653</v>
      </c>
      <c r="E398" s="12">
        <v>10965</v>
      </c>
      <c r="F398" s="18">
        <v>0.128068864</v>
      </c>
      <c r="G398">
        <v>1.26</v>
      </c>
      <c r="H398">
        <v>0.18</v>
      </c>
    </row>
    <row r="399" spans="1:8">
      <c r="A399" s="16" t="s">
        <v>1873</v>
      </c>
      <c r="B399" s="12">
        <v>82774</v>
      </c>
      <c r="C399">
        <v>6.85</v>
      </c>
      <c r="D399" s="12">
        <v>75878</v>
      </c>
      <c r="E399" s="12">
        <v>6896</v>
      </c>
      <c r="F399" s="18">
        <v>8.3311184999999996E-2</v>
      </c>
      <c r="G399">
        <v>1.25</v>
      </c>
      <c r="H399">
        <v>0.18</v>
      </c>
    </row>
    <row r="400" spans="1:8">
      <c r="A400" s="16" t="s">
        <v>1884</v>
      </c>
      <c r="B400" s="12">
        <v>84136</v>
      </c>
      <c r="C400">
        <v>6.97</v>
      </c>
      <c r="D400" s="12">
        <v>74722</v>
      </c>
      <c r="E400" s="12">
        <v>9414</v>
      </c>
      <c r="F400" s="18">
        <v>0.111890273</v>
      </c>
      <c r="G400">
        <v>1.1599999999999999</v>
      </c>
      <c r="H400">
        <v>0.17</v>
      </c>
    </row>
    <row r="401" spans="1:8">
      <c r="A401" s="16" t="s">
        <v>1843</v>
      </c>
      <c r="B401" s="12">
        <v>83991</v>
      </c>
      <c r="C401">
        <v>6.95</v>
      </c>
      <c r="D401" s="12">
        <v>75498</v>
      </c>
      <c r="E401" s="12">
        <v>8493</v>
      </c>
      <c r="F401" s="18">
        <v>0.101117977</v>
      </c>
      <c r="G401">
        <v>1.1499999999999999</v>
      </c>
      <c r="H401">
        <v>0.17</v>
      </c>
    </row>
    <row r="402" spans="1:8">
      <c r="A402" s="16" t="s">
        <v>1867</v>
      </c>
      <c r="B402" s="12">
        <v>84027</v>
      </c>
      <c r="C402">
        <v>6.96</v>
      </c>
      <c r="D402" s="12">
        <v>75778</v>
      </c>
      <c r="E402" s="12">
        <v>8249</v>
      </c>
      <c r="F402" s="18">
        <v>9.8170826000000003E-2</v>
      </c>
      <c r="G402">
        <v>1.1499999999999999</v>
      </c>
      <c r="H402">
        <v>0.17</v>
      </c>
    </row>
    <row r="403" spans="1:8">
      <c r="A403" s="16" t="s">
        <v>1888</v>
      </c>
      <c r="B403" s="12">
        <v>83253</v>
      </c>
      <c r="C403">
        <v>6.89</v>
      </c>
      <c r="D403" s="12">
        <v>76399</v>
      </c>
      <c r="E403" s="12">
        <v>6854</v>
      </c>
      <c r="F403" s="18">
        <v>8.2327364E-2</v>
      </c>
      <c r="G403">
        <v>1.21</v>
      </c>
      <c r="H403">
        <v>0.18</v>
      </c>
    </row>
    <row r="404" spans="1:8">
      <c r="A404" s="16" t="s">
        <v>1894</v>
      </c>
      <c r="B404" s="12">
        <v>85611</v>
      </c>
      <c r="C404">
        <v>7.09</v>
      </c>
      <c r="D404" s="12">
        <v>75673</v>
      </c>
      <c r="E404" s="12">
        <v>9938</v>
      </c>
      <c r="F404" s="18">
        <v>0.116083214</v>
      </c>
      <c r="G404">
        <v>1.26</v>
      </c>
      <c r="H404">
        <v>0.18</v>
      </c>
    </row>
    <row r="405" spans="1:8">
      <c r="A405" s="16" t="s">
        <v>1858</v>
      </c>
      <c r="B405" s="12">
        <v>83878</v>
      </c>
      <c r="C405">
        <v>6.94</v>
      </c>
      <c r="D405" s="12">
        <v>76363</v>
      </c>
      <c r="E405" s="12">
        <v>7515</v>
      </c>
      <c r="F405" s="18">
        <v>8.9594410999999999E-2</v>
      </c>
      <c r="G405">
        <v>1.24</v>
      </c>
      <c r="H405">
        <v>0.18</v>
      </c>
    </row>
    <row r="406" spans="1:8">
      <c r="A406" s="16" t="s">
        <v>1861</v>
      </c>
      <c r="B406" s="12">
        <v>84956</v>
      </c>
      <c r="C406">
        <v>7.03</v>
      </c>
      <c r="D406" s="12">
        <v>74777</v>
      </c>
      <c r="E406" s="12">
        <v>10179</v>
      </c>
      <c r="F406" s="18">
        <v>0.119814963</v>
      </c>
      <c r="G406">
        <v>1.19</v>
      </c>
      <c r="H406">
        <v>0.17</v>
      </c>
    </row>
    <row r="407" spans="1:8">
      <c r="A407" s="16" t="s">
        <v>1901</v>
      </c>
      <c r="B407" s="12">
        <v>84594</v>
      </c>
      <c r="C407">
        <v>7</v>
      </c>
      <c r="D407" s="12">
        <v>75201</v>
      </c>
      <c r="E407" s="12">
        <v>9393</v>
      </c>
      <c r="F407" s="18">
        <v>0.11103624400000001</v>
      </c>
      <c r="G407">
        <v>1.1599999999999999</v>
      </c>
      <c r="H407">
        <v>0.17</v>
      </c>
    </row>
    <row r="408" spans="1:8">
      <c r="A408" s="16" t="s">
        <v>2923</v>
      </c>
      <c r="B408" s="12">
        <v>67419</v>
      </c>
      <c r="C408">
        <v>5.58</v>
      </c>
      <c r="D408" s="12">
        <v>56385</v>
      </c>
      <c r="E408" s="12">
        <v>11034</v>
      </c>
      <c r="F408" s="18">
        <v>0.163663062</v>
      </c>
      <c r="G408">
        <v>1.33</v>
      </c>
      <c r="H408">
        <v>0.24</v>
      </c>
    </row>
    <row r="409" spans="1:8">
      <c r="A409" s="16" t="s">
        <v>2607</v>
      </c>
      <c r="B409" s="12">
        <v>63240</v>
      </c>
      <c r="C409">
        <v>5.24</v>
      </c>
      <c r="D409" s="12">
        <v>63240</v>
      </c>
      <c r="E409" s="12">
        <v>0</v>
      </c>
      <c r="F409" s="18">
        <v>0</v>
      </c>
      <c r="G409" t="s">
        <v>10</v>
      </c>
      <c r="H409" t="s">
        <v>10</v>
      </c>
    </row>
    <row r="410" spans="1:8">
      <c r="A410" s="16" t="s">
        <v>2860</v>
      </c>
      <c r="B410" s="12">
        <v>60746</v>
      </c>
      <c r="C410">
        <v>5.03</v>
      </c>
      <c r="D410" s="12">
        <v>60746</v>
      </c>
      <c r="E410" s="12">
        <v>0</v>
      </c>
      <c r="F410" s="18">
        <v>0</v>
      </c>
      <c r="G410" t="s">
        <v>10</v>
      </c>
      <c r="H410" t="s">
        <v>10</v>
      </c>
    </row>
    <row r="411" spans="1:8">
      <c r="A411" s="16" t="s">
        <v>1449</v>
      </c>
      <c r="B411" s="12">
        <v>69615</v>
      </c>
      <c r="C411">
        <v>5.76</v>
      </c>
      <c r="D411" s="12">
        <v>50037</v>
      </c>
      <c r="E411" s="12">
        <v>19578</v>
      </c>
      <c r="F411" s="18">
        <v>0.28123249299999997</v>
      </c>
      <c r="G411">
        <v>1.97</v>
      </c>
      <c r="H411">
        <v>0.34</v>
      </c>
    </row>
    <row r="412" spans="1:8">
      <c r="A412" s="16" t="s">
        <v>1443</v>
      </c>
      <c r="B412" s="12">
        <v>74975</v>
      </c>
      <c r="C412">
        <v>6.21</v>
      </c>
      <c r="D412" s="12">
        <v>48086</v>
      </c>
      <c r="E412" s="12">
        <v>26889</v>
      </c>
      <c r="F412" s="18">
        <v>0.358639547</v>
      </c>
      <c r="G412">
        <v>2.62</v>
      </c>
      <c r="H412">
        <v>0.42</v>
      </c>
    </row>
    <row r="413" spans="1:8">
      <c r="A413" s="16" t="s">
        <v>1447</v>
      </c>
      <c r="B413" s="12">
        <v>75405</v>
      </c>
      <c r="C413">
        <v>6.24</v>
      </c>
      <c r="D413" s="12">
        <v>47915</v>
      </c>
      <c r="E413" s="12">
        <v>27490</v>
      </c>
      <c r="F413" s="18">
        <v>0.36456468400000003</v>
      </c>
      <c r="G413">
        <v>2.64</v>
      </c>
      <c r="H413">
        <v>0.42</v>
      </c>
    </row>
    <row r="414" spans="1:8">
      <c r="A414" s="16" t="s">
        <v>1452</v>
      </c>
      <c r="B414" s="12">
        <v>69397</v>
      </c>
      <c r="C414">
        <v>5.75</v>
      </c>
      <c r="D414" s="12">
        <v>49848</v>
      </c>
      <c r="E414" s="12">
        <v>19549</v>
      </c>
      <c r="F414" s="18">
        <v>0.28169805599999997</v>
      </c>
      <c r="G414">
        <v>1.96</v>
      </c>
      <c r="H414">
        <v>0.34</v>
      </c>
    </row>
    <row r="415" spans="1:8">
      <c r="A415" s="16" t="s">
        <v>251</v>
      </c>
      <c r="B415" s="12">
        <v>44797</v>
      </c>
      <c r="C415">
        <v>3.71</v>
      </c>
      <c r="D415" s="12">
        <v>40566</v>
      </c>
      <c r="E415" s="12">
        <v>4231</v>
      </c>
      <c r="F415" s="18">
        <v>9.4448289000000005E-2</v>
      </c>
      <c r="G415">
        <v>1.04</v>
      </c>
      <c r="H415">
        <v>0.28000000000000003</v>
      </c>
    </row>
    <row r="416" spans="1:8">
      <c r="A416" s="16" t="s">
        <v>402</v>
      </c>
      <c r="B416" s="12">
        <v>50512</v>
      </c>
      <c r="C416">
        <v>4.18</v>
      </c>
      <c r="D416" s="12">
        <v>37402</v>
      </c>
      <c r="E416" s="12">
        <v>13110</v>
      </c>
      <c r="F416" s="18">
        <v>0.25954228699999998</v>
      </c>
      <c r="G416">
        <v>1.61</v>
      </c>
      <c r="H416">
        <v>0.39</v>
      </c>
    </row>
    <row r="417" spans="1:8">
      <c r="A417" s="16" t="s">
        <v>322</v>
      </c>
      <c r="B417" s="12">
        <v>44073</v>
      </c>
      <c r="C417">
        <v>3.65</v>
      </c>
      <c r="D417" s="12">
        <v>41684</v>
      </c>
      <c r="E417" s="12">
        <v>2389</v>
      </c>
      <c r="F417" s="18">
        <v>5.4205522999999999E-2</v>
      </c>
      <c r="G417">
        <v>0.87</v>
      </c>
      <c r="H417">
        <v>0.24</v>
      </c>
    </row>
    <row r="418" spans="1:8">
      <c r="A418" s="16" t="s">
        <v>325</v>
      </c>
      <c r="B418" s="12">
        <v>43843</v>
      </c>
      <c r="C418">
        <v>3.63</v>
      </c>
      <c r="D418" s="12">
        <v>41410</v>
      </c>
      <c r="E418" s="12">
        <v>2433</v>
      </c>
      <c r="F418" s="18">
        <v>5.5493464999999999E-2</v>
      </c>
      <c r="G418">
        <v>0.98</v>
      </c>
      <c r="H418">
        <v>0.27</v>
      </c>
    </row>
    <row r="419" spans="1:8">
      <c r="A419" s="16" t="s">
        <v>443</v>
      </c>
      <c r="B419" s="12">
        <v>43202</v>
      </c>
      <c r="C419">
        <v>3.58</v>
      </c>
      <c r="D419" s="12">
        <v>43202</v>
      </c>
      <c r="E419" s="12">
        <v>0</v>
      </c>
      <c r="F419" s="18">
        <v>0</v>
      </c>
      <c r="G419" t="s">
        <v>10</v>
      </c>
      <c r="H419" t="s">
        <v>10</v>
      </c>
    </row>
    <row r="420" spans="1:8">
      <c r="A420" s="16" t="s">
        <v>439</v>
      </c>
      <c r="B420" s="12">
        <v>42934</v>
      </c>
      <c r="C420">
        <v>3.55</v>
      </c>
      <c r="D420" s="12">
        <v>42934</v>
      </c>
      <c r="E420" s="12">
        <v>0</v>
      </c>
      <c r="F420" s="18">
        <v>0</v>
      </c>
      <c r="G420" t="s">
        <v>10</v>
      </c>
      <c r="H420" t="s">
        <v>10</v>
      </c>
    </row>
    <row r="421" spans="1:8">
      <c r="A421" s="16" t="s">
        <v>2561</v>
      </c>
      <c r="B421" s="12">
        <v>60214</v>
      </c>
      <c r="C421">
        <v>4.99</v>
      </c>
      <c r="D421" s="12">
        <v>60214</v>
      </c>
      <c r="E421" s="12">
        <v>0</v>
      </c>
      <c r="F421" s="18">
        <v>0</v>
      </c>
      <c r="G421" t="s">
        <v>10</v>
      </c>
      <c r="H421" t="s">
        <v>10</v>
      </c>
    </row>
    <row r="422" spans="1:8">
      <c r="A422" s="16" t="s">
        <v>224</v>
      </c>
      <c r="B422" s="12">
        <v>46371</v>
      </c>
      <c r="C422">
        <v>3.84</v>
      </c>
      <c r="D422" s="12">
        <v>38639</v>
      </c>
      <c r="E422" s="12">
        <v>7732</v>
      </c>
      <c r="F422" s="18">
        <v>0.16674214500000001</v>
      </c>
      <c r="G422">
        <v>0.84</v>
      </c>
      <c r="H422">
        <v>0.22</v>
      </c>
    </row>
    <row r="423" spans="1:8">
      <c r="A423" s="16" t="s">
        <v>4</v>
      </c>
      <c r="B423" s="12">
        <v>42404</v>
      </c>
      <c r="C423">
        <v>3.51</v>
      </c>
      <c r="D423" s="12">
        <v>42404</v>
      </c>
      <c r="E423" s="12">
        <v>0</v>
      </c>
      <c r="F423" s="18">
        <v>0</v>
      </c>
      <c r="G423" t="s">
        <v>10</v>
      </c>
      <c r="H423" t="s">
        <v>10</v>
      </c>
    </row>
    <row r="424" spans="1:8">
      <c r="A424" s="16" t="s">
        <v>229</v>
      </c>
      <c r="B424" s="12">
        <v>43547</v>
      </c>
      <c r="C424">
        <v>3.61</v>
      </c>
      <c r="D424" s="12">
        <v>43547</v>
      </c>
      <c r="E424" s="12">
        <v>0</v>
      </c>
      <c r="F424" s="18">
        <v>0</v>
      </c>
      <c r="G424" t="s">
        <v>10</v>
      </c>
      <c r="H424" t="s">
        <v>10</v>
      </c>
    </row>
    <row r="425" spans="1:8">
      <c r="A425" s="16" t="s">
        <v>1776</v>
      </c>
      <c r="B425" s="12">
        <v>96517</v>
      </c>
      <c r="C425">
        <v>7.99</v>
      </c>
      <c r="D425" s="12">
        <v>21224</v>
      </c>
      <c r="E425" s="12">
        <v>75293</v>
      </c>
      <c r="F425" s="18">
        <v>0.78010091500000001</v>
      </c>
      <c r="G425">
        <v>6.39</v>
      </c>
      <c r="H425">
        <v>0.8</v>
      </c>
    </row>
    <row r="426" spans="1:8">
      <c r="A426" s="16" t="s">
        <v>1779</v>
      </c>
      <c r="B426" s="12">
        <v>96580</v>
      </c>
      <c r="C426">
        <v>8</v>
      </c>
      <c r="D426" s="12">
        <v>20627</v>
      </c>
      <c r="E426" s="12">
        <v>75953</v>
      </c>
      <c r="F426" s="18">
        <v>0.78642576099999995</v>
      </c>
      <c r="G426">
        <v>6.45</v>
      </c>
      <c r="H426">
        <v>0.81</v>
      </c>
    </row>
    <row r="427" spans="1:8">
      <c r="A427" s="16" t="s">
        <v>1338</v>
      </c>
      <c r="B427" s="12">
        <v>73794</v>
      </c>
      <c r="C427">
        <v>6.11</v>
      </c>
      <c r="D427" s="12">
        <v>47398</v>
      </c>
      <c r="E427" s="12">
        <v>26396</v>
      </c>
      <c r="F427" s="18">
        <v>0.357698458</v>
      </c>
      <c r="G427">
        <v>2.96</v>
      </c>
      <c r="H427">
        <v>0.48</v>
      </c>
    </row>
    <row r="428" spans="1:8">
      <c r="A428" s="16" t="s">
        <v>52</v>
      </c>
      <c r="B428" s="12">
        <v>42620</v>
      </c>
      <c r="C428">
        <v>3.53</v>
      </c>
      <c r="D428" s="12">
        <v>42620</v>
      </c>
      <c r="E428" s="12">
        <v>0</v>
      </c>
      <c r="F428" s="18">
        <v>0</v>
      </c>
      <c r="G428" t="s">
        <v>10</v>
      </c>
      <c r="H428" t="s">
        <v>10</v>
      </c>
    </row>
    <row r="429" spans="1:8">
      <c r="A429" s="16" t="s">
        <v>2564</v>
      </c>
      <c r="B429" s="12">
        <v>60316</v>
      </c>
      <c r="C429">
        <v>4.99</v>
      </c>
      <c r="D429" s="12">
        <v>60316</v>
      </c>
      <c r="E429" s="12">
        <v>0</v>
      </c>
      <c r="F429" s="18">
        <v>0</v>
      </c>
      <c r="G429" t="s">
        <v>10</v>
      </c>
      <c r="H429" t="s">
        <v>10</v>
      </c>
    </row>
    <row r="430" spans="1:8">
      <c r="A430" s="16" t="s">
        <v>1771</v>
      </c>
      <c r="B430" s="12">
        <v>86428</v>
      </c>
      <c r="C430">
        <v>7.16</v>
      </c>
      <c r="D430" s="12">
        <v>19454</v>
      </c>
      <c r="E430" s="12">
        <v>66974</v>
      </c>
      <c r="F430" s="18">
        <v>0.77491090900000004</v>
      </c>
      <c r="G430">
        <v>5.64</v>
      </c>
      <c r="H430">
        <v>0.79</v>
      </c>
    </row>
    <row r="431" spans="1:8">
      <c r="A431" s="16" t="s">
        <v>1319</v>
      </c>
      <c r="B431" s="12">
        <v>48250</v>
      </c>
      <c r="C431">
        <v>3.99</v>
      </c>
      <c r="D431" s="12">
        <v>29158</v>
      </c>
      <c r="E431" s="12">
        <v>19092</v>
      </c>
      <c r="F431" s="18">
        <v>0.39568911899999998</v>
      </c>
      <c r="G431">
        <v>2.29</v>
      </c>
      <c r="H431">
        <v>0.56999999999999995</v>
      </c>
    </row>
    <row r="432" spans="1:8">
      <c r="A432" s="16" t="s">
        <v>1295</v>
      </c>
      <c r="B432" s="12">
        <v>45472</v>
      </c>
      <c r="C432">
        <v>3.76</v>
      </c>
      <c r="D432" s="12">
        <v>45472</v>
      </c>
      <c r="E432" s="12">
        <v>0</v>
      </c>
      <c r="F432" s="18">
        <v>0</v>
      </c>
      <c r="G432" t="s">
        <v>10</v>
      </c>
      <c r="H432" t="s">
        <v>10</v>
      </c>
    </row>
    <row r="433" spans="1:8">
      <c r="A433" s="16" t="s">
        <v>293</v>
      </c>
      <c r="B433" s="12">
        <v>42381</v>
      </c>
      <c r="C433">
        <v>3.51</v>
      </c>
      <c r="D433" s="12">
        <v>42381</v>
      </c>
      <c r="E433" s="12">
        <v>0</v>
      </c>
      <c r="F433" s="18">
        <v>0</v>
      </c>
      <c r="G433" t="s">
        <v>10</v>
      </c>
      <c r="H433" t="s">
        <v>10</v>
      </c>
    </row>
    <row r="434" spans="1:8">
      <c r="A434" s="16" t="s">
        <v>303</v>
      </c>
      <c r="B434" s="12">
        <v>42270</v>
      </c>
      <c r="C434">
        <v>3.5</v>
      </c>
      <c r="D434" s="12">
        <v>42270</v>
      </c>
      <c r="E434" s="12">
        <v>0</v>
      </c>
      <c r="F434" s="18">
        <v>0</v>
      </c>
      <c r="G434" t="s">
        <v>10</v>
      </c>
      <c r="H434" t="s">
        <v>10</v>
      </c>
    </row>
    <row r="435" spans="1:8">
      <c r="A435" s="16" t="s">
        <v>1359</v>
      </c>
      <c r="B435" s="12">
        <v>72707</v>
      </c>
      <c r="C435">
        <v>6.02</v>
      </c>
      <c r="D435" s="12">
        <v>51436</v>
      </c>
      <c r="E435" s="12">
        <v>21271</v>
      </c>
      <c r="F435" s="18">
        <v>0.29255779999999998</v>
      </c>
      <c r="G435">
        <v>2.4500000000000002</v>
      </c>
      <c r="H435">
        <v>0.41</v>
      </c>
    </row>
    <row r="436" spans="1:8">
      <c r="A436" s="16" t="s">
        <v>1373</v>
      </c>
      <c r="B436" s="12">
        <v>69298</v>
      </c>
      <c r="C436">
        <v>5.74</v>
      </c>
      <c r="D436" s="12">
        <v>59709</v>
      </c>
      <c r="E436" s="12">
        <v>9589</v>
      </c>
      <c r="F436" s="18">
        <v>0.13837340200000001</v>
      </c>
      <c r="G436">
        <v>1.1200000000000001</v>
      </c>
      <c r="H436">
        <v>0.2</v>
      </c>
    </row>
    <row r="437" spans="1:8">
      <c r="A437" s="16" t="s">
        <v>1380</v>
      </c>
      <c r="B437" s="12">
        <v>74218</v>
      </c>
      <c r="C437">
        <v>6.14</v>
      </c>
      <c r="D437" s="12">
        <v>49470</v>
      </c>
      <c r="E437" s="12">
        <v>24748</v>
      </c>
      <c r="F437" s="18">
        <v>0.33345010600000002</v>
      </c>
      <c r="G437">
        <v>2.41</v>
      </c>
      <c r="H437">
        <v>0.39</v>
      </c>
    </row>
    <row r="438" spans="1:8">
      <c r="A438" s="16" t="s">
        <v>1382</v>
      </c>
      <c r="B438" s="12">
        <v>73861</v>
      </c>
      <c r="C438">
        <v>6.12</v>
      </c>
      <c r="D438" s="12">
        <v>50245</v>
      </c>
      <c r="E438" s="12">
        <v>23616</v>
      </c>
      <c r="F438" s="18">
        <v>0.31973572</v>
      </c>
      <c r="G438">
        <v>2.5099999999999998</v>
      </c>
      <c r="H438">
        <v>0.41</v>
      </c>
    </row>
    <row r="439" spans="1:8">
      <c r="A439" s="16" t="s">
        <v>1361</v>
      </c>
      <c r="B439" s="12">
        <v>72631</v>
      </c>
      <c r="C439">
        <v>6.01</v>
      </c>
      <c r="D439" s="12">
        <v>51839</v>
      </c>
      <c r="E439" s="12">
        <v>20792</v>
      </c>
      <c r="F439" s="18">
        <v>0.28626894899999999</v>
      </c>
      <c r="G439">
        <v>2.65</v>
      </c>
      <c r="H439">
        <v>0.44</v>
      </c>
    </row>
    <row r="440" spans="1:8">
      <c r="A440" s="16" t="s">
        <v>1396</v>
      </c>
      <c r="B440" s="12">
        <v>74785</v>
      </c>
      <c r="C440">
        <v>6.19</v>
      </c>
      <c r="D440" s="12">
        <v>48715</v>
      </c>
      <c r="E440" s="12">
        <v>26070</v>
      </c>
      <c r="F440" s="18">
        <v>0.34859931799999999</v>
      </c>
      <c r="G440">
        <v>2.54</v>
      </c>
      <c r="H440">
        <v>0.41</v>
      </c>
    </row>
    <row r="441" spans="1:8">
      <c r="A441" s="16" t="s">
        <v>1351</v>
      </c>
      <c r="B441" s="12">
        <v>70440</v>
      </c>
      <c r="C441">
        <v>5.83</v>
      </c>
      <c r="D441" s="12">
        <v>51339</v>
      </c>
      <c r="E441" s="12">
        <v>19101</v>
      </c>
      <c r="F441" s="18">
        <v>0.27116695099999999</v>
      </c>
      <c r="G441">
        <v>2.5099999999999998</v>
      </c>
      <c r="H441">
        <v>0.43</v>
      </c>
    </row>
    <row r="442" spans="1:8">
      <c r="A442" s="16" t="s">
        <v>1375</v>
      </c>
      <c r="B442" s="12">
        <v>69299</v>
      </c>
      <c r="C442">
        <v>5.74</v>
      </c>
      <c r="D442" s="12">
        <v>60325</v>
      </c>
      <c r="E442" s="12">
        <v>8974</v>
      </c>
      <c r="F442" s="18">
        <v>0.12949681800000001</v>
      </c>
      <c r="G442">
        <v>1.1399999999999999</v>
      </c>
      <c r="H442">
        <v>0.2</v>
      </c>
    </row>
    <row r="443" spans="1:8">
      <c r="A443" s="16" t="s">
        <v>1363</v>
      </c>
      <c r="B443" s="12">
        <v>73587</v>
      </c>
      <c r="C443">
        <v>6.09</v>
      </c>
      <c r="D443" s="12">
        <v>50580</v>
      </c>
      <c r="E443" s="12">
        <v>23007</v>
      </c>
      <c r="F443" s="18">
        <v>0.31265033199999998</v>
      </c>
      <c r="G443">
        <v>2.4900000000000002</v>
      </c>
      <c r="H443">
        <v>0.41</v>
      </c>
    </row>
    <row r="444" spans="1:8">
      <c r="A444" s="16" t="s">
        <v>1366</v>
      </c>
      <c r="B444" s="12">
        <v>74436</v>
      </c>
      <c r="C444">
        <v>6.16</v>
      </c>
      <c r="D444" s="12">
        <v>49693</v>
      </c>
      <c r="E444" s="12">
        <v>24743</v>
      </c>
      <c r="F444" s="18">
        <v>0.33240636299999998</v>
      </c>
      <c r="G444">
        <v>2.5299999999999998</v>
      </c>
      <c r="H444">
        <v>0.41</v>
      </c>
    </row>
    <row r="445" spans="1:8">
      <c r="A445" s="16" t="s">
        <v>1390</v>
      </c>
      <c r="B445" s="12">
        <v>72003</v>
      </c>
      <c r="C445">
        <v>5.96</v>
      </c>
      <c r="D445" s="12">
        <v>51358</v>
      </c>
      <c r="E445" s="12">
        <v>20645</v>
      </c>
      <c r="F445" s="18">
        <v>0.286724164</v>
      </c>
      <c r="G445">
        <v>2.42</v>
      </c>
      <c r="H445">
        <v>0.41</v>
      </c>
    </row>
    <row r="446" spans="1:8">
      <c r="A446" s="16" t="s">
        <v>1353</v>
      </c>
      <c r="B446" s="12">
        <v>74022</v>
      </c>
      <c r="C446">
        <v>6.13</v>
      </c>
      <c r="D446" s="12">
        <v>47210</v>
      </c>
      <c r="E446" s="12">
        <v>26812</v>
      </c>
      <c r="F446" s="18">
        <v>0.36221663799999998</v>
      </c>
      <c r="G446">
        <v>2.86</v>
      </c>
      <c r="H446">
        <v>0.47</v>
      </c>
    </row>
    <row r="447" spans="1:8">
      <c r="A447" s="16" t="s">
        <v>1347</v>
      </c>
      <c r="B447" s="12">
        <v>75031</v>
      </c>
      <c r="C447">
        <v>6.21</v>
      </c>
      <c r="D447" s="12">
        <v>45731</v>
      </c>
      <c r="E447" s="12">
        <v>29300</v>
      </c>
      <c r="F447" s="18">
        <v>0.39050525800000002</v>
      </c>
      <c r="G447">
        <v>3.16</v>
      </c>
      <c r="H447">
        <v>0.51</v>
      </c>
    </row>
    <row r="448" spans="1:8">
      <c r="A448" s="16" t="s">
        <v>1378</v>
      </c>
      <c r="B448" s="12">
        <v>74555</v>
      </c>
      <c r="C448">
        <v>6.17</v>
      </c>
      <c r="D448" s="12">
        <v>50828</v>
      </c>
      <c r="E448" s="12">
        <v>23727</v>
      </c>
      <c r="F448" s="18">
        <v>0.31824827300000003</v>
      </c>
      <c r="G448">
        <v>2.5</v>
      </c>
      <c r="H448">
        <v>0.41</v>
      </c>
    </row>
    <row r="449" spans="1:8">
      <c r="A449" s="16" t="s">
        <v>1332</v>
      </c>
      <c r="B449" s="12">
        <v>71621</v>
      </c>
      <c r="C449">
        <v>5.93</v>
      </c>
      <c r="D449" s="12">
        <v>50720</v>
      </c>
      <c r="E449" s="12">
        <v>20901</v>
      </c>
      <c r="F449" s="18">
        <v>0.29182781600000002</v>
      </c>
      <c r="G449">
        <v>2.94</v>
      </c>
      <c r="H449">
        <v>0.5</v>
      </c>
    </row>
    <row r="450" spans="1:8">
      <c r="A450" s="16" t="s">
        <v>1394</v>
      </c>
      <c r="B450" s="12">
        <v>72229</v>
      </c>
      <c r="C450">
        <v>5.98</v>
      </c>
      <c r="D450" s="12">
        <v>51596</v>
      </c>
      <c r="E450" s="12">
        <v>20633</v>
      </c>
      <c r="F450" s="18">
        <v>0.285660884</v>
      </c>
      <c r="G450">
        <v>2.4500000000000002</v>
      </c>
      <c r="H450">
        <v>0.41</v>
      </c>
    </row>
    <row r="451" spans="1:8">
      <c r="A451" s="16" t="s">
        <v>1336</v>
      </c>
      <c r="B451" s="12">
        <v>67376</v>
      </c>
      <c r="C451">
        <v>5.58</v>
      </c>
      <c r="D451" s="12">
        <v>45243</v>
      </c>
      <c r="E451" s="12">
        <v>22133</v>
      </c>
      <c r="F451" s="18">
        <v>0.328499763</v>
      </c>
      <c r="G451">
        <v>2.76</v>
      </c>
      <c r="H451">
        <v>0.49</v>
      </c>
    </row>
    <row r="452" spans="1:8">
      <c r="A452" s="16" t="s">
        <v>1398</v>
      </c>
      <c r="B452" s="12">
        <v>75252</v>
      </c>
      <c r="C452">
        <v>6.23</v>
      </c>
      <c r="D452" s="12">
        <v>48841</v>
      </c>
      <c r="E452" s="12">
        <v>26411</v>
      </c>
      <c r="F452" s="18">
        <v>0.35096741599999998</v>
      </c>
      <c r="G452">
        <v>2.56</v>
      </c>
      <c r="H452">
        <v>0.41</v>
      </c>
    </row>
    <row r="453" spans="1:8">
      <c r="A453" s="16" t="s">
        <v>1341</v>
      </c>
      <c r="B453" s="12">
        <v>74328</v>
      </c>
      <c r="C453">
        <v>6.15</v>
      </c>
      <c r="D453" s="12">
        <v>48787</v>
      </c>
      <c r="E453" s="12">
        <v>25541</v>
      </c>
      <c r="F453" s="18">
        <v>0.343625552</v>
      </c>
      <c r="G453">
        <v>2.95</v>
      </c>
      <c r="H453">
        <v>0.48</v>
      </c>
    </row>
    <row r="454" spans="1:8">
      <c r="A454" s="16" t="s">
        <v>1349</v>
      </c>
      <c r="B454" s="12">
        <v>73029</v>
      </c>
      <c r="C454">
        <v>6.05</v>
      </c>
      <c r="D454" s="12">
        <v>46447</v>
      </c>
      <c r="E454" s="12">
        <v>26582</v>
      </c>
      <c r="F454" s="18">
        <v>0.36399238699999997</v>
      </c>
      <c r="G454">
        <v>3.09</v>
      </c>
      <c r="H454">
        <v>0.51</v>
      </c>
    </row>
    <row r="455" spans="1:8">
      <c r="A455" s="16" t="s">
        <v>1384</v>
      </c>
      <c r="B455" s="12">
        <v>71410</v>
      </c>
      <c r="C455">
        <v>5.91</v>
      </c>
      <c r="D455" s="12">
        <v>53013</v>
      </c>
      <c r="E455" s="12">
        <v>18397</v>
      </c>
      <c r="F455" s="18">
        <v>0.257624982</v>
      </c>
      <c r="G455">
        <v>2.38</v>
      </c>
      <c r="H455">
        <v>0.4</v>
      </c>
    </row>
    <row r="456" spans="1:8">
      <c r="A456" s="16" t="s">
        <v>1388</v>
      </c>
      <c r="B456" s="12">
        <v>71232</v>
      </c>
      <c r="C456">
        <v>5.9</v>
      </c>
      <c r="D456" s="12">
        <v>52462</v>
      </c>
      <c r="E456" s="12">
        <v>18770</v>
      </c>
      <c r="F456" s="18">
        <v>0.26350516600000001</v>
      </c>
      <c r="G456">
        <v>2.29</v>
      </c>
      <c r="H456">
        <v>0.39</v>
      </c>
    </row>
    <row r="457" spans="1:8">
      <c r="A457" s="16" t="s">
        <v>1454</v>
      </c>
      <c r="B457" s="12">
        <v>69408</v>
      </c>
      <c r="C457">
        <v>5.75</v>
      </c>
      <c r="D457" s="12">
        <v>49882</v>
      </c>
      <c r="E457" s="12">
        <v>19526</v>
      </c>
      <c r="F457" s="18">
        <v>0.281322038</v>
      </c>
      <c r="G457">
        <v>1.96</v>
      </c>
      <c r="H457">
        <v>0.34</v>
      </c>
    </row>
    <row r="458" spans="1:8">
      <c r="A458" s="16" t="s">
        <v>982</v>
      </c>
      <c r="B458" s="12">
        <v>50401</v>
      </c>
      <c r="C458">
        <v>4.17</v>
      </c>
      <c r="D458" s="12">
        <v>38993</v>
      </c>
      <c r="E458" s="12">
        <v>11408</v>
      </c>
      <c r="F458" s="18">
        <v>0.226344715</v>
      </c>
      <c r="G458">
        <v>1.46</v>
      </c>
      <c r="H458">
        <v>0.35</v>
      </c>
    </row>
    <row r="459" spans="1:8">
      <c r="A459" s="16" t="s">
        <v>359</v>
      </c>
      <c r="B459" s="12">
        <v>45562</v>
      </c>
      <c r="C459">
        <v>3.77</v>
      </c>
      <c r="D459" s="12">
        <v>43054</v>
      </c>
      <c r="E459" s="12">
        <v>2508</v>
      </c>
      <c r="F459" s="18">
        <v>5.5045872000000003E-2</v>
      </c>
      <c r="G459">
        <v>1.53</v>
      </c>
      <c r="H459">
        <v>0.41</v>
      </c>
    </row>
    <row r="460" spans="1:8">
      <c r="A460" s="16" t="s">
        <v>1150</v>
      </c>
      <c r="B460" s="12">
        <v>53019</v>
      </c>
      <c r="C460">
        <v>4.3899999999999997</v>
      </c>
      <c r="D460" s="12">
        <v>34957</v>
      </c>
      <c r="E460" s="12">
        <v>18062</v>
      </c>
      <c r="F460" s="18">
        <v>0.34067032600000002</v>
      </c>
      <c r="G460">
        <v>1.93</v>
      </c>
      <c r="H460">
        <v>0.44</v>
      </c>
    </row>
    <row r="461" spans="1:8">
      <c r="A461" s="16" t="s">
        <v>1147</v>
      </c>
      <c r="B461" s="12">
        <v>52132</v>
      </c>
      <c r="C461">
        <v>4.32</v>
      </c>
      <c r="D461" s="12">
        <v>37207</v>
      </c>
      <c r="E461" s="12">
        <v>14925</v>
      </c>
      <c r="F461" s="18">
        <v>0.28629248800000001</v>
      </c>
      <c r="G461">
        <v>1.91</v>
      </c>
      <c r="H461">
        <v>0.44</v>
      </c>
    </row>
    <row r="462" spans="1:8">
      <c r="A462" s="16" t="s">
        <v>362</v>
      </c>
      <c r="B462" s="12">
        <v>42980</v>
      </c>
      <c r="C462">
        <v>3.56</v>
      </c>
      <c r="D462" s="12">
        <v>42980</v>
      </c>
      <c r="E462" s="12">
        <v>0</v>
      </c>
      <c r="F462" s="18">
        <v>0</v>
      </c>
      <c r="G462" t="s">
        <v>10</v>
      </c>
      <c r="H462" t="s">
        <v>10</v>
      </c>
    </row>
    <row r="463" spans="1:8">
      <c r="A463" s="16" t="s">
        <v>1586</v>
      </c>
      <c r="B463" s="12">
        <v>57984</v>
      </c>
      <c r="C463">
        <v>4.8</v>
      </c>
      <c r="D463" s="12">
        <v>36210</v>
      </c>
      <c r="E463" s="12">
        <v>21774</v>
      </c>
      <c r="F463" s="18">
        <v>0.37551738400000001</v>
      </c>
      <c r="G463">
        <v>3.55</v>
      </c>
      <c r="H463">
        <v>0.74</v>
      </c>
    </row>
    <row r="464" spans="1:8">
      <c r="A464" s="16" t="s">
        <v>1589</v>
      </c>
      <c r="B464" s="12">
        <v>47740</v>
      </c>
      <c r="C464">
        <v>3.95</v>
      </c>
      <c r="D464" s="12">
        <v>47740</v>
      </c>
      <c r="E464" s="12">
        <v>0</v>
      </c>
      <c r="F464" s="18">
        <v>0</v>
      </c>
      <c r="G464" t="s">
        <v>10</v>
      </c>
      <c r="H464" t="s">
        <v>10</v>
      </c>
    </row>
    <row r="465" spans="1:8">
      <c r="A465" s="16" t="s">
        <v>1591</v>
      </c>
      <c r="B465" s="12">
        <v>47149</v>
      </c>
      <c r="C465">
        <v>3.9</v>
      </c>
      <c r="D465" s="12">
        <v>46999</v>
      </c>
      <c r="E465" s="12">
        <v>150</v>
      </c>
      <c r="F465" s="18">
        <v>3.1814040000000001E-3</v>
      </c>
      <c r="G465">
        <v>2.68</v>
      </c>
      <c r="H465">
        <v>0.69</v>
      </c>
    </row>
    <row r="466" spans="1:8">
      <c r="A466" s="16" t="s">
        <v>1179</v>
      </c>
      <c r="B466" s="12">
        <v>55477</v>
      </c>
      <c r="C466">
        <v>4.59</v>
      </c>
      <c r="D466" s="12">
        <v>34371</v>
      </c>
      <c r="E466" s="12">
        <v>21106</v>
      </c>
      <c r="F466" s="18">
        <v>0.380445951</v>
      </c>
      <c r="G466">
        <v>2.77</v>
      </c>
      <c r="H466">
        <v>0.6</v>
      </c>
    </row>
    <row r="467" spans="1:8">
      <c r="A467" s="16" t="s">
        <v>1177</v>
      </c>
      <c r="B467" s="12">
        <v>56010</v>
      </c>
      <c r="C467">
        <v>4.6399999999999997</v>
      </c>
      <c r="D467" s="12">
        <v>34678</v>
      </c>
      <c r="E467" s="12">
        <v>21332</v>
      </c>
      <c r="F467" s="18">
        <v>0.38086056099999999</v>
      </c>
      <c r="G467">
        <v>2.69</v>
      </c>
      <c r="H467">
        <v>0.57999999999999996</v>
      </c>
    </row>
    <row r="468" spans="1:8">
      <c r="A468" s="16" t="s">
        <v>1152</v>
      </c>
      <c r="B468" s="12">
        <v>46922</v>
      </c>
      <c r="C468">
        <v>3.88</v>
      </c>
      <c r="D468" s="12">
        <v>42910</v>
      </c>
      <c r="E468" s="12">
        <v>4012</v>
      </c>
      <c r="F468" s="18">
        <v>8.5503601999999998E-2</v>
      </c>
      <c r="G468">
        <v>1.75</v>
      </c>
      <c r="H468">
        <v>0.45</v>
      </c>
    </row>
    <row r="469" spans="1:8">
      <c r="A469" s="16" t="s">
        <v>614</v>
      </c>
      <c r="B469" s="12">
        <v>42710</v>
      </c>
      <c r="C469">
        <v>3.54</v>
      </c>
      <c r="D469" s="12">
        <v>42710</v>
      </c>
      <c r="E469" s="12">
        <v>0</v>
      </c>
      <c r="F469" s="18">
        <v>0</v>
      </c>
      <c r="G469" t="s">
        <v>10</v>
      </c>
      <c r="H469" t="s">
        <v>10</v>
      </c>
    </row>
    <row r="470" spans="1:8">
      <c r="A470" s="16" t="s">
        <v>2915</v>
      </c>
      <c r="B470" s="12">
        <v>66366</v>
      </c>
      <c r="C470">
        <v>5.49</v>
      </c>
      <c r="D470" s="12">
        <v>57386</v>
      </c>
      <c r="E470" s="12">
        <v>8980</v>
      </c>
      <c r="F470" s="18">
        <v>0.13531024899999999</v>
      </c>
      <c r="G470">
        <v>1.45</v>
      </c>
      <c r="H470">
        <v>0.26</v>
      </c>
    </row>
    <row r="471" spans="1:8">
      <c r="A471" s="16" t="s">
        <v>2917</v>
      </c>
      <c r="B471" s="12">
        <v>66121</v>
      </c>
      <c r="C471">
        <v>5.47</v>
      </c>
      <c r="D471" s="12">
        <v>57760</v>
      </c>
      <c r="E471" s="12">
        <v>8361</v>
      </c>
      <c r="F471" s="18">
        <v>0.12644999300000001</v>
      </c>
      <c r="G471">
        <v>1.5</v>
      </c>
      <c r="H471">
        <v>0.27</v>
      </c>
    </row>
    <row r="472" spans="1:8">
      <c r="A472" s="16" t="s">
        <v>2919</v>
      </c>
      <c r="B472" s="12">
        <v>65999</v>
      </c>
      <c r="C472">
        <v>5.46</v>
      </c>
      <c r="D472" s="12">
        <v>57746</v>
      </c>
      <c r="E472" s="12">
        <v>8253</v>
      </c>
      <c r="F472" s="18">
        <v>0.125047349</v>
      </c>
      <c r="G472">
        <v>1.46</v>
      </c>
      <c r="H472">
        <v>0.27</v>
      </c>
    </row>
    <row r="473" spans="1:8">
      <c r="A473" s="16" t="s">
        <v>2921</v>
      </c>
      <c r="B473" s="12">
        <v>66295</v>
      </c>
      <c r="C473">
        <v>5.49</v>
      </c>
      <c r="D473" s="12">
        <v>56807</v>
      </c>
      <c r="E473" s="12">
        <v>9488</v>
      </c>
      <c r="F473" s="18">
        <v>0.143117882</v>
      </c>
      <c r="G473">
        <v>1.4</v>
      </c>
      <c r="H473">
        <v>0.26</v>
      </c>
    </row>
    <row r="474" spans="1:8">
      <c r="A474" s="16" t="s">
        <v>1156</v>
      </c>
      <c r="B474" s="12">
        <v>46705</v>
      </c>
      <c r="C474">
        <v>3.87</v>
      </c>
      <c r="D474" s="12">
        <v>46705</v>
      </c>
      <c r="E474" s="12">
        <v>0</v>
      </c>
      <c r="F474" s="18">
        <v>0</v>
      </c>
      <c r="G474" t="s">
        <v>10</v>
      </c>
      <c r="H474" t="s">
        <v>10</v>
      </c>
    </row>
    <row r="475" spans="1:8">
      <c r="A475" s="16" t="s">
        <v>121</v>
      </c>
      <c r="B475" s="12">
        <v>42750</v>
      </c>
      <c r="C475">
        <v>3.54</v>
      </c>
      <c r="D475" s="12">
        <v>42750</v>
      </c>
      <c r="E475" s="12">
        <v>0</v>
      </c>
      <c r="F475" s="18">
        <v>0</v>
      </c>
      <c r="G475" t="s">
        <v>10</v>
      </c>
      <c r="H475" t="s">
        <v>10</v>
      </c>
    </row>
    <row r="476" spans="1:8">
      <c r="A476" s="16" t="s">
        <v>133</v>
      </c>
      <c r="B476" s="12">
        <v>42983</v>
      </c>
      <c r="C476">
        <v>3.56</v>
      </c>
      <c r="D476" s="12">
        <v>42983</v>
      </c>
      <c r="E476" s="12">
        <v>0</v>
      </c>
      <c r="F476" s="18">
        <v>0</v>
      </c>
      <c r="G476" t="s">
        <v>10</v>
      </c>
      <c r="H476" t="s">
        <v>10</v>
      </c>
    </row>
    <row r="477" spans="1:8">
      <c r="A477" s="16" t="s">
        <v>140</v>
      </c>
      <c r="B477" s="12">
        <v>42362</v>
      </c>
      <c r="C477">
        <v>3.51</v>
      </c>
      <c r="D477" s="12">
        <v>42362</v>
      </c>
      <c r="E477" s="12">
        <v>0</v>
      </c>
      <c r="F477" s="18">
        <v>0</v>
      </c>
      <c r="G477" t="s">
        <v>10</v>
      </c>
      <c r="H477" t="s">
        <v>10</v>
      </c>
    </row>
    <row r="478" spans="1:8">
      <c r="A478" s="16" t="s">
        <v>569</v>
      </c>
      <c r="B478" s="12">
        <v>44477</v>
      </c>
      <c r="C478">
        <v>3.68</v>
      </c>
      <c r="D478" s="12">
        <v>44477</v>
      </c>
      <c r="E478" s="12">
        <v>0</v>
      </c>
      <c r="F478" s="18">
        <v>0</v>
      </c>
      <c r="G478" t="s">
        <v>10</v>
      </c>
      <c r="H478" t="s">
        <v>10</v>
      </c>
    </row>
    <row r="479" spans="1:8">
      <c r="A479" s="16" t="s">
        <v>113</v>
      </c>
      <c r="B479" s="12">
        <v>42560</v>
      </c>
      <c r="C479">
        <v>3.52</v>
      </c>
      <c r="D479" s="12">
        <v>42560</v>
      </c>
      <c r="E479" s="12">
        <v>0</v>
      </c>
      <c r="F479" s="18">
        <v>0</v>
      </c>
      <c r="G479" t="s">
        <v>10</v>
      </c>
      <c r="H479" t="s">
        <v>10</v>
      </c>
    </row>
    <row r="480" spans="1:8">
      <c r="A480" s="16" t="s">
        <v>2279</v>
      </c>
      <c r="B480" s="12">
        <v>81539</v>
      </c>
      <c r="C480">
        <v>6.75</v>
      </c>
      <c r="D480" s="12">
        <v>25951</v>
      </c>
      <c r="E480" s="12">
        <v>55588</v>
      </c>
      <c r="F480" s="18">
        <v>0.681735121</v>
      </c>
      <c r="G480">
        <v>5.05</v>
      </c>
      <c r="H480">
        <v>0.75</v>
      </c>
    </row>
    <row r="481" spans="1:8">
      <c r="A481" s="16" t="s">
        <v>748</v>
      </c>
      <c r="B481" s="12">
        <v>42848</v>
      </c>
      <c r="C481">
        <v>3.55</v>
      </c>
      <c r="D481" s="12">
        <v>42848</v>
      </c>
      <c r="E481" s="12">
        <v>0</v>
      </c>
      <c r="F481" s="18">
        <v>0</v>
      </c>
      <c r="G481" t="s">
        <v>10</v>
      </c>
      <c r="H481" t="s">
        <v>10</v>
      </c>
    </row>
    <row r="482" spans="1:8">
      <c r="A482" s="16" t="s">
        <v>489</v>
      </c>
      <c r="B482" s="12">
        <v>43119</v>
      </c>
      <c r="C482">
        <v>3.57</v>
      </c>
      <c r="D482" s="12">
        <v>43119</v>
      </c>
      <c r="E482" s="12">
        <v>0</v>
      </c>
      <c r="F482" s="18">
        <v>0</v>
      </c>
      <c r="G482" t="s">
        <v>10</v>
      </c>
      <c r="H482" t="s">
        <v>10</v>
      </c>
    </row>
    <row r="483" spans="1:8">
      <c r="A483" s="16" t="s">
        <v>690</v>
      </c>
      <c r="B483" s="12">
        <v>46066</v>
      </c>
      <c r="C483">
        <v>3.81</v>
      </c>
      <c r="D483" s="12">
        <v>41025</v>
      </c>
      <c r="E483" s="12">
        <v>5041</v>
      </c>
      <c r="F483" s="18">
        <v>0.109429948</v>
      </c>
      <c r="G483">
        <v>1.03</v>
      </c>
      <c r="H483">
        <v>0.27</v>
      </c>
    </row>
    <row r="484" spans="1:8">
      <c r="A484" s="16" t="s">
        <v>483</v>
      </c>
      <c r="B484" s="12">
        <v>43102</v>
      </c>
      <c r="C484">
        <v>3.57</v>
      </c>
      <c r="D484" s="12">
        <v>43102</v>
      </c>
      <c r="E484" s="12">
        <v>0</v>
      </c>
      <c r="F484" s="18">
        <v>0</v>
      </c>
      <c r="G484" t="s">
        <v>10</v>
      </c>
      <c r="H484" t="s">
        <v>10</v>
      </c>
    </row>
    <row r="485" spans="1:8">
      <c r="A485" s="16" t="s">
        <v>916</v>
      </c>
      <c r="B485" s="12">
        <v>42526</v>
      </c>
      <c r="C485">
        <v>3.52</v>
      </c>
      <c r="D485" s="12">
        <v>42526</v>
      </c>
      <c r="E485" s="12">
        <v>0</v>
      </c>
      <c r="F485" s="18">
        <v>0</v>
      </c>
      <c r="G485" t="s">
        <v>10</v>
      </c>
      <c r="H485" t="s">
        <v>10</v>
      </c>
    </row>
    <row r="486" spans="1:8">
      <c r="A486" s="16" t="s">
        <v>837</v>
      </c>
      <c r="B486" s="12">
        <v>42550</v>
      </c>
      <c r="C486">
        <v>3.52</v>
      </c>
      <c r="D486" s="12">
        <v>42550</v>
      </c>
      <c r="E486" s="12">
        <v>0</v>
      </c>
      <c r="F486" s="18">
        <v>0</v>
      </c>
      <c r="G486" t="s">
        <v>10</v>
      </c>
      <c r="H486" t="s">
        <v>10</v>
      </c>
    </row>
    <row r="487" spans="1:8">
      <c r="A487" s="16" t="s">
        <v>666</v>
      </c>
      <c r="B487" s="12">
        <v>42623</v>
      </c>
      <c r="C487">
        <v>3.53</v>
      </c>
      <c r="D487" s="12">
        <v>42623</v>
      </c>
      <c r="E487" s="12">
        <v>0</v>
      </c>
      <c r="F487" s="18">
        <v>0</v>
      </c>
      <c r="G487" t="s">
        <v>10</v>
      </c>
      <c r="H487" t="s">
        <v>10</v>
      </c>
    </row>
    <row r="488" spans="1:8">
      <c r="A488" s="16" t="s">
        <v>669</v>
      </c>
      <c r="B488" s="12">
        <v>42548</v>
      </c>
      <c r="C488">
        <v>3.52</v>
      </c>
      <c r="D488" s="12">
        <v>42548</v>
      </c>
      <c r="E488" s="12">
        <v>0</v>
      </c>
      <c r="F488" s="18">
        <v>0</v>
      </c>
      <c r="G488" t="s">
        <v>10</v>
      </c>
      <c r="H488" t="s">
        <v>10</v>
      </c>
    </row>
    <row r="489" spans="1:8">
      <c r="A489" s="16" t="s">
        <v>843</v>
      </c>
      <c r="B489" s="12">
        <v>43035</v>
      </c>
      <c r="C489">
        <v>3.56</v>
      </c>
      <c r="D489" s="12">
        <v>43035</v>
      </c>
      <c r="E489" s="12">
        <v>0</v>
      </c>
      <c r="F489" s="18">
        <v>0</v>
      </c>
      <c r="G489" t="s">
        <v>10</v>
      </c>
      <c r="H489" t="s">
        <v>10</v>
      </c>
    </row>
    <row r="490" spans="1:8">
      <c r="A490" s="16" t="s">
        <v>846</v>
      </c>
      <c r="B490" s="12">
        <v>43045</v>
      </c>
      <c r="C490">
        <v>3.56</v>
      </c>
      <c r="D490" s="12">
        <v>43045</v>
      </c>
      <c r="E490" s="12">
        <v>0</v>
      </c>
      <c r="F490" s="18">
        <v>0</v>
      </c>
      <c r="G490" t="s">
        <v>10</v>
      </c>
      <c r="H490" t="s">
        <v>10</v>
      </c>
    </row>
    <row r="491" spans="1:8">
      <c r="A491" s="16" t="s">
        <v>966</v>
      </c>
      <c r="B491" s="12">
        <v>48291</v>
      </c>
      <c r="C491">
        <v>4</v>
      </c>
      <c r="D491" s="12">
        <v>39333</v>
      </c>
      <c r="E491" s="12">
        <v>8958</v>
      </c>
      <c r="F491" s="18">
        <v>0.18550040400000001</v>
      </c>
      <c r="G491">
        <v>1.02</v>
      </c>
      <c r="H491">
        <v>0.26</v>
      </c>
    </row>
    <row r="492" spans="1:8">
      <c r="A492" s="16" t="s">
        <v>486</v>
      </c>
      <c r="B492" s="12">
        <v>43106</v>
      </c>
      <c r="C492">
        <v>3.57</v>
      </c>
      <c r="D492" s="12">
        <v>43106</v>
      </c>
      <c r="E492" s="12">
        <v>0</v>
      </c>
      <c r="F492" s="18">
        <v>0</v>
      </c>
      <c r="G492" t="s">
        <v>10</v>
      </c>
      <c r="H492" t="s">
        <v>10</v>
      </c>
    </row>
    <row r="493" spans="1:8">
      <c r="A493" s="16" t="s">
        <v>954</v>
      </c>
      <c r="B493" s="12">
        <v>43613</v>
      </c>
      <c r="C493">
        <v>3.61</v>
      </c>
      <c r="D493" s="12">
        <v>43613</v>
      </c>
      <c r="E493" s="12">
        <v>0</v>
      </c>
      <c r="F493" s="18">
        <v>0</v>
      </c>
      <c r="G493" t="s">
        <v>10</v>
      </c>
      <c r="H493" t="s">
        <v>10</v>
      </c>
    </row>
    <row r="494" spans="1:8">
      <c r="A494" s="16" t="s">
        <v>672</v>
      </c>
      <c r="B494" s="12">
        <v>42612</v>
      </c>
      <c r="C494">
        <v>3.53</v>
      </c>
      <c r="D494" s="12">
        <v>42612</v>
      </c>
      <c r="E494" s="12">
        <v>0</v>
      </c>
      <c r="F494" s="18">
        <v>0</v>
      </c>
      <c r="G494" t="s">
        <v>10</v>
      </c>
      <c r="H494" t="s">
        <v>10</v>
      </c>
    </row>
    <row r="495" spans="1:8">
      <c r="A495" s="16" t="s">
        <v>693</v>
      </c>
      <c r="B495" s="12">
        <v>46163</v>
      </c>
      <c r="C495">
        <v>3.82</v>
      </c>
      <c r="D495" s="12">
        <v>41144</v>
      </c>
      <c r="E495" s="12">
        <v>5019</v>
      </c>
      <c r="F495" s="18">
        <v>0.10872343700000001</v>
      </c>
      <c r="G495">
        <v>1.02</v>
      </c>
      <c r="H495">
        <v>0.27</v>
      </c>
    </row>
    <row r="496" spans="1:8">
      <c r="A496" s="16" t="s">
        <v>698</v>
      </c>
      <c r="B496" s="12">
        <v>46921</v>
      </c>
      <c r="C496">
        <v>3.88</v>
      </c>
      <c r="D496" s="12">
        <v>39874</v>
      </c>
      <c r="E496" s="12">
        <v>7047</v>
      </c>
      <c r="F496" s="18">
        <v>0.150188615</v>
      </c>
      <c r="G496">
        <v>0.85</v>
      </c>
      <c r="H496">
        <v>0.22</v>
      </c>
    </row>
    <row r="497" spans="1:8">
      <c r="A497" s="16" t="s">
        <v>532</v>
      </c>
      <c r="B497" s="12">
        <v>43206</v>
      </c>
      <c r="C497">
        <v>3.58</v>
      </c>
      <c r="D497" s="12">
        <v>43206</v>
      </c>
      <c r="E497" s="12">
        <v>0</v>
      </c>
      <c r="F497" s="18">
        <v>0</v>
      </c>
      <c r="G497" t="s">
        <v>10</v>
      </c>
      <c r="H497" t="s">
        <v>10</v>
      </c>
    </row>
    <row r="498" spans="1:8">
      <c r="A498" s="16" t="s">
        <v>754</v>
      </c>
      <c r="B498" s="12">
        <v>46157</v>
      </c>
      <c r="C498">
        <v>3.82</v>
      </c>
      <c r="D498" s="12">
        <v>39928</v>
      </c>
      <c r="E498" s="12">
        <v>6229</v>
      </c>
      <c r="F498" s="18">
        <v>0.134952445</v>
      </c>
      <c r="G498">
        <v>0.85</v>
      </c>
      <c r="H498">
        <v>0.22</v>
      </c>
    </row>
    <row r="499" spans="1:8">
      <c r="A499" s="16" t="s">
        <v>751</v>
      </c>
      <c r="B499" s="12">
        <v>45411</v>
      </c>
      <c r="C499">
        <v>3.76</v>
      </c>
      <c r="D499" s="12">
        <v>42209</v>
      </c>
      <c r="E499" s="12">
        <v>3202</v>
      </c>
      <c r="F499" s="18">
        <v>7.0511550000000006E-2</v>
      </c>
      <c r="G499">
        <v>1.1100000000000001</v>
      </c>
      <c r="H499">
        <v>0.3</v>
      </c>
    </row>
    <row r="500" spans="1:8">
      <c r="A500" s="16" t="s">
        <v>712</v>
      </c>
      <c r="B500" s="12">
        <v>43805</v>
      </c>
      <c r="C500">
        <v>3.63</v>
      </c>
      <c r="D500" s="12">
        <v>43805</v>
      </c>
      <c r="E500" s="12">
        <v>0</v>
      </c>
      <c r="F500" s="18">
        <v>0</v>
      </c>
      <c r="G500" t="s">
        <v>10</v>
      </c>
      <c r="H500" t="s">
        <v>10</v>
      </c>
    </row>
    <row r="501" spans="1:8">
      <c r="A501" s="16" t="s">
        <v>29</v>
      </c>
      <c r="B501" s="12">
        <v>42541</v>
      </c>
      <c r="C501">
        <v>3.52</v>
      </c>
      <c r="D501" s="12">
        <v>42541</v>
      </c>
      <c r="E501" s="12">
        <v>0</v>
      </c>
      <c r="F501" s="18">
        <v>0</v>
      </c>
      <c r="G501" t="s">
        <v>10</v>
      </c>
      <c r="H501" t="s">
        <v>10</v>
      </c>
    </row>
    <row r="502" spans="1:8">
      <c r="A502" s="16" t="s">
        <v>143</v>
      </c>
      <c r="B502" s="12">
        <v>42384</v>
      </c>
      <c r="C502">
        <v>3.51</v>
      </c>
      <c r="D502" s="12">
        <v>42384</v>
      </c>
      <c r="E502" s="12">
        <v>0</v>
      </c>
      <c r="F502" s="18">
        <v>0</v>
      </c>
      <c r="G502" t="s">
        <v>10</v>
      </c>
      <c r="H502" t="s">
        <v>10</v>
      </c>
    </row>
    <row r="503" spans="1:8">
      <c r="A503" s="16" t="s">
        <v>137</v>
      </c>
      <c r="B503" s="12">
        <v>43188</v>
      </c>
      <c r="C503">
        <v>3.58</v>
      </c>
      <c r="D503" s="12">
        <v>43188</v>
      </c>
      <c r="E503" s="12">
        <v>0</v>
      </c>
      <c r="F503" s="18">
        <v>0</v>
      </c>
      <c r="G503" t="s">
        <v>10</v>
      </c>
      <c r="H503" t="s">
        <v>10</v>
      </c>
    </row>
    <row r="504" spans="1:8">
      <c r="A504" s="16" t="s">
        <v>745</v>
      </c>
      <c r="B504" s="12">
        <v>46164</v>
      </c>
      <c r="C504">
        <v>3.82</v>
      </c>
      <c r="D504" s="12">
        <v>41014</v>
      </c>
      <c r="E504" s="12">
        <v>5150</v>
      </c>
      <c r="F504" s="18">
        <v>0.11155879</v>
      </c>
      <c r="G504">
        <v>0.88</v>
      </c>
      <c r="H504">
        <v>0.23</v>
      </c>
    </row>
    <row r="505" spans="1:8">
      <c r="A505" s="16" t="s">
        <v>703</v>
      </c>
      <c r="B505" s="12">
        <v>43070</v>
      </c>
      <c r="C505">
        <v>3.57</v>
      </c>
      <c r="D505" s="12">
        <v>43070</v>
      </c>
      <c r="E505" s="12">
        <v>0</v>
      </c>
      <c r="F505" s="18">
        <v>0</v>
      </c>
      <c r="G505" t="s">
        <v>10</v>
      </c>
      <c r="H505" t="s">
        <v>10</v>
      </c>
    </row>
    <row r="506" spans="1:8">
      <c r="A506" s="16" t="s">
        <v>718</v>
      </c>
      <c r="B506" s="12">
        <v>45859</v>
      </c>
      <c r="C506">
        <v>3.8</v>
      </c>
      <c r="D506" s="12">
        <v>40325</v>
      </c>
      <c r="E506" s="12">
        <v>5534</v>
      </c>
      <c r="F506" s="18">
        <v>0.120674241</v>
      </c>
      <c r="G506">
        <v>0.8</v>
      </c>
      <c r="H506">
        <v>0.21</v>
      </c>
    </row>
    <row r="507" spans="1:8">
      <c r="A507" s="16" t="s">
        <v>95</v>
      </c>
      <c r="B507" s="12">
        <v>44193</v>
      </c>
      <c r="C507">
        <v>3.66</v>
      </c>
      <c r="D507" s="12">
        <v>41815</v>
      </c>
      <c r="E507" s="12">
        <v>2378</v>
      </c>
      <c r="F507" s="18">
        <v>5.3809427E-2</v>
      </c>
      <c r="G507">
        <v>0.9</v>
      </c>
      <c r="H507">
        <v>0.25</v>
      </c>
    </row>
    <row r="508" spans="1:8">
      <c r="A508" s="16" t="s">
        <v>881</v>
      </c>
      <c r="B508" s="12">
        <v>43106</v>
      </c>
      <c r="C508">
        <v>3.57</v>
      </c>
      <c r="D508" s="12">
        <v>43106</v>
      </c>
      <c r="E508" s="12">
        <v>0</v>
      </c>
      <c r="F508" s="18">
        <v>0</v>
      </c>
      <c r="G508" t="s">
        <v>10</v>
      </c>
      <c r="H508" t="s">
        <v>10</v>
      </c>
    </row>
    <row r="509" spans="1:8">
      <c r="A509" s="16" t="s">
        <v>899</v>
      </c>
      <c r="B509" s="12">
        <v>45291</v>
      </c>
      <c r="C509">
        <v>3.75</v>
      </c>
      <c r="D509" s="12">
        <v>40946</v>
      </c>
      <c r="E509" s="12">
        <v>4345</v>
      </c>
      <c r="F509" s="18">
        <v>9.5935174999999998E-2</v>
      </c>
      <c r="G509">
        <v>0.77</v>
      </c>
      <c r="H509">
        <v>0.21</v>
      </c>
    </row>
    <row r="510" spans="1:8">
      <c r="A510" s="16" t="s">
        <v>130</v>
      </c>
      <c r="B510" s="12">
        <v>43088</v>
      </c>
      <c r="C510">
        <v>3.57</v>
      </c>
      <c r="D510" s="12">
        <v>43088</v>
      </c>
      <c r="E510" s="12">
        <v>0</v>
      </c>
      <c r="F510" s="18">
        <v>0</v>
      </c>
      <c r="G510" t="s">
        <v>10</v>
      </c>
      <c r="H510" t="s">
        <v>10</v>
      </c>
    </row>
    <row r="511" spans="1:8">
      <c r="A511" s="16" t="s">
        <v>127</v>
      </c>
      <c r="B511" s="12">
        <v>42919</v>
      </c>
      <c r="C511">
        <v>3.55</v>
      </c>
      <c r="D511" s="12">
        <v>42919</v>
      </c>
      <c r="E511" s="12">
        <v>0</v>
      </c>
      <c r="F511" s="18">
        <v>0</v>
      </c>
      <c r="G511" t="s">
        <v>10</v>
      </c>
      <c r="H511" t="s">
        <v>10</v>
      </c>
    </row>
    <row r="512" spans="1:8">
      <c r="A512" s="16" t="s">
        <v>365</v>
      </c>
      <c r="B512" s="12">
        <v>42545</v>
      </c>
      <c r="C512">
        <v>3.52</v>
      </c>
      <c r="D512" s="12">
        <v>42545</v>
      </c>
      <c r="E512" s="12">
        <v>0</v>
      </c>
      <c r="F512" s="18">
        <v>0</v>
      </c>
      <c r="G512" t="s">
        <v>10</v>
      </c>
      <c r="H512" t="s">
        <v>10</v>
      </c>
    </row>
    <row r="513" spans="1:8">
      <c r="A513" s="16" t="s">
        <v>889</v>
      </c>
      <c r="B513" s="12">
        <v>44118</v>
      </c>
      <c r="C513">
        <v>3.65</v>
      </c>
      <c r="D513" s="12">
        <v>42270</v>
      </c>
      <c r="E513" s="12">
        <v>1848</v>
      </c>
      <c r="F513" s="18">
        <v>4.1887664999999998E-2</v>
      </c>
      <c r="G513">
        <v>1.23</v>
      </c>
      <c r="H513">
        <v>0.34</v>
      </c>
    </row>
    <row r="514" spans="1:8">
      <c r="A514" s="16" t="s">
        <v>879</v>
      </c>
      <c r="B514" s="12">
        <v>43024</v>
      </c>
      <c r="C514">
        <v>3.56</v>
      </c>
      <c r="D514" s="12">
        <v>43024</v>
      </c>
      <c r="E514" s="12">
        <v>0</v>
      </c>
      <c r="F514" s="18">
        <v>0</v>
      </c>
      <c r="G514" t="s">
        <v>10</v>
      </c>
      <c r="H514" t="s">
        <v>10</v>
      </c>
    </row>
    <row r="515" spans="1:8">
      <c r="A515" s="16" t="s">
        <v>547</v>
      </c>
      <c r="B515" s="12">
        <v>43192</v>
      </c>
      <c r="C515">
        <v>3.58</v>
      </c>
      <c r="D515" s="12">
        <v>43192</v>
      </c>
      <c r="E515" s="12">
        <v>0</v>
      </c>
      <c r="F515" s="18">
        <v>0</v>
      </c>
      <c r="G515" t="s">
        <v>10</v>
      </c>
      <c r="H515" t="s">
        <v>10</v>
      </c>
    </row>
    <row r="516" spans="1:8">
      <c r="A516" s="16" t="s">
        <v>870</v>
      </c>
      <c r="B516" s="12">
        <v>45555</v>
      </c>
      <c r="C516">
        <v>3.77</v>
      </c>
      <c r="D516" s="12">
        <v>40801</v>
      </c>
      <c r="E516" s="12">
        <v>4754</v>
      </c>
      <c r="F516" s="18">
        <v>0.10435737</v>
      </c>
      <c r="G516">
        <v>0.86</v>
      </c>
      <c r="H516">
        <v>0.23</v>
      </c>
    </row>
    <row r="517" spans="1:8">
      <c r="A517" s="16" t="s">
        <v>195</v>
      </c>
      <c r="B517" s="12">
        <v>46748</v>
      </c>
      <c r="C517">
        <v>3.87</v>
      </c>
      <c r="D517" s="12">
        <v>39660</v>
      </c>
      <c r="E517" s="12">
        <v>7088</v>
      </c>
      <c r="F517" s="18">
        <v>0.15162146000000001</v>
      </c>
      <c r="G517">
        <v>0.77</v>
      </c>
      <c r="H517">
        <v>0.2</v>
      </c>
    </row>
    <row r="518" spans="1:8">
      <c r="A518" s="16" t="s">
        <v>535</v>
      </c>
      <c r="B518" s="12">
        <v>43229</v>
      </c>
      <c r="C518">
        <v>3.58</v>
      </c>
      <c r="D518" s="12">
        <v>43229</v>
      </c>
      <c r="E518" s="12">
        <v>0</v>
      </c>
      <c r="F518" s="18">
        <v>0</v>
      </c>
      <c r="G518" t="s">
        <v>10</v>
      </c>
      <c r="H518" t="s">
        <v>10</v>
      </c>
    </row>
    <row r="519" spans="1:8">
      <c r="A519" s="16" t="s">
        <v>198</v>
      </c>
      <c r="B519" s="12">
        <v>47028</v>
      </c>
      <c r="C519">
        <v>3.89</v>
      </c>
      <c r="D519" s="12">
        <v>39623</v>
      </c>
      <c r="E519" s="12">
        <v>7405</v>
      </c>
      <c r="F519" s="18">
        <v>0.15745938600000001</v>
      </c>
      <c r="G519">
        <v>0.77</v>
      </c>
      <c r="H519">
        <v>0.2</v>
      </c>
    </row>
    <row r="520" spans="1:8">
      <c r="A520" s="16" t="s">
        <v>573</v>
      </c>
      <c r="B520" s="12">
        <v>43993</v>
      </c>
      <c r="C520">
        <v>3.64</v>
      </c>
      <c r="D520" s="12">
        <v>43993</v>
      </c>
      <c r="E520" s="12">
        <v>0</v>
      </c>
      <c r="F520" s="18">
        <v>0</v>
      </c>
      <c r="G520" t="s">
        <v>10</v>
      </c>
      <c r="H520" t="s">
        <v>10</v>
      </c>
    </row>
    <row r="521" spans="1:8">
      <c r="A521" s="16" t="s">
        <v>757</v>
      </c>
      <c r="B521" s="12">
        <v>46251</v>
      </c>
      <c r="C521">
        <v>3.83</v>
      </c>
      <c r="D521" s="12">
        <v>40126</v>
      </c>
      <c r="E521" s="12">
        <v>6125</v>
      </c>
      <c r="F521" s="18">
        <v>0.132429569</v>
      </c>
      <c r="G521">
        <v>0.85</v>
      </c>
      <c r="H521">
        <v>0.22</v>
      </c>
    </row>
    <row r="522" spans="1:8">
      <c r="A522" s="16" t="s">
        <v>599</v>
      </c>
      <c r="B522" s="12">
        <v>42837</v>
      </c>
      <c r="C522">
        <v>3.55</v>
      </c>
      <c r="D522" s="12">
        <v>42837</v>
      </c>
      <c r="E522" s="12">
        <v>0</v>
      </c>
      <c r="F522" s="18">
        <v>0</v>
      </c>
      <c r="G522" t="s">
        <v>10</v>
      </c>
      <c r="H522" t="s">
        <v>10</v>
      </c>
    </row>
    <row r="523" spans="1:8">
      <c r="A523" s="16" t="s">
        <v>904</v>
      </c>
      <c r="B523" s="12">
        <v>45666</v>
      </c>
      <c r="C523">
        <v>3.78</v>
      </c>
      <c r="D523" s="12">
        <v>40996</v>
      </c>
      <c r="E523" s="12">
        <v>4670</v>
      </c>
      <c r="F523" s="18">
        <v>0.10226426700000001</v>
      </c>
      <c r="G523">
        <v>0.78</v>
      </c>
      <c r="H523">
        <v>0.21</v>
      </c>
    </row>
    <row r="524" spans="1:8">
      <c r="A524" s="16" t="s">
        <v>901</v>
      </c>
      <c r="B524" s="12">
        <v>45275</v>
      </c>
      <c r="C524">
        <v>3.75</v>
      </c>
      <c r="D524" s="12">
        <v>41471</v>
      </c>
      <c r="E524" s="12">
        <v>3804</v>
      </c>
      <c r="F524" s="18">
        <v>8.4019879000000006E-2</v>
      </c>
      <c r="G524">
        <v>0.79</v>
      </c>
      <c r="H524">
        <v>0.21</v>
      </c>
    </row>
    <row r="525" spans="1:8">
      <c r="A525" s="16" t="s">
        <v>146</v>
      </c>
      <c r="B525" s="12">
        <v>42745</v>
      </c>
      <c r="C525">
        <v>3.54</v>
      </c>
      <c r="D525" s="12">
        <v>42745</v>
      </c>
      <c r="E525" s="12">
        <v>0</v>
      </c>
      <c r="F525" s="18">
        <v>0</v>
      </c>
      <c r="G525" t="s">
        <v>10</v>
      </c>
      <c r="H525" t="s">
        <v>10</v>
      </c>
    </row>
    <row r="526" spans="1:8">
      <c r="A526" s="16" t="s">
        <v>85</v>
      </c>
      <c r="B526" s="12">
        <v>45338</v>
      </c>
      <c r="C526">
        <v>3.75</v>
      </c>
      <c r="D526" s="12">
        <v>40646</v>
      </c>
      <c r="E526" s="12">
        <v>4692</v>
      </c>
      <c r="F526" s="18">
        <v>0.103489347</v>
      </c>
      <c r="G526">
        <v>0.85</v>
      </c>
      <c r="H526">
        <v>0.23</v>
      </c>
    </row>
    <row r="527" spans="1:8">
      <c r="A527" s="16" t="s">
        <v>696</v>
      </c>
      <c r="B527" s="12">
        <v>45909</v>
      </c>
      <c r="C527">
        <v>3.8</v>
      </c>
      <c r="D527" s="12">
        <v>41862</v>
      </c>
      <c r="E527" s="12">
        <v>4047</v>
      </c>
      <c r="F527" s="18">
        <v>8.8152649999999999E-2</v>
      </c>
      <c r="G527">
        <v>1.02</v>
      </c>
      <c r="H527">
        <v>0.27</v>
      </c>
    </row>
    <row r="528" spans="1:8">
      <c r="A528" s="16" t="s">
        <v>71</v>
      </c>
      <c r="B528" s="12">
        <v>45306</v>
      </c>
      <c r="C528">
        <v>3.75</v>
      </c>
      <c r="D528" s="12">
        <v>41252</v>
      </c>
      <c r="E528" s="12">
        <v>4054</v>
      </c>
      <c r="F528" s="18">
        <v>8.9480422000000004E-2</v>
      </c>
      <c r="G528">
        <v>0.91</v>
      </c>
      <c r="H528">
        <v>0.24</v>
      </c>
    </row>
    <row r="529" spans="1:8">
      <c r="A529" s="16" t="s">
        <v>852</v>
      </c>
      <c r="B529" s="12">
        <v>43000</v>
      </c>
      <c r="C529">
        <v>3.56</v>
      </c>
      <c r="D529" s="12">
        <v>43000</v>
      </c>
      <c r="E529" s="12">
        <v>0</v>
      </c>
      <c r="F529" s="18">
        <v>0</v>
      </c>
      <c r="G529" t="s">
        <v>10</v>
      </c>
      <c r="H529" t="s">
        <v>10</v>
      </c>
    </row>
    <row r="530" spans="1:8">
      <c r="A530" s="16" t="s">
        <v>2490</v>
      </c>
      <c r="B530" s="12">
        <v>78549</v>
      </c>
      <c r="C530">
        <v>6.5</v>
      </c>
      <c r="D530" s="12">
        <v>78549</v>
      </c>
      <c r="E530" s="12">
        <v>0</v>
      </c>
      <c r="F530" s="18">
        <v>0</v>
      </c>
      <c r="G530" t="s">
        <v>10</v>
      </c>
      <c r="H530" t="s">
        <v>10</v>
      </c>
    </row>
    <row r="531" spans="1:8">
      <c r="A531" s="16" t="s">
        <v>2498</v>
      </c>
      <c r="B531" s="12">
        <v>78822</v>
      </c>
      <c r="C531">
        <v>6.53</v>
      </c>
      <c r="D531" s="12">
        <v>78822</v>
      </c>
      <c r="E531" s="12">
        <v>0</v>
      </c>
      <c r="F531" s="18">
        <v>0</v>
      </c>
      <c r="G531" t="s">
        <v>10</v>
      </c>
      <c r="H531" t="s">
        <v>10</v>
      </c>
    </row>
    <row r="532" spans="1:8">
      <c r="A532" s="16" t="s">
        <v>2500</v>
      </c>
      <c r="B532" s="12">
        <v>79389</v>
      </c>
      <c r="C532">
        <v>6.57</v>
      </c>
      <c r="D532" s="12">
        <v>79389</v>
      </c>
      <c r="E532" s="12">
        <v>0</v>
      </c>
      <c r="F532" s="18">
        <v>0</v>
      </c>
      <c r="G532" t="s">
        <v>10</v>
      </c>
      <c r="H532" t="s">
        <v>10</v>
      </c>
    </row>
    <row r="533" spans="1:8">
      <c r="A533" s="16" t="s">
        <v>2131</v>
      </c>
      <c r="B533" s="12">
        <v>70978</v>
      </c>
      <c r="C533">
        <v>5.88</v>
      </c>
      <c r="D533" s="12">
        <v>29166</v>
      </c>
      <c r="E533" s="12">
        <v>41812</v>
      </c>
      <c r="F533" s="18">
        <v>0.58908394200000003</v>
      </c>
      <c r="G533">
        <v>3.84</v>
      </c>
      <c r="H533">
        <v>0.65</v>
      </c>
    </row>
    <row r="534" spans="1:8">
      <c r="A534" s="16" t="s">
        <v>1323</v>
      </c>
      <c r="B534" s="12">
        <v>96403</v>
      </c>
      <c r="C534">
        <v>7.98</v>
      </c>
      <c r="D534" s="12">
        <v>32775</v>
      </c>
      <c r="E534" s="12">
        <v>63628</v>
      </c>
      <c r="F534" s="18">
        <v>0.66002095400000005</v>
      </c>
      <c r="G534">
        <v>5.59</v>
      </c>
      <c r="H534">
        <v>0.7</v>
      </c>
    </row>
    <row r="535" spans="1:8">
      <c r="A535" s="16" t="s">
        <v>2227</v>
      </c>
      <c r="B535" s="12">
        <v>75631</v>
      </c>
      <c r="C535">
        <v>6.26</v>
      </c>
      <c r="D535" s="12">
        <v>31954</v>
      </c>
      <c r="E535" s="12">
        <v>43677</v>
      </c>
      <c r="F535" s="18">
        <v>0.57750128899999997</v>
      </c>
      <c r="G535">
        <v>4.6900000000000004</v>
      </c>
      <c r="H535">
        <v>0.75</v>
      </c>
    </row>
    <row r="536" spans="1:8">
      <c r="A536" s="16" t="s">
        <v>1621</v>
      </c>
      <c r="B536" s="12">
        <v>73522</v>
      </c>
      <c r="C536">
        <v>6.09</v>
      </c>
      <c r="D536" s="12">
        <v>27742</v>
      </c>
      <c r="E536" s="12">
        <v>45780</v>
      </c>
      <c r="F536" s="18">
        <v>0.62267076499999996</v>
      </c>
      <c r="G536">
        <v>4.8899999999999997</v>
      </c>
      <c r="H536">
        <v>0.8</v>
      </c>
    </row>
    <row r="537" spans="1:8">
      <c r="A537" s="16" t="s">
        <v>652</v>
      </c>
      <c r="B537" s="12">
        <v>42736</v>
      </c>
      <c r="C537">
        <v>3.54</v>
      </c>
      <c r="D537" s="12">
        <v>42736</v>
      </c>
      <c r="E537" s="12">
        <v>0</v>
      </c>
      <c r="F537" s="18">
        <v>0</v>
      </c>
      <c r="G537" t="s">
        <v>10</v>
      </c>
      <c r="H537" t="s">
        <v>10</v>
      </c>
    </row>
    <row r="538" spans="1:8">
      <c r="A538" s="16" t="s">
        <v>642</v>
      </c>
      <c r="B538" s="12">
        <v>42862</v>
      </c>
      <c r="C538">
        <v>3.55</v>
      </c>
      <c r="D538" s="12">
        <v>42862</v>
      </c>
      <c r="E538" s="12">
        <v>0</v>
      </c>
      <c r="F538" s="18">
        <v>0</v>
      </c>
      <c r="G538" t="s">
        <v>10</v>
      </c>
      <c r="H538" t="s">
        <v>10</v>
      </c>
    </row>
    <row r="539" spans="1:8">
      <c r="A539" s="16" t="s">
        <v>648</v>
      </c>
      <c r="B539" s="12">
        <v>43374</v>
      </c>
      <c r="C539">
        <v>3.59</v>
      </c>
      <c r="D539" s="12">
        <v>43374</v>
      </c>
      <c r="E539" s="12">
        <v>0</v>
      </c>
      <c r="F539" s="18">
        <v>0</v>
      </c>
      <c r="G539" t="s">
        <v>10</v>
      </c>
      <c r="H539" t="s">
        <v>10</v>
      </c>
    </row>
    <row r="540" spans="1:8">
      <c r="A540" s="16" t="s">
        <v>1794</v>
      </c>
      <c r="B540" s="12">
        <v>92767</v>
      </c>
      <c r="C540">
        <v>7.68</v>
      </c>
      <c r="D540" s="12">
        <v>21465</v>
      </c>
      <c r="E540" s="12">
        <v>71302</v>
      </c>
      <c r="F540" s="18">
        <v>0.76861383900000002</v>
      </c>
      <c r="G540">
        <v>6.01</v>
      </c>
      <c r="H540">
        <v>0.78</v>
      </c>
    </row>
    <row r="541" spans="1:8">
      <c r="A541" s="16" t="s">
        <v>1798</v>
      </c>
      <c r="B541" s="12">
        <v>96513</v>
      </c>
      <c r="C541">
        <v>7.99</v>
      </c>
      <c r="D541" s="12">
        <v>18918</v>
      </c>
      <c r="E541" s="12">
        <v>77595</v>
      </c>
      <c r="F541" s="18">
        <v>0.803984955</v>
      </c>
      <c r="G541">
        <v>6.46</v>
      </c>
      <c r="H541">
        <v>0.81</v>
      </c>
    </row>
    <row r="542" spans="1:8">
      <c r="A542" s="16" t="s">
        <v>786</v>
      </c>
      <c r="B542" s="12">
        <v>44219</v>
      </c>
      <c r="C542">
        <v>3.66</v>
      </c>
      <c r="D542" s="12">
        <v>41887</v>
      </c>
      <c r="E542" s="12">
        <v>2332</v>
      </c>
      <c r="F542" s="18">
        <v>5.2737511000000001E-2</v>
      </c>
      <c r="G542">
        <v>0.85</v>
      </c>
      <c r="H542">
        <v>0.23</v>
      </c>
    </row>
    <row r="543" spans="1:8">
      <c r="A543" s="16" t="s">
        <v>2010</v>
      </c>
      <c r="B543" s="12">
        <v>53504</v>
      </c>
      <c r="C543">
        <v>4.43</v>
      </c>
      <c r="D543" s="12">
        <v>18414</v>
      </c>
      <c r="E543" s="12">
        <v>35090</v>
      </c>
      <c r="F543" s="18">
        <v>0.65583881600000005</v>
      </c>
      <c r="G543">
        <v>3.2</v>
      </c>
      <c r="H543">
        <v>0.72</v>
      </c>
    </row>
    <row r="544" spans="1:8">
      <c r="A544" s="16" t="s">
        <v>1898</v>
      </c>
      <c r="B544" s="12">
        <v>82826</v>
      </c>
      <c r="C544">
        <v>6.86</v>
      </c>
      <c r="D544" s="12">
        <v>77353</v>
      </c>
      <c r="E544" s="12">
        <v>5473</v>
      </c>
      <c r="F544" s="18">
        <v>6.6078285E-2</v>
      </c>
      <c r="G544">
        <v>1.29</v>
      </c>
      <c r="H544">
        <v>0.19</v>
      </c>
    </row>
    <row r="545" spans="1:8">
      <c r="A545" s="16" t="s">
        <v>1875</v>
      </c>
      <c r="B545" s="12">
        <v>83933</v>
      </c>
      <c r="C545">
        <v>6.95</v>
      </c>
      <c r="D545" s="12">
        <v>76319</v>
      </c>
      <c r="E545" s="12">
        <v>7614</v>
      </c>
      <c r="F545" s="18">
        <v>9.0715213000000003E-2</v>
      </c>
      <c r="G545">
        <v>1.22</v>
      </c>
      <c r="H545">
        <v>0.18</v>
      </c>
    </row>
    <row r="546" spans="1:8">
      <c r="A546" s="16" t="s">
        <v>1878</v>
      </c>
      <c r="B546" s="12">
        <v>84173</v>
      </c>
      <c r="C546">
        <v>6.97</v>
      </c>
      <c r="D546" s="12">
        <v>75509</v>
      </c>
      <c r="E546" s="12">
        <v>8664</v>
      </c>
      <c r="F546" s="18">
        <v>0.10293086899999999</v>
      </c>
      <c r="G546">
        <v>1.25</v>
      </c>
      <c r="H546">
        <v>0.18</v>
      </c>
    </row>
    <row r="547" spans="1:8">
      <c r="A547" s="16" t="s">
        <v>1869</v>
      </c>
      <c r="B547" s="12">
        <v>85700</v>
      </c>
      <c r="C547">
        <v>7.1</v>
      </c>
      <c r="D547" s="12">
        <v>75908</v>
      </c>
      <c r="E547" s="12">
        <v>9792</v>
      </c>
      <c r="F547" s="18">
        <v>0.114259043</v>
      </c>
      <c r="G547">
        <v>1.17</v>
      </c>
      <c r="H547">
        <v>0.16</v>
      </c>
    </row>
    <row r="548" spans="1:8">
      <c r="A548" s="16" t="s">
        <v>1890</v>
      </c>
      <c r="B548" s="12">
        <v>83874</v>
      </c>
      <c r="C548">
        <v>6.94</v>
      </c>
      <c r="D548" s="12">
        <v>77577</v>
      </c>
      <c r="E548" s="12">
        <v>6297</v>
      </c>
      <c r="F548" s="18">
        <v>7.5076901000000001E-2</v>
      </c>
      <c r="G548">
        <v>1.2</v>
      </c>
      <c r="H548">
        <v>0.17</v>
      </c>
    </row>
    <row r="549" spans="1:8">
      <c r="A549" s="16" t="s">
        <v>1903</v>
      </c>
      <c r="B549" s="12">
        <v>82589</v>
      </c>
      <c r="C549">
        <v>6.84</v>
      </c>
      <c r="D549" s="12">
        <v>77637</v>
      </c>
      <c r="E549" s="12">
        <v>4952</v>
      </c>
      <c r="F549" s="18">
        <v>5.9959559000000003E-2</v>
      </c>
      <c r="G549">
        <v>1.22</v>
      </c>
      <c r="H549">
        <v>0.18</v>
      </c>
    </row>
    <row r="550" spans="1:8">
      <c r="A550" s="16" t="s">
        <v>124</v>
      </c>
      <c r="B550" s="12">
        <v>42723</v>
      </c>
      <c r="C550">
        <v>3.54</v>
      </c>
      <c r="D550" s="12">
        <v>42723</v>
      </c>
      <c r="E550" s="12">
        <v>0</v>
      </c>
      <c r="F550" s="18">
        <v>0</v>
      </c>
      <c r="G550" t="s">
        <v>10</v>
      </c>
      <c r="H550" t="s">
        <v>10</v>
      </c>
    </row>
    <row r="551" spans="1:8">
      <c r="A551" s="16" t="s">
        <v>498</v>
      </c>
      <c r="B551" s="12">
        <v>42937</v>
      </c>
      <c r="C551">
        <v>3.55</v>
      </c>
      <c r="D551" s="12">
        <v>42937</v>
      </c>
      <c r="E551" s="12">
        <v>0</v>
      </c>
      <c r="F551" s="18">
        <v>0</v>
      </c>
      <c r="G551" t="s">
        <v>10</v>
      </c>
      <c r="H551" t="s">
        <v>10</v>
      </c>
    </row>
    <row r="552" spans="1:8">
      <c r="A552" s="16" t="s">
        <v>972</v>
      </c>
      <c r="B552" s="12">
        <v>54418</v>
      </c>
      <c r="C552">
        <v>4.51</v>
      </c>
      <c r="D552" s="12">
        <v>38121</v>
      </c>
      <c r="E552" s="12">
        <v>16297</v>
      </c>
      <c r="F552" s="18">
        <v>0.29947811400000002</v>
      </c>
      <c r="G552">
        <v>1.49</v>
      </c>
      <c r="H552">
        <v>0.33</v>
      </c>
    </row>
    <row r="553" spans="1:8">
      <c r="A553" s="16" t="s">
        <v>886</v>
      </c>
      <c r="B553" s="12">
        <v>42926</v>
      </c>
      <c r="C553">
        <v>3.55</v>
      </c>
      <c r="D553" s="12">
        <v>42926</v>
      </c>
      <c r="E553" s="12">
        <v>0</v>
      </c>
      <c r="F553" s="18">
        <v>0</v>
      </c>
      <c r="G553" t="s">
        <v>10</v>
      </c>
      <c r="H553" t="s">
        <v>10</v>
      </c>
    </row>
    <row r="554" spans="1:8">
      <c r="A554" s="16" t="s">
        <v>849</v>
      </c>
      <c r="B554" s="12">
        <v>43076</v>
      </c>
      <c r="C554">
        <v>3.57</v>
      </c>
      <c r="D554" s="12">
        <v>43076</v>
      </c>
      <c r="E554" s="12">
        <v>0</v>
      </c>
      <c r="F554" s="18">
        <v>0</v>
      </c>
      <c r="G554" t="s">
        <v>10</v>
      </c>
      <c r="H554" t="s">
        <v>10</v>
      </c>
    </row>
    <row r="555" spans="1:8">
      <c r="A555" s="16" t="s">
        <v>393</v>
      </c>
      <c r="B555" s="12">
        <v>42671</v>
      </c>
      <c r="C555">
        <v>3.53</v>
      </c>
      <c r="D555" s="12">
        <v>42671</v>
      </c>
      <c r="E555" s="12">
        <v>0</v>
      </c>
      <c r="F555" s="18">
        <v>0</v>
      </c>
      <c r="G555" t="s">
        <v>10</v>
      </c>
      <c r="H555" t="s">
        <v>10</v>
      </c>
    </row>
    <row r="556" spans="1:8">
      <c r="A556" s="16" t="s">
        <v>88</v>
      </c>
      <c r="B556" s="12">
        <v>44885</v>
      </c>
      <c r="C556">
        <v>3.72</v>
      </c>
      <c r="D556" s="12">
        <v>40971</v>
      </c>
      <c r="E556" s="12">
        <v>3914</v>
      </c>
      <c r="F556" s="18">
        <v>8.7200624000000004E-2</v>
      </c>
      <c r="G556">
        <v>0.88</v>
      </c>
      <c r="H556">
        <v>0.24</v>
      </c>
    </row>
    <row r="557" spans="1:8">
      <c r="A557" s="16" t="s">
        <v>684</v>
      </c>
      <c r="B557" s="12">
        <v>43359</v>
      </c>
      <c r="C557">
        <v>3.59</v>
      </c>
      <c r="D557" s="12">
        <v>43359</v>
      </c>
      <c r="E557" s="12">
        <v>0</v>
      </c>
      <c r="F557" s="18">
        <v>0</v>
      </c>
      <c r="G557" t="s">
        <v>10</v>
      </c>
      <c r="H557" t="s">
        <v>10</v>
      </c>
    </row>
    <row r="558" spans="1:8">
      <c r="A558" s="16" t="s">
        <v>894</v>
      </c>
      <c r="B558" s="12">
        <v>43088</v>
      </c>
      <c r="C558">
        <v>3.57</v>
      </c>
      <c r="D558" s="12">
        <v>43088</v>
      </c>
      <c r="E558" s="12">
        <v>0</v>
      </c>
      <c r="F558" s="18">
        <v>0</v>
      </c>
      <c r="G558" t="s">
        <v>10</v>
      </c>
      <c r="H558" t="s">
        <v>10</v>
      </c>
    </row>
    <row r="559" spans="1:8">
      <c r="A559" s="16" t="s">
        <v>700</v>
      </c>
      <c r="B559" s="12">
        <v>46120</v>
      </c>
      <c r="C559">
        <v>3.82</v>
      </c>
      <c r="D559" s="12">
        <v>39347</v>
      </c>
      <c r="E559" s="12">
        <v>6773</v>
      </c>
      <c r="F559" s="18">
        <v>0.146856028</v>
      </c>
      <c r="G559">
        <v>0.83</v>
      </c>
      <c r="H559">
        <v>0.22</v>
      </c>
    </row>
    <row r="560" spans="1:8">
      <c r="A560" s="16" t="s">
        <v>706</v>
      </c>
      <c r="B560" s="12">
        <v>43217</v>
      </c>
      <c r="C560">
        <v>3.58</v>
      </c>
      <c r="D560" s="12">
        <v>43217</v>
      </c>
      <c r="E560" s="12">
        <v>0</v>
      </c>
      <c r="F560" s="18">
        <v>0</v>
      </c>
      <c r="G560" t="s">
        <v>10</v>
      </c>
      <c r="H560" t="s">
        <v>10</v>
      </c>
    </row>
    <row r="561" spans="1:8">
      <c r="A561" s="16" t="s">
        <v>396</v>
      </c>
      <c r="B561" s="12">
        <v>42630</v>
      </c>
      <c r="C561">
        <v>3.53</v>
      </c>
      <c r="D561" s="12">
        <v>42630</v>
      </c>
      <c r="E561" s="12">
        <v>0</v>
      </c>
      <c r="F561" s="18">
        <v>0</v>
      </c>
      <c r="G561" t="s">
        <v>10</v>
      </c>
      <c r="H561" t="s">
        <v>10</v>
      </c>
    </row>
    <row r="562" spans="1:8">
      <c r="A562" s="16" t="s">
        <v>876</v>
      </c>
      <c r="B562" s="12">
        <v>42917</v>
      </c>
      <c r="C562">
        <v>3.55</v>
      </c>
      <c r="D562" s="12">
        <v>42917</v>
      </c>
      <c r="E562" s="12">
        <v>0</v>
      </c>
      <c r="F562" s="18">
        <v>0</v>
      </c>
      <c r="G562" t="s">
        <v>10</v>
      </c>
      <c r="H562" t="s">
        <v>10</v>
      </c>
    </row>
    <row r="563" spans="1:8">
      <c r="A563" s="16" t="s">
        <v>38</v>
      </c>
      <c r="B563" s="12">
        <v>43052</v>
      </c>
      <c r="C563">
        <v>3.56</v>
      </c>
      <c r="D563" s="12">
        <v>43052</v>
      </c>
      <c r="E563" s="12">
        <v>0</v>
      </c>
      <c r="F563" s="18">
        <v>0</v>
      </c>
      <c r="G563" t="s">
        <v>10</v>
      </c>
      <c r="H563" t="s">
        <v>10</v>
      </c>
    </row>
    <row r="564" spans="1:8">
      <c r="A564" s="16" t="s">
        <v>2282</v>
      </c>
      <c r="B564" s="12">
        <v>82161</v>
      </c>
      <c r="C564">
        <v>6.8</v>
      </c>
      <c r="D564" s="12">
        <v>26033</v>
      </c>
      <c r="E564" s="12">
        <v>56128</v>
      </c>
      <c r="F564" s="18">
        <v>0.68314650499999996</v>
      </c>
      <c r="G564">
        <v>5.0599999999999996</v>
      </c>
      <c r="H564">
        <v>0.74</v>
      </c>
    </row>
    <row r="565" spans="1:8">
      <c r="A565" s="16" t="s">
        <v>41</v>
      </c>
      <c r="B565" s="12">
        <v>43363</v>
      </c>
      <c r="C565">
        <v>3.59</v>
      </c>
      <c r="D565" s="12">
        <v>43363</v>
      </c>
      <c r="E565" s="12">
        <v>0</v>
      </c>
      <c r="F565" s="18">
        <v>0</v>
      </c>
      <c r="G565" t="s">
        <v>10</v>
      </c>
      <c r="H565" t="s">
        <v>10</v>
      </c>
    </row>
    <row r="566" spans="1:8">
      <c r="A566" s="16" t="s">
        <v>529</v>
      </c>
      <c r="B566" s="12">
        <v>43469</v>
      </c>
      <c r="C566">
        <v>3.6</v>
      </c>
      <c r="D566" s="12">
        <v>43469</v>
      </c>
      <c r="E566" s="12">
        <v>0</v>
      </c>
      <c r="F566" s="18">
        <v>0</v>
      </c>
      <c r="G566" t="s">
        <v>10</v>
      </c>
      <c r="H566" t="s">
        <v>10</v>
      </c>
    </row>
    <row r="567" spans="1:8">
      <c r="A567" s="16" t="s">
        <v>81</v>
      </c>
      <c r="B567" s="12">
        <v>44882</v>
      </c>
      <c r="C567">
        <v>3.72</v>
      </c>
      <c r="D567" s="12">
        <v>40397</v>
      </c>
      <c r="E567" s="12">
        <v>4485</v>
      </c>
      <c r="F567" s="18">
        <v>9.9928701999999994E-2</v>
      </c>
      <c r="G567">
        <v>0.84</v>
      </c>
      <c r="H567">
        <v>0.23</v>
      </c>
    </row>
    <row r="568" spans="1:8">
      <c r="A568" s="16" t="s">
        <v>98</v>
      </c>
      <c r="B568" s="12">
        <v>41579</v>
      </c>
      <c r="C568">
        <v>3.44</v>
      </c>
      <c r="D568" s="12">
        <v>41579</v>
      </c>
      <c r="E568" s="12">
        <v>0</v>
      </c>
      <c r="F568" s="18">
        <v>0</v>
      </c>
      <c r="G568" t="s">
        <v>10</v>
      </c>
      <c r="H568" t="s">
        <v>10</v>
      </c>
    </row>
    <row r="569" spans="1:8">
      <c r="A569" s="16" t="s">
        <v>103</v>
      </c>
      <c r="B569" s="12">
        <v>42333</v>
      </c>
      <c r="C569">
        <v>3.5</v>
      </c>
      <c r="D569" s="12">
        <v>42333</v>
      </c>
      <c r="E569" s="12">
        <v>0</v>
      </c>
      <c r="F569" s="18">
        <v>0</v>
      </c>
      <c r="G569" t="s">
        <v>10</v>
      </c>
      <c r="H569" t="s">
        <v>10</v>
      </c>
    </row>
    <row r="570" spans="1:8">
      <c r="A570" s="16" t="s">
        <v>1468</v>
      </c>
      <c r="B570" s="12">
        <v>71062</v>
      </c>
      <c r="C570">
        <v>5.88</v>
      </c>
      <c r="D570" s="12">
        <v>36009</v>
      </c>
      <c r="E570" s="12">
        <v>35053</v>
      </c>
      <c r="F570" s="18">
        <v>0.49327347900000001</v>
      </c>
      <c r="G570">
        <v>3.19</v>
      </c>
      <c r="H570">
        <v>0.54</v>
      </c>
    </row>
    <row r="571" spans="1:8">
      <c r="A571" s="16" t="s">
        <v>91</v>
      </c>
      <c r="B571" s="12">
        <v>44940</v>
      </c>
      <c r="C571">
        <v>3.72</v>
      </c>
      <c r="D571" s="12">
        <v>40682</v>
      </c>
      <c r="E571" s="12">
        <v>4258</v>
      </c>
      <c r="F571" s="18">
        <v>9.4748553999999999E-2</v>
      </c>
      <c r="G571">
        <v>0.86</v>
      </c>
      <c r="H571">
        <v>0.23</v>
      </c>
    </row>
    <row r="572" spans="1:8">
      <c r="A572" s="16" t="s">
        <v>1002</v>
      </c>
      <c r="B572" s="12">
        <v>48779</v>
      </c>
      <c r="C572">
        <v>4.04</v>
      </c>
      <c r="D572" s="12">
        <v>44796</v>
      </c>
      <c r="E572" s="12">
        <v>3983</v>
      </c>
      <c r="F572" s="18">
        <v>8.1653989999999996E-2</v>
      </c>
      <c r="G572">
        <v>0.72</v>
      </c>
      <c r="H572">
        <v>0.18</v>
      </c>
    </row>
    <row r="573" spans="1:8">
      <c r="A573" s="16" t="s">
        <v>715</v>
      </c>
      <c r="B573" s="12">
        <v>44735</v>
      </c>
      <c r="C573">
        <v>3.7</v>
      </c>
      <c r="D573" s="12">
        <v>41426</v>
      </c>
      <c r="E573" s="12">
        <v>3309</v>
      </c>
      <c r="F573" s="18">
        <v>7.3968928000000003E-2</v>
      </c>
      <c r="G573">
        <v>0.8</v>
      </c>
      <c r="H573">
        <v>0.22</v>
      </c>
    </row>
    <row r="574" spans="1:8">
      <c r="A574" s="16" t="s">
        <v>1472</v>
      </c>
      <c r="B574" s="12">
        <v>70544</v>
      </c>
      <c r="C574">
        <v>5.84</v>
      </c>
      <c r="D574" s="12">
        <v>38267</v>
      </c>
      <c r="E574" s="12">
        <v>32277</v>
      </c>
      <c r="F574" s="18">
        <v>0.457544228</v>
      </c>
      <c r="G574">
        <v>3.22</v>
      </c>
      <c r="H574">
        <v>0.55000000000000004</v>
      </c>
    </row>
    <row r="575" spans="1:8">
      <c r="A575" s="16" t="s">
        <v>368</v>
      </c>
      <c r="B575" s="12">
        <v>42668</v>
      </c>
      <c r="C575">
        <v>3.53</v>
      </c>
      <c r="D575" s="12">
        <v>42668</v>
      </c>
      <c r="E575" s="12">
        <v>0</v>
      </c>
      <c r="F575" s="18">
        <v>0</v>
      </c>
      <c r="G575" t="s">
        <v>10</v>
      </c>
      <c r="H575" t="s">
        <v>10</v>
      </c>
    </row>
    <row r="576" spans="1:8">
      <c r="A576" s="16" t="s">
        <v>239</v>
      </c>
      <c r="B576" s="12">
        <v>42978</v>
      </c>
      <c r="C576">
        <v>3.56</v>
      </c>
      <c r="D576" s="12">
        <v>42978</v>
      </c>
      <c r="E576" s="12">
        <v>0</v>
      </c>
      <c r="F576" s="18">
        <v>0</v>
      </c>
      <c r="G576" t="s">
        <v>10</v>
      </c>
      <c r="H576" t="s">
        <v>10</v>
      </c>
    </row>
    <row r="577" spans="1:8">
      <c r="A577" s="16" t="s">
        <v>1024</v>
      </c>
      <c r="B577" s="12">
        <v>49913</v>
      </c>
      <c r="C577">
        <v>4.13</v>
      </c>
      <c r="D577" s="12">
        <v>43508</v>
      </c>
      <c r="E577" s="12">
        <v>6405</v>
      </c>
      <c r="F577" s="18">
        <v>0.12832328300000001</v>
      </c>
      <c r="G577">
        <v>0.71</v>
      </c>
      <c r="H577">
        <v>0.17</v>
      </c>
    </row>
    <row r="578" spans="1:8">
      <c r="A578" s="16" t="s">
        <v>45</v>
      </c>
      <c r="B578" s="12">
        <v>45188</v>
      </c>
      <c r="C578">
        <v>3.74</v>
      </c>
      <c r="D578" s="12">
        <v>40735</v>
      </c>
      <c r="E578" s="12">
        <v>4453</v>
      </c>
      <c r="F578" s="18">
        <v>9.8543860999999996E-2</v>
      </c>
      <c r="G578">
        <v>0.89</v>
      </c>
      <c r="H578">
        <v>0.24</v>
      </c>
    </row>
    <row r="579" spans="1:8">
      <c r="A579" s="16" t="s">
        <v>610</v>
      </c>
      <c r="B579" s="12">
        <v>43438</v>
      </c>
      <c r="C579">
        <v>3.6</v>
      </c>
      <c r="D579" s="12">
        <v>43438</v>
      </c>
      <c r="E579" s="12">
        <v>0</v>
      </c>
      <c r="F579" s="18">
        <v>0</v>
      </c>
      <c r="G579" t="s">
        <v>10</v>
      </c>
      <c r="H579" t="s">
        <v>10</v>
      </c>
    </row>
    <row r="580" spans="1:8">
      <c r="A580" s="16" t="s">
        <v>204</v>
      </c>
      <c r="B580" s="12">
        <v>42970</v>
      </c>
      <c r="C580">
        <v>3.56</v>
      </c>
      <c r="D580" s="12">
        <v>42970</v>
      </c>
      <c r="E580" s="12">
        <v>0</v>
      </c>
      <c r="F580" s="18">
        <v>0</v>
      </c>
      <c r="G580" t="s">
        <v>10</v>
      </c>
      <c r="H580" t="s">
        <v>10</v>
      </c>
    </row>
    <row r="581" spans="1:8">
      <c r="A581" s="16" t="s">
        <v>554</v>
      </c>
      <c r="B581" s="12">
        <v>47387</v>
      </c>
      <c r="C581">
        <v>3.92</v>
      </c>
      <c r="D581" s="12">
        <v>38988</v>
      </c>
      <c r="E581" s="12">
        <v>8399</v>
      </c>
      <c r="F581" s="18">
        <v>0.177242704</v>
      </c>
      <c r="G581">
        <v>0.99</v>
      </c>
      <c r="H581">
        <v>0.25</v>
      </c>
    </row>
    <row r="582" spans="1:8">
      <c r="A582" s="16" t="s">
        <v>602</v>
      </c>
      <c r="B582" s="12">
        <v>43003</v>
      </c>
      <c r="C582">
        <v>3.56</v>
      </c>
      <c r="D582" s="12">
        <v>43003</v>
      </c>
      <c r="E582" s="12">
        <v>0</v>
      </c>
      <c r="F582" s="18">
        <v>0</v>
      </c>
      <c r="G582" t="s">
        <v>10</v>
      </c>
      <c r="H582" t="s">
        <v>10</v>
      </c>
    </row>
    <row r="583" spans="1:8">
      <c r="A583" s="16" t="s">
        <v>59</v>
      </c>
      <c r="B583" s="12">
        <v>46097</v>
      </c>
      <c r="C583">
        <v>3.82</v>
      </c>
      <c r="D583" s="12">
        <v>39055</v>
      </c>
      <c r="E583" s="12">
        <v>7042</v>
      </c>
      <c r="F583" s="18">
        <v>0.15276482199999999</v>
      </c>
      <c r="G583">
        <v>0.78</v>
      </c>
      <c r="H583">
        <v>0.2</v>
      </c>
    </row>
    <row r="584" spans="1:8">
      <c r="A584" s="16" t="s">
        <v>855</v>
      </c>
      <c r="B584" s="12">
        <v>43002</v>
      </c>
      <c r="C584">
        <v>3.56</v>
      </c>
      <c r="D584" s="12">
        <v>43002</v>
      </c>
      <c r="E584" s="12">
        <v>0</v>
      </c>
      <c r="F584" s="18">
        <v>0</v>
      </c>
      <c r="G584" t="s">
        <v>10</v>
      </c>
      <c r="H584" t="s">
        <v>10</v>
      </c>
    </row>
    <row r="585" spans="1:8">
      <c r="A585" s="16" t="s">
        <v>399</v>
      </c>
      <c r="B585" s="12">
        <v>46498</v>
      </c>
      <c r="C585">
        <v>3.85</v>
      </c>
      <c r="D585" s="12">
        <v>40055</v>
      </c>
      <c r="E585" s="12">
        <v>6443</v>
      </c>
      <c r="F585" s="18">
        <v>0.1385651</v>
      </c>
      <c r="G585">
        <v>0.78</v>
      </c>
      <c r="H585">
        <v>0.2</v>
      </c>
    </row>
    <row r="586" spans="1:8">
      <c r="A586" s="16" t="s">
        <v>519</v>
      </c>
      <c r="B586" s="12">
        <v>42837</v>
      </c>
      <c r="C586">
        <v>3.55</v>
      </c>
      <c r="D586" s="12">
        <v>42837</v>
      </c>
      <c r="E586" s="12">
        <v>0</v>
      </c>
      <c r="F586" s="18">
        <v>0</v>
      </c>
      <c r="G586" t="s">
        <v>10</v>
      </c>
      <c r="H586" t="s">
        <v>10</v>
      </c>
    </row>
    <row r="587" spans="1:8">
      <c r="A587" s="16" t="s">
        <v>49</v>
      </c>
      <c r="B587" s="12">
        <v>45851</v>
      </c>
      <c r="C587">
        <v>3.8</v>
      </c>
      <c r="D587" s="12">
        <v>39762</v>
      </c>
      <c r="E587" s="12">
        <v>6089</v>
      </c>
      <c r="F587" s="18">
        <v>0.13279972100000001</v>
      </c>
      <c r="G587">
        <v>0.81</v>
      </c>
      <c r="H587">
        <v>0.21</v>
      </c>
    </row>
    <row r="588" spans="1:8">
      <c r="A588" s="16" t="s">
        <v>242</v>
      </c>
      <c r="B588" s="12">
        <v>43170</v>
      </c>
      <c r="C588">
        <v>3.57</v>
      </c>
      <c r="D588" s="12">
        <v>43170</v>
      </c>
      <c r="E588" s="12">
        <v>0</v>
      </c>
      <c r="F588" s="18">
        <v>0</v>
      </c>
      <c r="G588" t="s">
        <v>10</v>
      </c>
      <c r="H588" t="s">
        <v>10</v>
      </c>
    </row>
    <row r="589" spans="1:8">
      <c r="A589" s="16" t="s">
        <v>947</v>
      </c>
      <c r="B589" s="12">
        <v>43470</v>
      </c>
      <c r="C589">
        <v>3.6</v>
      </c>
      <c r="D589" s="12">
        <v>43470</v>
      </c>
      <c r="E589" s="12">
        <v>0</v>
      </c>
      <c r="F589" s="18">
        <v>0</v>
      </c>
      <c r="G589" t="s">
        <v>10</v>
      </c>
      <c r="H589" t="s">
        <v>10</v>
      </c>
    </row>
    <row r="590" spans="1:8">
      <c r="A590" s="16" t="s">
        <v>676</v>
      </c>
      <c r="B590" s="12">
        <v>42420</v>
      </c>
      <c r="C590">
        <v>3.51</v>
      </c>
      <c r="D590" s="12">
        <v>42420</v>
      </c>
      <c r="E590" s="12">
        <v>0</v>
      </c>
      <c r="F590" s="18">
        <v>0</v>
      </c>
      <c r="G590" t="s">
        <v>10</v>
      </c>
      <c r="H590" t="s">
        <v>10</v>
      </c>
    </row>
    <row r="591" spans="1:8">
      <c r="A591" s="16" t="s">
        <v>67</v>
      </c>
      <c r="B591" s="12">
        <v>43741</v>
      </c>
      <c r="C591">
        <v>3.62</v>
      </c>
      <c r="D591" s="12">
        <v>41639</v>
      </c>
      <c r="E591" s="12">
        <v>2102</v>
      </c>
      <c r="F591" s="18">
        <v>4.8055599999999997E-2</v>
      </c>
      <c r="G591">
        <v>1.23</v>
      </c>
      <c r="H591">
        <v>0.34</v>
      </c>
    </row>
    <row r="592" spans="1:8">
      <c r="A592" s="16" t="s">
        <v>56</v>
      </c>
      <c r="B592" s="12">
        <v>43600</v>
      </c>
      <c r="C592">
        <v>3.61</v>
      </c>
      <c r="D592" s="12">
        <v>41317</v>
      </c>
      <c r="E592" s="12">
        <v>2283</v>
      </c>
      <c r="F592" s="18">
        <v>5.2362384999999997E-2</v>
      </c>
      <c r="G592">
        <v>0.85</v>
      </c>
      <c r="H592">
        <v>0.24</v>
      </c>
    </row>
    <row r="593" spans="1:8">
      <c r="A593" s="16" t="s">
        <v>106</v>
      </c>
      <c r="B593" s="12">
        <v>42858</v>
      </c>
      <c r="C593">
        <v>3.55</v>
      </c>
      <c r="D593" s="12">
        <v>42858</v>
      </c>
      <c r="E593" s="12">
        <v>0</v>
      </c>
      <c r="F593" s="18">
        <v>0</v>
      </c>
      <c r="G593" t="s">
        <v>10</v>
      </c>
      <c r="H593" t="s">
        <v>10</v>
      </c>
    </row>
    <row r="594" spans="1:8">
      <c r="A594" s="16" t="s">
        <v>565</v>
      </c>
      <c r="B594" s="12">
        <v>43409</v>
      </c>
      <c r="C594">
        <v>3.59</v>
      </c>
      <c r="D594" s="12">
        <v>43409</v>
      </c>
      <c r="E594" s="12">
        <v>0</v>
      </c>
      <c r="F594" s="18">
        <v>0</v>
      </c>
      <c r="G594" t="s">
        <v>10</v>
      </c>
      <c r="H594" t="s">
        <v>10</v>
      </c>
    </row>
    <row r="595" spans="1:8">
      <c r="A595" s="16" t="s">
        <v>951</v>
      </c>
      <c r="B595" s="12">
        <v>46987</v>
      </c>
      <c r="C595">
        <v>3.89</v>
      </c>
      <c r="D595" s="12">
        <v>40224</v>
      </c>
      <c r="E595" s="12">
        <v>6763</v>
      </c>
      <c r="F595" s="18">
        <v>0.143933428</v>
      </c>
      <c r="G595">
        <v>1.35</v>
      </c>
      <c r="H595">
        <v>0.35</v>
      </c>
    </row>
    <row r="596" spans="1:8">
      <c r="A596" s="16" t="s">
        <v>255</v>
      </c>
      <c r="B596" s="12">
        <v>42776</v>
      </c>
      <c r="C596">
        <v>3.54</v>
      </c>
      <c r="D596" s="12">
        <v>42776</v>
      </c>
      <c r="E596" s="12">
        <v>0</v>
      </c>
      <c r="F596" s="18">
        <v>0</v>
      </c>
      <c r="G596" t="s">
        <v>10</v>
      </c>
      <c r="H596" t="s">
        <v>10</v>
      </c>
    </row>
    <row r="597" spans="1:8">
      <c r="A597" s="16" t="s">
        <v>511</v>
      </c>
      <c r="B597" s="12">
        <v>47063</v>
      </c>
      <c r="C597">
        <v>3.9</v>
      </c>
      <c r="D597" s="12">
        <v>39079</v>
      </c>
      <c r="E597" s="12">
        <v>7984</v>
      </c>
      <c r="F597" s="18">
        <v>0.16964494399999999</v>
      </c>
      <c r="G597">
        <v>0.77</v>
      </c>
      <c r="H597">
        <v>0.2</v>
      </c>
    </row>
    <row r="598" spans="1:8">
      <c r="A598" s="16" t="s">
        <v>606</v>
      </c>
      <c r="B598" s="12">
        <v>42817</v>
      </c>
      <c r="C598">
        <v>3.55</v>
      </c>
      <c r="D598" s="12">
        <v>42817</v>
      </c>
      <c r="E598" s="12">
        <v>0</v>
      </c>
      <c r="F598" s="18">
        <v>0</v>
      </c>
      <c r="G598" t="s">
        <v>10</v>
      </c>
      <c r="H598" t="s">
        <v>10</v>
      </c>
    </row>
    <row r="599" spans="1:8">
      <c r="A599" s="16" t="s">
        <v>589</v>
      </c>
      <c r="B599" s="12">
        <v>48840</v>
      </c>
      <c r="C599">
        <v>4.04</v>
      </c>
      <c r="D599" s="12">
        <v>39446</v>
      </c>
      <c r="E599" s="12">
        <v>9394</v>
      </c>
      <c r="F599" s="18">
        <v>0.192342342</v>
      </c>
      <c r="G599">
        <v>1.41</v>
      </c>
      <c r="H599">
        <v>0.35</v>
      </c>
    </row>
    <row r="600" spans="1:8">
      <c r="A600" s="16" t="s">
        <v>2905</v>
      </c>
      <c r="B600" s="12">
        <v>65134</v>
      </c>
      <c r="C600">
        <v>5.39</v>
      </c>
      <c r="D600" s="12">
        <v>59466</v>
      </c>
      <c r="E600" s="12">
        <v>5668</v>
      </c>
      <c r="F600" s="18">
        <v>8.7020604000000001E-2</v>
      </c>
      <c r="G600">
        <v>1.86</v>
      </c>
      <c r="H600">
        <v>0.35</v>
      </c>
    </row>
    <row r="601" spans="1:8">
      <c r="A601" s="16" t="s">
        <v>960</v>
      </c>
      <c r="B601" s="12">
        <v>43575</v>
      </c>
      <c r="C601">
        <v>3.61</v>
      </c>
      <c r="D601" s="12">
        <v>43575</v>
      </c>
      <c r="E601" s="12">
        <v>0</v>
      </c>
      <c r="F601" s="18">
        <v>0</v>
      </c>
      <c r="G601" t="s">
        <v>10</v>
      </c>
      <c r="H601" t="s">
        <v>10</v>
      </c>
    </row>
    <row r="602" spans="1:8">
      <c r="A602" s="16" t="s">
        <v>1125</v>
      </c>
      <c r="B602" s="12">
        <v>48294</v>
      </c>
      <c r="C602">
        <v>4</v>
      </c>
      <c r="D602" s="12">
        <v>48294</v>
      </c>
      <c r="E602" s="12">
        <v>0</v>
      </c>
      <c r="F602" s="18">
        <v>0</v>
      </c>
      <c r="G602" t="s">
        <v>10</v>
      </c>
      <c r="H602" t="s">
        <v>10</v>
      </c>
    </row>
    <row r="603" spans="1:8">
      <c r="A603" s="16" t="s">
        <v>2043</v>
      </c>
      <c r="B603" s="12">
        <v>17881</v>
      </c>
      <c r="C603">
        <v>1.48</v>
      </c>
      <c r="D603" s="12">
        <v>17088</v>
      </c>
      <c r="E603" s="12">
        <v>793</v>
      </c>
      <c r="F603" s="18">
        <v>4.4348749999999999E-2</v>
      </c>
      <c r="G603" t="s">
        <v>10</v>
      </c>
      <c r="H603" t="s">
        <v>10</v>
      </c>
    </row>
    <row r="604" spans="1:8">
      <c r="A604" s="16" t="s">
        <v>1512</v>
      </c>
      <c r="B604" s="12">
        <v>48201</v>
      </c>
      <c r="C604">
        <v>3.99</v>
      </c>
      <c r="D604" s="12">
        <v>48201</v>
      </c>
      <c r="E604" s="12">
        <v>0</v>
      </c>
      <c r="F604" s="18">
        <v>0</v>
      </c>
      <c r="G604" t="s">
        <v>10</v>
      </c>
      <c r="H604" t="s">
        <v>10</v>
      </c>
    </row>
    <row r="605" spans="1:8">
      <c r="A605" s="16" t="s">
        <v>1980</v>
      </c>
      <c r="B605" s="12">
        <v>78549</v>
      </c>
      <c r="C605">
        <v>6.5</v>
      </c>
      <c r="D605" s="12">
        <v>33307</v>
      </c>
      <c r="E605" s="12">
        <v>45242</v>
      </c>
      <c r="F605" s="18">
        <v>0.57597168600000004</v>
      </c>
      <c r="G605">
        <v>4.24</v>
      </c>
      <c r="H605">
        <v>0.65</v>
      </c>
    </row>
    <row r="606" spans="1:8">
      <c r="A606" s="16" t="s">
        <v>2000</v>
      </c>
      <c r="B606" s="12">
        <v>75749</v>
      </c>
      <c r="C606">
        <v>6.27</v>
      </c>
      <c r="D606" s="12">
        <v>34436</v>
      </c>
      <c r="E606" s="12">
        <v>41313</v>
      </c>
      <c r="F606" s="18">
        <v>0.54539333899999998</v>
      </c>
      <c r="G606">
        <v>4.13</v>
      </c>
      <c r="H606">
        <v>0.66</v>
      </c>
    </row>
    <row r="607" spans="1:8">
      <c r="A607" s="16" t="s">
        <v>2136</v>
      </c>
      <c r="B607" s="12">
        <v>65653</v>
      </c>
      <c r="C607">
        <v>5.44</v>
      </c>
      <c r="D607" s="12">
        <v>39558</v>
      </c>
      <c r="E607" s="12">
        <v>26095</v>
      </c>
      <c r="F607" s="18">
        <v>0.39746850900000003</v>
      </c>
      <c r="G607">
        <v>3.73</v>
      </c>
      <c r="H607">
        <v>0.69</v>
      </c>
    </row>
    <row r="608" spans="1:8">
      <c r="A608" s="16" t="s">
        <v>458</v>
      </c>
      <c r="B608" s="12">
        <v>43387</v>
      </c>
      <c r="C608">
        <v>3.59</v>
      </c>
      <c r="D608" s="12">
        <v>43387</v>
      </c>
      <c r="E608" s="12">
        <v>0</v>
      </c>
      <c r="F608" s="18">
        <v>0</v>
      </c>
      <c r="G608" t="s">
        <v>10</v>
      </c>
      <c r="H608" t="s">
        <v>10</v>
      </c>
    </row>
    <row r="609" spans="1:8">
      <c r="A609" s="16" t="s">
        <v>474</v>
      </c>
      <c r="B609" s="12">
        <v>43010</v>
      </c>
      <c r="C609">
        <v>3.56</v>
      </c>
      <c r="D609" s="12">
        <v>43010</v>
      </c>
      <c r="E609" s="12">
        <v>0</v>
      </c>
      <c r="F609" s="18">
        <v>0</v>
      </c>
      <c r="G609" t="s">
        <v>10</v>
      </c>
      <c r="H609" t="s">
        <v>10</v>
      </c>
    </row>
    <row r="610" spans="1:8">
      <c r="A610" s="16" t="s">
        <v>463</v>
      </c>
      <c r="B610" s="12">
        <v>42795</v>
      </c>
      <c r="C610">
        <v>3.54</v>
      </c>
      <c r="D610" s="12">
        <v>42795</v>
      </c>
      <c r="E610" s="12">
        <v>0</v>
      </c>
      <c r="F610" s="18">
        <v>0</v>
      </c>
      <c r="G610" t="s">
        <v>10</v>
      </c>
      <c r="H610" t="s">
        <v>10</v>
      </c>
    </row>
    <row r="611" spans="1:8">
      <c r="A611" s="16" t="s">
        <v>450</v>
      </c>
      <c r="B611" s="12">
        <v>44287</v>
      </c>
      <c r="C611">
        <v>3.67</v>
      </c>
      <c r="D611" s="12">
        <v>44287</v>
      </c>
      <c r="E611" s="12">
        <v>0</v>
      </c>
      <c r="F611" s="18">
        <v>0</v>
      </c>
      <c r="G611" t="s">
        <v>10</v>
      </c>
      <c r="H611" t="s">
        <v>10</v>
      </c>
    </row>
    <row r="612" spans="1:8">
      <c r="A612" s="16" t="s">
        <v>426</v>
      </c>
      <c r="B612" s="12">
        <v>42960</v>
      </c>
      <c r="C612">
        <v>3.56</v>
      </c>
      <c r="D612" s="12">
        <v>42960</v>
      </c>
      <c r="E612" s="12">
        <v>0</v>
      </c>
      <c r="F612" s="18">
        <v>0</v>
      </c>
      <c r="G612" t="s">
        <v>10</v>
      </c>
      <c r="H612" t="s">
        <v>10</v>
      </c>
    </row>
    <row r="613" spans="1:8">
      <c r="A613" s="16" t="s">
        <v>925</v>
      </c>
      <c r="B613" s="12">
        <v>42584</v>
      </c>
      <c r="C613">
        <v>3.53</v>
      </c>
      <c r="D613" s="12">
        <v>42584</v>
      </c>
      <c r="E613" s="12">
        <v>0</v>
      </c>
      <c r="F613" s="18">
        <v>0</v>
      </c>
      <c r="G613" t="s">
        <v>10</v>
      </c>
      <c r="H613" t="s">
        <v>10</v>
      </c>
    </row>
    <row r="614" spans="1:8">
      <c r="A614" s="16" t="s">
        <v>1984</v>
      </c>
      <c r="B614" s="12">
        <v>74184</v>
      </c>
      <c r="C614">
        <v>6.14</v>
      </c>
      <c r="D614" s="12">
        <v>35109</v>
      </c>
      <c r="E614" s="12">
        <v>39075</v>
      </c>
      <c r="F614" s="18">
        <v>0.52673083099999995</v>
      </c>
      <c r="G614">
        <v>3.65</v>
      </c>
      <c r="H614">
        <v>0.59</v>
      </c>
    </row>
    <row r="615" spans="1:8">
      <c r="A615" s="16" t="s">
        <v>2128</v>
      </c>
      <c r="B615" s="12">
        <v>65669</v>
      </c>
      <c r="C615">
        <v>5.44</v>
      </c>
      <c r="D615" s="12">
        <v>35845</v>
      </c>
      <c r="E615" s="12">
        <v>29824</v>
      </c>
      <c r="F615" s="18">
        <v>0.45415645100000002</v>
      </c>
      <c r="G615">
        <v>3.88</v>
      </c>
      <c r="H615">
        <v>0.71</v>
      </c>
    </row>
    <row r="616" spans="1:8">
      <c r="A616" s="16" t="s">
        <v>422</v>
      </c>
      <c r="B616" s="12">
        <v>48560</v>
      </c>
      <c r="C616">
        <v>4.0199999999999996</v>
      </c>
      <c r="D616" s="12">
        <v>37706</v>
      </c>
      <c r="E616" s="12">
        <v>10854</v>
      </c>
      <c r="F616" s="18">
        <v>0.223517298</v>
      </c>
      <c r="G616">
        <v>1.07</v>
      </c>
      <c r="H616">
        <v>0.27</v>
      </c>
    </row>
    <row r="617" spans="1:8">
      <c r="A617" s="16" t="s">
        <v>593</v>
      </c>
      <c r="B617" s="12">
        <v>48638</v>
      </c>
      <c r="C617">
        <v>4.03</v>
      </c>
      <c r="D617" s="12">
        <v>39102</v>
      </c>
      <c r="E617" s="12">
        <v>9536</v>
      </c>
      <c r="F617" s="18">
        <v>0.19606069300000001</v>
      </c>
      <c r="G617">
        <v>1.4</v>
      </c>
      <c r="H617">
        <v>0.35</v>
      </c>
    </row>
    <row r="618" spans="1:8">
      <c r="A618" s="16" t="s">
        <v>595</v>
      </c>
      <c r="B618" s="12">
        <v>48640</v>
      </c>
      <c r="C618">
        <v>4.03</v>
      </c>
      <c r="D618" s="12">
        <v>39183</v>
      </c>
      <c r="E618" s="12">
        <v>9457</v>
      </c>
      <c r="F618" s="18">
        <v>0.194428454</v>
      </c>
      <c r="G618">
        <v>1.41</v>
      </c>
      <c r="H618">
        <v>0.35</v>
      </c>
    </row>
    <row r="619" spans="1:8">
      <c r="A619" s="16" t="s">
        <v>380</v>
      </c>
      <c r="B619" s="12">
        <v>41722</v>
      </c>
      <c r="C619">
        <v>3.45</v>
      </c>
      <c r="D619" s="12">
        <v>41722</v>
      </c>
      <c r="E619" s="12">
        <v>0</v>
      </c>
      <c r="F619" s="18">
        <v>0</v>
      </c>
      <c r="G619" t="s">
        <v>10</v>
      </c>
      <c r="H619" t="s">
        <v>10</v>
      </c>
    </row>
    <row r="620" spans="1:8">
      <c r="A620" s="16" t="s">
        <v>1077</v>
      </c>
      <c r="B620" s="12">
        <v>54243</v>
      </c>
      <c r="C620">
        <v>4.49</v>
      </c>
      <c r="D620" s="12">
        <v>35463</v>
      </c>
      <c r="E620" s="12">
        <v>18780</v>
      </c>
      <c r="F620" s="18">
        <v>0.346219789</v>
      </c>
      <c r="G620">
        <v>1.8</v>
      </c>
      <c r="H620">
        <v>0.4</v>
      </c>
    </row>
    <row r="621" spans="1:8">
      <c r="A621" s="16" t="s">
        <v>1079</v>
      </c>
      <c r="B621" s="12">
        <v>54975</v>
      </c>
      <c r="C621">
        <v>4.55</v>
      </c>
      <c r="D621" s="12">
        <v>35589</v>
      </c>
      <c r="E621" s="12">
        <v>19386</v>
      </c>
      <c r="F621" s="18">
        <v>0.35263301499999999</v>
      </c>
      <c r="G621">
        <v>1.8</v>
      </c>
      <c r="H621">
        <v>0.4</v>
      </c>
    </row>
    <row r="622" spans="1:8">
      <c r="A622" s="16" t="s">
        <v>445</v>
      </c>
      <c r="B622" s="12">
        <v>43269</v>
      </c>
      <c r="C622">
        <v>3.58</v>
      </c>
      <c r="D622" s="12">
        <v>43269</v>
      </c>
      <c r="E622" s="12">
        <v>0</v>
      </c>
      <c r="F622" s="18">
        <v>0</v>
      </c>
      <c r="G622" t="s">
        <v>10</v>
      </c>
      <c r="H622" t="s">
        <v>10</v>
      </c>
    </row>
    <row r="623" spans="1:8">
      <c r="A623" s="16" t="s">
        <v>2246</v>
      </c>
      <c r="B623" s="12">
        <v>83228</v>
      </c>
      <c r="C623">
        <v>6.89</v>
      </c>
      <c r="D623" s="12">
        <v>26783</v>
      </c>
      <c r="E623" s="12">
        <v>56445</v>
      </c>
      <c r="F623" s="18">
        <v>0.67819724100000001</v>
      </c>
      <c r="G623">
        <v>5.01</v>
      </c>
      <c r="H623">
        <v>0.73</v>
      </c>
    </row>
    <row r="624" spans="1:8">
      <c r="A624" s="16" t="s">
        <v>2274</v>
      </c>
      <c r="B624" s="12">
        <v>75015</v>
      </c>
      <c r="C624">
        <v>6.21</v>
      </c>
      <c r="D624" s="12">
        <v>39968</v>
      </c>
      <c r="E624" s="12">
        <v>35047</v>
      </c>
      <c r="F624" s="18">
        <v>0.46719989299999998</v>
      </c>
      <c r="G624">
        <v>3.79</v>
      </c>
      <c r="H624">
        <v>0.61</v>
      </c>
    </row>
    <row r="625" spans="1:8">
      <c r="A625" s="16" t="s">
        <v>1704</v>
      </c>
      <c r="B625" s="12">
        <v>64470</v>
      </c>
      <c r="C625">
        <v>5.34</v>
      </c>
      <c r="D625" s="12">
        <v>35793</v>
      </c>
      <c r="E625" s="12">
        <v>28677</v>
      </c>
      <c r="F625" s="18">
        <v>0.44481154000000001</v>
      </c>
      <c r="G625">
        <v>3.76</v>
      </c>
      <c r="H625">
        <v>0.7</v>
      </c>
    </row>
    <row r="626" spans="1:8">
      <c r="A626" s="16" t="s">
        <v>2944</v>
      </c>
      <c r="B626" s="12">
        <v>91744</v>
      </c>
      <c r="C626">
        <v>7.6</v>
      </c>
      <c r="D626" s="12">
        <v>19261</v>
      </c>
      <c r="E626" s="12">
        <v>72483</v>
      </c>
      <c r="F626" s="18">
        <v>0.79005711499999998</v>
      </c>
      <c r="G626">
        <v>6.1</v>
      </c>
      <c r="H626">
        <v>0.8</v>
      </c>
    </row>
    <row r="627" spans="1:8">
      <c r="A627" s="16" t="s">
        <v>1797</v>
      </c>
      <c r="B627" s="12">
        <v>97345</v>
      </c>
      <c r="C627">
        <v>8.06</v>
      </c>
      <c r="D627" s="12">
        <v>19097</v>
      </c>
      <c r="E627" s="12">
        <v>78248</v>
      </c>
      <c r="F627" s="18">
        <v>0.80382145999999999</v>
      </c>
      <c r="G627">
        <v>6.51</v>
      </c>
      <c r="H627">
        <v>0.81</v>
      </c>
    </row>
    <row r="628" spans="1:8">
      <c r="A628" s="16" t="s">
        <v>1690</v>
      </c>
      <c r="B628" s="12">
        <v>66945</v>
      </c>
      <c r="C628">
        <v>5.54</v>
      </c>
      <c r="D628" s="12">
        <v>35275</v>
      </c>
      <c r="E628" s="12">
        <v>31670</v>
      </c>
      <c r="F628" s="18">
        <v>0.47307491200000001</v>
      </c>
      <c r="G628">
        <v>4.13</v>
      </c>
      <c r="H628">
        <v>0.75</v>
      </c>
    </row>
    <row r="629" spans="1:8">
      <c r="A629" s="16" t="s">
        <v>1299</v>
      </c>
      <c r="B629" s="12">
        <v>46473</v>
      </c>
      <c r="C629">
        <v>3.85</v>
      </c>
      <c r="D629" s="12">
        <v>46473</v>
      </c>
      <c r="E629" s="12">
        <v>0</v>
      </c>
      <c r="F629" s="18">
        <v>0</v>
      </c>
      <c r="G629" t="s">
        <v>10</v>
      </c>
      <c r="H629" t="s">
        <v>10</v>
      </c>
    </row>
    <row r="630" spans="1:8">
      <c r="A630" s="16" t="s">
        <v>285</v>
      </c>
      <c r="B630" s="12">
        <v>42813</v>
      </c>
      <c r="C630">
        <v>3.54</v>
      </c>
      <c r="D630" s="12">
        <v>42813</v>
      </c>
      <c r="E630" s="12">
        <v>0</v>
      </c>
      <c r="F630" s="18">
        <v>0</v>
      </c>
      <c r="G630" t="s">
        <v>10</v>
      </c>
      <c r="H630" t="s">
        <v>10</v>
      </c>
    </row>
    <row r="631" spans="1:8">
      <c r="A631" s="16" t="s">
        <v>2112</v>
      </c>
      <c r="B631" s="12">
        <v>58106</v>
      </c>
      <c r="C631">
        <v>4.8099999999999996</v>
      </c>
      <c r="D631" s="12">
        <v>58106</v>
      </c>
      <c r="E631" s="12">
        <v>0</v>
      </c>
      <c r="F631" s="18">
        <v>0</v>
      </c>
      <c r="G631" t="s">
        <v>10</v>
      </c>
      <c r="H631" t="s">
        <v>10</v>
      </c>
    </row>
    <row r="632" spans="1:8">
      <c r="A632" s="16" t="s">
        <v>374</v>
      </c>
      <c r="B632" s="12">
        <v>42632</v>
      </c>
      <c r="C632">
        <v>3.53</v>
      </c>
      <c r="D632" s="12">
        <v>42632</v>
      </c>
      <c r="E632" s="12">
        <v>0</v>
      </c>
      <c r="F632" s="18">
        <v>0</v>
      </c>
      <c r="G632" t="s">
        <v>10</v>
      </c>
      <c r="H632" t="s">
        <v>10</v>
      </c>
    </row>
    <row r="633" spans="1:8">
      <c r="A633" s="16" t="s">
        <v>371</v>
      </c>
      <c r="B633" s="12">
        <v>42470</v>
      </c>
      <c r="C633">
        <v>3.52</v>
      </c>
      <c r="D633" s="12">
        <v>42470</v>
      </c>
      <c r="E633" s="12">
        <v>0</v>
      </c>
      <c r="F633" s="18">
        <v>0</v>
      </c>
      <c r="G633" t="s">
        <v>10</v>
      </c>
      <c r="H633" t="s">
        <v>10</v>
      </c>
    </row>
    <row r="634" spans="1:8">
      <c r="A634" s="16" t="s">
        <v>1084</v>
      </c>
      <c r="B634" s="12">
        <v>53951</v>
      </c>
      <c r="C634">
        <v>4.47</v>
      </c>
      <c r="D634" s="12">
        <v>36960</v>
      </c>
      <c r="E634" s="12">
        <v>16991</v>
      </c>
      <c r="F634" s="18">
        <v>0.31493392199999998</v>
      </c>
      <c r="G634">
        <v>1.79</v>
      </c>
      <c r="H634">
        <v>0.4</v>
      </c>
    </row>
    <row r="635" spans="1:8">
      <c r="A635" s="16" t="s">
        <v>1081</v>
      </c>
      <c r="B635" s="12">
        <v>53926</v>
      </c>
      <c r="C635">
        <v>4.46</v>
      </c>
      <c r="D635" s="12">
        <v>35802</v>
      </c>
      <c r="E635" s="12">
        <v>18124</v>
      </c>
      <c r="F635" s="18">
        <v>0.33609019800000001</v>
      </c>
      <c r="G635">
        <v>1.79</v>
      </c>
      <c r="H635">
        <v>0.4</v>
      </c>
    </row>
    <row r="636" spans="1:8">
      <c r="A636" s="16" t="s">
        <v>2749</v>
      </c>
      <c r="B636" s="12">
        <v>65973</v>
      </c>
      <c r="C636">
        <v>5.46</v>
      </c>
      <c r="D636" s="12">
        <v>60431</v>
      </c>
      <c r="E636" s="12">
        <v>5542</v>
      </c>
      <c r="F636" s="18">
        <v>8.4004062000000004E-2</v>
      </c>
      <c r="G636">
        <v>1.07</v>
      </c>
      <c r="H636">
        <v>0.2</v>
      </c>
    </row>
    <row r="637" spans="1:8">
      <c r="A637" s="16" t="s">
        <v>1216</v>
      </c>
      <c r="B637" s="12">
        <v>60639</v>
      </c>
      <c r="C637">
        <v>5.0199999999999996</v>
      </c>
      <c r="D637" s="12">
        <v>36843</v>
      </c>
      <c r="E637" s="12">
        <v>23796</v>
      </c>
      <c r="F637" s="18">
        <v>0.39242071899999997</v>
      </c>
      <c r="G637">
        <v>2.4500000000000002</v>
      </c>
      <c r="H637">
        <v>0.49</v>
      </c>
    </row>
    <row r="638" spans="1:8">
      <c r="A638" s="16" t="s">
        <v>1223</v>
      </c>
      <c r="B638" s="12">
        <v>60250</v>
      </c>
      <c r="C638">
        <v>4.99</v>
      </c>
      <c r="D638" s="12">
        <v>37620</v>
      </c>
      <c r="E638" s="12">
        <v>22630</v>
      </c>
      <c r="F638" s="18">
        <v>0.37560166</v>
      </c>
      <c r="G638">
        <v>2.2799999999999998</v>
      </c>
      <c r="H638">
        <v>0.46</v>
      </c>
    </row>
    <row r="639" spans="1:8">
      <c r="A639" s="16" t="s">
        <v>1225</v>
      </c>
      <c r="B639" s="12">
        <v>60841</v>
      </c>
      <c r="C639">
        <v>5.04</v>
      </c>
      <c r="D639" s="12">
        <v>36821</v>
      </c>
      <c r="E639" s="12">
        <v>24020</v>
      </c>
      <c r="F639" s="18">
        <v>0.39479955999999999</v>
      </c>
      <c r="G639">
        <v>2.36</v>
      </c>
      <c r="H639">
        <v>0.47</v>
      </c>
    </row>
    <row r="640" spans="1:8">
      <c r="A640" s="16" t="s">
        <v>1246</v>
      </c>
      <c r="B640" s="12">
        <v>63401</v>
      </c>
      <c r="C640">
        <v>5.25</v>
      </c>
      <c r="D640" s="12">
        <v>34052</v>
      </c>
      <c r="E640" s="12">
        <v>29349</v>
      </c>
      <c r="F640" s="18">
        <v>0.46291068000000002</v>
      </c>
      <c r="G640">
        <v>2.72</v>
      </c>
      <c r="H640">
        <v>0.52</v>
      </c>
    </row>
    <row r="641" spans="1:8">
      <c r="A641" s="16" t="s">
        <v>1197</v>
      </c>
      <c r="B641" s="12">
        <v>62879</v>
      </c>
      <c r="C641">
        <v>5.21</v>
      </c>
      <c r="D641" s="12">
        <v>37817</v>
      </c>
      <c r="E641" s="12">
        <v>25062</v>
      </c>
      <c r="F641" s="18">
        <v>0.39857504100000002</v>
      </c>
      <c r="G641">
        <v>3.03</v>
      </c>
      <c r="H641">
        <v>0.57999999999999996</v>
      </c>
    </row>
    <row r="642" spans="1:8">
      <c r="A642" s="16" t="s">
        <v>1268</v>
      </c>
      <c r="B642" s="12">
        <v>51003</v>
      </c>
      <c r="C642">
        <v>4.22</v>
      </c>
      <c r="D642" s="12">
        <v>51003</v>
      </c>
      <c r="E642" s="12">
        <v>0</v>
      </c>
      <c r="F642" s="18">
        <v>0</v>
      </c>
      <c r="G642" t="s">
        <v>10</v>
      </c>
      <c r="H642" t="s">
        <v>10</v>
      </c>
    </row>
    <row r="643" spans="1:8">
      <c r="A643" s="16" t="s">
        <v>1276</v>
      </c>
      <c r="B643" s="12">
        <v>48315</v>
      </c>
      <c r="C643">
        <v>4</v>
      </c>
      <c r="D643" s="12">
        <v>48315</v>
      </c>
      <c r="E643" s="12">
        <v>0</v>
      </c>
      <c r="F643" s="18">
        <v>0</v>
      </c>
      <c r="G643" t="s">
        <v>10</v>
      </c>
      <c r="H643" t="s">
        <v>10</v>
      </c>
    </row>
    <row r="644" spans="1:8">
      <c r="A644" s="16" t="s">
        <v>1270</v>
      </c>
      <c r="B644" s="12">
        <v>63282</v>
      </c>
      <c r="C644">
        <v>5.24</v>
      </c>
      <c r="D644" s="12">
        <v>37228</v>
      </c>
      <c r="E644" s="12">
        <v>26054</v>
      </c>
      <c r="F644" s="18">
        <v>0.41171265099999999</v>
      </c>
      <c r="G644">
        <v>3.43</v>
      </c>
      <c r="H644">
        <v>0.65</v>
      </c>
    </row>
    <row r="645" spans="1:8">
      <c r="A645" s="16" t="s">
        <v>1261</v>
      </c>
      <c r="B645" s="12">
        <v>66469</v>
      </c>
      <c r="C645">
        <v>5.5</v>
      </c>
      <c r="D645" s="12">
        <v>33457</v>
      </c>
      <c r="E645" s="12">
        <v>33012</v>
      </c>
      <c r="F645" s="18">
        <v>0.49665257499999999</v>
      </c>
      <c r="G645">
        <v>3.31</v>
      </c>
      <c r="H645">
        <v>0.6</v>
      </c>
    </row>
    <row r="646" spans="1:8">
      <c r="A646" s="16" t="s">
        <v>2945</v>
      </c>
      <c r="B646" s="12">
        <v>58661</v>
      </c>
      <c r="C646">
        <v>4.8600000000000003</v>
      </c>
      <c r="D646" s="12">
        <v>31476</v>
      </c>
      <c r="E646" s="12">
        <v>27185</v>
      </c>
      <c r="F646" s="18">
        <v>0.46342544499999999</v>
      </c>
      <c r="G646">
        <v>2.87</v>
      </c>
      <c r="H646">
        <v>0.59</v>
      </c>
    </row>
    <row r="647" spans="1:8">
      <c r="A647" s="16" t="s">
        <v>581</v>
      </c>
      <c r="B647" s="12">
        <v>43518</v>
      </c>
      <c r="C647">
        <v>3.6</v>
      </c>
      <c r="D647" s="12">
        <v>43518</v>
      </c>
      <c r="E647" s="12">
        <v>0</v>
      </c>
      <c r="F647" s="18">
        <v>0</v>
      </c>
      <c r="G647" t="s">
        <v>10</v>
      </c>
      <c r="H647" t="s">
        <v>10</v>
      </c>
    </row>
    <row r="648" spans="1:8">
      <c r="A648" s="16" t="s">
        <v>863</v>
      </c>
      <c r="B648" s="12">
        <v>43129</v>
      </c>
      <c r="C648">
        <v>3.57</v>
      </c>
      <c r="D648" s="12">
        <v>43129</v>
      </c>
      <c r="E648" s="12">
        <v>0</v>
      </c>
      <c r="F648" s="18">
        <v>0</v>
      </c>
      <c r="G648" t="s">
        <v>10</v>
      </c>
      <c r="H648" t="s">
        <v>10</v>
      </c>
    </row>
    <row r="649" spans="1:8">
      <c r="A649" s="16" t="s">
        <v>1030</v>
      </c>
      <c r="B649" s="12">
        <v>48086</v>
      </c>
      <c r="C649">
        <v>3.98</v>
      </c>
      <c r="D649" s="12">
        <v>44409</v>
      </c>
      <c r="E649" s="12">
        <v>3677</v>
      </c>
      <c r="F649" s="18">
        <v>7.6467163000000005E-2</v>
      </c>
      <c r="G649">
        <v>0.89</v>
      </c>
      <c r="H649">
        <v>0.22</v>
      </c>
    </row>
    <row r="650" spans="1:8">
      <c r="A650" s="16" t="s">
        <v>1036</v>
      </c>
      <c r="B650" s="12">
        <v>48435</v>
      </c>
      <c r="C650">
        <v>4.01</v>
      </c>
      <c r="D650" s="12">
        <v>44629</v>
      </c>
      <c r="E650" s="12">
        <v>3806</v>
      </c>
      <c r="F650" s="18">
        <v>7.8579540000000003E-2</v>
      </c>
      <c r="G650">
        <v>0.98</v>
      </c>
      <c r="H650">
        <v>0.24</v>
      </c>
    </row>
    <row r="651" spans="1:8">
      <c r="A651" s="16" t="s">
        <v>1032</v>
      </c>
      <c r="B651" s="12">
        <v>48248</v>
      </c>
      <c r="C651">
        <v>3.99</v>
      </c>
      <c r="D651" s="12">
        <v>45141</v>
      </c>
      <c r="E651" s="12">
        <v>3107</v>
      </c>
      <c r="F651" s="18">
        <v>6.4396452000000007E-2</v>
      </c>
      <c r="G651">
        <v>0.97</v>
      </c>
      <c r="H651">
        <v>0.24</v>
      </c>
    </row>
    <row r="652" spans="1:8">
      <c r="A652" s="16" t="s">
        <v>1009</v>
      </c>
      <c r="B652" s="12">
        <v>49090</v>
      </c>
      <c r="C652">
        <v>4.0599999999999996</v>
      </c>
      <c r="D652" s="12">
        <v>44499</v>
      </c>
      <c r="E652" s="12">
        <v>4591</v>
      </c>
      <c r="F652" s="18">
        <v>9.3522101999999996E-2</v>
      </c>
      <c r="G652">
        <v>0.69</v>
      </c>
      <c r="H652">
        <v>0.17</v>
      </c>
    </row>
    <row r="653" spans="1:8">
      <c r="A653" s="16" t="s">
        <v>1034</v>
      </c>
      <c r="B653" s="12">
        <v>48485</v>
      </c>
      <c r="C653">
        <v>4.01</v>
      </c>
      <c r="D653" s="12">
        <v>44690</v>
      </c>
      <c r="E653" s="12">
        <v>3795</v>
      </c>
      <c r="F653" s="18">
        <v>7.8271629999999995E-2</v>
      </c>
      <c r="G653">
        <v>0.98</v>
      </c>
      <c r="H653">
        <v>0.24</v>
      </c>
    </row>
    <row r="654" spans="1:8">
      <c r="A654" s="16" t="s">
        <v>1038</v>
      </c>
      <c r="B654" s="12">
        <v>48531</v>
      </c>
      <c r="C654">
        <v>4.0199999999999996</v>
      </c>
      <c r="D654" s="12">
        <v>44665</v>
      </c>
      <c r="E654" s="12">
        <v>3866</v>
      </c>
      <c r="F654" s="18">
        <v>7.9660422999999994E-2</v>
      </c>
      <c r="G654">
        <v>0.98</v>
      </c>
      <c r="H654">
        <v>0.24</v>
      </c>
    </row>
    <row r="655" spans="1:8">
      <c r="A655" s="16" t="s">
        <v>624</v>
      </c>
      <c r="B655" s="12">
        <v>43065</v>
      </c>
      <c r="C655">
        <v>3.57</v>
      </c>
      <c r="D655" s="12">
        <v>43065</v>
      </c>
      <c r="E655" s="12">
        <v>0</v>
      </c>
      <c r="F655" s="18">
        <v>0</v>
      </c>
      <c r="G655" t="s">
        <v>10</v>
      </c>
      <c r="H655" t="s">
        <v>10</v>
      </c>
    </row>
    <row r="656" spans="1:8">
      <c r="A656" s="16" t="s">
        <v>626</v>
      </c>
      <c r="B656" s="12">
        <v>42654</v>
      </c>
      <c r="C656">
        <v>3.53</v>
      </c>
      <c r="D656" s="12">
        <v>42654</v>
      </c>
      <c r="E656" s="12">
        <v>0</v>
      </c>
      <c r="F656" s="18">
        <v>0</v>
      </c>
      <c r="G656" t="s">
        <v>10</v>
      </c>
      <c r="H656" t="s">
        <v>10</v>
      </c>
    </row>
    <row r="657" spans="1:8">
      <c r="A657" s="16" t="s">
        <v>409</v>
      </c>
      <c r="B657" s="12">
        <v>46741</v>
      </c>
      <c r="C657">
        <v>3.87</v>
      </c>
      <c r="D657" s="12">
        <v>38815</v>
      </c>
      <c r="E657" s="12">
        <v>7926</v>
      </c>
      <c r="F657" s="18">
        <v>0.16957275199999999</v>
      </c>
      <c r="G657">
        <v>0.98</v>
      </c>
      <c r="H657">
        <v>0.25</v>
      </c>
    </row>
    <row r="658" spans="1:8">
      <c r="A658" s="16" t="s">
        <v>416</v>
      </c>
      <c r="B658" s="12">
        <v>34543</v>
      </c>
      <c r="C658">
        <v>2.86</v>
      </c>
      <c r="D658" s="12">
        <v>25844</v>
      </c>
      <c r="E658" s="12">
        <v>8699</v>
      </c>
      <c r="F658" s="18">
        <v>0.25183105099999997</v>
      </c>
      <c r="G658">
        <v>0.86</v>
      </c>
      <c r="H658">
        <v>0.3</v>
      </c>
    </row>
    <row r="659" spans="1:8">
      <c r="A659" s="16" t="s">
        <v>418</v>
      </c>
      <c r="B659" s="12">
        <v>49833</v>
      </c>
      <c r="C659">
        <v>4.13</v>
      </c>
      <c r="D659" s="12">
        <v>37762</v>
      </c>
      <c r="E659" s="12">
        <v>12071</v>
      </c>
      <c r="F659" s="18">
        <v>0.242229045</v>
      </c>
      <c r="G659">
        <v>1.17</v>
      </c>
      <c r="H659">
        <v>0.28000000000000003</v>
      </c>
    </row>
    <row r="660" spans="1:8">
      <c r="A660" s="16" t="s">
        <v>420</v>
      </c>
      <c r="B660" s="12">
        <v>49751</v>
      </c>
      <c r="C660">
        <v>4.12</v>
      </c>
      <c r="D660" s="12">
        <v>37321</v>
      </c>
      <c r="E660" s="12">
        <v>12430</v>
      </c>
      <c r="F660" s="18">
        <v>0.249844224</v>
      </c>
      <c r="G660">
        <v>1.1599999999999999</v>
      </c>
      <c r="H660">
        <v>0.28000000000000003</v>
      </c>
    </row>
    <row r="661" spans="1:8">
      <c r="A661" s="16" t="s">
        <v>1040</v>
      </c>
      <c r="B661" s="12">
        <v>48564</v>
      </c>
      <c r="C661">
        <v>4.0199999999999996</v>
      </c>
      <c r="D661" s="12">
        <v>44535</v>
      </c>
      <c r="E661" s="12">
        <v>4029</v>
      </c>
      <c r="F661" s="18">
        <v>8.2962688000000007E-2</v>
      </c>
      <c r="G661">
        <v>0.84</v>
      </c>
      <c r="H661">
        <v>0.21</v>
      </c>
    </row>
    <row r="662" spans="1:8">
      <c r="A662" s="16" t="s">
        <v>1007</v>
      </c>
      <c r="B662" s="12">
        <v>49331</v>
      </c>
      <c r="C662">
        <v>4.08</v>
      </c>
      <c r="D662" s="12">
        <v>44291</v>
      </c>
      <c r="E662" s="12">
        <v>5040</v>
      </c>
      <c r="F662" s="18">
        <v>0.102166994</v>
      </c>
      <c r="G662">
        <v>0.63</v>
      </c>
      <c r="H662">
        <v>0.15</v>
      </c>
    </row>
    <row r="663" spans="1:8">
      <c r="A663" s="16" t="s">
        <v>1011</v>
      </c>
      <c r="B663" s="12">
        <v>48490</v>
      </c>
      <c r="C663">
        <v>4.01</v>
      </c>
      <c r="D663" s="12">
        <v>45507</v>
      </c>
      <c r="E663" s="12">
        <v>2983</v>
      </c>
      <c r="F663" s="18">
        <v>6.1517838999999998E-2</v>
      </c>
      <c r="G663">
        <v>0.85</v>
      </c>
      <c r="H663">
        <v>0.21</v>
      </c>
    </row>
    <row r="664" spans="1:8">
      <c r="A664" s="16" t="s">
        <v>1042</v>
      </c>
      <c r="B664" s="12">
        <v>48986</v>
      </c>
      <c r="C664">
        <v>4.0599999999999996</v>
      </c>
      <c r="D664" s="12">
        <v>44749</v>
      </c>
      <c r="E664" s="12">
        <v>4237</v>
      </c>
      <c r="F664" s="18">
        <v>8.6494100000000004E-2</v>
      </c>
      <c r="G664">
        <v>0.89</v>
      </c>
      <c r="H664">
        <v>0.22</v>
      </c>
    </row>
    <row r="665" spans="1:8">
      <c r="A665" s="16" t="s">
        <v>1056</v>
      </c>
      <c r="B665" s="12">
        <v>46284</v>
      </c>
      <c r="C665">
        <v>3.83</v>
      </c>
      <c r="D665" s="12">
        <v>46284</v>
      </c>
      <c r="E665" s="12">
        <v>0</v>
      </c>
      <c r="F665" s="18">
        <v>0</v>
      </c>
      <c r="G665" t="s">
        <v>10</v>
      </c>
      <c r="H665" t="s">
        <v>10</v>
      </c>
    </row>
    <row r="666" spans="1:8">
      <c r="A666" s="16" t="s">
        <v>1054</v>
      </c>
      <c r="B666" s="12">
        <v>43091</v>
      </c>
      <c r="C666">
        <v>3.57</v>
      </c>
      <c r="D666" s="12">
        <v>43091</v>
      </c>
      <c r="E666" s="12">
        <v>0</v>
      </c>
      <c r="F666" s="18">
        <v>0</v>
      </c>
      <c r="G666" t="s">
        <v>10</v>
      </c>
      <c r="H666" t="s">
        <v>10</v>
      </c>
    </row>
    <row r="667" spans="1:8">
      <c r="A667" s="16" t="s">
        <v>1058</v>
      </c>
      <c r="B667" s="12">
        <v>46325</v>
      </c>
      <c r="C667">
        <v>3.84</v>
      </c>
      <c r="D667" s="12">
        <v>46325</v>
      </c>
      <c r="E667" s="12">
        <v>0</v>
      </c>
      <c r="F667" s="18">
        <v>0</v>
      </c>
      <c r="G667" t="s">
        <v>10</v>
      </c>
      <c r="H667" t="s">
        <v>10</v>
      </c>
    </row>
    <row r="668" spans="1:8">
      <c r="A668" s="16" t="s">
        <v>1062</v>
      </c>
      <c r="B668" s="12">
        <v>46179</v>
      </c>
      <c r="C668">
        <v>3.82</v>
      </c>
      <c r="D668" s="12">
        <v>46179</v>
      </c>
      <c r="E668" s="12">
        <v>0</v>
      </c>
      <c r="F668" s="18">
        <v>0</v>
      </c>
      <c r="G668" t="s">
        <v>10</v>
      </c>
      <c r="H668" t="s">
        <v>10</v>
      </c>
    </row>
    <row r="669" spans="1:8">
      <c r="A669" s="16" t="s">
        <v>414</v>
      </c>
      <c r="B669" s="12">
        <v>46883</v>
      </c>
      <c r="C669">
        <v>3.88</v>
      </c>
      <c r="D669" s="12">
        <v>38761</v>
      </c>
      <c r="E669" s="12">
        <v>8122</v>
      </c>
      <c r="F669" s="18">
        <v>0.17323976699999999</v>
      </c>
      <c r="G669">
        <v>1</v>
      </c>
      <c r="H669">
        <v>0.26</v>
      </c>
    </row>
    <row r="670" spans="1:8">
      <c r="A670" s="16" t="s">
        <v>1044</v>
      </c>
      <c r="B670" s="12">
        <v>48823</v>
      </c>
      <c r="C670">
        <v>4.04</v>
      </c>
      <c r="D670" s="12">
        <v>44314</v>
      </c>
      <c r="E670" s="12">
        <v>4509</v>
      </c>
      <c r="F670" s="18">
        <v>9.2354012999999999E-2</v>
      </c>
      <c r="G670">
        <v>0.81</v>
      </c>
      <c r="H670">
        <v>0.2</v>
      </c>
    </row>
    <row r="671" spans="1:8">
      <c r="A671" s="16" t="s">
        <v>1060</v>
      </c>
      <c r="B671" s="12">
        <v>45980</v>
      </c>
      <c r="C671">
        <v>3.81</v>
      </c>
      <c r="D671" s="12">
        <v>45980</v>
      </c>
      <c r="E671" s="12">
        <v>0</v>
      </c>
      <c r="F671" s="18">
        <v>0</v>
      </c>
      <c r="G671" t="s">
        <v>10</v>
      </c>
      <c r="H671" t="s">
        <v>10</v>
      </c>
    </row>
    <row r="672" spans="1:8">
      <c r="A672" s="16" t="s">
        <v>1065</v>
      </c>
      <c r="B672" s="12">
        <v>46037</v>
      </c>
      <c r="C672">
        <v>3.81</v>
      </c>
      <c r="D672" s="12">
        <v>46037</v>
      </c>
      <c r="E672" s="12">
        <v>0</v>
      </c>
      <c r="F672" s="18">
        <v>0</v>
      </c>
      <c r="G672" t="s">
        <v>10</v>
      </c>
      <c r="H672" t="s">
        <v>10</v>
      </c>
    </row>
    <row r="673" spans="1:8">
      <c r="A673" s="16" t="s">
        <v>1046</v>
      </c>
      <c r="B673" s="12">
        <v>48703</v>
      </c>
      <c r="C673">
        <v>4.03</v>
      </c>
      <c r="D673" s="12">
        <v>44172</v>
      </c>
      <c r="E673" s="12">
        <v>4531</v>
      </c>
      <c r="F673" s="18">
        <v>9.3033282999999994E-2</v>
      </c>
      <c r="G673">
        <v>0.81</v>
      </c>
      <c r="H673">
        <v>0.2</v>
      </c>
    </row>
    <row r="674" spans="1:8">
      <c r="A674" s="16" t="s">
        <v>1801</v>
      </c>
      <c r="B674" s="12">
        <v>97515</v>
      </c>
      <c r="C674">
        <v>8.07</v>
      </c>
      <c r="D674" s="12">
        <v>18713</v>
      </c>
      <c r="E674" s="12">
        <v>78802</v>
      </c>
      <c r="F674" s="18">
        <v>0.80810131799999996</v>
      </c>
      <c r="G674">
        <v>6.56</v>
      </c>
      <c r="H674">
        <v>0.81</v>
      </c>
    </row>
    <row r="675" spans="1:8">
      <c r="A675" s="16" t="s">
        <v>307</v>
      </c>
      <c r="B675" s="12">
        <v>45588</v>
      </c>
      <c r="C675">
        <v>3.77</v>
      </c>
      <c r="D675" s="12">
        <v>39258</v>
      </c>
      <c r="E675" s="12">
        <v>6330</v>
      </c>
      <c r="F675" s="18">
        <v>0.13885233</v>
      </c>
      <c r="G675">
        <v>0.71</v>
      </c>
      <c r="H675">
        <v>0.19</v>
      </c>
    </row>
    <row r="676" spans="1:8">
      <c r="A676" s="16" t="s">
        <v>709</v>
      </c>
      <c r="B676" s="12">
        <v>43130</v>
      </c>
      <c r="C676">
        <v>3.57</v>
      </c>
      <c r="D676" s="12">
        <v>39913</v>
      </c>
      <c r="E676" s="12">
        <v>3217</v>
      </c>
      <c r="F676" s="18">
        <v>7.4588453999999998E-2</v>
      </c>
      <c r="G676">
        <v>0.99</v>
      </c>
      <c r="H676">
        <v>0.28000000000000003</v>
      </c>
    </row>
    <row r="677" spans="1:8">
      <c r="A677" s="16" t="s">
        <v>244</v>
      </c>
      <c r="B677" s="12">
        <v>43172</v>
      </c>
      <c r="C677">
        <v>3.57</v>
      </c>
      <c r="D677" s="12">
        <v>43172</v>
      </c>
      <c r="E677" s="12">
        <v>0</v>
      </c>
      <c r="F677" s="18">
        <v>0</v>
      </c>
      <c r="G677" t="s">
        <v>10</v>
      </c>
      <c r="H677" t="s">
        <v>10</v>
      </c>
    </row>
    <row r="678" spans="1:8">
      <c r="A678" s="16" t="s">
        <v>2018</v>
      </c>
      <c r="B678" s="12">
        <v>29204</v>
      </c>
      <c r="C678">
        <v>2.42</v>
      </c>
      <c r="D678" s="12">
        <v>28540</v>
      </c>
      <c r="E678" s="12">
        <v>664</v>
      </c>
      <c r="F678" s="18">
        <v>2.2736611E-2</v>
      </c>
      <c r="G678" t="s">
        <v>10</v>
      </c>
      <c r="H678" t="s">
        <v>10</v>
      </c>
    </row>
    <row r="679" spans="1:8">
      <c r="A679" s="16" t="s">
        <v>2022</v>
      </c>
      <c r="B679" s="12">
        <v>62006</v>
      </c>
      <c r="C679">
        <v>5.13</v>
      </c>
      <c r="D679" s="12">
        <v>5521</v>
      </c>
      <c r="E679" s="12">
        <v>56485</v>
      </c>
      <c r="F679" s="18">
        <v>0.91096023000000004</v>
      </c>
      <c r="G679">
        <v>4.8099999999999996</v>
      </c>
      <c r="H679">
        <v>0.94</v>
      </c>
    </row>
    <row r="680" spans="1:8">
      <c r="A680" s="16" t="s">
        <v>2034</v>
      </c>
      <c r="B680" s="12">
        <v>62734</v>
      </c>
      <c r="C680">
        <v>5.19</v>
      </c>
      <c r="D680" s="12">
        <v>7607</v>
      </c>
      <c r="E680" s="12">
        <v>55127</v>
      </c>
      <c r="F680" s="18">
        <v>0.87874198999999997</v>
      </c>
      <c r="G680">
        <v>4.76</v>
      </c>
      <c r="H680">
        <v>0.92</v>
      </c>
    </row>
    <row r="681" spans="1:8">
      <c r="A681" s="16" t="s">
        <v>1480</v>
      </c>
      <c r="B681" s="12">
        <v>47679</v>
      </c>
      <c r="C681">
        <v>3.95</v>
      </c>
      <c r="D681" s="12">
        <v>47679</v>
      </c>
      <c r="E681" s="12">
        <v>0</v>
      </c>
      <c r="F681" s="18">
        <v>0</v>
      </c>
      <c r="G681" t="s">
        <v>10</v>
      </c>
      <c r="H681" t="s">
        <v>10</v>
      </c>
    </row>
    <row r="682" spans="1:8">
      <c r="A682" s="16" t="s">
        <v>1957</v>
      </c>
      <c r="B682" s="12">
        <v>83141</v>
      </c>
      <c r="C682">
        <v>6.88</v>
      </c>
      <c r="D682" s="12">
        <v>29998</v>
      </c>
      <c r="E682" s="12">
        <v>53143</v>
      </c>
      <c r="F682" s="18">
        <v>0.63919125300000001</v>
      </c>
      <c r="G682">
        <v>4.5999999999999996</v>
      </c>
      <c r="H682">
        <v>0.67</v>
      </c>
    </row>
    <row r="683" spans="1:8">
      <c r="A683" s="16" t="s">
        <v>2532</v>
      </c>
      <c r="B683" s="12">
        <v>68394</v>
      </c>
      <c r="C683">
        <v>5.66</v>
      </c>
      <c r="D683" s="12">
        <v>68394</v>
      </c>
      <c r="E683" s="12">
        <v>0</v>
      </c>
      <c r="F683" s="18">
        <v>0</v>
      </c>
      <c r="G683" t="s">
        <v>10</v>
      </c>
      <c r="H683" t="s">
        <v>10</v>
      </c>
    </row>
    <row r="684" spans="1:8">
      <c r="A684" s="16" t="s">
        <v>2535</v>
      </c>
      <c r="B684" s="12">
        <v>68846</v>
      </c>
      <c r="C684">
        <v>5.7</v>
      </c>
      <c r="D684" s="12">
        <v>68846</v>
      </c>
      <c r="E684" s="12">
        <v>0</v>
      </c>
      <c r="F684" s="18">
        <v>0</v>
      </c>
      <c r="G684" t="s">
        <v>10</v>
      </c>
      <c r="H684" t="s">
        <v>10</v>
      </c>
    </row>
    <row r="685" spans="1:8">
      <c r="A685" s="16" t="s">
        <v>2538</v>
      </c>
      <c r="B685" s="12">
        <v>68824</v>
      </c>
      <c r="C685">
        <v>5.7</v>
      </c>
      <c r="D685" s="12">
        <v>68824</v>
      </c>
      <c r="E685" s="12">
        <v>0</v>
      </c>
      <c r="F685" s="18">
        <v>0</v>
      </c>
      <c r="G685" t="s">
        <v>10</v>
      </c>
      <c r="H685" t="s">
        <v>10</v>
      </c>
    </row>
    <row r="686" spans="1:8">
      <c r="A686" s="16" t="s">
        <v>2540</v>
      </c>
      <c r="B686" s="12">
        <v>68927</v>
      </c>
      <c r="C686">
        <v>5.71</v>
      </c>
      <c r="D686" s="12">
        <v>68927</v>
      </c>
      <c r="E686" s="12">
        <v>0</v>
      </c>
      <c r="F686" s="18">
        <v>0</v>
      </c>
      <c r="G686" t="s">
        <v>10</v>
      </c>
      <c r="H686" t="s">
        <v>10</v>
      </c>
    </row>
    <row r="687" spans="1:8">
      <c r="A687" s="16" t="s">
        <v>2542</v>
      </c>
      <c r="B687" s="12">
        <v>68472</v>
      </c>
      <c r="C687">
        <v>5.67</v>
      </c>
      <c r="D687" s="12">
        <v>68472</v>
      </c>
      <c r="E687" s="12">
        <v>0</v>
      </c>
      <c r="F687" s="18">
        <v>0</v>
      </c>
      <c r="G687" t="s">
        <v>10</v>
      </c>
      <c r="H687" t="s">
        <v>10</v>
      </c>
    </row>
    <row r="688" spans="1:8">
      <c r="A688" s="16" t="s">
        <v>2526</v>
      </c>
      <c r="B688" s="12">
        <v>67900</v>
      </c>
      <c r="C688">
        <v>5.62</v>
      </c>
      <c r="D688" s="12">
        <v>67900</v>
      </c>
      <c r="E688" s="12">
        <v>0</v>
      </c>
      <c r="F688" s="18">
        <v>0</v>
      </c>
      <c r="G688" t="s">
        <v>10</v>
      </c>
      <c r="H688" t="s">
        <v>10</v>
      </c>
    </row>
    <row r="689" spans="1:8">
      <c r="A689" s="16" t="s">
        <v>2545</v>
      </c>
      <c r="B689" s="12">
        <v>67968</v>
      </c>
      <c r="C689">
        <v>5.63</v>
      </c>
      <c r="D689" s="12">
        <v>67968</v>
      </c>
      <c r="E689" s="12">
        <v>0</v>
      </c>
      <c r="F689" s="18">
        <v>0</v>
      </c>
      <c r="G689" t="s">
        <v>10</v>
      </c>
      <c r="H689" t="s">
        <v>10</v>
      </c>
    </row>
    <row r="690" spans="1:8">
      <c r="A690" s="16" t="s">
        <v>1287</v>
      </c>
      <c r="B690" s="12">
        <v>46806</v>
      </c>
      <c r="C690">
        <v>3.88</v>
      </c>
      <c r="D690" s="12">
        <v>46806</v>
      </c>
      <c r="E690" s="12">
        <v>0</v>
      </c>
      <c r="F690" s="18">
        <v>0</v>
      </c>
      <c r="G690" t="s">
        <v>10</v>
      </c>
      <c r="H690" t="s">
        <v>10</v>
      </c>
    </row>
    <row r="691" spans="1:8">
      <c r="A691" s="16" t="s">
        <v>247</v>
      </c>
      <c r="B691" s="12">
        <v>43172</v>
      </c>
      <c r="C691">
        <v>3.57</v>
      </c>
      <c r="D691" s="12">
        <v>43172</v>
      </c>
      <c r="E691" s="12">
        <v>0</v>
      </c>
      <c r="F691" s="18">
        <v>0</v>
      </c>
      <c r="G691" t="s">
        <v>10</v>
      </c>
      <c r="H691" t="s">
        <v>10</v>
      </c>
    </row>
    <row r="692" spans="1:8">
      <c r="A692" s="16" t="s">
        <v>2479</v>
      </c>
      <c r="B692" s="12">
        <v>77912</v>
      </c>
      <c r="C692">
        <v>6.45</v>
      </c>
      <c r="D692" s="12">
        <v>77912</v>
      </c>
      <c r="E692" s="12">
        <v>0</v>
      </c>
      <c r="F692" s="18">
        <v>0</v>
      </c>
      <c r="G692" t="s">
        <v>10</v>
      </c>
      <c r="H692" t="s">
        <v>10</v>
      </c>
    </row>
    <row r="693" spans="1:8">
      <c r="A693" s="16" t="s">
        <v>2605</v>
      </c>
      <c r="B693" s="12">
        <v>62333</v>
      </c>
      <c r="C693">
        <v>5.16</v>
      </c>
      <c r="D693" s="12">
        <v>62333</v>
      </c>
      <c r="E693" s="12">
        <v>0</v>
      </c>
      <c r="F693" s="18">
        <v>0</v>
      </c>
      <c r="G693" t="s">
        <v>10</v>
      </c>
      <c r="H693" t="s">
        <v>10</v>
      </c>
    </row>
    <row r="694" spans="1:8">
      <c r="A694" s="16" t="s">
        <v>2460</v>
      </c>
      <c r="B694" s="12">
        <v>72686</v>
      </c>
      <c r="C694">
        <v>6.02</v>
      </c>
      <c r="D694" s="12">
        <v>72686</v>
      </c>
      <c r="E694" s="12">
        <v>0</v>
      </c>
      <c r="F694" s="18">
        <v>0</v>
      </c>
      <c r="G694" t="s">
        <v>10</v>
      </c>
      <c r="H694" t="s">
        <v>10</v>
      </c>
    </row>
    <row r="695" spans="1:8">
      <c r="A695" s="16" t="s">
        <v>2465</v>
      </c>
      <c r="B695" s="12">
        <v>73580</v>
      </c>
      <c r="C695">
        <v>6.09</v>
      </c>
      <c r="D695" s="12">
        <v>73580</v>
      </c>
      <c r="E695" s="12">
        <v>0</v>
      </c>
      <c r="F695" s="18">
        <v>0</v>
      </c>
      <c r="G695" t="s">
        <v>10</v>
      </c>
      <c r="H695" t="s">
        <v>10</v>
      </c>
    </row>
    <row r="696" spans="1:8">
      <c r="A696" s="16" t="s">
        <v>2467</v>
      </c>
      <c r="B696" s="12">
        <v>74816</v>
      </c>
      <c r="C696">
        <v>6.19</v>
      </c>
      <c r="D696" s="12">
        <v>74816</v>
      </c>
      <c r="E696" s="12">
        <v>0</v>
      </c>
      <c r="F696" s="18">
        <v>0</v>
      </c>
      <c r="G696" t="s">
        <v>10</v>
      </c>
      <c r="H696" t="s">
        <v>10</v>
      </c>
    </row>
    <row r="697" spans="1:8">
      <c r="A697" s="16" t="s">
        <v>2679</v>
      </c>
      <c r="B697" s="12">
        <v>68304</v>
      </c>
      <c r="C697">
        <v>5.66</v>
      </c>
      <c r="D697" s="12">
        <v>68304</v>
      </c>
      <c r="E697" s="12">
        <v>0</v>
      </c>
      <c r="F697" s="18">
        <v>0</v>
      </c>
      <c r="G697" t="s">
        <v>10</v>
      </c>
      <c r="H697" t="s">
        <v>10</v>
      </c>
    </row>
    <row r="698" spans="1:8">
      <c r="A698" s="16" t="s">
        <v>2683</v>
      </c>
      <c r="B698" s="12">
        <v>68338</v>
      </c>
      <c r="C698">
        <v>5.66</v>
      </c>
      <c r="D698" s="12">
        <v>68338</v>
      </c>
      <c r="E698" s="12">
        <v>0</v>
      </c>
      <c r="F698" s="18">
        <v>0</v>
      </c>
      <c r="G698" t="s">
        <v>10</v>
      </c>
      <c r="H698" t="s">
        <v>10</v>
      </c>
    </row>
    <row r="699" spans="1:8">
      <c r="A699" s="16" t="s">
        <v>2685</v>
      </c>
      <c r="B699" s="12">
        <v>68336</v>
      </c>
      <c r="C699">
        <v>5.66</v>
      </c>
      <c r="D699" s="12">
        <v>68336</v>
      </c>
      <c r="E699" s="12">
        <v>0</v>
      </c>
      <c r="F699" s="18">
        <v>0</v>
      </c>
      <c r="G699" t="s">
        <v>10</v>
      </c>
      <c r="H699" t="s">
        <v>10</v>
      </c>
    </row>
    <row r="700" spans="1:8">
      <c r="A700" s="16" t="s">
        <v>2610</v>
      </c>
      <c r="B700" s="12">
        <v>63118</v>
      </c>
      <c r="C700">
        <v>5.23</v>
      </c>
      <c r="D700" s="12">
        <v>63118</v>
      </c>
      <c r="E700" s="12">
        <v>0</v>
      </c>
      <c r="F700" s="18">
        <v>0</v>
      </c>
      <c r="G700" t="s">
        <v>10</v>
      </c>
      <c r="H700" t="s">
        <v>10</v>
      </c>
    </row>
    <row r="701" spans="1:8">
      <c r="A701" s="16" t="s">
        <v>2216</v>
      </c>
      <c r="B701" s="12">
        <v>63582</v>
      </c>
      <c r="C701">
        <v>5.26</v>
      </c>
      <c r="D701" s="12">
        <v>63582</v>
      </c>
      <c r="E701" s="12">
        <v>0</v>
      </c>
      <c r="F701" s="18">
        <v>0</v>
      </c>
      <c r="G701" t="s">
        <v>10</v>
      </c>
      <c r="H701" t="s">
        <v>10</v>
      </c>
    </row>
    <row r="702" spans="1:8">
      <c r="A702" s="16" t="s">
        <v>2220</v>
      </c>
      <c r="B702" s="12">
        <v>63187</v>
      </c>
      <c r="C702">
        <v>5.23</v>
      </c>
      <c r="D702" s="12">
        <v>63187</v>
      </c>
      <c r="E702" s="12">
        <v>0</v>
      </c>
      <c r="F702" s="18">
        <v>0</v>
      </c>
      <c r="G702" t="s">
        <v>10</v>
      </c>
      <c r="H702" t="s">
        <v>10</v>
      </c>
    </row>
    <row r="703" spans="1:8">
      <c r="A703" s="16" t="s">
        <v>2222</v>
      </c>
      <c r="B703" s="12">
        <v>63268</v>
      </c>
      <c r="C703">
        <v>5.24</v>
      </c>
      <c r="D703" s="12">
        <v>63268</v>
      </c>
      <c r="E703" s="12">
        <v>0</v>
      </c>
      <c r="F703" s="18">
        <v>0</v>
      </c>
      <c r="G703" t="s">
        <v>10</v>
      </c>
      <c r="H703" t="s">
        <v>10</v>
      </c>
    </row>
    <row r="704" spans="1:8">
      <c r="A704" s="16" t="s">
        <v>2583</v>
      </c>
      <c r="B704" s="12">
        <v>72076</v>
      </c>
      <c r="C704">
        <v>5.97</v>
      </c>
      <c r="D704" s="12">
        <v>72076</v>
      </c>
      <c r="E704" s="12">
        <v>0</v>
      </c>
      <c r="F704" s="18">
        <v>0</v>
      </c>
      <c r="G704" t="s">
        <v>10</v>
      </c>
      <c r="H704" t="s">
        <v>10</v>
      </c>
    </row>
    <row r="705" spans="1:8">
      <c r="A705" s="16" t="s">
        <v>2588</v>
      </c>
      <c r="B705" s="12">
        <v>72484</v>
      </c>
      <c r="C705">
        <v>6</v>
      </c>
      <c r="D705" s="12">
        <v>72484</v>
      </c>
      <c r="E705" s="12">
        <v>0</v>
      </c>
      <c r="F705" s="18">
        <v>0</v>
      </c>
      <c r="G705" t="s">
        <v>10</v>
      </c>
      <c r="H705" t="s">
        <v>10</v>
      </c>
    </row>
    <row r="706" spans="1:8">
      <c r="A706" s="16" t="s">
        <v>2591</v>
      </c>
      <c r="B706" s="12">
        <v>72011</v>
      </c>
      <c r="C706">
        <v>5.96</v>
      </c>
      <c r="D706" s="12">
        <v>72011</v>
      </c>
      <c r="E706" s="12">
        <v>0</v>
      </c>
      <c r="F706" s="18">
        <v>0</v>
      </c>
      <c r="G706" t="s">
        <v>10</v>
      </c>
      <c r="H706" t="s">
        <v>10</v>
      </c>
    </row>
    <row r="707" spans="1:8">
      <c r="A707" s="16" t="s">
        <v>2593</v>
      </c>
      <c r="B707" s="12">
        <v>71849</v>
      </c>
      <c r="C707">
        <v>5.95</v>
      </c>
      <c r="D707" s="12">
        <v>71849</v>
      </c>
      <c r="E707" s="12">
        <v>0</v>
      </c>
      <c r="F707" s="18">
        <v>0</v>
      </c>
      <c r="G707" t="s">
        <v>10</v>
      </c>
      <c r="H707" t="s">
        <v>10</v>
      </c>
    </row>
    <row r="708" spans="1:8">
      <c r="A708" s="16" t="s">
        <v>2313</v>
      </c>
      <c r="B708" s="12">
        <v>58780</v>
      </c>
      <c r="C708">
        <v>4.87</v>
      </c>
      <c r="D708" s="12">
        <v>58780</v>
      </c>
      <c r="E708" s="12">
        <v>0</v>
      </c>
      <c r="F708" s="18">
        <v>0</v>
      </c>
      <c r="G708" t="s">
        <v>10</v>
      </c>
      <c r="H708" t="s">
        <v>10</v>
      </c>
    </row>
    <row r="709" spans="1:8">
      <c r="A709" s="16" t="s">
        <v>2483</v>
      </c>
      <c r="B709" s="12">
        <v>78120</v>
      </c>
      <c r="C709">
        <v>6.47</v>
      </c>
      <c r="D709" s="12">
        <v>78120</v>
      </c>
      <c r="E709" s="12">
        <v>0</v>
      </c>
      <c r="F709" s="18">
        <v>0</v>
      </c>
      <c r="G709" t="s">
        <v>10</v>
      </c>
      <c r="H709" t="s">
        <v>10</v>
      </c>
    </row>
    <row r="710" spans="1:8">
      <c r="A710" s="16" t="s">
        <v>1545</v>
      </c>
      <c r="B710" s="12">
        <v>50869</v>
      </c>
      <c r="C710">
        <v>4.21</v>
      </c>
      <c r="D710" s="12">
        <v>50869</v>
      </c>
      <c r="E710" s="12">
        <v>0</v>
      </c>
      <c r="F710" s="18">
        <v>0</v>
      </c>
      <c r="G710" t="s">
        <v>10</v>
      </c>
      <c r="H710" t="s">
        <v>10</v>
      </c>
    </row>
    <row r="711" spans="1:8">
      <c r="A711" s="16" t="s">
        <v>2557</v>
      </c>
      <c r="B711" s="12">
        <v>66851</v>
      </c>
      <c r="C711">
        <v>5.53</v>
      </c>
      <c r="D711" s="12">
        <v>66851</v>
      </c>
      <c r="E711" s="12">
        <v>0</v>
      </c>
      <c r="F711" s="18">
        <v>0</v>
      </c>
      <c r="G711" t="s">
        <v>10</v>
      </c>
      <c r="H711" t="s">
        <v>10</v>
      </c>
    </row>
    <row r="712" spans="1:8">
      <c r="A712" s="16" t="s">
        <v>2659</v>
      </c>
      <c r="B712" s="12">
        <v>63585</v>
      </c>
      <c r="C712">
        <v>5.26</v>
      </c>
      <c r="D712" s="12">
        <v>63585</v>
      </c>
      <c r="E712" s="12">
        <v>0</v>
      </c>
      <c r="F712" s="18">
        <v>0</v>
      </c>
      <c r="G712" t="s">
        <v>10</v>
      </c>
      <c r="H712" t="s">
        <v>10</v>
      </c>
    </row>
    <row r="713" spans="1:8">
      <c r="A713" s="16" t="s">
        <v>2574</v>
      </c>
      <c r="B713" s="12">
        <v>62838</v>
      </c>
      <c r="C713">
        <v>5.2</v>
      </c>
      <c r="D713" s="12">
        <v>62838</v>
      </c>
      <c r="E713" s="12">
        <v>0</v>
      </c>
      <c r="F713" s="18">
        <v>0</v>
      </c>
      <c r="G713" t="s">
        <v>10</v>
      </c>
      <c r="H713" t="s">
        <v>10</v>
      </c>
    </row>
    <row r="714" spans="1:8">
      <c r="A714" s="16" t="s">
        <v>1618</v>
      </c>
      <c r="B714" s="12">
        <v>51780</v>
      </c>
      <c r="C714">
        <v>4.29</v>
      </c>
      <c r="D714" s="12">
        <v>51780</v>
      </c>
      <c r="E714" s="12">
        <v>0</v>
      </c>
      <c r="F714" s="18">
        <v>0</v>
      </c>
      <c r="G714" t="s">
        <v>10</v>
      </c>
      <c r="H714" t="s">
        <v>10</v>
      </c>
    </row>
    <row r="715" spans="1:8">
      <c r="A715" s="16" t="s">
        <v>662</v>
      </c>
      <c r="B715" s="12">
        <v>43285</v>
      </c>
      <c r="C715">
        <v>3.58</v>
      </c>
      <c r="D715" s="12">
        <v>43285</v>
      </c>
      <c r="E715" s="12">
        <v>0</v>
      </c>
      <c r="F715" s="18">
        <v>0</v>
      </c>
      <c r="G715" t="s">
        <v>10</v>
      </c>
      <c r="H715" t="s">
        <v>10</v>
      </c>
    </row>
    <row r="716" spans="1:8">
      <c r="A716" s="16" t="s">
        <v>1096</v>
      </c>
      <c r="B716" s="12">
        <v>49211</v>
      </c>
      <c r="C716">
        <v>4.07</v>
      </c>
      <c r="D716" s="12">
        <v>49211</v>
      </c>
      <c r="E716" s="12">
        <v>0</v>
      </c>
      <c r="F716" s="18">
        <v>0</v>
      </c>
      <c r="G716" t="s">
        <v>10</v>
      </c>
      <c r="H716" t="s">
        <v>10</v>
      </c>
    </row>
    <row r="717" spans="1:8">
      <c r="A717" s="16" t="s">
        <v>907</v>
      </c>
      <c r="B717" s="12">
        <v>42948</v>
      </c>
      <c r="C717">
        <v>3.56</v>
      </c>
      <c r="D717" s="12">
        <v>42948</v>
      </c>
      <c r="E717" s="12">
        <v>0</v>
      </c>
      <c r="F717" s="18">
        <v>0</v>
      </c>
      <c r="G717" t="s">
        <v>10</v>
      </c>
      <c r="H717" t="s">
        <v>10</v>
      </c>
    </row>
    <row r="718" spans="1:8">
      <c r="A718" s="16" t="s">
        <v>872</v>
      </c>
      <c r="B718" s="12">
        <v>43167</v>
      </c>
      <c r="C718">
        <v>3.57</v>
      </c>
      <c r="D718" s="12">
        <v>43167</v>
      </c>
      <c r="E718" s="12">
        <v>0</v>
      </c>
      <c r="F718" s="18">
        <v>0</v>
      </c>
      <c r="G718" t="s">
        <v>10</v>
      </c>
      <c r="H718" t="s">
        <v>10</v>
      </c>
    </row>
    <row r="719" spans="1:8">
      <c r="A719" s="16" t="s">
        <v>874</v>
      </c>
      <c r="B719" s="12">
        <v>43074</v>
      </c>
      <c r="C719">
        <v>3.57</v>
      </c>
      <c r="D719" s="12">
        <v>43074</v>
      </c>
      <c r="E719" s="12">
        <v>0</v>
      </c>
      <c r="F719" s="18">
        <v>0</v>
      </c>
      <c r="G719" t="s">
        <v>10</v>
      </c>
      <c r="H719" t="s">
        <v>10</v>
      </c>
    </row>
    <row r="720" spans="1:8">
      <c r="A720" s="16" t="s">
        <v>884</v>
      </c>
      <c r="B720" s="12">
        <v>43041</v>
      </c>
      <c r="C720">
        <v>3.56</v>
      </c>
      <c r="D720" s="12">
        <v>43041</v>
      </c>
      <c r="E720" s="12">
        <v>0</v>
      </c>
      <c r="F720" s="18">
        <v>0</v>
      </c>
      <c r="G720" t="s">
        <v>10</v>
      </c>
      <c r="H720" t="s">
        <v>10</v>
      </c>
    </row>
    <row r="721" spans="1:8">
      <c r="A721" s="16" t="s">
        <v>897</v>
      </c>
      <c r="B721" s="12">
        <v>43285</v>
      </c>
      <c r="C721">
        <v>3.58</v>
      </c>
      <c r="D721" s="12">
        <v>43285</v>
      </c>
      <c r="E721" s="12">
        <v>0</v>
      </c>
      <c r="F721" s="18">
        <v>0</v>
      </c>
      <c r="G721" t="s">
        <v>10</v>
      </c>
      <c r="H721" t="s">
        <v>10</v>
      </c>
    </row>
    <row r="722" spans="1:8">
      <c r="A722" s="16" t="s">
        <v>892</v>
      </c>
      <c r="B722" s="12">
        <v>42823</v>
      </c>
      <c r="C722">
        <v>3.55</v>
      </c>
      <c r="D722" s="12">
        <v>42823</v>
      </c>
      <c r="E722" s="12">
        <v>0</v>
      </c>
      <c r="F722" s="18">
        <v>0</v>
      </c>
      <c r="G722" t="s">
        <v>10</v>
      </c>
      <c r="H722" t="s">
        <v>10</v>
      </c>
    </row>
    <row r="723" spans="1:8">
      <c r="A723" s="16" t="s">
        <v>909</v>
      </c>
      <c r="B723" s="12">
        <v>42951</v>
      </c>
      <c r="C723">
        <v>3.56</v>
      </c>
      <c r="D723" s="12">
        <v>42951</v>
      </c>
      <c r="E723" s="12">
        <v>0</v>
      </c>
      <c r="F723" s="18">
        <v>0</v>
      </c>
      <c r="G723" t="s">
        <v>10</v>
      </c>
      <c r="H723" t="s">
        <v>10</v>
      </c>
    </row>
    <row r="724" spans="1:8">
      <c r="A724" s="16" t="s">
        <v>2454</v>
      </c>
      <c r="B724" s="12">
        <v>166759</v>
      </c>
      <c r="C724">
        <v>13.81</v>
      </c>
      <c r="D724" s="12">
        <v>166759</v>
      </c>
      <c r="E724" s="12">
        <v>0</v>
      </c>
      <c r="F724" s="18">
        <v>0</v>
      </c>
      <c r="G724" t="s">
        <v>10</v>
      </c>
      <c r="H724" t="s">
        <v>10</v>
      </c>
    </row>
    <row r="725" spans="1:8">
      <c r="A725" s="16" t="s">
        <v>2603</v>
      </c>
      <c r="B725" s="12">
        <v>66059</v>
      </c>
      <c r="C725">
        <v>5.47</v>
      </c>
      <c r="D725" s="12">
        <v>66059</v>
      </c>
      <c r="E725" s="12">
        <v>0</v>
      </c>
      <c r="F725" s="18">
        <v>0</v>
      </c>
      <c r="G725" t="s">
        <v>10</v>
      </c>
      <c r="H725" t="s">
        <v>10</v>
      </c>
    </row>
    <row r="726" spans="1:8">
      <c r="A726" s="16" t="s">
        <v>2458</v>
      </c>
      <c r="B726" s="12">
        <v>166118</v>
      </c>
      <c r="C726">
        <v>13.75</v>
      </c>
      <c r="D726" s="12">
        <v>166118</v>
      </c>
      <c r="E726" s="12">
        <v>0</v>
      </c>
      <c r="F726" s="18">
        <v>0</v>
      </c>
      <c r="G726" t="s">
        <v>10</v>
      </c>
      <c r="H726" t="s">
        <v>10</v>
      </c>
    </row>
    <row r="727" spans="1:8">
      <c r="A727" s="16" t="s">
        <v>2927</v>
      </c>
      <c r="B727" s="12">
        <v>62045</v>
      </c>
      <c r="C727">
        <v>5.14</v>
      </c>
      <c r="D727" s="12">
        <v>62045</v>
      </c>
      <c r="E727" s="12">
        <v>0</v>
      </c>
      <c r="F727" s="18">
        <v>0</v>
      </c>
      <c r="G727" t="s">
        <v>10</v>
      </c>
      <c r="H727" t="s">
        <v>10</v>
      </c>
    </row>
    <row r="728" spans="1:8">
      <c r="A728" s="16" t="s">
        <v>2931</v>
      </c>
      <c r="B728" s="12">
        <v>62121</v>
      </c>
      <c r="C728">
        <v>5.14</v>
      </c>
      <c r="D728" s="12">
        <v>62121</v>
      </c>
      <c r="E728" s="12">
        <v>0</v>
      </c>
      <c r="F728" s="18">
        <v>0</v>
      </c>
      <c r="G728" t="s">
        <v>10</v>
      </c>
      <c r="H728" t="s">
        <v>10</v>
      </c>
    </row>
    <row r="729" spans="1:8">
      <c r="A729" s="16" t="s">
        <v>2317</v>
      </c>
      <c r="B729" s="12">
        <v>57683</v>
      </c>
      <c r="C729">
        <v>4.78</v>
      </c>
      <c r="D729" s="12">
        <v>57683</v>
      </c>
      <c r="E729" s="12">
        <v>0</v>
      </c>
      <c r="F729" s="18">
        <v>0</v>
      </c>
      <c r="G729" t="s">
        <v>10</v>
      </c>
      <c r="H729" t="s">
        <v>10</v>
      </c>
    </row>
    <row r="730" spans="1:8">
      <c r="A730" s="16" t="s">
        <v>2163</v>
      </c>
      <c r="B730" s="12">
        <v>51817</v>
      </c>
      <c r="C730">
        <v>4.29</v>
      </c>
      <c r="D730" s="12">
        <v>51783</v>
      </c>
      <c r="E730" s="12">
        <v>34</v>
      </c>
      <c r="F730" s="18">
        <v>6.5615499999999995E-4</v>
      </c>
      <c r="G730" t="s">
        <v>2950</v>
      </c>
      <c r="H730" t="s">
        <v>2950</v>
      </c>
    </row>
    <row r="731" spans="1:8">
      <c r="A731" s="16" t="s">
        <v>2713</v>
      </c>
      <c r="B731" s="12">
        <v>63858</v>
      </c>
      <c r="C731">
        <v>5.29</v>
      </c>
      <c r="D731" s="12">
        <v>63858</v>
      </c>
      <c r="E731" s="12">
        <v>0</v>
      </c>
      <c r="F731" s="18">
        <v>0</v>
      </c>
      <c r="G731" t="s">
        <v>10</v>
      </c>
      <c r="H731" t="s">
        <v>10</v>
      </c>
    </row>
    <row r="732" spans="1:8">
      <c r="A732" s="16" t="s">
        <v>2352</v>
      </c>
      <c r="B732" s="12">
        <v>67476</v>
      </c>
      <c r="C732">
        <v>5.59</v>
      </c>
      <c r="D732" s="12">
        <v>67476</v>
      </c>
      <c r="E732" s="12">
        <v>0</v>
      </c>
      <c r="F732" s="18">
        <v>0</v>
      </c>
      <c r="G732" t="s">
        <v>10</v>
      </c>
      <c r="H732" t="s">
        <v>10</v>
      </c>
    </row>
    <row r="733" spans="1:8">
      <c r="A733" s="16" t="s">
        <v>1463</v>
      </c>
      <c r="B733" s="12">
        <v>62005</v>
      </c>
      <c r="C733">
        <v>5.13</v>
      </c>
      <c r="D733" s="12">
        <v>62005</v>
      </c>
      <c r="E733" s="12">
        <v>0</v>
      </c>
      <c r="F733" s="18">
        <v>0</v>
      </c>
      <c r="G733" t="s">
        <v>10</v>
      </c>
      <c r="H733" t="s">
        <v>10</v>
      </c>
    </row>
    <row r="734" spans="1:8">
      <c r="A734" s="16" t="s">
        <v>1460</v>
      </c>
      <c r="B734" s="12">
        <v>61039</v>
      </c>
      <c r="C734">
        <v>5.05</v>
      </c>
      <c r="D734" s="12">
        <v>61039</v>
      </c>
      <c r="E734" s="12">
        <v>0</v>
      </c>
      <c r="F734" s="18">
        <v>0</v>
      </c>
      <c r="G734" t="s">
        <v>10</v>
      </c>
      <c r="H734" t="s">
        <v>10</v>
      </c>
    </row>
    <row r="735" spans="1:8">
      <c r="A735" s="16" t="s">
        <v>1465</v>
      </c>
      <c r="B735" s="12">
        <v>61876</v>
      </c>
      <c r="C735">
        <v>5.12</v>
      </c>
      <c r="D735" s="12">
        <v>61876</v>
      </c>
      <c r="E735" s="12">
        <v>0</v>
      </c>
      <c r="F735" s="18">
        <v>0</v>
      </c>
      <c r="G735" t="s">
        <v>10</v>
      </c>
      <c r="H735" t="s">
        <v>10</v>
      </c>
    </row>
    <row r="736" spans="1:8">
      <c r="A736" s="16" t="s">
        <v>2839</v>
      </c>
      <c r="B736" s="12">
        <v>62046</v>
      </c>
      <c r="C736">
        <v>5.14</v>
      </c>
      <c r="D736" s="12">
        <v>62046</v>
      </c>
      <c r="E736" s="12">
        <v>0</v>
      </c>
      <c r="F736" s="18">
        <v>0</v>
      </c>
      <c r="G736" t="s">
        <v>10</v>
      </c>
      <c r="H736" t="s">
        <v>10</v>
      </c>
    </row>
    <row r="737" spans="1:8">
      <c r="A737" s="16" t="s">
        <v>2372</v>
      </c>
      <c r="B737" s="12">
        <v>74035</v>
      </c>
      <c r="C737">
        <v>6.13</v>
      </c>
      <c r="D737" s="12">
        <v>74035</v>
      </c>
      <c r="E737" s="12">
        <v>0</v>
      </c>
      <c r="F737" s="18">
        <v>0</v>
      </c>
      <c r="G737" t="s">
        <v>10</v>
      </c>
      <c r="H737" t="s">
        <v>10</v>
      </c>
    </row>
    <row r="738" spans="1:8">
      <c r="A738" s="16" t="s">
        <v>977</v>
      </c>
      <c r="B738" s="12">
        <v>45420</v>
      </c>
      <c r="C738">
        <v>3.76</v>
      </c>
      <c r="D738" s="12">
        <v>45420</v>
      </c>
      <c r="E738" s="12">
        <v>0</v>
      </c>
      <c r="F738" s="18">
        <v>0</v>
      </c>
      <c r="G738" t="s">
        <v>10</v>
      </c>
      <c r="H738" t="s">
        <v>10</v>
      </c>
    </row>
    <row r="739" spans="1:8">
      <c r="A739" s="16" t="s">
        <v>1941</v>
      </c>
      <c r="B739" s="12">
        <v>84295</v>
      </c>
      <c r="C739">
        <v>6.98</v>
      </c>
      <c r="D739" s="12">
        <v>26257</v>
      </c>
      <c r="E739" s="12">
        <v>58038</v>
      </c>
      <c r="F739" s="18">
        <v>0.68851058799999998</v>
      </c>
      <c r="G739">
        <v>5.09</v>
      </c>
      <c r="H739">
        <v>0.73</v>
      </c>
    </row>
    <row r="740" spans="1:8">
      <c r="A740" s="16" t="s">
        <v>1969</v>
      </c>
      <c r="B740" s="12">
        <v>74644</v>
      </c>
      <c r="C740">
        <v>6.18</v>
      </c>
      <c r="D740" s="12">
        <v>37108</v>
      </c>
      <c r="E740" s="12">
        <v>37536</v>
      </c>
      <c r="F740" s="18">
        <v>0.50286694200000004</v>
      </c>
      <c r="G740">
        <v>3.63</v>
      </c>
      <c r="H740">
        <v>0.59</v>
      </c>
    </row>
    <row r="741" spans="1:8">
      <c r="A741" s="16" t="s">
        <v>585</v>
      </c>
      <c r="B741" s="12">
        <v>46661</v>
      </c>
      <c r="C741">
        <v>3.86</v>
      </c>
      <c r="D741" s="12">
        <v>40189</v>
      </c>
      <c r="E741" s="12">
        <v>6472</v>
      </c>
      <c r="F741" s="18">
        <v>0.138702557</v>
      </c>
      <c r="G741">
        <v>1.28</v>
      </c>
      <c r="H741">
        <v>0.33</v>
      </c>
    </row>
    <row r="742" spans="1:8">
      <c r="A742" s="16" t="s">
        <v>1488</v>
      </c>
      <c r="B742" s="12">
        <v>59242</v>
      </c>
      <c r="C742">
        <v>4.9000000000000004</v>
      </c>
      <c r="D742" s="12">
        <v>36542</v>
      </c>
      <c r="E742" s="12">
        <v>22700</v>
      </c>
      <c r="F742" s="18">
        <v>0.38317409899999999</v>
      </c>
      <c r="G742">
        <v>2.63</v>
      </c>
      <c r="H742">
        <v>0.54</v>
      </c>
    </row>
    <row r="743" spans="1:8">
      <c r="A743" s="16" t="s">
        <v>1959</v>
      </c>
      <c r="B743" s="12">
        <v>84065</v>
      </c>
      <c r="C743">
        <v>6.96</v>
      </c>
      <c r="D743" s="12">
        <v>30573</v>
      </c>
      <c r="E743" s="12">
        <v>53492</v>
      </c>
      <c r="F743" s="18">
        <v>0.63631713599999995</v>
      </c>
      <c r="G743">
        <v>4.63</v>
      </c>
      <c r="H743">
        <v>0.67</v>
      </c>
    </row>
    <row r="744" spans="1:8">
      <c r="A744" s="16" t="s">
        <v>1962</v>
      </c>
      <c r="B744" s="12">
        <v>83187</v>
      </c>
      <c r="C744">
        <v>6.89</v>
      </c>
      <c r="D744" s="12">
        <v>29905</v>
      </c>
      <c r="E744" s="12">
        <v>53282</v>
      </c>
      <c r="F744" s="18">
        <v>0.640508733</v>
      </c>
      <c r="G744">
        <v>4.4400000000000004</v>
      </c>
      <c r="H744">
        <v>0.64</v>
      </c>
    </row>
    <row r="745" spans="1:8">
      <c r="A745" s="16" t="s">
        <v>1756</v>
      </c>
      <c r="B745" s="12">
        <v>94571</v>
      </c>
      <c r="C745">
        <v>7.83</v>
      </c>
      <c r="D745" s="12">
        <v>21047</v>
      </c>
      <c r="E745" s="12">
        <v>73524</v>
      </c>
      <c r="F745" s="18">
        <v>0.777447632</v>
      </c>
      <c r="G745">
        <v>6.19</v>
      </c>
      <c r="H745">
        <v>0.79</v>
      </c>
    </row>
    <row r="746" spans="1:8">
      <c r="A746" s="16" t="s">
        <v>1973</v>
      </c>
      <c r="B746" s="12">
        <v>75244</v>
      </c>
      <c r="C746">
        <v>6.23</v>
      </c>
      <c r="D746" s="12">
        <v>36676</v>
      </c>
      <c r="E746" s="12">
        <v>38568</v>
      </c>
      <c r="F746" s="18">
        <v>0.51257243100000005</v>
      </c>
      <c r="G746">
        <v>3.64</v>
      </c>
      <c r="H746">
        <v>0.57999999999999996</v>
      </c>
    </row>
    <row r="747" spans="1:8">
      <c r="A747" s="16" t="s">
        <v>1758</v>
      </c>
      <c r="B747" s="12">
        <v>95047</v>
      </c>
      <c r="C747">
        <v>7.87</v>
      </c>
      <c r="D747" s="12">
        <v>21283</v>
      </c>
      <c r="E747" s="12">
        <v>73764</v>
      </c>
      <c r="F747" s="18">
        <v>0.776079203</v>
      </c>
      <c r="G747">
        <v>6.21</v>
      </c>
      <c r="H747">
        <v>0.79</v>
      </c>
    </row>
    <row r="748" spans="1:8">
      <c r="A748" s="16" t="s">
        <v>1722</v>
      </c>
      <c r="B748" s="12">
        <v>93432</v>
      </c>
      <c r="C748">
        <v>7.74</v>
      </c>
      <c r="D748" s="12">
        <v>20124</v>
      </c>
      <c r="E748" s="12">
        <v>73308</v>
      </c>
      <c r="F748" s="18">
        <v>0.78461340899999998</v>
      </c>
      <c r="G748">
        <v>6.15</v>
      </c>
      <c r="H748">
        <v>0.79</v>
      </c>
    </row>
    <row r="749" spans="1:8">
      <c r="A749" s="16" t="s">
        <v>466</v>
      </c>
      <c r="B749" s="12">
        <v>43187</v>
      </c>
      <c r="C749">
        <v>3.58</v>
      </c>
      <c r="D749" s="12">
        <v>43187</v>
      </c>
      <c r="E749" s="12">
        <v>0</v>
      </c>
      <c r="F749" s="18">
        <v>0</v>
      </c>
      <c r="G749" t="s">
        <v>10</v>
      </c>
      <c r="H749" t="s">
        <v>10</v>
      </c>
    </row>
    <row r="750" spans="1:8">
      <c r="A750" s="16" t="s">
        <v>470</v>
      </c>
      <c r="B750" s="12">
        <v>42776</v>
      </c>
      <c r="C750">
        <v>3.54</v>
      </c>
      <c r="D750" s="12">
        <v>42776</v>
      </c>
      <c r="E750" s="12">
        <v>0</v>
      </c>
      <c r="F750" s="18">
        <v>0</v>
      </c>
      <c r="G750" t="s">
        <v>10</v>
      </c>
      <c r="H750" t="s">
        <v>10</v>
      </c>
    </row>
    <row r="751" spans="1:8">
      <c r="A751" s="16" t="s">
        <v>434</v>
      </c>
      <c r="B751" s="12">
        <v>43275</v>
      </c>
      <c r="C751">
        <v>3.58</v>
      </c>
      <c r="D751" s="12">
        <v>43275</v>
      </c>
      <c r="E751" s="12">
        <v>0</v>
      </c>
      <c r="F751" s="18">
        <v>0</v>
      </c>
      <c r="G751" t="s">
        <v>10</v>
      </c>
      <c r="H751" t="s">
        <v>10</v>
      </c>
    </row>
    <row r="752" spans="1:8">
      <c r="A752" s="16" t="s">
        <v>1554</v>
      </c>
      <c r="B752" s="12">
        <v>60874</v>
      </c>
      <c r="C752">
        <v>5.04</v>
      </c>
      <c r="D752" s="12">
        <v>34328</v>
      </c>
      <c r="E752" s="12">
        <v>26546</v>
      </c>
      <c r="F752" s="18">
        <v>0.43608108600000001</v>
      </c>
      <c r="G752">
        <v>3.52</v>
      </c>
      <c r="H752">
        <v>0.7</v>
      </c>
    </row>
    <row r="753" spans="1:8">
      <c r="A753" s="16" t="s">
        <v>344</v>
      </c>
      <c r="B753" s="12">
        <v>42651</v>
      </c>
      <c r="C753">
        <v>3.53</v>
      </c>
      <c r="D753" s="12">
        <v>42651</v>
      </c>
      <c r="E753" s="12">
        <v>0</v>
      </c>
      <c r="F753" s="18">
        <v>0</v>
      </c>
      <c r="G753" t="s">
        <v>10</v>
      </c>
      <c r="H753" t="s">
        <v>10</v>
      </c>
    </row>
    <row r="754" spans="1:8">
      <c r="A754" s="16" t="s">
        <v>2116</v>
      </c>
      <c r="B754" s="12">
        <v>53627</v>
      </c>
      <c r="C754">
        <v>4.4400000000000004</v>
      </c>
      <c r="D754" s="12">
        <v>53627</v>
      </c>
      <c r="E754" s="12">
        <v>0</v>
      </c>
      <c r="F754" s="18">
        <v>0</v>
      </c>
      <c r="G754" t="s">
        <v>10</v>
      </c>
      <c r="H754" t="s">
        <v>10</v>
      </c>
    </row>
    <row r="755" spans="1:8">
      <c r="A755" s="16" t="s">
        <v>2004</v>
      </c>
      <c r="B755" s="12">
        <v>79147</v>
      </c>
      <c r="C755">
        <v>6.55</v>
      </c>
      <c r="D755" s="12">
        <v>32480</v>
      </c>
      <c r="E755" s="12">
        <v>46667</v>
      </c>
      <c r="F755" s="18">
        <v>0.58962437000000001</v>
      </c>
      <c r="G755">
        <v>4.54</v>
      </c>
      <c r="H755">
        <v>0.69</v>
      </c>
    </row>
    <row r="756" spans="1:8">
      <c r="A756" s="16" t="s">
        <v>1115</v>
      </c>
      <c r="B756" s="12">
        <v>48515</v>
      </c>
      <c r="C756">
        <v>4.0199999999999996</v>
      </c>
      <c r="D756" s="12">
        <v>48515</v>
      </c>
      <c r="E756" s="12">
        <v>0</v>
      </c>
      <c r="F756" s="18">
        <v>0</v>
      </c>
      <c r="G756" t="s">
        <v>10</v>
      </c>
      <c r="H756" t="s">
        <v>10</v>
      </c>
    </row>
    <row r="757" spans="1:8">
      <c r="A757" s="16" t="s">
        <v>1119</v>
      </c>
      <c r="B757" s="12">
        <v>47666</v>
      </c>
      <c r="C757">
        <v>3.95</v>
      </c>
      <c r="D757" s="12">
        <v>47666</v>
      </c>
      <c r="E757" s="12">
        <v>0</v>
      </c>
      <c r="F757" s="18">
        <v>0</v>
      </c>
      <c r="G757" t="s">
        <v>10</v>
      </c>
      <c r="H757" t="s">
        <v>10</v>
      </c>
    </row>
    <row r="758" spans="1:8">
      <c r="A758" s="16" t="s">
        <v>2851</v>
      </c>
      <c r="B758" s="12">
        <v>66586</v>
      </c>
      <c r="C758">
        <v>5.51</v>
      </c>
      <c r="D758" s="12">
        <v>57534</v>
      </c>
      <c r="E758" s="12">
        <v>9052</v>
      </c>
      <c r="F758" s="18">
        <v>0.135944493</v>
      </c>
      <c r="G758">
        <v>1.39</v>
      </c>
      <c r="H758">
        <v>0.25</v>
      </c>
    </row>
    <row r="759" spans="1:8">
      <c r="A759" s="16" t="s">
        <v>2710</v>
      </c>
      <c r="B759" s="12">
        <v>77009</v>
      </c>
      <c r="C759">
        <v>6.38</v>
      </c>
      <c r="D759" s="12">
        <v>54264</v>
      </c>
      <c r="E759" s="12">
        <v>22745</v>
      </c>
      <c r="F759" s="18">
        <v>0.29535508799999999</v>
      </c>
      <c r="G759">
        <v>2.36</v>
      </c>
      <c r="H759">
        <v>0.37</v>
      </c>
    </row>
    <row r="760" spans="1:8">
      <c r="A760" s="16" t="s">
        <v>2842</v>
      </c>
      <c r="B760" s="12">
        <v>68572</v>
      </c>
      <c r="C760">
        <v>5.68</v>
      </c>
      <c r="D760" s="12">
        <v>55702</v>
      </c>
      <c r="E760" s="12">
        <v>12870</v>
      </c>
      <c r="F760" s="18">
        <v>0.187685936</v>
      </c>
      <c r="G760">
        <v>1.43</v>
      </c>
      <c r="H760">
        <v>0.25</v>
      </c>
    </row>
    <row r="761" spans="1:8">
      <c r="A761" s="16" t="s">
        <v>2909</v>
      </c>
      <c r="B761" s="12">
        <v>64887</v>
      </c>
      <c r="C761">
        <v>5.37</v>
      </c>
      <c r="D761" s="12">
        <v>58952</v>
      </c>
      <c r="E761" s="12">
        <v>5935</v>
      </c>
      <c r="F761" s="18">
        <v>9.1466703999999996E-2</v>
      </c>
      <c r="G761">
        <v>1.52</v>
      </c>
      <c r="H761">
        <v>0.28000000000000003</v>
      </c>
    </row>
    <row r="762" spans="1:8">
      <c r="A762" s="16" t="s">
        <v>2829</v>
      </c>
      <c r="B762" s="12">
        <v>66127</v>
      </c>
      <c r="C762">
        <v>5.47</v>
      </c>
      <c r="D762" s="12">
        <v>55833</v>
      </c>
      <c r="E762" s="12">
        <v>10294</v>
      </c>
      <c r="F762" s="18">
        <v>0.15567015000000001</v>
      </c>
      <c r="G762">
        <v>1.73</v>
      </c>
      <c r="H762">
        <v>0.32</v>
      </c>
    </row>
    <row r="763" spans="1:8">
      <c r="A763" s="16" t="s">
        <v>2845</v>
      </c>
      <c r="B763" s="12">
        <v>67289</v>
      </c>
      <c r="C763">
        <v>5.57</v>
      </c>
      <c r="D763" s="12">
        <v>57199</v>
      </c>
      <c r="E763" s="12">
        <v>10090</v>
      </c>
      <c r="F763" s="18">
        <v>0.149950215</v>
      </c>
      <c r="G763">
        <v>1.4</v>
      </c>
      <c r="H763">
        <v>0.25</v>
      </c>
    </row>
    <row r="764" spans="1:8">
      <c r="A764" s="16" t="s">
        <v>2849</v>
      </c>
      <c r="B764" s="12">
        <v>68647</v>
      </c>
      <c r="C764">
        <v>5.68</v>
      </c>
      <c r="D764" s="12">
        <v>56108</v>
      </c>
      <c r="E764" s="12">
        <v>12539</v>
      </c>
      <c r="F764" s="18">
        <v>0.18265911100000001</v>
      </c>
      <c r="G764">
        <v>1.4</v>
      </c>
      <c r="H764">
        <v>0.25</v>
      </c>
    </row>
    <row r="765" spans="1:8">
      <c r="A765" s="16" t="s">
        <v>2902</v>
      </c>
      <c r="B765" s="12">
        <v>64849</v>
      </c>
      <c r="C765">
        <v>5.37</v>
      </c>
      <c r="D765" s="12">
        <v>59116</v>
      </c>
      <c r="E765" s="12">
        <v>5733</v>
      </c>
      <c r="F765" s="18">
        <v>8.8405371999999996E-2</v>
      </c>
      <c r="G765">
        <v>1.5</v>
      </c>
      <c r="H765">
        <v>0.28000000000000003</v>
      </c>
    </row>
    <row r="766" spans="1:8">
      <c r="A766" s="16" t="s">
        <v>2854</v>
      </c>
      <c r="B766" s="12">
        <v>65658</v>
      </c>
      <c r="C766">
        <v>5.44</v>
      </c>
      <c r="D766" s="12">
        <v>58827</v>
      </c>
      <c r="E766" s="12">
        <v>6831</v>
      </c>
      <c r="F766" s="18">
        <v>0.104039112</v>
      </c>
      <c r="G766">
        <v>1.39</v>
      </c>
      <c r="H766">
        <v>0.26</v>
      </c>
    </row>
    <row r="767" spans="1:8">
      <c r="A767" s="16" t="s">
        <v>728</v>
      </c>
      <c r="B767" s="12">
        <v>44096</v>
      </c>
      <c r="C767">
        <v>3.65</v>
      </c>
      <c r="D767" s="12">
        <v>44096</v>
      </c>
      <c r="E767" s="12">
        <v>0</v>
      </c>
      <c r="F767" s="18">
        <v>0</v>
      </c>
      <c r="G767" t="s">
        <v>10</v>
      </c>
      <c r="H767" t="s">
        <v>10</v>
      </c>
    </row>
    <row r="768" spans="1:8">
      <c r="A768" s="16" t="s">
        <v>259</v>
      </c>
      <c r="B768" s="12">
        <v>43263</v>
      </c>
      <c r="C768">
        <v>3.58</v>
      </c>
      <c r="D768" s="12">
        <v>43263</v>
      </c>
      <c r="E768" s="12">
        <v>0</v>
      </c>
      <c r="F768" s="18">
        <v>0</v>
      </c>
      <c r="G768" t="s">
        <v>10</v>
      </c>
      <c r="H768" t="s">
        <v>10</v>
      </c>
    </row>
    <row r="769" spans="1:8">
      <c r="A769" s="16" t="s">
        <v>735</v>
      </c>
      <c r="B769" s="12">
        <v>45222</v>
      </c>
      <c r="C769">
        <v>3.74</v>
      </c>
      <c r="D769" s="12">
        <v>41381</v>
      </c>
      <c r="E769" s="12">
        <v>3841</v>
      </c>
      <c r="F769" s="18">
        <v>8.4936534999999994E-2</v>
      </c>
      <c r="G769">
        <v>1.02</v>
      </c>
      <c r="H769">
        <v>0.27</v>
      </c>
    </row>
    <row r="770" spans="1:8">
      <c r="A770" s="16" t="s">
        <v>737</v>
      </c>
      <c r="B770" s="12">
        <v>43971</v>
      </c>
      <c r="C770">
        <v>3.64</v>
      </c>
      <c r="D770" s="12">
        <v>43971</v>
      </c>
      <c r="E770" s="12">
        <v>0</v>
      </c>
      <c r="F770" s="18">
        <v>0</v>
      </c>
      <c r="G770" t="s">
        <v>10</v>
      </c>
      <c r="H770" t="s">
        <v>10</v>
      </c>
    </row>
    <row r="771" spans="1:8">
      <c r="A771" s="16" t="s">
        <v>731</v>
      </c>
      <c r="B771" s="12">
        <v>46366</v>
      </c>
      <c r="C771">
        <v>3.84</v>
      </c>
      <c r="D771" s="12">
        <v>42259</v>
      </c>
      <c r="E771" s="12">
        <v>4107</v>
      </c>
      <c r="F771" s="18">
        <v>8.8577837000000006E-2</v>
      </c>
      <c r="G771">
        <v>1.31</v>
      </c>
      <c r="H771">
        <v>0.34</v>
      </c>
    </row>
    <row r="772" spans="1:8">
      <c r="A772" s="16" t="s">
        <v>725</v>
      </c>
      <c r="B772" s="12">
        <v>44705</v>
      </c>
      <c r="C772">
        <v>3.7</v>
      </c>
      <c r="D772" s="12">
        <v>41325</v>
      </c>
      <c r="E772" s="12">
        <v>3380</v>
      </c>
      <c r="F772" s="18">
        <v>7.5606754999999998E-2</v>
      </c>
      <c r="G772">
        <v>0.85</v>
      </c>
      <c r="H772">
        <v>0.23</v>
      </c>
    </row>
    <row r="773" spans="1:8">
      <c r="A773" s="16" t="s">
        <v>733</v>
      </c>
      <c r="B773" s="12">
        <v>47284</v>
      </c>
      <c r="C773">
        <v>3.91</v>
      </c>
      <c r="D773" s="12">
        <v>38300</v>
      </c>
      <c r="E773" s="12">
        <v>8984</v>
      </c>
      <c r="F773" s="18">
        <v>0.190000846</v>
      </c>
      <c r="G773">
        <v>0.9</v>
      </c>
      <c r="H773">
        <v>0.23</v>
      </c>
    </row>
    <row r="774" spans="1:8">
      <c r="A774" s="16" t="s">
        <v>739</v>
      </c>
      <c r="B774" s="12">
        <v>45918</v>
      </c>
      <c r="C774">
        <v>3.8</v>
      </c>
      <c r="D774" s="12">
        <v>40051</v>
      </c>
      <c r="E774" s="12">
        <v>5867</v>
      </c>
      <c r="F774" s="18">
        <v>0.12777124400000001</v>
      </c>
      <c r="G774">
        <v>0.96</v>
      </c>
      <c r="H774">
        <v>0.25</v>
      </c>
    </row>
    <row r="775" spans="1:8">
      <c r="A775" s="16" t="s">
        <v>980</v>
      </c>
      <c r="B775" s="12">
        <v>53225</v>
      </c>
      <c r="C775">
        <v>4.41</v>
      </c>
      <c r="D775" s="12">
        <v>36006</v>
      </c>
      <c r="E775" s="12">
        <v>17219</v>
      </c>
      <c r="F775" s="18">
        <v>0.32351338699999999</v>
      </c>
      <c r="G775">
        <v>1.46</v>
      </c>
      <c r="H775">
        <v>0.33</v>
      </c>
    </row>
    <row r="776" spans="1:8">
      <c r="A776" s="16" t="s">
        <v>1790</v>
      </c>
      <c r="B776" s="12">
        <v>70009</v>
      </c>
      <c r="C776">
        <v>5.8</v>
      </c>
      <c r="D776" s="12">
        <v>32571</v>
      </c>
      <c r="E776" s="12">
        <v>37438</v>
      </c>
      <c r="F776" s="18">
        <v>0.53475981699999997</v>
      </c>
      <c r="G776">
        <v>3.61</v>
      </c>
      <c r="H776">
        <v>0.62</v>
      </c>
    </row>
    <row r="777" spans="1:8">
      <c r="A777" s="16" t="s">
        <v>1763</v>
      </c>
      <c r="B777" s="12">
        <v>68402</v>
      </c>
      <c r="C777">
        <v>5.66</v>
      </c>
      <c r="D777" s="12">
        <v>32612</v>
      </c>
      <c r="E777" s="12">
        <v>35790</v>
      </c>
      <c r="F777" s="18">
        <v>0.52323031499999995</v>
      </c>
      <c r="G777">
        <v>3.55</v>
      </c>
      <c r="H777">
        <v>0.63</v>
      </c>
    </row>
    <row r="778" spans="1:8">
      <c r="A778" s="16" t="s">
        <v>1745</v>
      </c>
      <c r="B778" s="12">
        <v>70916</v>
      </c>
      <c r="C778">
        <v>5.87</v>
      </c>
      <c r="D778" s="12">
        <v>31162</v>
      </c>
      <c r="E778" s="12">
        <v>39754</v>
      </c>
      <c r="F778" s="18">
        <v>0.56057871299999995</v>
      </c>
      <c r="G778">
        <v>3.86</v>
      </c>
      <c r="H778">
        <v>0.66</v>
      </c>
    </row>
    <row r="779" spans="1:8">
      <c r="A779" s="16" t="s">
        <v>1760</v>
      </c>
      <c r="B779" s="12">
        <v>71262</v>
      </c>
      <c r="C779">
        <v>5.9</v>
      </c>
      <c r="D779" s="12">
        <v>32678</v>
      </c>
      <c r="E779" s="12">
        <v>38584</v>
      </c>
      <c r="F779" s="18">
        <v>0.541438635</v>
      </c>
      <c r="G779">
        <v>3.96</v>
      </c>
      <c r="H779">
        <v>0.67</v>
      </c>
    </row>
    <row r="780" spans="1:8">
      <c r="A780" s="16" t="s">
        <v>1625</v>
      </c>
      <c r="B780" s="12">
        <v>67514</v>
      </c>
      <c r="C780">
        <v>5.59</v>
      </c>
      <c r="D780" s="12">
        <v>32437</v>
      </c>
      <c r="E780" s="12">
        <v>35077</v>
      </c>
      <c r="F780" s="18">
        <v>0.51955150000000005</v>
      </c>
      <c r="G780">
        <v>3.89</v>
      </c>
      <c r="H780">
        <v>0.7</v>
      </c>
    </row>
    <row r="781" spans="1:8">
      <c r="A781" s="16" t="s">
        <v>2912</v>
      </c>
      <c r="B781" s="12">
        <v>65121</v>
      </c>
      <c r="C781">
        <v>5.39</v>
      </c>
      <c r="D781" s="12">
        <v>58932</v>
      </c>
      <c r="E781" s="12">
        <v>6189</v>
      </c>
      <c r="F781" s="18">
        <v>9.5038467000000001E-2</v>
      </c>
      <c r="G781">
        <v>1.54</v>
      </c>
      <c r="H781">
        <v>0.28999999999999998</v>
      </c>
    </row>
    <row r="782" spans="1:8">
      <c r="A782" s="16" t="s">
        <v>2327</v>
      </c>
      <c r="B782" s="12">
        <v>76575</v>
      </c>
      <c r="C782">
        <v>6.34</v>
      </c>
      <c r="D782" s="12">
        <v>39801</v>
      </c>
      <c r="E782" s="12">
        <v>36774</v>
      </c>
      <c r="F782" s="18">
        <v>0.48023506399999999</v>
      </c>
      <c r="G782">
        <v>3.39</v>
      </c>
      <c r="H782">
        <v>0.53</v>
      </c>
    </row>
    <row r="783" spans="1:8">
      <c r="A783" s="16" t="s">
        <v>2331</v>
      </c>
      <c r="B783" s="12">
        <v>76117</v>
      </c>
      <c r="C783">
        <v>6.3</v>
      </c>
      <c r="D783" s="12">
        <v>39865</v>
      </c>
      <c r="E783" s="12">
        <v>36252</v>
      </c>
      <c r="F783" s="18">
        <v>0.47626679999999999</v>
      </c>
      <c r="G783">
        <v>3.4</v>
      </c>
      <c r="H783">
        <v>0.54</v>
      </c>
    </row>
    <row r="784" spans="1:8">
      <c r="A784" s="16" t="s">
        <v>2255</v>
      </c>
      <c r="B784" s="12">
        <v>73855</v>
      </c>
      <c r="C784">
        <v>6.11</v>
      </c>
      <c r="D784" s="12">
        <v>34580</v>
      </c>
      <c r="E784" s="12">
        <v>39275</v>
      </c>
      <c r="F784" s="18">
        <v>0.53178525499999996</v>
      </c>
      <c r="G784">
        <v>4.42</v>
      </c>
      <c r="H784">
        <v>0.72</v>
      </c>
    </row>
    <row r="785" spans="1:8">
      <c r="A785" s="16" t="s">
        <v>1792</v>
      </c>
      <c r="B785" s="12">
        <v>73587</v>
      </c>
      <c r="C785">
        <v>6.09</v>
      </c>
      <c r="D785" s="12">
        <v>32077</v>
      </c>
      <c r="E785" s="12">
        <v>41510</v>
      </c>
      <c r="F785" s="18">
        <v>0.56409420099999996</v>
      </c>
      <c r="G785">
        <v>3.7</v>
      </c>
      <c r="H785">
        <v>0.61</v>
      </c>
    </row>
    <row r="786" spans="1:8">
      <c r="A786" s="16" t="s">
        <v>2195</v>
      </c>
      <c r="B786" s="12">
        <v>60498</v>
      </c>
      <c r="C786">
        <v>5.01</v>
      </c>
      <c r="D786" s="12">
        <v>37796</v>
      </c>
      <c r="E786" s="12">
        <v>22702</v>
      </c>
      <c r="F786" s="18">
        <v>0.37525207399999999</v>
      </c>
      <c r="G786">
        <v>3.56</v>
      </c>
      <c r="H786">
        <v>0.71</v>
      </c>
    </row>
    <row r="787" spans="1:8">
      <c r="A787" s="16" t="s">
        <v>2197</v>
      </c>
      <c r="B787" s="12">
        <v>61535</v>
      </c>
      <c r="C787">
        <v>5.09</v>
      </c>
      <c r="D787" s="12">
        <v>37911</v>
      </c>
      <c r="E787" s="12">
        <v>23624</v>
      </c>
      <c r="F787" s="18">
        <v>0.38391159499999999</v>
      </c>
      <c r="G787">
        <v>3.63</v>
      </c>
      <c r="H787">
        <v>0.71</v>
      </c>
    </row>
    <row r="788" spans="1:8">
      <c r="A788" s="16" t="s">
        <v>1187</v>
      </c>
      <c r="B788" s="12">
        <v>44251</v>
      </c>
      <c r="C788">
        <v>3.66</v>
      </c>
      <c r="D788" s="12">
        <v>44251</v>
      </c>
      <c r="E788" s="12">
        <v>0</v>
      </c>
      <c r="F788" s="18">
        <v>0</v>
      </c>
      <c r="G788" t="s">
        <v>10</v>
      </c>
      <c r="H788" t="s">
        <v>10</v>
      </c>
    </row>
    <row r="789" spans="1:8">
      <c r="A789" s="16" t="s">
        <v>298</v>
      </c>
      <c r="B789" s="12">
        <v>42511</v>
      </c>
      <c r="C789">
        <v>3.52</v>
      </c>
      <c r="D789" s="12">
        <v>42511</v>
      </c>
      <c r="E789" s="12">
        <v>0</v>
      </c>
      <c r="F789" s="18">
        <v>0</v>
      </c>
      <c r="G789" t="s">
        <v>10</v>
      </c>
      <c r="H789" t="s">
        <v>10</v>
      </c>
    </row>
    <row r="790" spans="1:8">
      <c r="A790" s="16" t="s">
        <v>305</v>
      </c>
      <c r="B790" s="12">
        <v>42207</v>
      </c>
      <c r="C790">
        <v>3.49</v>
      </c>
      <c r="D790" s="12">
        <v>42207</v>
      </c>
      <c r="E790" s="12">
        <v>0</v>
      </c>
      <c r="F790" s="18">
        <v>0</v>
      </c>
      <c r="G790" t="s">
        <v>10</v>
      </c>
      <c r="H790" t="s">
        <v>10</v>
      </c>
    </row>
    <row r="791" spans="1:8">
      <c r="A791" s="16" t="s">
        <v>2311</v>
      </c>
      <c r="B791" s="12">
        <v>68564</v>
      </c>
      <c r="C791">
        <v>5.68</v>
      </c>
      <c r="D791" s="12">
        <v>40389</v>
      </c>
      <c r="E791" s="12">
        <v>28175</v>
      </c>
      <c r="F791" s="18">
        <v>0.410929934</v>
      </c>
      <c r="G791">
        <v>4.1100000000000003</v>
      </c>
      <c r="H791">
        <v>0.72</v>
      </c>
    </row>
    <row r="792" spans="1:8">
      <c r="A792" s="16" t="s">
        <v>2322</v>
      </c>
      <c r="B792" s="12">
        <v>66691</v>
      </c>
      <c r="C792">
        <v>5.52</v>
      </c>
      <c r="D792" s="12">
        <v>43133</v>
      </c>
      <c r="E792" s="12">
        <v>23558</v>
      </c>
      <c r="F792" s="18">
        <v>0.35324106700000002</v>
      </c>
      <c r="G792">
        <v>3.87</v>
      </c>
      <c r="H792">
        <v>0.7</v>
      </c>
    </row>
    <row r="793" spans="1:8">
      <c r="A793" s="16" t="s">
        <v>1655</v>
      </c>
      <c r="B793" s="12">
        <v>72027</v>
      </c>
      <c r="C793">
        <v>5.96</v>
      </c>
      <c r="D793" s="12">
        <v>28815</v>
      </c>
      <c r="E793" s="12">
        <v>43212</v>
      </c>
      <c r="F793" s="18">
        <v>0.599941689</v>
      </c>
      <c r="G793">
        <v>4.3099999999999996</v>
      </c>
      <c r="H793">
        <v>0.72</v>
      </c>
    </row>
    <row r="794" spans="1:8">
      <c r="A794" s="16" t="s">
        <v>2320</v>
      </c>
      <c r="B794" s="12">
        <v>70667</v>
      </c>
      <c r="C794">
        <v>5.85</v>
      </c>
      <c r="D794" s="12">
        <v>42920</v>
      </c>
      <c r="E794" s="12">
        <v>27747</v>
      </c>
      <c r="F794" s="18">
        <v>0.39264437400000002</v>
      </c>
      <c r="G794">
        <v>3.34</v>
      </c>
      <c r="H794">
        <v>0.56999999999999995</v>
      </c>
    </row>
    <row r="795" spans="1:8">
      <c r="A795" s="16" t="s">
        <v>2231</v>
      </c>
      <c r="B795" s="12">
        <v>65549</v>
      </c>
      <c r="C795">
        <v>5.43</v>
      </c>
      <c r="D795" s="12">
        <v>33592</v>
      </c>
      <c r="E795" s="12">
        <v>31957</v>
      </c>
      <c r="F795" s="18">
        <v>0.48752841400000002</v>
      </c>
      <c r="G795">
        <v>4.03</v>
      </c>
      <c r="H795">
        <v>0.74</v>
      </c>
    </row>
    <row r="796" spans="1:8">
      <c r="A796" s="16" t="s">
        <v>2288</v>
      </c>
      <c r="B796" s="12">
        <v>68898</v>
      </c>
      <c r="C796">
        <v>5.7</v>
      </c>
      <c r="D796" s="12">
        <v>39420</v>
      </c>
      <c r="E796" s="12">
        <v>29478</v>
      </c>
      <c r="F796" s="18">
        <v>0.427849865</v>
      </c>
      <c r="G796">
        <v>4.0599999999999996</v>
      </c>
      <c r="H796">
        <v>0.71</v>
      </c>
    </row>
    <row r="797" spans="1:8">
      <c r="A797" s="16" t="s">
        <v>2242</v>
      </c>
      <c r="B797" s="12">
        <v>70156</v>
      </c>
      <c r="C797">
        <v>5.81</v>
      </c>
      <c r="D797" s="12">
        <v>32730</v>
      </c>
      <c r="E797" s="12">
        <v>37426</v>
      </c>
      <c r="F797" s="18">
        <v>0.53346827100000005</v>
      </c>
      <c r="G797">
        <v>4.05</v>
      </c>
      <c r="H797">
        <v>0.7</v>
      </c>
    </row>
    <row r="798" spans="1:8">
      <c r="A798" s="16" t="s">
        <v>2244</v>
      </c>
      <c r="B798" s="12">
        <v>70838</v>
      </c>
      <c r="C798">
        <v>5.87</v>
      </c>
      <c r="D798" s="12">
        <v>32595</v>
      </c>
      <c r="E798" s="12">
        <v>38243</v>
      </c>
      <c r="F798" s="18">
        <v>0.53986560900000002</v>
      </c>
      <c r="G798">
        <v>4.22</v>
      </c>
      <c r="H798">
        <v>0.72</v>
      </c>
    </row>
    <row r="799" spans="1:8">
      <c r="A799" s="16" t="s">
        <v>2233</v>
      </c>
      <c r="B799" s="12">
        <v>68647</v>
      </c>
      <c r="C799">
        <v>5.68</v>
      </c>
      <c r="D799" s="12">
        <v>31615</v>
      </c>
      <c r="E799" s="12">
        <v>37032</v>
      </c>
      <c r="F799" s="18">
        <v>0.53945547500000002</v>
      </c>
      <c r="G799">
        <v>3.93</v>
      </c>
      <c r="H799">
        <v>0.69</v>
      </c>
    </row>
    <row r="800" spans="1:8">
      <c r="A800" s="16" t="s">
        <v>808</v>
      </c>
      <c r="B800" s="12">
        <v>43839</v>
      </c>
      <c r="C800">
        <v>3.63</v>
      </c>
      <c r="D800" s="12">
        <v>41622</v>
      </c>
      <c r="E800" s="12">
        <v>2217</v>
      </c>
      <c r="F800" s="18">
        <v>5.0571408999999998E-2</v>
      </c>
      <c r="G800">
        <v>0.86</v>
      </c>
      <c r="H800">
        <v>0.24</v>
      </c>
    </row>
    <row r="801" spans="1:8">
      <c r="A801" s="16" t="s">
        <v>812</v>
      </c>
      <c r="B801" s="12">
        <v>43925</v>
      </c>
      <c r="C801">
        <v>3.64</v>
      </c>
      <c r="D801" s="12">
        <v>41645</v>
      </c>
      <c r="E801" s="12">
        <v>2280</v>
      </c>
      <c r="F801" s="18">
        <v>5.1906659000000001E-2</v>
      </c>
      <c r="G801">
        <v>0.88</v>
      </c>
      <c r="H801">
        <v>0.24</v>
      </c>
    </row>
    <row r="802" spans="1:8">
      <c r="A802" s="16" t="s">
        <v>824</v>
      </c>
      <c r="B802" s="12">
        <v>43729</v>
      </c>
      <c r="C802">
        <v>3.62</v>
      </c>
      <c r="D802" s="12">
        <v>41683</v>
      </c>
      <c r="E802" s="12">
        <v>2046</v>
      </c>
      <c r="F802" s="18">
        <v>4.6788173000000002E-2</v>
      </c>
      <c r="G802">
        <v>0.89</v>
      </c>
      <c r="H802">
        <v>0.25</v>
      </c>
    </row>
    <row r="803" spans="1:8">
      <c r="A803" s="16" t="s">
        <v>805</v>
      </c>
      <c r="B803" s="12">
        <v>43652</v>
      </c>
      <c r="C803">
        <v>3.61</v>
      </c>
      <c r="D803" s="12">
        <v>41769</v>
      </c>
      <c r="E803" s="12">
        <v>1883</v>
      </c>
      <c r="F803" s="18">
        <v>4.3136625999999997E-2</v>
      </c>
      <c r="G803">
        <v>0.88</v>
      </c>
      <c r="H803">
        <v>0.24</v>
      </c>
    </row>
    <row r="804" spans="1:8">
      <c r="A804" s="16" t="s">
        <v>814</v>
      </c>
      <c r="B804" s="12">
        <v>43849</v>
      </c>
      <c r="C804">
        <v>3.63</v>
      </c>
      <c r="D804" s="12">
        <v>41700</v>
      </c>
      <c r="E804" s="12">
        <v>2149</v>
      </c>
      <c r="F804" s="18">
        <v>4.9009099E-2</v>
      </c>
      <c r="G804">
        <v>0.84</v>
      </c>
      <c r="H804">
        <v>0.23</v>
      </c>
    </row>
    <row r="805" spans="1:8">
      <c r="A805" s="16" t="s">
        <v>783</v>
      </c>
      <c r="B805" s="12">
        <v>44017</v>
      </c>
      <c r="C805">
        <v>3.64</v>
      </c>
      <c r="D805" s="12">
        <v>41711</v>
      </c>
      <c r="E805" s="12">
        <v>2306</v>
      </c>
      <c r="F805" s="18">
        <v>5.2388850000000001E-2</v>
      </c>
      <c r="G805">
        <v>0.89</v>
      </c>
      <c r="H805">
        <v>0.24</v>
      </c>
    </row>
    <row r="806" spans="1:8">
      <c r="A806" s="16" t="s">
        <v>790</v>
      </c>
      <c r="B806" s="12">
        <v>43967</v>
      </c>
      <c r="C806">
        <v>3.64</v>
      </c>
      <c r="D806" s="12">
        <v>41759</v>
      </c>
      <c r="E806" s="12">
        <v>2208</v>
      </c>
      <c r="F806" s="18">
        <v>5.0219483000000002E-2</v>
      </c>
      <c r="G806">
        <v>0.9</v>
      </c>
      <c r="H806">
        <v>0.25</v>
      </c>
    </row>
    <row r="807" spans="1:8">
      <c r="A807" s="16" t="s">
        <v>833</v>
      </c>
      <c r="B807" s="12">
        <v>43787</v>
      </c>
      <c r="C807">
        <v>3.63</v>
      </c>
      <c r="D807" s="12">
        <v>41699</v>
      </c>
      <c r="E807" s="12">
        <v>2088</v>
      </c>
      <c r="F807" s="18">
        <v>4.7685386000000003E-2</v>
      </c>
      <c r="G807">
        <v>0.83</v>
      </c>
      <c r="H807">
        <v>0.23</v>
      </c>
    </row>
    <row r="808" spans="1:8">
      <c r="A808" s="16" t="s">
        <v>2184</v>
      </c>
      <c r="B808" s="12">
        <v>62400</v>
      </c>
      <c r="C808">
        <v>5.17</v>
      </c>
      <c r="D808" s="12">
        <v>35252</v>
      </c>
      <c r="E808" s="12">
        <v>27148</v>
      </c>
      <c r="F808" s="18">
        <v>0.43506410299999998</v>
      </c>
      <c r="G808">
        <v>3.71</v>
      </c>
      <c r="H808">
        <v>0.72</v>
      </c>
    </row>
    <row r="809" spans="1:8">
      <c r="A809" s="16" t="s">
        <v>800</v>
      </c>
      <c r="B809" s="12">
        <v>43846</v>
      </c>
      <c r="C809">
        <v>3.63</v>
      </c>
      <c r="D809" s="12">
        <v>41515</v>
      </c>
      <c r="E809" s="12">
        <v>2331</v>
      </c>
      <c r="F809" s="18">
        <v>5.3163344000000001E-2</v>
      </c>
      <c r="G809">
        <v>0.84</v>
      </c>
      <c r="H809">
        <v>0.23</v>
      </c>
    </row>
    <row r="810" spans="1:8">
      <c r="A810" s="16" t="s">
        <v>803</v>
      </c>
      <c r="B810" s="12">
        <v>43879</v>
      </c>
      <c r="C810">
        <v>3.63</v>
      </c>
      <c r="D810" s="12">
        <v>41542</v>
      </c>
      <c r="E810" s="12">
        <v>2337</v>
      </c>
      <c r="F810" s="18">
        <v>5.3260101999999997E-2</v>
      </c>
      <c r="G810">
        <v>0.87</v>
      </c>
      <c r="H810">
        <v>0.24</v>
      </c>
    </row>
    <row r="811" spans="1:8">
      <c r="A811" s="16" t="s">
        <v>776</v>
      </c>
      <c r="B811" s="12">
        <v>43772</v>
      </c>
      <c r="C811">
        <v>3.62</v>
      </c>
      <c r="D811" s="12">
        <v>41421</v>
      </c>
      <c r="E811" s="12">
        <v>2351</v>
      </c>
      <c r="F811" s="18">
        <v>5.3710134E-2</v>
      </c>
      <c r="G811">
        <v>0.84</v>
      </c>
      <c r="H811">
        <v>0.23</v>
      </c>
    </row>
    <row r="812" spans="1:8">
      <c r="A812" s="16" t="s">
        <v>780</v>
      </c>
      <c r="B812" s="12">
        <v>44078</v>
      </c>
      <c r="C812">
        <v>3.65</v>
      </c>
      <c r="D812" s="12">
        <v>41783</v>
      </c>
      <c r="E812" s="12">
        <v>2295</v>
      </c>
      <c r="F812" s="18">
        <v>5.2066791000000001E-2</v>
      </c>
      <c r="G812">
        <v>0.85</v>
      </c>
      <c r="H812">
        <v>0.23</v>
      </c>
    </row>
    <row r="813" spans="1:8">
      <c r="A813" s="16" t="s">
        <v>816</v>
      </c>
      <c r="B813" s="12">
        <v>43706</v>
      </c>
      <c r="C813">
        <v>3.62</v>
      </c>
      <c r="D813" s="12">
        <v>41620</v>
      </c>
      <c r="E813" s="12">
        <v>2086</v>
      </c>
      <c r="F813" s="18">
        <v>4.7728000999999999E-2</v>
      </c>
      <c r="G813">
        <v>0.88</v>
      </c>
      <c r="H813">
        <v>0.24</v>
      </c>
    </row>
    <row r="814" spans="1:8">
      <c r="A814" s="16" t="s">
        <v>818</v>
      </c>
      <c r="B814" s="12">
        <v>44013</v>
      </c>
      <c r="C814">
        <v>3.64</v>
      </c>
      <c r="D814" s="12">
        <v>41607</v>
      </c>
      <c r="E814" s="12">
        <v>2406</v>
      </c>
      <c r="F814" s="18">
        <v>5.4665667000000001E-2</v>
      </c>
      <c r="G814">
        <v>0.84</v>
      </c>
      <c r="H814">
        <v>0.23</v>
      </c>
    </row>
    <row r="815" spans="1:8">
      <c r="A815" s="16" t="s">
        <v>772</v>
      </c>
      <c r="B815" s="12">
        <v>43893</v>
      </c>
      <c r="C815">
        <v>3.63</v>
      </c>
      <c r="D815" s="12">
        <v>41536</v>
      </c>
      <c r="E815" s="12">
        <v>2357</v>
      </c>
      <c r="F815" s="18">
        <v>5.3698767000000001E-2</v>
      </c>
      <c r="G815">
        <v>0.84</v>
      </c>
      <c r="H815">
        <v>0.23</v>
      </c>
    </row>
    <row r="816" spans="1:8">
      <c r="A816" s="16" t="s">
        <v>764</v>
      </c>
      <c r="B816" s="12">
        <v>43960</v>
      </c>
      <c r="C816">
        <v>3.64</v>
      </c>
      <c r="D816" s="12">
        <v>41595</v>
      </c>
      <c r="E816" s="12">
        <v>2365</v>
      </c>
      <c r="F816" s="18">
        <v>5.3798907999999999E-2</v>
      </c>
      <c r="G816">
        <v>0.83</v>
      </c>
      <c r="H816">
        <v>0.23</v>
      </c>
    </row>
    <row r="817" spans="1:8">
      <c r="A817" s="16" t="s">
        <v>1805</v>
      </c>
      <c r="B817" s="12">
        <v>95578</v>
      </c>
      <c r="C817">
        <v>7.91</v>
      </c>
      <c r="D817" s="12">
        <v>18310</v>
      </c>
      <c r="E817" s="12">
        <v>77268</v>
      </c>
      <c r="F817" s="18">
        <v>0.80842871800000005</v>
      </c>
      <c r="G817">
        <v>6.43</v>
      </c>
      <c r="H817">
        <v>0.81</v>
      </c>
    </row>
    <row r="818" spans="1:8">
      <c r="A818" s="16" t="s">
        <v>768</v>
      </c>
      <c r="B818" s="12">
        <v>43960</v>
      </c>
      <c r="C818">
        <v>3.64</v>
      </c>
      <c r="D818" s="12">
        <v>41609</v>
      </c>
      <c r="E818" s="12">
        <v>2351</v>
      </c>
      <c r="F818" s="18">
        <v>5.3480436999999999E-2</v>
      </c>
      <c r="G818">
        <v>0.84</v>
      </c>
      <c r="H818">
        <v>0.23</v>
      </c>
    </row>
    <row r="819" spans="1:8">
      <c r="A819" s="16" t="s">
        <v>822</v>
      </c>
      <c r="B819" s="12">
        <v>44031</v>
      </c>
      <c r="C819">
        <v>3.65</v>
      </c>
      <c r="D819" s="12">
        <v>41684</v>
      </c>
      <c r="E819" s="12">
        <v>2347</v>
      </c>
      <c r="F819" s="18">
        <v>5.3303353999999997E-2</v>
      </c>
      <c r="G819">
        <v>0.85</v>
      </c>
      <c r="H819">
        <v>0.23</v>
      </c>
    </row>
    <row r="820" spans="1:8">
      <c r="A820" s="16" t="s">
        <v>2229</v>
      </c>
      <c r="B820" s="12">
        <v>76104</v>
      </c>
      <c r="C820">
        <v>6.3</v>
      </c>
      <c r="D820" s="12">
        <v>25991</v>
      </c>
      <c r="E820" s="12">
        <v>50113</v>
      </c>
      <c r="F820" s="18">
        <v>0.65848050000000002</v>
      </c>
      <c r="G820">
        <v>4.1900000000000004</v>
      </c>
      <c r="H820">
        <v>0.67</v>
      </c>
    </row>
    <row r="821" spans="1:8">
      <c r="A821" s="16" t="s">
        <v>794</v>
      </c>
      <c r="B821" s="12">
        <v>43849</v>
      </c>
      <c r="C821">
        <v>3.63</v>
      </c>
      <c r="D821" s="12">
        <v>41746</v>
      </c>
      <c r="E821" s="12">
        <v>2103</v>
      </c>
      <c r="F821" s="18">
        <v>4.7960045E-2</v>
      </c>
      <c r="G821">
        <v>0.9</v>
      </c>
      <c r="H821">
        <v>0.25</v>
      </c>
    </row>
    <row r="822" spans="1:8">
      <c r="A822" s="16" t="s">
        <v>797</v>
      </c>
      <c r="B822" s="12">
        <v>43960</v>
      </c>
      <c r="C822">
        <v>3.64</v>
      </c>
      <c r="D822" s="12">
        <v>41763</v>
      </c>
      <c r="E822" s="12">
        <v>2197</v>
      </c>
      <c r="F822" s="18">
        <v>4.9977252E-2</v>
      </c>
      <c r="G822">
        <v>0.89</v>
      </c>
      <c r="H822">
        <v>0.24</v>
      </c>
    </row>
    <row r="823" spans="1:8">
      <c r="A823" s="16" t="s">
        <v>2716</v>
      </c>
      <c r="B823" s="12">
        <v>63224</v>
      </c>
      <c r="C823">
        <v>5.23</v>
      </c>
      <c r="D823" s="12">
        <v>56940</v>
      </c>
      <c r="E823" s="12">
        <v>6284</v>
      </c>
      <c r="F823" s="18">
        <v>9.9392636000000006E-2</v>
      </c>
      <c r="G823">
        <v>1.76</v>
      </c>
      <c r="H823">
        <v>0.34</v>
      </c>
    </row>
    <row r="824" spans="1:8">
      <c r="A824" s="16" t="s">
        <v>1808</v>
      </c>
      <c r="B824" s="12">
        <v>95106</v>
      </c>
      <c r="C824">
        <v>7.87</v>
      </c>
      <c r="D824" s="12">
        <v>19986</v>
      </c>
      <c r="E824" s="12">
        <v>75120</v>
      </c>
      <c r="F824" s="18">
        <v>0.78985552999999997</v>
      </c>
      <c r="G824">
        <v>6.32</v>
      </c>
      <c r="H824">
        <v>0.8</v>
      </c>
    </row>
    <row r="825" spans="1:8">
      <c r="A825" s="16" t="s">
        <v>835</v>
      </c>
      <c r="B825" s="12">
        <v>44164</v>
      </c>
      <c r="C825">
        <v>3.66</v>
      </c>
      <c r="D825" s="12">
        <v>41793</v>
      </c>
      <c r="E825" s="12">
        <v>2371</v>
      </c>
      <c r="F825" s="18">
        <v>5.368626E-2</v>
      </c>
      <c r="G825">
        <v>0.87</v>
      </c>
      <c r="H825">
        <v>0.24</v>
      </c>
    </row>
    <row r="826" spans="1:8">
      <c r="A826" s="16" t="s">
        <v>1400</v>
      </c>
      <c r="B826" s="12">
        <v>73873</v>
      </c>
      <c r="C826">
        <v>6.12</v>
      </c>
      <c r="D826" s="12">
        <v>49235</v>
      </c>
      <c r="E826" s="12">
        <v>24638</v>
      </c>
      <c r="F826" s="18">
        <v>0.33351833600000003</v>
      </c>
      <c r="G826">
        <v>2.57</v>
      </c>
      <c r="H826">
        <v>0.42</v>
      </c>
    </row>
    <row r="827" spans="1:8">
      <c r="A827" s="16" t="s">
        <v>1811</v>
      </c>
      <c r="B827" s="12">
        <v>95895</v>
      </c>
      <c r="C827">
        <v>7.94</v>
      </c>
      <c r="D827" s="12">
        <v>18661</v>
      </c>
      <c r="E827" s="12">
        <v>77234</v>
      </c>
      <c r="F827" s="18">
        <v>0.80540174099999995</v>
      </c>
      <c r="G827">
        <v>6.46</v>
      </c>
      <c r="H827">
        <v>0.81</v>
      </c>
    </row>
    <row r="828" spans="1:8">
      <c r="A828" s="16" t="s">
        <v>1308</v>
      </c>
      <c r="B828" s="12">
        <v>45988</v>
      </c>
      <c r="C828">
        <v>3.81</v>
      </c>
      <c r="D828" s="12">
        <v>45988</v>
      </c>
      <c r="E828" s="12">
        <v>0</v>
      </c>
      <c r="F828" s="18">
        <v>0</v>
      </c>
      <c r="G828" t="s">
        <v>10</v>
      </c>
      <c r="H828" t="s">
        <v>10</v>
      </c>
    </row>
    <row r="829" spans="1:8">
      <c r="A829" s="16" t="s">
        <v>1303</v>
      </c>
      <c r="B829" s="12">
        <v>45668</v>
      </c>
      <c r="C829">
        <v>3.78</v>
      </c>
      <c r="D829" s="12">
        <v>45668</v>
      </c>
      <c r="E829" s="12">
        <v>0</v>
      </c>
      <c r="F829" s="18">
        <v>0</v>
      </c>
      <c r="G829" t="s">
        <v>10</v>
      </c>
      <c r="H829" t="s">
        <v>10</v>
      </c>
    </row>
    <row r="830" spans="1:8">
      <c r="A830" s="16" t="s">
        <v>1311</v>
      </c>
      <c r="B830" s="12">
        <v>45922</v>
      </c>
      <c r="C830">
        <v>3.8</v>
      </c>
      <c r="D830" s="12">
        <v>45922</v>
      </c>
      <c r="E830" s="12">
        <v>0</v>
      </c>
      <c r="F830" s="18">
        <v>0</v>
      </c>
      <c r="G830" t="s">
        <v>10</v>
      </c>
      <c r="H830" t="s">
        <v>10</v>
      </c>
    </row>
    <row r="831" spans="1:8">
      <c r="A831" s="16" t="s">
        <v>2059</v>
      </c>
      <c r="B831" s="12">
        <v>71760</v>
      </c>
      <c r="C831">
        <v>5.94</v>
      </c>
      <c r="D831" s="12">
        <v>30705</v>
      </c>
      <c r="E831" s="12">
        <v>41055</v>
      </c>
      <c r="F831" s="18">
        <v>0.57211538500000003</v>
      </c>
      <c r="G831">
        <v>4.37</v>
      </c>
      <c r="H831">
        <v>0.74</v>
      </c>
    </row>
    <row r="832" spans="1:8">
      <c r="A832" s="16" t="s">
        <v>919</v>
      </c>
      <c r="B832" s="12">
        <v>42805</v>
      </c>
      <c r="C832">
        <v>3.54</v>
      </c>
      <c r="D832" s="12">
        <v>42805</v>
      </c>
      <c r="E832" s="12">
        <v>0</v>
      </c>
      <c r="F832" s="18">
        <v>0</v>
      </c>
      <c r="G832" t="s">
        <v>10</v>
      </c>
      <c r="H832" t="s">
        <v>10</v>
      </c>
    </row>
    <row r="833" spans="1:8">
      <c r="A833" s="16" t="s">
        <v>2732</v>
      </c>
      <c r="B833" s="12">
        <v>65124</v>
      </c>
      <c r="C833">
        <v>5.39</v>
      </c>
      <c r="D833" s="12">
        <v>60915</v>
      </c>
      <c r="E833" s="12">
        <v>4209</v>
      </c>
      <c r="F833" s="18">
        <v>6.4630550999999994E-2</v>
      </c>
      <c r="G833">
        <v>1.21</v>
      </c>
      <c r="H833">
        <v>0.22</v>
      </c>
    </row>
    <row r="834" spans="1:8">
      <c r="A834" s="16" t="s">
        <v>2819</v>
      </c>
      <c r="B834" s="12">
        <v>64501</v>
      </c>
      <c r="C834">
        <v>5.34</v>
      </c>
      <c r="D834" s="12">
        <v>62676</v>
      </c>
      <c r="E834" s="12">
        <v>1825</v>
      </c>
      <c r="F834" s="18">
        <v>2.8294135000000002E-2</v>
      </c>
      <c r="G834">
        <v>1.1100000000000001</v>
      </c>
      <c r="H834">
        <v>0.21</v>
      </c>
    </row>
    <row r="835" spans="1:8">
      <c r="A835" s="16" t="s">
        <v>2805</v>
      </c>
      <c r="B835" s="12">
        <v>63904</v>
      </c>
      <c r="C835">
        <v>5.29</v>
      </c>
      <c r="D835" s="12">
        <v>62201</v>
      </c>
      <c r="E835" s="12">
        <v>1703</v>
      </c>
      <c r="F835" s="18">
        <v>2.6649348999999999E-2</v>
      </c>
      <c r="G835">
        <v>1.1499999999999999</v>
      </c>
      <c r="H835">
        <v>0.22</v>
      </c>
    </row>
    <row r="836" spans="1:8">
      <c r="A836" s="16" t="s">
        <v>2772</v>
      </c>
      <c r="B836" s="12">
        <v>64273</v>
      </c>
      <c r="C836">
        <v>5.32</v>
      </c>
      <c r="D836" s="12">
        <v>61522</v>
      </c>
      <c r="E836" s="12">
        <v>2751</v>
      </c>
      <c r="F836" s="18">
        <v>4.2801799000000001E-2</v>
      </c>
      <c r="G836">
        <v>1.08</v>
      </c>
      <c r="H836">
        <v>0.2</v>
      </c>
    </row>
    <row r="837" spans="1:8">
      <c r="A837" s="16" t="s">
        <v>2738</v>
      </c>
      <c r="B837" s="12">
        <v>62276</v>
      </c>
      <c r="C837">
        <v>5.16</v>
      </c>
      <c r="D837" s="12">
        <v>62276</v>
      </c>
      <c r="E837" s="12">
        <v>0</v>
      </c>
      <c r="F837" s="18">
        <v>0</v>
      </c>
      <c r="G837" t="s">
        <v>10</v>
      </c>
      <c r="H837" t="s">
        <v>10</v>
      </c>
    </row>
    <row r="838" spans="1:8">
      <c r="A838" s="16" t="s">
        <v>2786</v>
      </c>
      <c r="B838" s="12">
        <v>64047</v>
      </c>
      <c r="C838">
        <v>5.3</v>
      </c>
      <c r="D838" s="12">
        <v>62693</v>
      </c>
      <c r="E838" s="12">
        <v>1354</v>
      </c>
      <c r="F838" s="18">
        <v>2.1140724999999999E-2</v>
      </c>
      <c r="G838">
        <v>1.4</v>
      </c>
      <c r="H838">
        <v>0.26</v>
      </c>
    </row>
    <row r="839" spans="1:8">
      <c r="A839" s="16" t="s">
        <v>2736</v>
      </c>
      <c r="B839" s="12">
        <v>62379</v>
      </c>
      <c r="C839">
        <v>5.16</v>
      </c>
      <c r="D839" s="12">
        <v>62379</v>
      </c>
      <c r="E839" s="12">
        <v>0</v>
      </c>
      <c r="F839" s="18">
        <v>0</v>
      </c>
      <c r="G839" t="s">
        <v>10</v>
      </c>
      <c r="H839" t="s">
        <v>10</v>
      </c>
    </row>
    <row r="840" spans="1:8">
      <c r="A840" s="16" t="s">
        <v>2807</v>
      </c>
      <c r="B840" s="12">
        <v>63666</v>
      </c>
      <c r="C840">
        <v>5.27</v>
      </c>
      <c r="D840" s="12">
        <v>62405</v>
      </c>
      <c r="E840" s="12">
        <v>1261</v>
      </c>
      <c r="F840" s="18">
        <v>1.980649E-2</v>
      </c>
      <c r="G840">
        <v>1.1599999999999999</v>
      </c>
      <c r="H840">
        <v>0.22</v>
      </c>
    </row>
    <row r="841" spans="1:8">
      <c r="A841" s="16" t="s">
        <v>2801</v>
      </c>
      <c r="B841" s="12">
        <v>63872</v>
      </c>
      <c r="C841">
        <v>5.29</v>
      </c>
      <c r="D841" s="12">
        <v>62491</v>
      </c>
      <c r="E841" s="12">
        <v>1381</v>
      </c>
      <c r="F841" s="18">
        <v>2.1621367999999998E-2</v>
      </c>
      <c r="G841">
        <v>1.17</v>
      </c>
      <c r="H841">
        <v>0.22</v>
      </c>
    </row>
    <row r="842" spans="1:8">
      <c r="A842" s="16" t="s">
        <v>2799</v>
      </c>
      <c r="B842" s="12">
        <v>63853</v>
      </c>
      <c r="C842">
        <v>5.29</v>
      </c>
      <c r="D842" s="12">
        <v>62179</v>
      </c>
      <c r="E842" s="12">
        <v>1674</v>
      </c>
      <c r="F842" s="18">
        <v>2.6216466000000001E-2</v>
      </c>
      <c r="G842">
        <v>1.22</v>
      </c>
      <c r="H842">
        <v>0.23</v>
      </c>
    </row>
    <row r="843" spans="1:8">
      <c r="A843" s="16" t="s">
        <v>2817</v>
      </c>
      <c r="B843" s="12">
        <v>63851</v>
      </c>
      <c r="C843">
        <v>5.29</v>
      </c>
      <c r="D843" s="12">
        <v>62183</v>
      </c>
      <c r="E843" s="12">
        <v>1668</v>
      </c>
      <c r="F843" s="18">
        <v>2.6123318E-2</v>
      </c>
      <c r="G843">
        <v>1.08</v>
      </c>
      <c r="H843">
        <v>0.2</v>
      </c>
    </row>
    <row r="844" spans="1:8">
      <c r="A844" s="16" t="s">
        <v>2813</v>
      </c>
      <c r="B844" s="12">
        <v>63648</v>
      </c>
      <c r="C844">
        <v>5.27</v>
      </c>
      <c r="D844" s="12">
        <v>62158</v>
      </c>
      <c r="E844" s="12">
        <v>1490</v>
      </c>
      <c r="F844" s="18">
        <v>2.3410005000000001E-2</v>
      </c>
      <c r="G844">
        <v>1.28</v>
      </c>
      <c r="H844">
        <v>0.24</v>
      </c>
    </row>
    <row r="845" spans="1:8">
      <c r="A845" s="16" t="s">
        <v>2788</v>
      </c>
      <c r="B845" s="12">
        <v>63568</v>
      </c>
      <c r="C845">
        <v>5.26</v>
      </c>
      <c r="D845" s="12">
        <v>61598</v>
      </c>
      <c r="E845" s="12">
        <v>1970</v>
      </c>
      <c r="F845" s="18">
        <v>3.0990435E-2</v>
      </c>
      <c r="G845">
        <v>1.27</v>
      </c>
      <c r="H845">
        <v>0.24</v>
      </c>
    </row>
    <row r="846" spans="1:8">
      <c r="A846" s="16" t="s">
        <v>2783</v>
      </c>
      <c r="B846" s="12">
        <v>63917</v>
      </c>
      <c r="C846">
        <v>5.29</v>
      </c>
      <c r="D846" s="12">
        <v>61714</v>
      </c>
      <c r="E846" s="12">
        <v>2203</v>
      </c>
      <c r="F846" s="18">
        <v>3.4466574E-2</v>
      </c>
      <c r="G846">
        <v>1.0900000000000001</v>
      </c>
      <c r="H846">
        <v>0.21</v>
      </c>
    </row>
    <row r="847" spans="1:8">
      <c r="A847" s="16" t="s">
        <v>2803</v>
      </c>
      <c r="B847" s="12">
        <v>64150</v>
      </c>
      <c r="C847">
        <v>5.31</v>
      </c>
      <c r="D847" s="12">
        <v>62373</v>
      </c>
      <c r="E847" s="12">
        <v>1777</v>
      </c>
      <c r="F847" s="18">
        <v>2.7700701000000001E-2</v>
      </c>
      <c r="G847">
        <v>1.2</v>
      </c>
      <c r="H847">
        <v>0.23</v>
      </c>
    </row>
    <row r="848" spans="1:8">
      <c r="A848" s="16" t="s">
        <v>2760</v>
      </c>
      <c r="B848" s="12">
        <v>64372</v>
      </c>
      <c r="C848">
        <v>5.33</v>
      </c>
      <c r="D848" s="12">
        <v>61001</v>
      </c>
      <c r="E848" s="12">
        <v>3371</v>
      </c>
      <c r="F848" s="18">
        <v>5.2367489000000003E-2</v>
      </c>
      <c r="G848">
        <v>1.06</v>
      </c>
      <c r="H848">
        <v>0.2</v>
      </c>
    </row>
    <row r="849" spans="1:8">
      <c r="A849" s="16" t="s">
        <v>2333</v>
      </c>
      <c r="B849" s="12">
        <v>87649</v>
      </c>
      <c r="C849">
        <v>7.26</v>
      </c>
      <c r="D849" s="12">
        <v>34928</v>
      </c>
      <c r="E849" s="12">
        <v>52721</v>
      </c>
      <c r="F849" s="18">
        <v>0.60150144299999997</v>
      </c>
      <c r="G849">
        <v>4.88</v>
      </c>
      <c r="H849">
        <v>0.67</v>
      </c>
    </row>
    <row r="850" spans="1:8">
      <c r="A850" s="16" t="s">
        <v>2726</v>
      </c>
      <c r="B850" s="12">
        <v>65191</v>
      </c>
      <c r="C850">
        <v>5.4</v>
      </c>
      <c r="D850" s="12">
        <v>59930</v>
      </c>
      <c r="E850" s="12">
        <v>5261</v>
      </c>
      <c r="F850" s="18">
        <v>8.0701324000000005E-2</v>
      </c>
      <c r="G850">
        <v>1.32</v>
      </c>
      <c r="H850">
        <v>0.24</v>
      </c>
    </row>
    <row r="851" spans="1:8">
      <c r="A851" s="16" t="s">
        <v>2762</v>
      </c>
      <c r="B851" s="12">
        <v>63672</v>
      </c>
      <c r="C851">
        <v>5.27</v>
      </c>
      <c r="D851" s="12">
        <v>61156</v>
      </c>
      <c r="E851" s="12">
        <v>2516</v>
      </c>
      <c r="F851" s="18">
        <v>3.9515014000000001E-2</v>
      </c>
      <c r="G851">
        <v>1.1499999999999999</v>
      </c>
      <c r="H851">
        <v>0.22</v>
      </c>
    </row>
    <row r="852" spans="1:8">
      <c r="A852" s="16" t="s">
        <v>2734</v>
      </c>
      <c r="B852" s="12">
        <v>64627</v>
      </c>
      <c r="C852">
        <v>5.35</v>
      </c>
      <c r="D852" s="12">
        <v>60699</v>
      </c>
      <c r="E852" s="12">
        <v>3928</v>
      </c>
      <c r="F852" s="18">
        <v>6.0779550000000002E-2</v>
      </c>
      <c r="G852">
        <v>1.2</v>
      </c>
      <c r="H852">
        <v>0.22</v>
      </c>
    </row>
    <row r="853" spans="1:8">
      <c r="A853" s="16" t="s">
        <v>2809</v>
      </c>
      <c r="B853" s="12">
        <v>62051</v>
      </c>
      <c r="C853">
        <v>5.14</v>
      </c>
      <c r="D853" s="12">
        <v>62051</v>
      </c>
      <c r="E853" s="12">
        <v>0</v>
      </c>
      <c r="F853" s="18">
        <v>0</v>
      </c>
      <c r="G853" t="s">
        <v>10</v>
      </c>
      <c r="H853" t="s">
        <v>10</v>
      </c>
    </row>
    <row r="854" spans="1:8">
      <c r="A854" s="16" t="s">
        <v>2811</v>
      </c>
      <c r="B854" s="12">
        <v>63682</v>
      </c>
      <c r="C854">
        <v>5.27</v>
      </c>
      <c r="D854" s="12">
        <v>61257</v>
      </c>
      <c r="E854" s="12">
        <v>2425</v>
      </c>
      <c r="F854" s="18">
        <v>3.8079834E-2</v>
      </c>
      <c r="G854">
        <v>1.28</v>
      </c>
      <c r="H854">
        <v>0.24</v>
      </c>
    </row>
    <row r="855" spans="1:8">
      <c r="A855" s="16" t="s">
        <v>2774</v>
      </c>
      <c r="B855" s="12">
        <v>63863</v>
      </c>
      <c r="C855">
        <v>5.29</v>
      </c>
      <c r="D855" s="12">
        <v>60136</v>
      </c>
      <c r="E855" s="12">
        <v>3727</v>
      </c>
      <c r="F855" s="18">
        <v>5.8359300000000003E-2</v>
      </c>
      <c r="G855">
        <v>1.04</v>
      </c>
      <c r="H855">
        <v>0.2</v>
      </c>
    </row>
    <row r="856" spans="1:8">
      <c r="A856" s="16" t="s">
        <v>2522</v>
      </c>
      <c r="B856" s="12">
        <v>66125</v>
      </c>
      <c r="C856">
        <v>5.47</v>
      </c>
      <c r="D856" s="12">
        <v>66125</v>
      </c>
      <c r="E856" s="12">
        <v>0</v>
      </c>
      <c r="F856" s="18">
        <v>0</v>
      </c>
      <c r="G856" t="s">
        <v>10</v>
      </c>
      <c r="H856" t="s">
        <v>10</v>
      </c>
    </row>
    <row r="857" spans="1:8">
      <c r="A857" s="16" t="s">
        <v>2547</v>
      </c>
      <c r="B857" s="12">
        <v>67256</v>
      </c>
      <c r="C857">
        <v>5.57</v>
      </c>
      <c r="D857" s="12">
        <v>67256</v>
      </c>
      <c r="E857" s="12">
        <v>0</v>
      </c>
      <c r="F857" s="18">
        <v>0</v>
      </c>
      <c r="G857" t="s">
        <v>10</v>
      </c>
      <c r="H857" t="s">
        <v>10</v>
      </c>
    </row>
    <row r="858" spans="1:8">
      <c r="A858" s="16" t="s">
        <v>2655</v>
      </c>
      <c r="B858" s="12">
        <v>63254</v>
      </c>
      <c r="C858">
        <v>5.24</v>
      </c>
      <c r="D858" s="12">
        <v>63254</v>
      </c>
      <c r="E858" s="12">
        <v>0</v>
      </c>
      <c r="F858" s="18">
        <v>0</v>
      </c>
      <c r="G858" t="s">
        <v>10</v>
      </c>
      <c r="H858" t="s">
        <v>10</v>
      </c>
    </row>
    <row r="859" spans="1:8">
      <c r="A859" s="16" t="s">
        <v>1227</v>
      </c>
      <c r="B859" s="12">
        <v>56241</v>
      </c>
      <c r="C859">
        <v>4.66</v>
      </c>
      <c r="D859" s="12">
        <v>39811</v>
      </c>
      <c r="E859" s="12">
        <v>16430</v>
      </c>
      <c r="F859" s="18">
        <v>0.29213563100000001</v>
      </c>
      <c r="G859">
        <v>2.61</v>
      </c>
      <c r="H859">
        <v>0.56000000000000005</v>
      </c>
    </row>
    <row r="860" spans="1:8">
      <c r="A860" s="16" t="s">
        <v>1259</v>
      </c>
      <c r="B860" s="12">
        <v>66666</v>
      </c>
      <c r="C860">
        <v>5.52</v>
      </c>
      <c r="D860" s="12">
        <v>33345</v>
      </c>
      <c r="E860" s="12">
        <v>33321</v>
      </c>
      <c r="F860" s="18">
        <v>0.49981999799999999</v>
      </c>
      <c r="G860">
        <v>3.28</v>
      </c>
      <c r="H860">
        <v>0.59</v>
      </c>
    </row>
    <row r="861" spans="1:8">
      <c r="A861" s="16" t="s">
        <v>2007</v>
      </c>
      <c r="B861" s="12">
        <v>70376</v>
      </c>
      <c r="C861">
        <v>5.83</v>
      </c>
      <c r="D861" s="12">
        <v>32118</v>
      </c>
      <c r="E861" s="12">
        <v>38258</v>
      </c>
      <c r="F861" s="18">
        <v>0.543622826</v>
      </c>
      <c r="G861">
        <v>3.66</v>
      </c>
      <c r="H861">
        <v>0.63</v>
      </c>
    </row>
    <row r="862" spans="1:8">
      <c r="A862" s="16" t="s">
        <v>1263</v>
      </c>
      <c r="B862" s="12">
        <v>65319</v>
      </c>
      <c r="C862">
        <v>5.41</v>
      </c>
      <c r="D862" s="12">
        <v>33441</v>
      </c>
      <c r="E862" s="12">
        <v>31878</v>
      </c>
      <c r="F862" s="18">
        <v>0.48803563999999999</v>
      </c>
      <c r="G862">
        <v>3.2</v>
      </c>
      <c r="H862">
        <v>0.59</v>
      </c>
    </row>
    <row r="863" spans="1:8">
      <c r="A863" s="16" t="s">
        <v>1257</v>
      </c>
      <c r="B863" s="12">
        <v>66088</v>
      </c>
      <c r="C863">
        <v>5.47</v>
      </c>
      <c r="D863" s="12">
        <v>33350</v>
      </c>
      <c r="E863" s="12">
        <v>32738</v>
      </c>
      <c r="F863" s="18">
        <v>0.49536981000000002</v>
      </c>
      <c r="G863">
        <v>3.27</v>
      </c>
      <c r="H863">
        <v>0.6</v>
      </c>
    </row>
    <row r="864" spans="1:8">
      <c r="A864" s="16" t="s">
        <v>1229</v>
      </c>
      <c r="B864" s="12">
        <v>60821</v>
      </c>
      <c r="C864">
        <v>5.04</v>
      </c>
      <c r="D864" s="12">
        <v>36810</v>
      </c>
      <c r="E864" s="12">
        <v>24011</v>
      </c>
      <c r="F864" s="18">
        <v>0.394781408</v>
      </c>
      <c r="G864">
        <v>2.41</v>
      </c>
      <c r="H864">
        <v>0.48</v>
      </c>
    </row>
    <row r="865" spans="1:8">
      <c r="A865" s="16" t="s">
        <v>1251</v>
      </c>
      <c r="B865" s="12">
        <v>61846</v>
      </c>
      <c r="C865">
        <v>5.12</v>
      </c>
      <c r="D865" s="12">
        <v>37560</v>
      </c>
      <c r="E865" s="12">
        <v>24286</v>
      </c>
      <c r="F865" s="18">
        <v>0.39268505599999998</v>
      </c>
      <c r="G865">
        <v>2.4</v>
      </c>
      <c r="H865">
        <v>0.47</v>
      </c>
    </row>
    <row r="866" spans="1:8">
      <c r="A866" s="16" t="s">
        <v>1248</v>
      </c>
      <c r="B866" s="12">
        <v>61424</v>
      </c>
      <c r="C866">
        <v>5.09</v>
      </c>
      <c r="D866" s="12">
        <v>38233</v>
      </c>
      <c r="E866" s="12">
        <v>23191</v>
      </c>
      <c r="F866" s="18">
        <v>0.377556004</v>
      </c>
      <c r="G866">
        <v>2.37</v>
      </c>
      <c r="H866">
        <v>0.47</v>
      </c>
    </row>
    <row r="867" spans="1:8">
      <c r="A867" s="16" t="s">
        <v>1231</v>
      </c>
      <c r="B867" s="12">
        <v>57724</v>
      </c>
      <c r="C867">
        <v>4.78</v>
      </c>
      <c r="D867" s="12">
        <v>40715</v>
      </c>
      <c r="E867" s="12">
        <v>17009</v>
      </c>
      <c r="F867" s="18">
        <v>0.2946608</v>
      </c>
      <c r="G867">
        <v>2.64</v>
      </c>
      <c r="H867">
        <v>0.55000000000000004</v>
      </c>
    </row>
    <row r="868" spans="1:8">
      <c r="A868" s="16" t="s">
        <v>1265</v>
      </c>
      <c r="B868" s="12">
        <v>66852</v>
      </c>
      <c r="C868">
        <v>5.54</v>
      </c>
      <c r="D868" s="12">
        <v>33445</v>
      </c>
      <c r="E868" s="12">
        <v>33407</v>
      </c>
      <c r="F868" s="18">
        <v>0.49971578999999999</v>
      </c>
      <c r="G868">
        <v>3.3</v>
      </c>
      <c r="H868">
        <v>0.6</v>
      </c>
    </row>
    <row r="869" spans="1:8">
      <c r="A869" s="16" t="s">
        <v>1238</v>
      </c>
      <c r="B869" s="12">
        <v>61093</v>
      </c>
      <c r="C869">
        <v>5.0599999999999996</v>
      </c>
      <c r="D869" s="12">
        <v>35884</v>
      </c>
      <c r="E869" s="12">
        <v>25209</v>
      </c>
      <c r="F869" s="18">
        <v>0.41263319900000001</v>
      </c>
      <c r="G869">
        <v>2.63</v>
      </c>
      <c r="H869">
        <v>0.52</v>
      </c>
    </row>
    <row r="870" spans="1:8">
      <c r="A870" s="16" t="s">
        <v>1255</v>
      </c>
      <c r="B870" s="12">
        <v>64402</v>
      </c>
      <c r="C870">
        <v>5.33</v>
      </c>
      <c r="D870" s="12">
        <v>33359</v>
      </c>
      <c r="E870" s="12">
        <v>31043</v>
      </c>
      <c r="F870" s="18">
        <v>0.48201919199999999</v>
      </c>
      <c r="G870">
        <v>3.26</v>
      </c>
      <c r="H870">
        <v>0.61</v>
      </c>
    </row>
    <row r="871" spans="1:8">
      <c r="A871" s="16" t="s">
        <v>1240</v>
      </c>
      <c r="B871" s="12">
        <v>58538</v>
      </c>
      <c r="C871">
        <v>4.8499999999999996</v>
      </c>
      <c r="D871" s="12">
        <v>36837</v>
      </c>
      <c r="E871" s="12">
        <v>21701</v>
      </c>
      <c r="F871" s="18">
        <v>0.37071645800000003</v>
      </c>
      <c r="G871">
        <v>2.33</v>
      </c>
      <c r="H871">
        <v>0.48</v>
      </c>
    </row>
    <row r="872" spans="1:8">
      <c r="A872" s="16" t="s">
        <v>1207</v>
      </c>
      <c r="B872" s="12">
        <v>66761</v>
      </c>
      <c r="C872">
        <v>5.53</v>
      </c>
      <c r="D872" s="12">
        <v>32416</v>
      </c>
      <c r="E872" s="12">
        <v>34345</v>
      </c>
      <c r="F872" s="18">
        <v>0.51444705700000004</v>
      </c>
      <c r="G872">
        <v>3.42</v>
      </c>
      <c r="H872">
        <v>0.62</v>
      </c>
    </row>
    <row r="873" spans="1:8">
      <c r="A873" s="16" t="s">
        <v>1243</v>
      </c>
      <c r="B873" s="12">
        <v>59740</v>
      </c>
      <c r="C873">
        <v>4.95</v>
      </c>
      <c r="D873" s="12">
        <v>36039</v>
      </c>
      <c r="E873" s="12">
        <v>23701</v>
      </c>
      <c r="F873" s="18">
        <v>0.39673585500000003</v>
      </c>
      <c r="G873">
        <v>2.38</v>
      </c>
      <c r="H873">
        <v>0.48</v>
      </c>
    </row>
    <row r="874" spans="1:8">
      <c r="A874" s="16" t="s">
        <v>1272</v>
      </c>
      <c r="B874" s="12">
        <v>61973</v>
      </c>
      <c r="C874">
        <v>5.13</v>
      </c>
      <c r="D874" s="12">
        <v>37368</v>
      </c>
      <c r="E874" s="12">
        <v>24605</v>
      </c>
      <c r="F874" s="18">
        <v>0.39702773800000002</v>
      </c>
      <c r="G874">
        <v>3.31</v>
      </c>
      <c r="H874">
        <v>0.65</v>
      </c>
    </row>
    <row r="875" spans="1:8">
      <c r="A875" s="16" t="s">
        <v>1274</v>
      </c>
      <c r="B875" s="12">
        <v>62369</v>
      </c>
      <c r="C875">
        <v>5.16</v>
      </c>
      <c r="D875" s="12">
        <v>37685</v>
      </c>
      <c r="E875" s="12">
        <v>24684</v>
      </c>
      <c r="F875" s="18">
        <v>0.39577354100000001</v>
      </c>
      <c r="G875">
        <v>3.32</v>
      </c>
      <c r="H875">
        <v>0.64</v>
      </c>
    </row>
    <row r="876" spans="1:8">
      <c r="A876" s="16" t="s">
        <v>1278</v>
      </c>
      <c r="B876" s="12">
        <v>57314</v>
      </c>
      <c r="C876">
        <v>4.75</v>
      </c>
      <c r="D876" s="12">
        <v>39562</v>
      </c>
      <c r="E876" s="12">
        <v>17752</v>
      </c>
      <c r="F876" s="18">
        <v>0.30973235199999999</v>
      </c>
      <c r="G876">
        <v>2.4</v>
      </c>
      <c r="H876">
        <v>0.51</v>
      </c>
    </row>
    <row r="877" spans="1:8">
      <c r="A877" s="16" t="s">
        <v>1910</v>
      </c>
      <c r="B877" s="12">
        <v>83678</v>
      </c>
      <c r="C877">
        <v>6.93</v>
      </c>
      <c r="D877" s="12">
        <v>65870</v>
      </c>
      <c r="E877" s="12">
        <v>17808</v>
      </c>
      <c r="F877" s="18">
        <v>0.212815794</v>
      </c>
      <c r="G877">
        <v>2.0499999999999998</v>
      </c>
      <c r="H877">
        <v>0.3</v>
      </c>
    </row>
    <row r="878" spans="1:8">
      <c r="A878" s="16" t="s">
        <v>1167</v>
      </c>
      <c r="B878" s="12">
        <v>55098</v>
      </c>
      <c r="C878">
        <v>4.5599999999999996</v>
      </c>
      <c r="D878" s="12">
        <v>41617</v>
      </c>
      <c r="E878" s="12">
        <v>13481</v>
      </c>
      <c r="F878" s="18">
        <v>0.24467312799999999</v>
      </c>
      <c r="G878">
        <v>2.4300000000000002</v>
      </c>
      <c r="H878">
        <v>0.53</v>
      </c>
    </row>
    <row r="879" spans="1:8">
      <c r="A879" s="16" t="s">
        <v>2224</v>
      </c>
      <c r="B879" s="12">
        <v>73341</v>
      </c>
      <c r="C879">
        <v>6.07</v>
      </c>
      <c r="D879" s="12">
        <v>33295</v>
      </c>
      <c r="E879" s="12">
        <v>40046</v>
      </c>
      <c r="F879" s="18">
        <v>0.54602473399999996</v>
      </c>
      <c r="G879">
        <v>4.18</v>
      </c>
      <c r="H879">
        <v>0.69</v>
      </c>
    </row>
    <row r="880" spans="1:8">
      <c r="A880" s="16" t="s">
        <v>1528</v>
      </c>
      <c r="B880" s="12">
        <v>53692</v>
      </c>
      <c r="C880">
        <v>4.45</v>
      </c>
      <c r="D880" s="12">
        <v>46469</v>
      </c>
      <c r="E880" s="12">
        <v>7223</v>
      </c>
      <c r="F880" s="18">
        <v>0.13452655899999999</v>
      </c>
      <c r="G880">
        <v>2.48</v>
      </c>
      <c r="H880">
        <v>0.56000000000000005</v>
      </c>
    </row>
    <row r="881" spans="1:8">
      <c r="A881" s="16" t="s">
        <v>596</v>
      </c>
      <c r="B881" s="12">
        <v>43435</v>
      </c>
      <c r="C881">
        <v>3.6</v>
      </c>
      <c r="D881" s="12">
        <v>43435</v>
      </c>
      <c r="E881" s="12">
        <v>0</v>
      </c>
      <c r="F881" s="18">
        <v>0</v>
      </c>
      <c r="G881" t="s">
        <v>10</v>
      </c>
      <c r="H881" t="s">
        <v>10</v>
      </c>
    </row>
    <row r="882" spans="1:8">
      <c r="A882" s="16" t="s">
        <v>968</v>
      </c>
      <c r="B882" s="12">
        <v>46549</v>
      </c>
      <c r="C882">
        <v>3.85</v>
      </c>
      <c r="D882" s="12">
        <v>40625</v>
      </c>
      <c r="E882" s="12">
        <v>5924</v>
      </c>
      <c r="F882" s="18">
        <v>0.12726374400000001</v>
      </c>
      <c r="G882">
        <v>0.94</v>
      </c>
      <c r="H882">
        <v>0.24</v>
      </c>
    </row>
    <row r="883" spans="1:8">
      <c r="A883" s="16" t="s">
        <v>1098</v>
      </c>
      <c r="B883" s="12">
        <v>48602</v>
      </c>
      <c r="C883">
        <v>4.0199999999999996</v>
      </c>
      <c r="D883" s="12">
        <v>48602</v>
      </c>
      <c r="E883" s="12">
        <v>0</v>
      </c>
      <c r="F883" s="18">
        <v>0</v>
      </c>
      <c r="G883" t="s">
        <v>10</v>
      </c>
      <c r="H883" t="s">
        <v>10</v>
      </c>
    </row>
    <row r="884" spans="1:8">
      <c r="A884" s="16" t="s">
        <v>1816</v>
      </c>
      <c r="B884" s="12">
        <v>74644</v>
      </c>
      <c r="C884">
        <v>6.18</v>
      </c>
      <c r="D884" s="12">
        <v>58007</v>
      </c>
      <c r="E884" s="12">
        <v>16637</v>
      </c>
      <c r="F884" s="18">
        <v>0.222884626</v>
      </c>
      <c r="G884">
        <v>2.3199999999999998</v>
      </c>
      <c r="H884">
        <v>0.38</v>
      </c>
    </row>
    <row r="885" spans="1:8">
      <c r="A885" s="16" t="s">
        <v>1822</v>
      </c>
      <c r="B885" s="12">
        <v>71788</v>
      </c>
      <c r="C885">
        <v>5.94</v>
      </c>
      <c r="D885" s="12">
        <v>55812</v>
      </c>
      <c r="E885" s="12">
        <v>15976</v>
      </c>
      <c r="F885" s="18">
        <v>0.22254415799999999</v>
      </c>
      <c r="G885">
        <v>2.19</v>
      </c>
      <c r="H885">
        <v>0.37</v>
      </c>
    </row>
    <row r="886" spans="1:8">
      <c r="A886" s="16" t="s">
        <v>1824</v>
      </c>
      <c r="B886" s="12">
        <v>73971</v>
      </c>
      <c r="C886">
        <v>6.12</v>
      </c>
      <c r="D886" s="12">
        <v>56959</v>
      </c>
      <c r="E886" s="12">
        <v>17012</v>
      </c>
      <c r="F886" s="18">
        <v>0.22998202000000001</v>
      </c>
      <c r="G886">
        <v>2.2799999999999998</v>
      </c>
      <c r="H886">
        <v>0.37</v>
      </c>
    </row>
    <row r="887" spans="1:8">
      <c r="A887" s="16" t="s">
        <v>1820</v>
      </c>
      <c r="B887" s="12">
        <v>73782</v>
      </c>
      <c r="C887">
        <v>6.11</v>
      </c>
      <c r="D887" s="12">
        <v>57898</v>
      </c>
      <c r="E887" s="12">
        <v>15884</v>
      </c>
      <c r="F887" s="18">
        <v>0.21528285999999999</v>
      </c>
      <c r="G887">
        <v>2.2799999999999998</v>
      </c>
      <c r="H887">
        <v>0.37</v>
      </c>
    </row>
    <row r="888" spans="1:8">
      <c r="A888" s="16" t="s">
        <v>1828</v>
      </c>
      <c r="B888" s="12">
        <v>75247</v>
      </c>
      <c r="C888">
        <v>6.23</v>
      </c>
      <c r="D888" s="12">
        <v>56080</v>
      </c>
      <c r="E888" s="12">
        <v>19167</v>
      </c>
      <c r="F888" s="18">
        <v>0.25472111800000002</v>
      </c>
      <c r="G888">
        <v>2.14</v>
      </c>
      <c r="H888">
        <v>0.34</v>
      </c>
    </row>
    <row r="889" spans="1:8">
      <c r="A889" s="16" t="s">
        <v>1826</v>
      </c>
      <c r="B889" s="12">
        <v>74034</v>
      </c>
      <c r="C889">
        <v>6.13</v>
      </c>
      <c r="D889" s="12">
        <v>55778</v>
      </c>
      <c r="E889" s="12">
        <v>18256</v>
      </c>
      <c r="F889" s="18">
        <v>0.24658940500000001</v>
      </c>
      <c r="G889">
        <v>2.2799999999999998</v>
      </c>
      <c r="H889">
        <v>0.37</v>
      </c>
    </row>
    <row r="890" spans="1:8">
      <c r="A890" s="16" t="s">
        <v>1830</v>
      </c>
      <c r="B890" s="12">
        <v>75527</v>
      </c>
      <c r="C890">
        <v>6.25</v>
      </c>
      <c r="D890" s="12">
        <v>55961</v>
      </c>
      <c r="E890" s="12">
        <v>19566</v>
      </c>
      <c r="F890" s="18">
        <v>0.25905967400000002</v>
      </c>
      <c r="G890">
        <v>2.16</v>
      </c>
      <c r="H890">
        <v>0.35</v>
      </c>
    </row>
    <row r="891" spans="1:8">
      <c r="A891" s="16" t="s">
        <v>2379</v>
      </c>
      <c r="B891" s="12">
        <v>88636</v>
      </c>
      <c r="C891">
        <v>7.34</v>
      </c>
      <c r="D891" s="12">
        <v>65985</v>
      </c>
      <c r="E891" s="12">
        <v>22651</v>
      </c>
      <c r="F891" s="18">
        <v>0.25555079200000003</v>
      </c>
      <c r="G891">
        <v>2.15</v>
      </c>
      <c r="H891">
        <v>0.28999999999999998</v>
      </c>
    </row>
    <row r="892" spans="1:8">
      <c r="A892" s="16" t="s">
        <v>2382</v>
      </c>
      <c r="B892" s="12">
        <v>80692</v>
      </c>
      <c r="C892">
        <v>6.68</v>
      </c>
      <c r="D892" s="12">
        <v>73792</v>
      </c>
      <c r="E892" s="12">
        <v>6900</v>
      </c>
      <c r="F892" s="18">
        <v>8.5510336000000006E-2</v>
      </c>
      <c r="G892">
        <v>0.97</v>
      </c>
      <c r="H892">
        <v>0.15</v>
      </c>
    </row>
    <row r="893" spans="1:8">
      <c r="A893" s="16" t="s">
        <v>2386</v>
      </c>
      <c r="B893" s="12">
        <v>77813</v>
      </c>
      <c r="C893">
        <v>6.44</v>
      </c>
      <c r="D893" s="12">
        <v>75477</v>
      </c>
      <c r="E893" s="12">
        <v>2336</v>
      </c>
      <c r="F893" s="18">
        <v>3.0020690999999999E-2</v>
      </c>
      <c r="G893">
        <v>0.91</v>
      </c>
      <c r="H893">
        <v>0.14000000000000001</v>
      </c>
    </row>
    <row r="894" spans="1:8">
      <c r="A894" s="16" t="s">
        <v>2388</v>
      </c>
      <c r="B894" s="12">
        <v>79654</v>
      </c>
      <c r="C894">
        <v>6.59</v>
      </c>
      <c r="D894" s="12">
        <v>73338</v>
      </c>
      <c r="E894" s="12">
        <v>6316</v>
      </c>
      <c r="F894" s="18">
        <v>7.9292942000000005E-2</v>
      </c>
      <c r="G894">
        <v>0.76</v>
      </c>
      <c r="H894">
        <v>0.12</v>
      </c>
    </row>
    <row r="895" spans="1:8">
      <c r="A895" s="16" t="s">
        <v>2063</v>
      </c>
      <c r="B895" s="12">
        <v>60620</v>
      </c>
      <c r="C895">
        <v>5.0199999999999996</v>
      </c>
      <c r="D895" s="12">
        <v>47331</v>
      </c>
      <c r="E895" s="12">
        <v>13289</v>
      </c>
      <c r="F895" s="18">
        <v>0.21921808000000001</v>
      </c>
      <c r="G895">
        <v>3.72</v>
      </c>
      <c r="H895">
        <v>0.74</v>
      </c>
    </row>
    <row r="896" spans="1:8">
      <c r="A896" s="16" t="s">
        <v>2068</v>
      </c>
      <c r="B896" s="12">
        <v>60680</v>
      </c>
      <c r="C896">
        <v>5.0199999999999996</v>
      </c>
      <c r="D896" s="12">
        <v>47369</v>
      </c>
      <c r="E896" s="12">
        <v>13311</v>
      </c>
      <c r="F896" s="18">
        <v>0.21936387600000001</v>
      </c>
      <c r="G896">
        <v>3.73</v>
      </c>
      <c r="H896">
        <v>0.74</v>
      </c>
    </row>
    <row r="897" spans="1:8">
      <c r="A897" s="16" t="s">
        <v>2083</v>
      </c>
      <c r="B897" s="12">
        <v>63365</v>
      </c>
      <c r="C897">
        <v>5.25</v>
      </c>
      <c r="D897" s="12">
        <v>42364</v>
      </c>
      <c r="E897" s="12">
        <v>21001</v>
      </c>
      <c r="F897" s="18">
        <v>0.33142902200000002</v>
      </c>
      <c r="G897">
        <v>3.38</v>
      </c>
      <c r="H897">
        <v>0.64</v>
      </c>
    </row>
    <row r="898" spans="1:8">
      <c r="A898" s="16" t="s">
        <v>2087</v>
      </c>
      <c r="B898" s="12">
        <v>60318</v>
      </c>
      <c r="C898">
        <v>4.99</v>
      </c>
      <c r="D898" s="12">
        <v>46761</v>
      </c>
      <c r="E898" s="12">
        <v>13557</v>
      </c>
      <c r="F898" s="18">
        <v>0.22475877799999999</v>
      </c>
      <c r="G898">
        <v>3.32</v>
      </c>
      <c r="H898">
        <v>0.67</v>
      </c>
    </row>
    <row r="899" spans="1:8">
      <c r="A899" s="16" t="s">
        <v>2070</v>
      </c>
      <c r="B899" s="12">
        <v>67960</v>
      </c>
      <c r="C899">
        <v>5.63</v>
      </c>
      <c r="D899" s="12">
        <v>53400</v>
      </c>
      <c r="E899" s="12">
        <v>14560</v>
      </c>
      <c r="F899" s="18">
        <v>0.214243673</v>
      </c>
      <c r="G899">
        <v>2.85</v>
      </c>
      <c r="H899">
        <v>0.51</v>
      </c>
    </row>
    <row r="900" spans="1:8">
      <c r="A900" s="16" t="s">
        <v>2074</v>
      </c>
      <c r="B900" s="12">
        <v>64122</v>
      </c>
      <c r="C900">
        <v>5.31</v>
      </c>
      <c r="D900" s="12">
        <v>43952</v>
      </c>
      <c r="E900" s="12">
        <v>20170</v>
      </c>
      <c r="F900" s="18">
        <v>0.31455662600000001</v>
      </c>
      <c r="G900">
        <v>3.44</v>
      </c>
      <c r="H900">
        <v>0.65</v>
      </c>
    </row>
    <row r="901" spans="1:8">
      <c r="A901" s="16" t="s">
        <v>2072</v>
      </c>
      <c r="B901" s="12">
        <v>69228</v>
      </c>
      <c r="C901">
        <v>5.73</v>
      </c>
      <c r="D901" s="12">
        <v>50675</v>
      </c>
      <c r="E901" s="12">
        <v>18553</v>
      </c>
      <c r="F901" s="18">
        <v>0.26799849799999997</v>
      </c>
      <c r="G901">
        <v>3.49</v>
      </c>
      <c r="H901">
        <v>0.61</v>
      </c>
    </row>
    <row r="902" spans="1:8">
      <c r="A902" s="16" t="s">
        <v>2085</v>
      </c>
      <c r="B902" s="12">
        <v>60388</v>
      </c>
      <c r="C902">
        <v>5</v>
      </c>
      <c r="D902" s="12">
        <v>45635</v>
      </c>
      <c r="E902" s="12">
        <v>14753</v>
      </c>
      <c r="F902" s="18">
        <v>0.244303504</v>
      </c>
      <c r="G902">
        <v>3.66</v>
      </c>
      <c r="H902">
        <v>0.73</v>
      </c>
    </row>
    <row r="903" spans="1:8">
      <c r="A903" s="16" t="s">
        <v>2077</v>
      </c>
      <c r="B903" s="12">
        <v>65042</v>
      </c>
      <c r="C903">
        <v>5.39</v>
      </c>
      <c r="D903" s="12">
        <v>42494</v>
      </c>
      <c r="E903" s="12">
        <v>22548</v>
      </c>
      <c r="F903" s="18">
        <v>0.34666830700000001</v>
      </c>
      <c r="G903">
        <v>3.49</v>
      </c>
      <c r="H903">
        <v>0.65</v>
      </c>
    </row>
    <row r="904" spans="1:8">
      <c r="A904" s="16" t="s">
        <v>2081</v>
      </c>
      <c r="B904" s="12">
        <v>64947</v>
      </c>
      <c r="C904">
        <v>5.38</v>
      </c>
      <c r="D904" s="12">
        <v>41289</v>
      </c>
      <c r="E904" s="12">
        <v>23658</v>
      </c>
      <c r="F904" s="18">
        <v>0.36426624800000001</v>
      </c>
      <c r="G904">
        <v>3.39</v>
      </c>
      <c r="H904">
        <v>0.63</v>
      </c>
    </row>
    <row r="905" spans="1:8">
      <c r="A905" s="16" t="s">
        <v>2089</v>
      </c>
      <c r="B905" s="12">
        <v>61386</v>
      </c>
      <c r="C905">
        <v>5.08</v>
      </c>
      <c r="D905" s="12">
        <v>44537</v>
      </c>
      <c r="E905" s="12">
        <v>16849</v>
      </c>
      <c r="F905" s="18">
        <v>0.274476265</v>
      </c>
      <c r="G905">
        <v>3.66</v>
      </c>
      <c r="H905">
        <v>0.72</v>
      </c>
    </row>
    <row r="906" spans="1:8">
      <c r="A906" s="16" t="s">
        <v>2091</v>
      </c>
      <c r="B906" s="12">
        <v>60014</v>
      </c>
      <c r="C906">
        <v>4.97</v>
      </c>
      <c r="D906" s="12">
        <v>47568</v>
      </c>
      <c r="E906" s="12">
        <v>12446</v>
      </c>
      <c r="F906" s="18">
        <v>0.20738494399999999</v>
      </c>
      <c r="G906">
        <v>3.3</v>
      </c>
      <c r="H906">
        <v>0.66</v>
      </c>
    </row>
    <row r="907" spans="1:8">
      <c r="A907" s="16" t="s">
        <v>2821</v>
      </c>
      <c r="B907" s="12">
        <v>64584</v>
      </c>
      <c r="C907">
        <v>5.35</v>
      </c>
      <c r="D907" s="12">
        <v>62694</v>
      </c>
      <c r="E907" s="12">
        <v>1890</v>
      </c>
      <c r="F907" s="18">
        <v>2.9264214E-2</v>
      </c>
      <c r="G907">
        <v>1.1499999999999999</v>
      </c>
      <c r="H907">
        <v>0.21</v>
      </c>
    </row>
    <row r="908" spans="1:8">
      <c r="A908" s="16" t="s">
        <v>2823</v>
      </c>
      <c r="B908" s="12">
        <v>64643</v>
      </c>
      <c r="C908">
        <v>5.35</v>
      </c>
      <c r="D908" s="12">
        <v>62641</v>
      </c>
      <c r="E908" s="12">
        <v>2002</v>
      </c>
      <c r="F908" s="18">
        <v>3.0970096999999999E-2</v>
      </c>
      <c r="G908">
        <v>1.1100000000000001</v>
      </c>
      <c r="H908">
        <v>0.21</v>
      </c>
    </row>
    <row r="909" spans="1:8">
      <c r="A909" s="16" t="s">
        <v>1905</v>
      </c>
      <c r="B909" s="12">
        <v>80676</v>
      </c>
      <c r="C909">
        <v>6.68</v>
      </c>
      <c r="D909" s="12">
        <v>80676</v>
      </c>
      <c r="E909" s="12">
        <v>0</v>
      </c>
      <c r="F909" s="18">
        <v>0</v>
      </c>
      <c r="G909" t="s">
        <v>10</v>
      </c>
      <c r="H909" t="s">
        <v>10</v>
      </c>
    </row>
    <row r="910" spans="1:8">
      <c r="A910" s="16" t="s">
        <v>455</v>
      </c>
      <c r="B910" s="12">
        <v>43581</v>
      </c>
      <c r="C910">
        <v>3.61</v>
      </c>
      <c r="D910" s="12">
        <v>43581</v>
      </c>
      <c r="E910" s="12">
        <v>0</v>
      </c>
      <c r="F910" s="18">
        <v>0</v>
      </c>
      <c r="G910" t="s">
        <v>10</v>
      </c>
      <c r="H910" t="s">
        <v>10</v>
      </c>
    </row>
    <row r="911" spans="1:8">
      <c r="A911" s="16" t="s">
        <v>865</v>
      </c>
      <c r="B911" s="12">
        <v>42973</v>
      </c>
      <c r="C911">
        <v>3.56</v>
      </c>
      <c r="D911" s="12">
        <v>42973</v>
      </c>
      <c r="E911" s="12">
        <v>0</v>
      </c>
      <c r="F911" s="18">
        <v>0</v>
      </c>
      <c r="G911" t="s">
        <v>10</v>
      </c>
      <c r="H911" t="s">
        <v>10</v>
      </c>
    </row>
    <row r="912" spans="1:8">
      <c r="A912" s="16" t="s">
        <v>721</v>
      </c>
      <c r="B912" s="12">
        <v>45518</v>
      </c>
      <c r="C912">
        <v>3.77</v>
      </c>
      <c r="D912" s="12">
        <v>40627</v>
      </c>
      <c r="E912" s="12">
        <v>4891</v>
      </c>
      <c r="F912" s="18">
        <v>0.10745199699999999</v>
      </c>
      <c r="G912">
        <v>0.81</v>
      </c>
      <c r="H912">
        <v>0.21</v>
      </c>
    </row>
    <row r="913" spans="1:8">
      <c r="A913" s="16" t="s">
        <v>723</v>
      </c>
      <c r="B913" s="12">
        <v>42670</v>
      </c>
      <c r="C913">
        <v>3.53</v>
      </c>
      <c r="D913" s="12">
        <v>42670</v>
      </c>
      <c r="E913" s="12">
        <v>0</v>
      </c>
      <c r="F913" s="18">
        <v>0</v>
      </c>
      <c r="G913" t="s">
        <v>10</v>
      </c>
      <c r="H913" t="s">
        <v>10</v>
      </c>
    </row>
    <row r="914" spans="1:8">
      <c r="A914" s="16" t="s">
        <v>612</v>
      </c>
      <c r="B914" s="12">
        <v>42779</v>
      </c>
      <c r="C914">
        <v>3.54</v>
      </c>
      <c r="D914" s="12">
        <v>42779</v>
      </c>
      <c r="E914" s="12">
        <v>0</v>
      </c>
      <c r="F914" s="18">
        <v>0</v>
      </c>
      <c r="G914" t="s">
        <v>10</v>
      </c>
      <c r="H914" t="s">
        <v>10</v>
      </c>
    </row>
    <row r="915" spans="1:8">
      <c r="A915" s="16" t="s">
        <v>857</v>
      </c>
      <c r="B915" s="12">
        <v>42581</v>
      </c>
      <c r="C915">
        <v>3.53</v>
      </c>
      <c r="D915" s="12">
        <v>42581</v>
      </c>
      <c r="E915" s="12">
        <v>0</v>
      </c>
      <c r="F915" s="18">
        <v>0</v>
      </c>
      <c r="G915" t="s">
        <v>10</v>
      </c>
      <c r="H915" t="s">
        <v>10</v>
      </c>
    </row>
    <row r="916" spans="1:8">
      <c r="A916" s="16" t="s">
        <v>2338</v>
      </c>
      <c r="B916" s="12">
        <v>88842</v>
      </c>
      <c r="C916">
        <v>7.36</v>
      </c>
      <c r="D916" s="12">
        <v>36346</v>
      </c>
      <c r="E916" s="12">
        <v>52496</v>
      </c>
      <c r="F916" s="18">
        <v>0.59089169500000005</v>
      </c>
      <c r="G916">
        <v>4.55</v>
      </c>
      <c r="H916">
        <v>0.62</v>
      </c>
    </row>
    <row r="917" spans="1:8">
      <c r="A917" s="16" t="s">
        <v>537</v>
      </c>
      <c r="B917" s="12">
        <v>45841</v>
      </c>
      <c r="C917">
        <v>3.8</v>
      </c>
      <c r="D917" s="12">
        <v>40137</v>
      </c>
      <c r="E917" s="12">
        <v>5704</v>
      </c>
      <c r="F917" s="18">
        <v>0.124430095</v>
      </c>
      <c r="G917">
        <v>0.95</v>
      </c>
      <c r="H917">
        <v>0.25</v>
      </c>
    </row>
    <row r="918" spans="1:8">
      <c r="A918" s="16" t="s">
        <v>376</v>
      </c>
      <c r="B918" s="12">
        <v>45482</v>
      </c>
      <c r="C918">
        <v>3.77</v>
      </c>
      <c r="D918" s="12">
        <v>40950</v>
      </c>
      <c r="E918" s="12">
        <v>4532</v>
      </c>
      <c r="F918" s="18">
        <v>9.9643814999999997E-2</v>
      </c>
      <c r="G918">
        <v>0.96</v>
      </c>
      <c r="H918">
        <v>0.25</v>
      </c>
    </row>
    <row r="919" spans="1:8">
      <c r="A919" s="16" t="s">
        <v>858</v>
      </c>
      <c r="B919" s="12">
        <v>43507</v>
      </c>
      <c r="C919">
        <v>3.6</v>
      </c>
      <c r="D919" s="12">
        <v>43507</v>
      </c>
      <c r="E919" s="12">
        <v>0</v>
      </c>
      <c r="F919" s="18">
        <v>0</v>
      </c>
      <c r="G919" t="s">
        <v>10</v>
      </c>
      <c r="H919" t="s">
        <v>10</v>
      </c>
    </row>
    <row r="920" spans="1:8">
      <c r="A920" s="16" t="s">
        <v>867</v>
      </c>
      <c r="B920" s="12">
        <v>43119</v>
      </c>
      <c r="C920">
        <v>3.57</v>
      </c>
      <c r="D920" s="12">
        <v>43119</v>
      </c>
      <c r="E920" s="12">
        <v>0</v>
      </c>
      <c r="F920" s="18">
        <v>0</v>
      </c>
      <c r="G920" t="s">
        <v>10</v>
      </c>
      <c r="H920" t="s">
        <v>10</v>
      </c>
    </row>
    <row r="921" spans="1:8">
      <c r="A921" s="16" t="s">
        <v>2946</v>
      </c>
      <c r="B921" s="12">
        <v>38217</v>
      </c>
      <c r="C921">
        <v>3.16</v>
      </c>
      <c r="D921" s="12">
        <v>38217</v>
      </c>
      <c r="E921" s="12">
        <v>0</v>
      </c>
      <c r="F921" s="18">
        <v>0</v>
      </c>
      <c r="G921" t="s">
        <v>10</v>
      </c>
      <c r="H921" t="s">
        <v>10</v>
      </c>
    </row>
    <row r="922" spans="1:8">
      <c r="A922" s="16" t="s">
        <v>2376</v>
      </c>
      <c r="B922" s="12">
        <v>68401</v>
      </c>
      <c r="C922">
        <v>5.66</v>
      </c>
      <c r="D922" s="12">
        <v>68401</v>
      </c>
      <c r="E922" s="12">
        <v>0</v>
      </c>
      <c r="F922" s="18">
        <v>0</v>
      </c>
      <c r="G922" t="s">
        <v>10</v>
      </c>
      <c r="H922" t="s">
        <v>10</v>
      </c>
    </row>
    <row r="923" spans="1:8">
      <c r="A923" s="16" t="s">
        <v>351</v>
      </c>
      <c r="B923" s="12">
        <v>40705</v>
      </c>
      <c r="C923">
        <v>3.37</v>
      </c>
      <c r="D923" s="12">
        <v>40705</v>
      </c>
      <c r="E923" s="12">
        <v>0</v>
      </c>
      <c r="F923" s="18">
        <v>0</v>
      </c>
      <c r="G923" t="s">
        <v>10</v>
      </c>
      <c r="H923" t="s">
        <v>10</v>
      </c>
    </row>
    <row r="924" spans="1:8">
      <c r="A924" s="16" t="s">
        <v>2577</v>
      </c>
      <c r="B924" s="12">
        <v>65004</v>
      </c>
      <c r="C924">
        <v>5.38</v>
      </c>
      <c r="D924" s="12">
        <v>65004</v>
      </c>
      <c r="E924" s="12">
        <v>0</v>
      </c>
      <c r="F924" s="18">
        <v>0</v>
      </c>
      <c r="G924" t="s">
        <v>10</v>
      </c>
      <c r="H924" t="s">
        <v>10</v>
      </c>
    </row>
    <row r="925" spans="1:8">
      <c r="A925" s="16" t="s">
        <v>2947</v>
      </c>
      <c r="B925" s="12">
        <v>63460</v>
      </c>
      <c r="C925">
        <v>5.25</v>
      </c>
      <c r="D925" s="12">
        <v>63460</v>
      </c>
      <c r="E925" s="12">
        <v>0</v>
      </c>
      <c r="F925" s="18">
        <v>0</v>
      </c>
      <c r="G925" t="s">
        <v>10</v>
      </c>
      <c r="H925" t="s">
        <v>10</v>
      </c>
    </row>
    <row r="926" spans="1:8">
      <c r="A926" s="16" t="s">
        <v>2049</v>
      </c>
      <c r="B926" s="12">
        <v>7951</v>
      </c>
      <c r="C926">
        <v>0.66</v>
      </c>
      <c r="D926" s="12">
        <v>7951</v>
      </c>
      <c r="E926" s="12">
        <v>0</v>
      </c>
      <c r="F926" s="18">
        <v>0</v>
      </c>
      <c r="G926" t="s">
        <v>10</v>
      </c>
      <c r="H926" t="s">
        <v>10</v>
      </c>
    </row>
    <row r="927" spans="1:8">
      <c r="A927" s="16" t="s">
        <v>1593</v>
      </c>
      <c r="B927" s="12">
        <v>48607</v>
      </c>
      <c r="C927">
        <v>4.0199999999999996</v>
      </c>
      <c r="D927" s="12">
        <v>48607</v>
      </c>
      <c r="E927" s="12">
        <v>0</v>
      </c>
      <c r="F927" s="18">
        <v>0</v>
      </c>
      <c r="G927" t="s">
        <v>10</v>
      </c>
      <c r="H927" t="s">
        <v>10</v>
      </c>
    </row>
    <row r="928" spans="1:8">
      <c r="A928" s="16" t="s">
        <v>2180</v>
      </c>
      <c r="B928" s="12">
        <v>47666</v>
      </c>
      <c r="C928">
        <v>3.95</v>
      </c>
      <c r="D928" s="12">
        <v>47666</v>
      </c>
      <c r="E928" s="12">
        <v>0</v>
      </c>
      <c r="F928" s="18">
        <v>0</v>
      </c>
      <c r="G928" t="s">
        <v>10</v>
      </c>
      <c r="H928" t="s">
        <v>10</v>
      </c>
    </row>
    <row r="929" spans="1:8">
      <c r="A929" s="16" t="s">
        <v>2502</v>
      </c>
      <c r="B929" s="12">
        <v>78333</v>
      </c>
      <c r="C929">
        <v>6.49</v>
      </c>
      <c r="D929" s="12">
        <v>78333</v>
      </c>
      <c r="E929" s="12">
        <v>0</v>
      </c>
      <c r="F929" s="18">
        <v>0</v>
      </c>
      <c r="G929" t="s">
        <v>10</v>
      </c>
      <c r="H929" t="s">
        <v>10</v>
      </c>
    </row>
    <row r="930" spans="1:8">
      <c r="A930" s="16" t="s">
        <v>378</v>
      </c>
      <c r="B930" s="12">
        <v>43640</v>
      </c>
      <c r="C930">
        <v>3.61</v>
      </c>
      <c r="D930" s="12">
        <v>43640</v>
      </c>
      <c r="E930" s="12">
        <v>0</v>
      </c>
      <c r="F930" s="18">
        <v>0</v>
      </c>
      <c r="G930" t="s">
        <v>10</v>
      </c>
      <c r="H930" t="s">
        <v>10</v>
      </c>
    </row>
    <row r="931" spans="1:8">
      <c r="A931" s="16" t="s">
        <v>1505</v>
      </c>
      <c r="B931" s="12">
        <v>49322</v>
      </c>
      <c r="C931">
        <v>4.08</v>
      </c>
      <c r="D931" s="12">
        <v>49322</v>
      </c>
      <c r="E931" s="12">
        <v>0</v>
      </c>
      <c r="F931" s="18">
        <v>0</v>
      </c>
      <c r="G931" t="s">
        <v>10</v>
      </c>
      <c r="H931" t="s">
        <v>10</v>
      </c>
    </row>
    <row r="932" spans="1:8">
      <c r="A932" s="16" t="s">
        <v>2400</v>
      </c>
      <c r="B932" s="12">
        <v>76930</v>
      </c>
      <c r="C932">
        <v>6.37</v>
      </c>
      <c r="D932" s="12">
        <v>76930</v>
      </c>
      <c r="E932" s="12">
        <v>0</v>
      </c>
      <c r="F932" s="18">
        <v>0</v>
      </c>
      <c r="G932" t="s">
        <v>10</v>
      </c>
      <c r="H932" t="s">
        <v>10</v>
      </c>
    </row>
    <row r="933" spans="1:8">
      <c r="A933" s="16" t="s">
        <v>278</v>
      </c>
      <c r="B933" s="12">
        <v>42587</v>
      </c>
      <c r="C933">
        <v>3.53</v>
      </c>
      <c r="D933" s="12">
        <v>42587</v>
      </c>
      <c r="E933" s="12">
        <v>0</v>
      </c>
      <c r="F933" s="18">
        <v>0</v>
      </c>
      <c r="G933" t="s">
        <v>10</v>
      </c>
      <c r="H933" t="s">
        <v>10</v>
      </c>
    </row>
    <row r="934" spans="1:8">
      <c r="A934" s="16" t="s">
        <v>1135</v>
      </c>
      <c r="B934" s="12">
        <v>45765</v>
      </c>
      <c r="C934">
        <v>3.79</v>
      </c>
      <c r="D934" s="12">
        <v>45765</v>
      </c>
      <c r="E934" s="12">
        <v>0</v>
      </c>
      <c r="F934" s="18">
        <v>0</v>
      </c>
      <c r="G934" t="s">
        <v>10</v>
      </c>
      <c r="H934" t="s">
        <v>10</v>
      </c>
    </row>
    <row r="935" spans="1:8">
      <c r="A935" s="16" t="s">
        <v>1075</v>
      </c>
      <c r="B935" s="12">
        <v>46607</v>
      </c>
      <c r="C935">
        <v>3.86</v>
      </c>
      <c r="D935" s="12">
        <v>46607</v>
      </c>
      <c r="E935" s="12">
        <v>0</v>
      </c>
      <c r="F935" s="18">
        <v>0</v>
      </c>
      <c r="G935" t="s">
        <v>10</v>
      </c>
      <c r="H935" t="s">
        <v>10</v>
      </c>
    </row>
    <row r="936" spans="1:8">
      <c r="A936" s="16" t="s">
        <v>1518</v>
      </c>
      <c r="B936" s="12">
        <v>48209</v>
      </c>
      <c r="C936">
        <v>3.99</v>
      </c>
      <c r="D936" s="12">
        <v>48209</v>
      </c>
      <c r="E936" s="12">
        <v>0</v>
      </c>
      <c r="F936" s="18">
        <v>0</v>
      </c>
      <c r="G936" t="s">
        <v>10</v>
      </c>
      <c r="H936" t="s">
        <v>10</v>
      </c>
    </row>
    <row r="937" spans="1:8">
      <c r="A937" s="16" t="s">
        <v>2161</v>
      </c>
      <c r="B937" s="12">
        <v>53367</v>
      </c>
      <c r="C937">
        <v>4.42</v>
      </c>
      <c r="D937" s="12">
        <v>53367</v>
      </c>
      <c r="E937" s="12">
        <v>0</v>
      </c>
      <c r="F937" s="18">
        <v>0</v>
      </c>
      <c r="G937" t="s">
        <v>10</v>
      </c>
      <c r="H937" t="s">
        <v>10</v>
      </c>
    </row>
    <row r="938" spans="1:8">
      <c r="A938" s="16" t="s">
        <v>2292</v>
      </c>
      <c r="B938" s="12">
        <v>54126</v>
      </c>
      <c r="C938">
        <v>4.4800000000000004</v>
      </c>
      <c r="D938" s="12">
        <v>54126</v>
      </c>
      <c r="E938" s="12">
        <v>0</v>
      </c>
      <c r="F938" s="18">
        <v>0</v>
      </c>
      <c r="G938" t="s">
        <v>10</v>
      </c>
      <c r="H938" t="s">
        <v>10</v>
      </c>
    </row>
    <row r="939" spans="1:8">
      <c r="A939" s="16" t="s">
        <v>26</v>
      </c>
      <c r="B939" s="12">
        <v>41676</v>
      </c>
      <c r="C939">
        <v>3.45</v>
      </c>
      <c r="D939" s="12">
        <v>41676</v>
      </c>
      <c r="E939" s="12">
        <v>0</v>
      </c>
      <c r="F939" s="18">
        <v>0</v>
      </c>
      <c r="G939" t="s">
        <v>10</v>
      </c>
      <c r="H939" t="s">
        <v>10</v>
      </c>
    </row>
    <row r="940" spans="1:8">
      <c r="A940" s="16" t="s">
        <v>2107</v>
      </c>
      <c r="B940" s="12">
        <v>42954</v>
      </c>
      <c r="C940">
        <v>3.56</v>
      </c>
      <c r="D940" s="12">
        <v>42954</v>
      </c>
      <c r="E940" s="12">
        <v>0</v>
      </c>
      <c r="F940" s="18">
        <v>0</v>
      </c>
      <c r="G940" t="s">
        <v>10</v>
      </c>
      <c r="H940" t="s">
        <v>10</v>
      </c>
    </row>
    <row r="941" spans="1:8">
      <c r="A941" s="16" t="s">
        <v>2139</v>
      </c>
      <c r="B941" s="12">
        <v>52869</v>
      </c>
      <c r="C941">
        <v>4.38</v>
      </c>
      <c r="D941" s="12">
        <v>52869</v>
      </c>
      <c r="E941" s="12">
        <v>0</v>
      </c>
      <c r="F941" s="18">
        <v>0</v>
      </c>
      <c r="G941" t="s">
        <v>10</v>
      </c>
      <c r="H941" t="s">
        <v>10</v>
      </c>
    </row>
    <row r="942" spans="1:8">
      <c r="A942" s="16" t="s">
        <v>2141</v>
      </c>
      <c r="B942" s="12">
        <v>53947</v>
      </c>
      <c r="C942">
        <v>4.47</v>
      </c>
      <c r="D942" s="12">
        <v>53947</v>
      </c>
      <c r="E942" s="12">
        <v>0</v>
      </c>
      <c r="F942" s="18">
        <v>0</v>
      </c>
      <c r="G942" t="s">
        <v>10</v>
      </c>
      <c r="H942" t="s">
        <v>10</v>
      </c>
    </row>
    <row r="943" spans="1:8">
      <c r="A943" s="16" t="s">
        <v>2143</v>
      </c>
      <c r="B943" s="12">
        <v>50682</v>
      </c>
      <c r="C943">
        <v>4.2</v>
      </c>
      <c r="D943" s="12">
        <v>50682</v>
      </c>
      <c r="E943" s="12">
        <v>0</v>
      </c>
      <c r="F943" s="18">
        <v>0</v>
      </c>
      <c r="G943" t="s">
        <v>10</v>
      </c>
      <c r="H943" t="s">
        <v>10</v>
      </c>
    </row>
    <row r="944" spans="1:8">
      <c r="A944" s="16" t="s">
        <v>2126</v>
      </c>
      <c r="B944" s="12">
        <v>51525</v>
      </c>
      <c r="C944">
        <v>4.2699999999999996</v>
      </c>
      <c r="D944" s="12">
        <v>51525</v>
      </c>
      <c r="E944" s="12">
        <v>0</v>
      </c>
      <c r="F944" s="18">
        <v>0</v>
      </c>
      <c r="G944" t="s">
        <v>10</v>
      </c>
      <c r="H944" t="s">
        <v>10</v>
      </c>
    </row>
    <row r="945" spans="1:8">
      <c r="A945" s="16" t="s">
        <v>2147</v>
      </c>
      <c r="B945" s="12">
        <v>49259</v>
      </c>
      <c r="C945">
        <v>4.08</v>
      </c>
      <c r="D945" s="12">
        <v>49259</v>
      </c>
      <c r="E945" s="12">
        <v>0</v>
      </c>
      <c r="F945" s="18">
        <v>0</v>
      </c>
      <c r="G945" t="s">
        <v>10</v>
      </c>
      <c r="H945" t="s">
        <v>10</v>
      </c>
    </row>
    <row r="946" spans="1:8">
      <c r="A946" s="16" t="s">
        <v>2151</v>
      </c>
      <c r="B946" s="12">
        <v>51208</v>
      </c>
      <c r="C946">
        <v>4.24</v>
      </c>
      <c r="D946" s="12">
        <v>51208</v>
      </c>
      <c r="E946" s="12">
        <v>0</v>
      </c>
      <c r="F946" s="18">
        <v>0</v>
      </c>
      <c r="G946" t="s">
        <v>10</v>
      </c>
      <c r="H946" t="s">
        <v>10</v>
      </c>
    </row>
    <row r="947" spans="1:8">
      <c r="A947" s="16" t="s">
        <v>2167</v>
      </c>
      <c r="B947" s="12">
        <v>49427</v>
      </c>
      <c r="C947">
        <v>4.09</v>
      </c>
      <c r="D947" s="12">
        <v>49427</v>
      </c>
      <c r="E947" s="12">
        <v>0</v>
      </c>
      <c r="F947" s="18">
        <v>0</v>
      </c>
      <c r="G947" t="s">
        <v>10</v>
      </c>
      <c r="H947" t="s">
        <v>10</v>
      </c>
    </row>
    <row r="948" spans="1:8">
      <c r="A948" s="16" t="s">
        <v>1924</v>
      </c>
      <c r="B948" s="12">
        <v>49810</v>
      </c>
      <c r="C948">
        <v>4.12</v>
      </c>
      <c r="D948" s="12">
        <v>49810</v>
      </c>
      <c r="E948" s="12">
        <v>0</v>
      </c>
      <c r="F948" s="18">
        <v>0</v>
      </c>
      <c r="G948" t="s">
        <v>10</v>
      </c>
      <c r="H948" t="s">
        <v>10</v>
      </c>
    </row>
    <row r="949" spans="1:8">
      <c r="A949" s="16" t="s">
        <v>633</v>
      </c>
      <c r="B949" s="12">
        <v>41867</v>
      </c>
      <c r="C949">
        <v>3.47</v>
      </c>
      <c r="D949" s="12">
        <v>41867</v>
      </c>
      <c r="E949" s="12">
        <v>0</v>
      </c>
      <c r="F949" s="18">
        <v>0</v>
      </c>
      <c r="G949" t="s">
        <v>10</v>
      </c>
      <c r="H949" t="s">
        <v>10</v>
      </c>
    </row>
    <row r="950" spans="1:8">
      <c r="A950" s="16" t="s">
        <v>640</v>
      </c>
      <c r="B950" s="12">
        <v>43204</v>
      </c>
      <c r="C950">
        <v>3.58</v>
      </c>
      <c r="D950" s="12">
        <v>43204</v>
      </c>
      <c r="E950" s="12">
        <v>0</v>
      </c>
      <c r="F950" s="18">
        <v>0</v>
      </c>
      <c r="G950" t="s">
        <v>10</v>
      </c>
      <c r="H950" t="s">
        <v>10</v>
      </c>
    </row>
    <row r="951" spans="1:8">
      <c r="A951" s="16" t="s">
        <v>638</v>
      </c>
      <c r="B951" s="12">
        <v>42713</v>
      </c>
      <c r="C951">
        <v>3.54</v>
      </c>
      <c r="D951" s="12">
        <v>42713</v>
      </c>
      <c r="E951" s="12">
        <v>0</v>
      </c>
      <c r="F951" s="18">
        <v>0</v>
      </c>
      <c r="G951" t="s">
        <v>10</v>
      </c>
      <c r="H951" t="s">
        <v>10</v>
      </c>
    </row>
    <row r="952" spans="1:8">
      <c r="A952" s="16" t="s">
        <v>656</v>
      </c>
      <c r="B952" s="12">
        <v>43345</v>
      </c>
      <c r="C952">
        <v>3.59</v>
      </c>
      <c r="D952" s="12">
        <v>43345</v>
      </c>
      <c r="E952" s="12">
        <v>0</v>
      </c>
      <c r="F952" s="18">
        <v>0</v>
      </c>
      <c r="G952" t="s">
        <v>10</v>
      </c>
      <c r="H952" t="s">
        <v>10</v>
      </c>
    </row>
    <row r="953" spans="1:8">
      <c r="A953" s="16" t="s">
        <v>646</v>
      </c>
      <c r="B953" s="12">
        <v>42571</v>
      </c>
      <c r="C953">
        <v>3.52</v>
      </c>
      <c r="D953" s="12">
        <v>42571</v>
      </c>
      <c r="E953" s="12">
        <v>0</v>
      </c>
      <c r="F953" s="18">
        <v>0</v>
      </c>
      <c r="G953" t="s">
        <v>10</v>
      </c>
      <c r="H953" t="s">
        <v>10</v>
      </c>
    </row>
    <row r="954" spans="1:8">
      <c r="A954" s="16" t="s">
        <v>650</v>
      </c>
      <c r="B954" s="12">
        <v>42873</v>
      </c>
      <c r="C954">
        <v>3.55</v>
      </c>
      <c r="D954" s="12">
        <v>42873</v>
      </c>
      <c r="E954" s="12">
        <v>0</v>
      </c>
      <c r="F954" s="18">
        <v>0</v>
      </c>
      <c r="G954" t="s">
        <v>10</v>
      </c>
      <c r="H954" t="s">
        <v>10</v>
      </c>
    </row>
    <row r="955" spans="1:8">
      <c r="A955" s="16" t="s">
        <v>658</v>
      </c>
      <c r="B955" s="12">
        <v>43516</v>
      </c>
      <c r="C955">
        <v>3.6</v>
      </c>
      <c r="D955" s="12">
        <v>43516</v>
      </c>
      <c r="E955" s="12">
        <v>0</v>
      </c>
      <c r="F955" s="18">
        <v>0</v>
      </c>
      <c r="G955" t="s">
        <v>10</v>
      </c>
      <c r="H955" t="s">
        <v>10</v>
      </c>
    </row>
    <row r="956" spans="1:8">
      <c r="A956" s="16" t="s">
        <v>660</v>
      </c>
      <c r="B956" s="12">
        <v>41198</v>
      </c>
      <c r="C956">
        <v>3.41</v>
      </c>
      <c r="D956" s="12">
        <v>41198</v>
      </c>
      <c r="E956" s="12">
        <v>0</v>
      </c>
      <c r="F956" s="18">
        <v>0</v>
      </c>
      <c r="G956" t="s">
        <v>10</v>
      </c>
      <c r="H956" t="s">
        <v>10</v>
      </c>
    </row>
    <row r="957" spans="1:8">
      <c r="A957" s="16" t="s">
        <v>2169</v>
      </c>
      <c r="B957" s="12">
        <v>38681</v>
      </c>
      <c r="C957">
        <v>3.2</v>
      </c>
      <c r="D957" s="12">
        <v>38681</v>
      </c>
      <c r="E957" s="12">
        <v>0</v>
      </c>
      <c r="F957" s="18">
        <v>0</v>
      </c>
      <c r="G957" t="s">
        <v>10</v>
      </c>
      <c r="H957" t="s">
        <v>10</v>
      </c>
    </row>
    <row r="958" spans="1:8">
      <c r="A958" s="16" t="s">
        <v>2171</v>
      </c>
      <c r="B958" s="12">
        <v>54843</v>
      </c>
      <c r="C958">
        <v>4.54</v>
      </c>
      <c r="D958" s="12">
        <v>54843</v>
      </c>
      <c r="E958" s="12">
        <v>0</v>
      </c>
      <c r="F958" s="18">
        <v>0</v>
      </c>
      <c r="G958" t="s">
        <v>10</v>
      </c>
      <c r="H958" t="s">
        <v>10</v>
      </c>
    </row>
    <row r="959" spans="1:8">
      <c r="A959" s="16" t="s">
        <v>2173</v>
      </c>
      <c r="B959" s="12">
        <v>54837</v>
      </c>
      <c r="C959">
        <v>4.54</v>
      </c>
      <c r="D959" s="12">
        <v>54837</v>
      </c>
      <c r="E959" s="12">
        <v>0</v>
      </c>
      <c r="F959" s="18">
        <v>0</v>
      </c>
      <c r="G959" t="s">
        <v>10</v>
      </c>
      <c r="H959" t="s">
        <v>10</v>
      </c>
    </row>
    <row r="960" spans="1:8">
      <c r="A960" s="16" t="s">
        <v>2301</v>
      </c>
      <c r="B960" s="12">
        <v>51589</v>
      </c>
      <c r="C960">
        <v>4.2699999999999996</v>
      </c>
      <c r="D960" s="12">
        <v>51589</v>
      </c>
      <c r="E960" s="12">
        <v>0</v>
      </c>
      <c r="F960" s="18">
        <v>0</v>
      </c>
      <c r="G960" t="s">
        <v>10</v>
      </c>
      <c r="H960" t="s">
        <v>10</v>
      </c>
    </row>
    <row r="961" spans="1:8">
      <c r="A961" s="16" t="s">
        <v>337</v>
      </c>
      <c r="B961" s="12">
        <v>42791</v>
      </c>
      <c r="C961">
        <v>3.54</v>
      </c>
      <c r="D961" s="12">
        <v>42791</v>
      </c>
      <c r="E961" s="12">
        <v>0</v>
      </c>
      <c r="F961" s="18">
        <v>0</v>
      </c>
      <c r="G961" t="s">
        <v>10</v>
      </c>
      <c r="H961" t="s">
        <v>10</v>
      </c>
    </row>
    <row r="962" spans="1:8">
      <c r="A962" s="16" t="s">
        <v>390</v>
      </c>
      <c r="B962" s="12">
        <v>43261</v>
      </c>
      <c r="C962">
        <v>3.58</v>
      </c>
      <c r="D962" s="12">
        <v>43261</v>
      </c>
      <c r="E962" s="12">
        <v>0</v>
      </c>
      <c r="F962" s="18">
        <v>0</v>
      </c>
      <c r="G962" t="s">
        <v>10</v>
      </c>
      <c r="H962" t="s">
        <v>10</v>
      </c>
    </row>
    <row r="963" spans="1:8">
      <c r="A963" s="16" t="s">
        <v>2426</v>
      </c>
      <c r="B963" s="12">
        <v>75831</v>
      </c>
      <c r="C963">
        <v>6.28</v>
      </c>
      <c r="D963" s="12">
        <v>75831</v>
      </c>
      <c r="E963" s="12">
        <v>0</v>
      </c>
      <c r="F963" s="18">
        <v>0</v>
      </c>
      <c r="G963" t="s">
        <v>10</v>
      </c>
      <c r="H963" t="s">
        <v>10</v>
      </c>
    </row>
    <row r="964" spans="1:8">
      <c r="A964" s="16" t="s">
        <v>1284</v>
      </c>
      <c r="B964" s="12">
        <v>47178</v>
      </c>
      <c r="C964">
        <v>3.91</v>
      </c>
      <c r="D964" s="12">
        <v>47178</v>
      </c>
      <c r="E964" s="12">
        <v>0</v>
      </c>
      <c r="F964" s="18">
        <v>0</v>
      </c>
      <c r="G964" t="s">
        <v>10</v>
      </c>
      <c r="H964" t="s">
        <v>10</v>
      </c>
    </row>
    <row r="965" spans="1:8">
      <c r="A965" s="16" t="s">
        <v>1127</v>
      </c>
      <c r="B965" s="12">
        <v>48964</v>
      </c>
      <c r="C965">
        <v>4.05</v>
      </c>
      <c r="D965" s="12">
        <v>48964</v>
      </c>
      <c r="E965" s="12">
        <v>0</v>
      </c>
      <c r="F965" s="18">
        <v>0</v>
      </c>
      <c r="G965" t="s">
        <v>10</v>
      </c>
      <c r="H965" t="s">
        <v>10</v>
      </c>
    </row>
    <row r="966" spans="1:8">
      <c r="A966" s="16" t="s">
        <v>2645</v>
      </c>
      <c r="B966" s="12">
        <v>63960</v>
      </c>
      <c r="C966">
        <v>5.3</v>
      </c>
      <c r="D966" s="12">
        <v>63960</v>
      </c>
      <c r="E966" s="12">
        <v>0</v>
      </c>
      <c r="F966" s="18">
        <v>0</v>
      </c>
      <c r="G966" t="s">
        <v>10</v>
      </c>
      <c r="H966" t="s">
        <v>10</v>
      </c>
    </row>
    <row r="967" spans="1:8">
      <c r="A967" s="16" t="s">
        <v>2175</v>
      </c>
      <c r="B967" s="12">
        <v>54208</v>
      </c>
      <c r="C967">
        <v>4.49</v>
      </c>
      <c r="D967" s="12">
        <v>54208</v>
      </c>
      <c r="E967" s="12">
        <v>0</v>
      </c>
      <c r="F967" s="18">
        <v>0</v>
      </c>
      <c r="G967" t="s">
        <v>10</v>
      </c>
      <c r="H967" t="s">
        <v>10</v>
      </c>
    </row>
    <row r="968" spans="1:8">
      <c r="A968" s="16" t="s">
        <v>2298</v>
      </c>
      <c r="B968" s="12">
        <v>57372</v>
      </c>
      <c r="C968">
        <v>4.75</v>
      </c>
      <c r="D968" s="12">
        <v>57372</v>
      </c>
      <c r="E968" s="12">
        <v>0</v>
      </c>
      <c r="F968" s="18">
        <v>0</v>
      </c>
      <c r="G968" t="s">
        <v>10</v>
      </c>
      <c r="H968" t="s">
        <v>10</v>
      </c>
    </row>
    <row r="969" spans="1:8">
      <c r="A969" s="16" t="s">
        <v>1921</v>
      </c>
      <c r="B969" s="12">
        <v>50816</v>
      </c>
      <c r="C969">
        <v>4.21</v>
      </c>
      <c r="D969" s="12">
        <v>50816</v>
      </c>
      <c r="E969" s="12">
        <v>0</v>
      </c>
      <c r="F969" s="18">
        <v>0</v>
      </c>
      <c r="G969" t="s">
        <v>10</v>
      </c>
      <c r="H969" t="s">
        <v>10</v>
      </c>
    </row>
    <row r="970" spans="1:8">
      <c r="A970" s="16" t="s">
        <v>1813</v>
      </c>
      <c r="B970" s="12">
        <v>52705</v>
      </c>
      <c r="C970">
        <v>4.3600000000000003</v>
      </c>
      <c r="D970" s="12">
        <v>52705</v>
      </c>
      <c r="E970" s="12">
        <v>0</v>
      </c>
      <c r="F970" s="18">
        <v>0</v>
      </c>
      <c r="G970" t="s">
        <v>10</v>
      </c>
      <c r="H970" t="s">
        <v>10</v>
      </c>
    </row>
    <row r="971" spans="1:8">
      <c r="A971" s="16" t="s">
        <v>424</v>
      </c>
      <c r="B971" s="12">
        <v>43609</v>
      </c>
      <c r="C971">
        <v>3.61</v>
      </c>
      <c r="D971" s="12">
        <v>43609</v>
      </c>
      <c r="E971" s="12">
        <v>0</v>
      </c>
      <c r="F971" s="18">
        <v>0</v>
      </c>
      <c r="G971" t="s">
        <v>10</v>
      </c>
      <c r="H971" t="s">
        <v>10</v>
      </c>
    </row>
    <row r="972" spans="1:8">
      <c r="A972" s="16" t="s">
        <v>150</v>
      </c>
      <c r="B972" s="12">
        <v>43911</v>
      </c>
      <c r="C972">
        <v>3.64</v>
      </c>
      <c r="D972" s="12">
        <v>43911</v>
      </c>
      <c r="E972" s="12">
        <v>0</v>
      </c>
      <c r="F972" s="18">
        <v>0</v>
      </c>
      <c r="G972" t="s">
        <v>10</v>
      </c>
      <c r="H972" t="s">
        <v>10</v>
      </c>
    </row>
    <row r="973" spans="1:8">
      <c r="A973" s="16" t="s">
        <v>2109</v>
      </c>
      <c r="B973" s="12">
        <v>54838</v>
      </c>
      <c r="C973">
        <v>4.54</v>
      </c>
      <c r="D973" s="12">
        <v>54838</v>
      </c>
      <c r="E973" s="12">
        <v>0</v>
      </c>
      <c r="F973" s="18">
        <v>0</v>
      </c>
      <c r="G973" t="s">
        <v>10</v>
      </c>
      <c r="H973" t="s">
        <v>10</v>
      </c>
    </row>
    <row r="974" spans="1:8">
      <c r="A974" s="16" t="s">
        <v>928</v>
      </c>
      <c r="B974" s="12">
        <v>42110</v>
      </c>
      <c r="C974">
        <v>3.49</v>
      </c>
      <c r="D974" s="12">
        <v>42110</v>
      </c>
      <c r="E974" s="12">
        <v>0</v>
      </c>
      <c r="F974" s="18">
        <v>0</v>
      </c>
      <c r="G974" t="s">
        <v>10</v>
      </c>
      <c r="H974" t="s">
        <v>10</v>
      </c>
    </row>
    <row r="975" spans="1:8">
      <c r="A975" s="16" t="s">
        <v>2511</v>
      </c>
      <c r="B975" s="12">
        <v>71946</v>
      </c>
      <c r="C975">
        <v>5.96</v>
      </c>
      <c r="D975" s="12">
        <v>71946</v>
      </c>
      <c r="E975" s="12">
        <v>0</v>
      </c>
      <c r="F975" s="18">
        <v>0</v>
      </c>
      <c r="G975" t="s">
        <v>10</v>
      </c>
      <c r="H975" t="s">
        <v>10</v>
      </c>
    </row>
    <row r="976" spans="1:8">
      <c r="A976" s="16" t="s">
        <v>1583</v>
      </c>
      <c r="B976" s="12">
        <v>52252</v>
      </c>
      <c r="C976">
        <v>4.33</v>
      </c>
      <c r="D976" s="12">
        <v>52252</v>
      </c>
      <c r="E976" s="12">
        <v>0</v>
      </c>
      <c r="F976" s="18">
        <v>0</v>
      </c>
      <c r="G976" t="s">
        <v>10</v>
      </c>
      <c r="H976" t="s">
        <v>10</v>
      </c>
    </row>
    <row r="977" spans="1:8">
      <c r="A977" s="16" t="s">
        <v>314</v>
      </c>
      <c r="B977" s="12">
        <v>43202</v>
      </c>
      <c r="C977">
        <v>3.58</v>
      </c>
      <c r="D977" s="12">
        <v>43202</v>
      </c>
      <c r="E977" s="12">
        <v>0</v>
      </c>
      <c r="F977" s="18">
        <v>0</v>
      </c>
      <c r="G977" t="s">
        <v>10</v>
      </c>
      <c r="H977" t="s">
        <v>10</v>
      </c>
    </row>
    <row r="978" spans="1:8">
      <c r="A978" s="16" t="s">
        <v>2052</v>
      </c>
      <c r="B978" s="12">
        <v>50506</v>
      </c>
      <c r="C978">
        <v>4.18</v>
      </c>
      <c r="D978" s="12">
        <v>50506</v>
      </c>
      <c r="E978" s="12">
        <v>0</v>
      </c>
      <c r="F978" s="18">
        <v>0</v>
      </c>
      <c r="G978" t="s">
        <v>10</v>
      </c>
      <c r="H978" t="s">
        <v>10</v>
      </c>
    </row>
    <row r="979" spans="1:8">
      <c r="A979" s="16" t="s">
        <v>1549</v>
      </c>
      <c r="B979" s="12">
        <v>47877</v>
      </c>
      <c r="C979">
        <v>3.96</v>
      </c>
      <c r="D979" s="12">
        <v>47877</v>
      </c>
      <c r="E979" s="12">
        <v>0</v>
      </c>
      <c r="F979" s="18">
        <v>0</v>
      </c>
      <c r="G979" t="s">
        <v>10</v>
      </c>
      <c r="H979" t="s">
        <v>10</v>
      </c>
    </row>
    <row r="980" spans="1:8">
      <c r="A980" s="16" t="s">
        <v>1927</v>
      </c>
      <c r="B980" s="12">
        <v>51737</v>
      </c>
      <c r="C980">
        <v>4.28</v>
      </c>
      <c r="D980" s="12">
        <v>51737</v>
      </c>
      <c r="E980" s="12">
        <v>0</v>
      </c>
      <c r="F980" s="18">
        <v>0</v>
      </c>
      <c r="G980" t="s">
        <v>10</v>
      </c>
      <c r="H980" t="s">
        <v>10</v>
      </c>
    </row>
    <row r="981" spans="1:8">
      <c r="A981" s="16" t="s">
        <v>2056</v>
      </c>
      <c r="B981" s="12">
        <v>53201</v>
      </c>
      <c r="C981">
        <v>4.4000000000000004</v>
      </c>
      <c r="D981" s="12">
        <v>53201</v>
      </c>
      <c r="E981" s="12">
        <v>0</v>
      </c>
      <c r="F981" s="18">
        <v>0</v>
      </c>
      <c r="G981" t="s">
        <v>10</v>
      </c>
      <c r="H981" t="s">
        <v>10</v>
      </c>
    </row>
    <row r="982" spans="1:8">
      <c r="A982" s="16" t="s">
        <v>1174</v>
      </c>
      <c r="B982" s="12">
        <v>45307</v>
      </c>
      <c r="C982">
        <v>3.75</v>
      </c>
      <c r="D982" s="12">
        <v>45307</v>
      </c>
      <c r="E982" s="12">
        <v>0</v>
      </c>
      <c r="F982" s="18">
        <v>0</v>
      </c>
      <c r="G982" t="s">
        <v>10</v>
      </c>
      <c r="H982" t="s">
        <v>10</v>
      </c>
    </row>
    <row r="983" spans="1:8">
      <c r="A983" s="16" t="s">
        <v>2934</v>
      </c>
      <c r="B983" s="12">
        <v>63677</v>
      </c>
      <c r="C983">
        <v>5.27</v>
      </c>
      <c r="D983" s="12">
        <v>63677</v>
      </c>
      <c r="E983" s="12">
        <v>0</v>
      </c>
      <c r="F983" s="18">
        <v>0</v>
      </c>
      <c r="G983" t="s">
        <v>10</v>
      </c>
      <c r="H983" t="s">
        <v>10</v>
      </c>
    </row>
    <row r="984" spans="1:8">
      <c r="A984" s="16" t="s">
        <v>2938</v>
      </c>
      <c r="B984" s="12">
        <v>60836</v>
      </c>
      <c r="C984">
        <v>5.04</v>
      </c>
      <c r="D984" s="12">
        <v>60836</v>
      </c>
      <c r="E984" s="12">
        <v>0</v>
      </c>
      <c r="F984" s="18">
        <v>0</v>
      </c>
      <c r="G984" t="s">
        <v>10</v>
      </c>
      <c r="H984" t="s">
        <v>10</v>
      </c>
    </row>
    <row r="985" spans="1:8">
      <c r="A985" s="16" t="s">
        <v>1918</v>
      </c>
      <c r="B985" s="12">
        <v>46357</v>
      </c>
      <c r="C985">
        <v>3.84</v>
      </c>
      <c r="D985" s="12">
        <v>46357</v>
      </c>
      <c r="E985" s="12">
        <v>0</v>
      </c>
      <c r="F985" s="18">
        <v>0</v>
      </c>
      <c r="G985" t="s">
        <v>10</v>
      </c>
      <c r="H985" t="s">
        <v>10</v>
      </c>
    </row>
    <row r="986" spans="1:8">
      <c r="A986" s="16" t="s">
        <v>2694</v>
      </c>
      <c r="B986" s="12">
        <v>68707</v>
      </c>
      <c r="C986">
        <v>5.69</v>
      </c>
      <c r="D986" s="12">
        <v>68707</v>
      </c>
      <c r="E986" s="12">
        <v>0</v>
      </c>
      <c r="F986" s="18">
        <v>0</v>
      </c>
      <c r="G986" t="s">
        <v>10</v>
      </c>
      <c r="H986" t="s">
        <v>10</v>
      </c>
    </row>
    <row r="987" spans="1:8">
      <c r="A987" s="16" t="s">
        <v>2701</v>
      </c>
      <c r="B987" s="12">
        <v>64919</v>
      </c>
      <c r="C987">
        <v>5.37</v>
      </c>
      <c r="D987" s="12">
        <v>64919</v>
      </c>
      <c r="E987" s="12">
        <v>0</v>
      </c>
      <c r="F987" s="18">
        <v>0</v>
      </c>
      <c r="G987" t="s">
        <v>10</v>
      </c>
      <c r="H987" t="s">
        <v>10</v>
      </c>
    </row>
    <row r="988" spans="1:8">
      <c r="A988" s="16" t="s">
        <v>2653</v>
      </c>
      <c r="B988" s="12">
        <v>55007</v>
      </c>
      <c r="C988">
        <v>4.55</v>
      </c>
      <c r="D988" s="12">
        <v>55007</v>
      </c>
      <c r="E988" s="12">
        <v>0</v>
      </c>
      <c r="F988" s="18">
        <v>0</v>
      </c>
      <c r="G988" t="s">
        <v>10</v>
      </c>
      <c r="H988" t="s">
        <v>10</v>
      </c>
    </row>
    <row r="989" spans="1:8">
      <c r="A989" s="16" t="s">
        <v>479</v>
      </c>
      <c r="B989" s="12">
        <v>43403</v>
      </c>
      <c r="C989">
        <v>3.59</v>
      </c>
      <c r="D989" s="12">
        <v>43403</v>
      </c>
      <c r="E989" s="12">
        <v>0</v>
      </c>
      <c r="F989" s="18">
        <v>0</v>
      </c>
      <c r="G989" t="s">
        <v>10</v>
      </c>
      <c r="H989" t="s">
        <v>10</v>
      </c>
    </row>
    <row r="990" spans="1:8">
      <c r="A990" s="16" t="s">
        <v>481</v>
      </c>
      <c r="B990" s="12">
        <v>43132</v>
      </c>
      <c r="C990">
        <v>3.57</v>
      </c>
      <c r="D990" s="12">
        <v>43132</v>
      </c>
      <c r="E990" s="12">
        <v>0</v>
      </c>
      <c r="F990" s="18">
        <v>0</v>
      </c>
      <c r="G990" t="s">
        <v>10</v>
      </c>
      <c r="H990" t="s">
        <v>10</v>
      </c>
    </row>
    <row r="991" spans="1:8">
      <c r="A991" s="16" t="s">
        <v>2487</v>
      </c>
      <c r="B991" s="12">
        <v>78925</v>
      </c>
      <c r="C991">
        <v>6.53</v>
      </c>
      <c r="D991" s="12">
        <v>78925</v>
      </c>
      <c r="E991" s="12">
        <v>0</v>
      </c>
      <c r="F991" s="18">
        <v>0</v>
      </c>
      <c r="G991" t="s">
        <v>10</v>
      </c>
      <c r="H991" t="s">
        <v>10</v>
      </c>
    </row>
    <row r="992" spans="1:8">
      <c r="A992" s="16" t="s">
        <v>2346</v>
      </c>
      <c r="B992" s="12">
        <v>55184</v>
      </c>
      <c r="C992">
        <v>4.57</v>
      </c>
      <c r="D992" s="12">
        <v>55184</v>
      </c>
      <c r="E992" s="12">
        <v>0</v>
      </c>
      <c r="F992" s="18">
        <v>0</v>
      </c>
      <c r="G992" t="s">
        <v>10</v>
      </c>
      <c r="H992" t="s">
        <v>10</v>
      </c>
    </row>
    <row r="993" spans="1:8">
      <c r="A993" s="16" t="s">
        <v>1581</v>
      </c>
      <c r="B993" s="12">
        <v>49355</v>
      </c>
      <c r="C993">
        <v>4.09</v>
      </c>
      <c r="D993" s="12">
        <v>49355</v>
      </c>
      <c r="E993" s="12">
        <v>0</v>
      </c>
      <c r="F993" s="18">
        <v>0</v>
      </c>
      <c r="G993" t="s">
        <v>10</v>
      </c>
      <c r="H993" t="s">
        <v>10</v>
      </c>
    </row>
    <row r="994" spans="1:8">
      <c r="A994" s="16" t="s">
        <v>2647</v>
      </c>
      <c r="B994" s="12">
        <v>64035</v>
      </c>
      <c r="C994">
        <v>5.3</v>
      </c>
      <c r="D994" s="12">
        <v>64035</v>
      </c>
      <c r="E994" s="12">
        <v>0</v>
      </c>
      <c r="F994" s="18">
        <v>0</v>
      </c>
      <c r="G994" t="s">
        <v>10</v>
      </c>
      <c r="H994" t="s">
        <v>10</v>
      </c>
    </row>
    <row r="995" spans="1:8">
      <c r="A995" s="16" t="s">
        <v>2428</v>
      </c>
      <c r="B995" s="12">
        <v>75194</v>
      </c>
      <c r="C995">
        <v>6.23</v>
      </c>
      <c r="D995" s="12">
        <v>75194</v>
      </c>
      <c r="E995" s="12">
        <v>0</v>
      </c>
      <c r="F995" s="18">
        <v>0</v>
      </c>
      <c r="G995" t="s">
        <v>10</v>
      </c>
      <c r="H995" t="s">
        <v>10</v>
      </c>
    </row>
    <row r="996" spans="1:8">
      <c r="A996" s="16" t="s">
        <v>2580</v>
      </c>
      <c r="B996" s="12">
        <v>63423</v>
      </c>
      <c r="C996">
        <v>5.25</v>
      </c>
      <c r="D996" s="12">
        <v>63423</v>
      </c>
      <c r="E996" s="12">
        <v>0</v>
      </c>
      <c r="F996" s="18">
        <v>0</v>
      </c>
      <c r="G996" t="s">
        <v>10</v>
      </c>
      <c r="H996" t="s">
        <v>10</v>
      </c>
    </row>
    <row r="997" spans="1:8">
      <c r="A997" s="16" t="s">
        <v>2553</v>
      </c>
      <c r="B997" s="12">
        <v>63579</v>
      </c>
      <c r="C997">
        <v>5.26</v>
      </c>
      <c r="D997" s="12">
        <v>63579</v>
      </c>
      <c r="E997" s="12">
        <v>0</v>
      </c>
      <c r="F997" s="18">
        <v>0</v>
      </c>
      <c r="G997" t="s">
        <v>10</v>
      </c>
      <c r="H997" t="s">
        <v>10</v>
      </c>
    </row>
    <row r="998" spans="1:8">
      <c r="A998" s="16" t="s">
        <v>2506</v>
      </c>
      <c r="B998" s="12">
        <v>62447</v>
      </c>
      <c r="C998">
        <v>5.17</v>
      </c>
      <c r="D998" s="12">
        <v>62447</v>
      </c>
      <c r="E998" s="12">
        <v>0</v>
      </c>
      <c r="F998" s="18">
        <v>0</v>
      </c>
      <c r="G998" t="s">
        <v>10</v>
      </c>
      <c r="H998" t="s">
        <v>10</v>
      </c>
    </row>
    <row r="999" spans="1:8">
      <c r="A999" s="16" t="s">
        <v>1597</v>
      </c>
      <c r="B999" s="12">
        <v>49803</v>
      </c>
      <c r="C999">
        <v>4.12</v>
      </c>
      <c r="D999" s="12">
        <v>49803</v>
      </c>
      <c r="E999" s="12">
        <v>0</v>
      </c>
      <c r="F999" s="18">
        <v>0</v>
      </c>
      <c r="G999" t="s">
        <v>10</v>
      </c>
      <c r="H999" t="s">
        <v>10</v>
      </c>
    </row>
    <row r="1000" spans="1:8">
      <c r="A1000" s="16" t="s">
        <v>2877</v>
      </c>
      <c r="B1000" s="12">
        <v>60697</v>
      </c>
      <c r="C1000">
        <v>5.03</v>
      </c>
      <c r="D1000" s="12">
        <v>60697</v>
      </c>
      <c r="E1000" s="12">
        <v>0</v>
      </c>
      <c r="F1000" s="18">
        <v>0</v>
      </c>
      <c r="G1000" t="s">
        <v>10</v>
      </c>
      <c r="H1000" t="s">
        <v>10</v>
      </c>
    </row>
    <row r="1001" spans="1:8">
      <c r="A1001" s="16" t="s">
        <v>1474</v>
      </c>
      <c r="B1001" s="12">
        <v>56625</v>
      </c>
      <c r="C1001">
        <v>4.6900000000000004</v>
      </c>
      <c r="D1001" s="12">
        <v>56625</v>
      </c>
      <c r="E1001" s="12">
        <v>0</v>
      </c>
      <c r="F1001" s="18">
        <v>0</v>
      </c>
      <c r="G1001" t="s">
        <v>10</v>
      </c>
      <c r="H1001" t="s">
        <v>10</v>
      </c>
    </row>
    <row r="1002" spans="1:8">
      <c r="A1002" s="16" t="s">
        <v>348</v>
      </c>
      <c r="B1002" s="12">
        <v>43345</v>
      </c>
      <c r="C1002">
        <v>3.59</v>
      </c>
      <c r="D1002" s="12">
        <v>43345</v>
      </c>
      <c r="E1002" s="12">
        <v>0</v>
      </c>
      <c r="F1002" s="18">
        <v>0</v>
      </c>
      <c r="G1002" t="s">
        <v>10</v>
      </c>
      <c r="H1002" t="s">
        <v>10</v>
      </c>
    </row>
    <row r="1003" spans="1:8">
      <c r="A1003" s="16" t="s">
        <v>1537</v>
      </c>
      <c r="B1003" s="12">
        <v>51763</v>
      </c>
      <c r="C1003">
        <v>4.29</v>
      </c>
      <c r="D1003" s="12">
        <v>51763</v>
      </c>
      <c r="E1003" s="12">
        <v>0</v>
      </c>
      <c r="F1003" s="18">
        <v>0</v>
      </c>
      <c r="G1003" t="s">
        <v>10</v>
      </c>
      <c r="H1003" t="s">
        <v>10</v>
      </c>
    </row>
    <row r="1004" spans="1:8">
      <c r="A1004" s="16" t="s">
        <v>2697</v>
      </c>
      <c r="B1004" s="12">
        <v>67977</v>
      </c>
      <c r="C1004">
        <v>5.63</v>
      </c>
      <c r="D1004" s="12">
        <v>67977</v>
      </c>
      <c r="E1004" s="12">
        <v>0</v>
      </c>
      <c r="F1004" s="18">
        <v>0</v>
      </c>
      <c r="G1004" t="s">
        <v>10</v>
      </c>
      <c r="H1004" t="s">
        <v>10</v>
      </c>
    </row>
    <row r="1005" spans="1:8">
      <c r="A1005" s="16" t="s">
        <v>153</v>
      </c>
      <c r="B1005" s="12">
        <v>43687</v>
      </c>
      <c r="C1005">
        <v>3.62</v>
      </c>
      <c r="D1005" s="12">
        <v>43687</v>
      </c>
      <c r="E1005" s="12">
        <v>0</v>
      </c>
      <c r="F1005" s="18">
        <v>0</v>
      </c>
      <c r="G1005" t="s">
        <v>10</v>
      </c>
      <c r="H1005" t="s">
        <v>10</v>
      </c>
    </row>
    <row r="1006" spans="1:8">
      <c r="A1006" s="16" t="s">
        <v>2120</v>
      </c>
      <c r="B1006" s="12">
        <v>46033</v>
      </c>
      <c r="C1006">
        <v>3.81</v>
      </c>
      <c r="D1006" s="12">
        <v>46033</v>
      </c>
      <c r="E1006" s="12">
        <v>0</v>
      </c>
      <c r="F1006" s="18">
        <v>0</v>
      </c>
      <c r="G1006" t="s">
        <v>10</v>
      </c>
      <c r="H1006" t="s">
        <v>10</v>
      </c>
    </row>
    <row r="1007" spans="1:8">
      <c r="A1007" s="16" t="s">
        <v>2190</v>
      </c>
      <c r="B1007" s="12">
        <v>49737</v>
      </c>
      <c r="C1007">
        <v>4.12</v>
      </c>
      <c r="D1007" s="12">
        <v>49737</v>
      </c>
      <c r="E1007" s="12">
        <v>0</v>
      </c>
      <c r="F1007" s="18">
        <v>0</v>
      </c>
      <c r="G1007" t="s">
        <v>10</v>
      </c>
      <c r="H1007" t="s">
        <v>10</v>
      </c>
    </row>
    <row r="1008" spans="1:8">
      <c r="A1008" s="16" t="s">
        <v>2661</v>
      </c>
      <c r="B1008" s="12">
        <v>64303</v>
      </c>
      <c r="C1008">
        <v>5.32</v>
      </c>
      <c r="D1008" s="12">
        <v>64303</v>
      </c>
      <c r="E1008" s="12">
        <v>0</v>
      </c>
      <c r="F1008" s="18">
        <v>0</v>
      </c>
      <c r="G1008" t="s">
        <v>10</v>
      </c>
      <c r="H1008" t="s">
        <v>10</v>
      </c>
    </row>
    <row r="1009" spans="1:8">
      <c r="A1009" s="16" t="s">
        <v>1088</v>
      </c>
      <c r="B1009" s="12">
        <v>46850</v>
      </c>
      <c r="C1009">
        <v>3.88</v>
      </c>
      <c r="D1009" s="12">
        <v>46850</v>
      </c>
      <c r="E1009" s="12">
        <v>0</v>
      </c>
      <c r="F1009" s="18">
        <v>0</v>
      </c>
      <c r="G1009" t="s">
        <v>10</v>
      </c>
      <c r="H1009" t="s">
        <v>10</v>
      </c>
    </row>
    <row r="1010" spans="1:8">
      <c r="A1010" s="16" t="s">
        <v>2942</v>
      </c>
      <c r="B1010" s="12">
        <v>61343</v>
      </c>
      <c r="C1010">
        <v>5.08</v>
      </c>
      <c r="D1010" s="12">
        <v>61343</v>
      </c>
      <c r="E1010" s="12">
        <v>0</v>
      </c>
      <c r="F1010" s="18">
        <v>0</v>
      </c>
      <c r="G1010" t="s">
        <v>10</v>
      </c>
      <c r="H1010" t="s">
        <v>10</v>
      </c>
    </row>
    <row r="1011" spans="1:8">
      <c r="A1011" s="16" t="s">
        <v>2306</v>
      </c>
      <c r="B1011" s="12">
        <v>51882</v>
      </c>
      <c r="C1011">
        <v>4.3</v>
      </c>
      <c r="D1011" s="12">
        <v>51882</v>
      </c>
      <c r="E1011" s="12">
        <v>0</v>
      </c>
      <c r="F1011" s="18">
        <v>0</v>
      </c>
      <c r="G1011" t="s">
        <v>10</v>
      </c>
      <c r="H1011" t="s">
        <v>10</v>
      </c>
    </row>
    <row r="1012" spans="1:8">
      <c r="A1012" s="16" t="s">
        <v>1138</v>
      </c>
      <c r="B1012" s="12">
        <v>47648</v>
      </c>
      <c r="C1012">
        <v>3.95</v>
      </c>
      <c r="D1012" s="12">
        <v>47648</v>
      </c>
      <c r="E1012" s="12">
        <v>0</v>
      </c>
      <c r="F1012" s="18">
        <v>0</v>
      </c>
      <c r="G1012" t="s">
        <v>10</v>
      </c>
      <c r="H1012" t="s">
        <v>10</v>
      </c>
    </row>
    <row r="1013" spans="1:8">
      <c r="A1013" s="16" t="s">
        <v>2308</v>
      </c>
      <c r="B1013" s="12">
        <v>52360</v>
      </c>
      <c r="C1013">
        <v>4.34</v>
      </c>
      <c r="D1013" s="12">
        <v>52360</v>
      </c>
      <c r="E1013" s="12">
        <v>0</v>
      </c>
      <c r="F1013" s="18">
        <v>0</v>
      </c>
      <c r="G1013" t="s">
        <v>10</v>
      </c>
      <c r="H1013" t="s">
        <v>10</v>
      </c>
    </row>
    <row r="1014" spans="1:8">
      <c r="A1014" s="16" t="s">
        <v>156</v>
      </c>
      <c r="B1014" s="12">
        <v>42848</v>
      </c>
      <c r="C1014">
        <v>3.55</v>
      </c>
      <c r="D1014" s="12">
        <v>42848</v>
      </c>
      <c r="E1014" s="12">
        <v>0</v>
      </c>
      <c r="F1014" s="18">
        <v>0</v>
      </c>
      <c r="G1014" t="s">
        <v>10</v>
      </c>
      <c r="H1014" t="s">
        <v>10</v>
      </c>
    </row>
  </sheetData>
  <pageMargins left="0.78740157499999996" right="0.78740157499999996" top="0.984251969" bottom="0.984251969" header="0.5" footer="0.5"/>
  <pageSetup paperSize="9" orientation="portrait" horizontalDpi="4294967292" verticalDpi="429496729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33"/>
  <sheetViews>
    <sheetView workbookViewId="0"/>
  </sheetViews>
  <sheetFormatPr baseColWidth="10" defaultRowHeight="16"/>
  <cols>
    <col min="1" max="1" width="25.33203125" customWidth="1"/>
  </cols>
  <sheetData>
    <row r="1" spans="1:27">
      <c r="A1" s="144" t="s">
        <v>8944</v>
      </c>
    </row>
    <row r="3" spans="1:27">
      <c r="B3" t="s">
        <v>5600</v>
      </c>
      <c r="C3" t="s">
        <v>5601</v>
      </c>
      <c r="D3" t="s">
        <v>5602</v>
      </c>
      <c r="E3" t="s">
        <v>5603</v>
      </c>
      <c r="F3" t="s">
        <v>5604</v>
      </c>
      <c r="G3" t="s">
        <v>5605</v>
      </c>
      <c r="H3" t="s">
        <v>5606</v>
      </c>
      <c r="I3" t="s">
        <v>5607</v>
      </c>
      <c r="J3" t="s">
        <v>5608</v>
      </c>
      <c r="K3" t="s">
        <v>5609</v>
      </c>
      <c r="L3" t="s">
        <v>5610</v>
      </c>
      <c r="M3" t="s">
        <v>5611</v>
      </c>
      <c r="N3" t="s">
        <v>5612</v>
      </c>
      <c r="O3" t="s">
        <v>5613</v>
      </c>
      <c r="P3" t="s">
        <v>5614</v>
      </c>
      <c r="Q3" t="s">
        <v>5615</v>
      </c>
      <c r="R3" t="s">
        <v>5616</v>
      </c>
      <c r="S3" t="s">
        <v>5617</v>
      </c>
      <c r="T3" t="s">
        <v>5618</v>
      </c>
      <c r="U3" t="s">
        <v>5619</v>
      </c>
      <c r="V3" t="s">
        <v>5620</v>
      </c>
      <c r="W3" t="s">
        <v>5621</v>
      </c>
      <c r="X3" t="s">
        <v>5622</v>
      </c>
      <c r="Y3" t="s">
        <v>5623</v>
      </c>
      <c r="Z3" t="s">
        <v>5624</v>
      </c>
      <c r="AA3" t="s">
        <v>5625</v>
      </c>
    </row>
    <row r="4" spans="1:27">
      <c r="A4" t="s">
        <v>5600</v>
      </c>
      <c r="B4">
        <v>6.5909999999999996E-2</v>
      </c>
    </row>
    <row r="5" spans="1:27">
      <c r="A5" t="s">
        <v>5601</v>
      </c>
      <c r="B5">
        <v>0.12909999999999999</v>
      </c>
      <c r="C5">
        <v>6.2609999999999999E-2</v>
      </c>
    </row>
    <row r="6" spans="1:27">
      <c r="A6" t="s">
        <v>5602</v>
      </c>
      <c r="B6" s="96">
        <v>0.2092</v>
      </c>
      <c r="C6">
        <v>0.249</v>
      </c>
      <c r="D6">
        <v>0.19070000000000001</v>
      </c>
    </row>
    <row r="7" spans="1:27">
      <c r="A7" t="s">
        <v>5626</v>
      </c>
      <c r="B7">
        <v>0.1467</v>
      </c>
      <c r="C7">
        <v>0.1852</v>
      </c>
      <c r="D7">
        <v>0.2306</v>
      </c>
      <c r="E7">
        <v>8.1589999999999996E-2</v>
      </c>
    </row>
    <row r="8" spans="1:27">
      <c r="A8" t="s">
        <v>5604</v>
      </c>
      <c r="B8" s="96">
        <v>0.28239999999999998</v>
      </c>
      <c r="C8">
        <v>0.31950000000000001</v>
      </c>
      <c r="D8" s="96">
        <v>0.35360000000000003</v>
      </c>
      <c r="E8">
        <v>0.28439999999999999</v>
      </c>
      <c r="F8">
        <v>0.14319999999999999</v>
      </c>
    </row>
    <row r="9" spans="1:27">
      <c r="A9" t="s">
        <v>5605</v>
      </c>
      <c r="B9" s="96">
        <v>0.2883</v>
      </c>
      <c r="C9">
        <v>0.32479999999999998</v>
      </c>
      <c r="D9" s="96">
        <v>0.35510000000000003</v>
      </c>
      <c r="E9">
        <v>0.26910000000000001</v>
      </c>
      <c r="F9" s="96">
        <v>0.4</v>
      </c>
      <c r="G9" s="84">
        <v>0.24759999999999999</v>
      </c>
    </row>
    <row r="10" spans="1:27">
      <c r="A10" t="s">
        <v>5606</v>
      </c>
      <c r="B10" s="96">
        <v>0.19189999999999999</v>
      </c>
      <c r="C10">
        <v>0.2364</v>
      </c>
      <c r="D10" s="96">
        <v>0.26729999999999998</v>
      </c>
      <c r="E10">
        <v>0.2165</v>
      </c>
      <c r="F10" s="96">
        <v>0.33889999999999998</v>
      </c>
      <c r="G10" s="96">
        <v>0.34300000000000003</v>
      </c>
      <c r="H10">
        <v>0.20030000000000001</v>
      </c>
    </row>
    <row r="11" spans="1:27">
      <c r="A11" t="s">
        <v>5607</v>
      </c>
      <c r="B11">
        <v>0.26889999999999997</v>
      </c>
      <c r="C11">
        <v>0.31080000000000002</v>
      </c>
      <c r="D11">
        <v>0.30790000000000001</v>
      </c>
      <c r="E11">
        <v>0.28410000000000002</v>
      </c>
      <c r="F11">
        <v>0.38369999999999999</v>
      </c>
      <c r="G11">
        <v>0.40699999999999997</v>
      </c>
      <c r="H11">
        <v>0.29099999999999998</v>
      </c>
      <c r="I11">
        <v>0.20649999999999999</v>
      </c>
    </row>
    <row r="12" spans="1:27">
      <c r="A12" t="s">
        <v>5608</v>
      </c>
      <c r="B12">
        <v>0.32979999999999998</v>
      </c>
      <c r="C12">
        <v>0.36930000000000002</v>
      </c>
      <c r="D12">
        <v>0.38229999999999997</v>
      </c>
      <c r="E12">
        <v>0.32569999999999999</v>
      </c>
      <c r="F12">
        <v>0.4622</v>
      </c>
      <c r="G12">
        <v>0.46279999999999999</v>
      </c>
      <c r="H12">
        <v>0.38400000000000001</v>
      </c>
      <c r="I12">
        <v>0.42480000000000001</v>
      </c>
      <c r="J12">
        <v>0.1179</v>
      </c>
    </row>
    <row r="13" spans="1:27">
      <c r="A13" t="s">
        <v>5609</v>
      </c>
      <c r="B13">
        <v>0.47239999999999999</v>
      </c>
      <c r="C13">
        <v>0.50460000000000005</v>
      </c>
      <c r="D13">
        <v>0.4844</v>
      </c>
      <c r="E13">
        <v>0.42459999999999998</v>
      </c>
      <c r="F13">
        <v>0.5675</v>
      </c>
      <c r="G13">
        <v>0.56730000000000003</v>
      </c>
      <c r="H13">
        <v>0.50209999999999999</v>
      </c>
      <c r="I13">
        <v>0.53680000000000005</v>
      </c>
      <c r="J13">
        <v>0.41980000000000001</v>
      </c>
      <c r="K13">
        <v>7.7909999999999993E-2</v>
      </c>
    </row>
    <row r="14" spans="1:27">
      <c r="A14" t="s">
        <v>5610</v>
      </c>
      <c r="B14" s="96">
        <v>0.29409999999999997</v>
      </c>
      <c r="C14">
        <v>0.33429999999999999</v>
      </c>
      <c r="D14" s="96">
        <v>0.33050000000000002</v>
      </c>
      <c r="E14">
        <v>0.29959999999999998</v>
      </c>
      <c r="F14" s="96">
        <v>0.3947</v>
      </c>
      <c r="G14" s="96">
        <v>0.41699999999999998</v>
      </c>
      <c r="H14" s="96">
        <v>0.31159999999999999</v>
      </c>
      <c r="I14">
        <v>0.28739999999999999</v>
      </c>
      <c r="J14">
        <v>0.44829999999999998</v>
      </c>
      <c r="K14">
        <v>0.55989999999999995</v>
      </c>
      <c r="L14" s="84">
        <v>0.2281</v>
      </c>
    </row>
    <row r="15" spans="1:27">
      <c r="A15" t="s">
        <v>5611</v>
      </c>
      <c r="B15" s="96">
        <v>0.29239999999999999</v>
      </c>
      <c r="C15">
        <v>0.33700000000000002</v>
      </c>
      <c r="D15" s="96">
        <v>0.33189999999999997</v>
      </c>
      <c r="E15">
        <v>0.30270000000000002</v>
      </c>
      <c r="F15" s="96">
        <v>0.40229999999999999</v>
      </c>
      <c r="G15" s="96">
        <v>0.41449999999999998</v>
      </c>
      <c r="H15" s="96">
        <v>0.32950000000000002</v>
      </c>
      <c r="I15">
        <v>0.34910000000000002</v>
      </c>
      <c r="J15">
        <v>0.4425</v>
      </c>
      <c r="K15">
        <v>0.53410000000000002</v>
      </c>
      <c r="L15" s="96">
        <v>0.37019999999999997</v>
      </c>
      <c r="M15">
        <v>0.14760000000000001</v>
      </c>
    </row>
    <row r="16" spans="1:27">
      <c r="A16" t="s">
        <v>5612</v>
      </c>
      <c r="B16" s="96">
        <v>0.52310000000000001</v>
      </c>
      <c r="C16">
        <v>0.55410000000000004</v>
      </c>
      <c r="D16" s="96">
        <v>0.495</v>
      </c>
      <c r="E16">
        <v>0.48330000000000001</v>
      </c>
      <c r="F16" s="96">
        <v>0.56569999999999998</v>
      </c>
      <c r="G16" s="96">
        <v>0.59460000000000002</v>
      </c>
      <c r="H16" s="96">
        <v>0.50790000000000002</v>
      </c>
      <c r="I16">
        <v>0.49630000000000002</v>
      </c>
      <c r="J16">
        <v>0.59509999999999996</v>
      </c>
      <c r="K16">
        <v>0.62729999999999997</v>
      </c>
      <c r="L16" s="96">
        <v>0.51929999999999998</v>
      </c>
      <c r="M16" s="96">
        <v>0.43830000000000002</v>
      </c>
      <c r="N16">
        <v>0.2072</v>
      </c>
    </row>
    <row r="17" spans="1:27">
      <c r="A17" t="s">
        <v>5613</v>
      </c>
      <c r="B17">
        <v>0.56269999999999998</v>
      </c>
      <c r="C17">
        <v>0.59230000000000005</v>
      </c>
      <c r="D17">
        <v>0.56100000000000005</v>
      </c>
      <c r="E17" s="97">
        <v>0.5202</v>
      </c>
      <c r="F17">
        <v>0.61450000000000005</v>
      </c>
      <c r="G17">
        <v>0.64580000000000004</v>
      </c>
      <c r="H17">
        <v>0.55900000000000005</v>
      </c>
      <c r="I17">
        <v>0.55359999999999998</v>
      </c>
      <c r="J17">
        <v>0.63300000000000001</v>
      </c>
      <c r="K17">
        <v>0.67769999999999997</v>
      </c>
      <c r="L17">
        <v>0.57909999999999995</v>
      </c>
      <c r="M17">
        <v>0.52259999999999995</v>
      </c>
      <c r="N17">
        <v>0.55389999999999995</v>
      </c>
      <c r="O17">
        <v>2.9409999999999999E-4</v>
      </c>
    </row>
    <row r="18" spans="1:27">
      <c r="A18" t="s">
        <v>5614</v>
      </c>
      <c r="B18">
        <v>0.71879999999999999</v>
      </c>
      <c r="C18">
        <v>0.74399999999999999</v>
      </c>
      <c r="D18">
        <v>0.72419999999999995</v>
      </c>
      <c r="E18" s="97">
        <v>0.67630000000000001</v>
      </c>
      <c r="F18">
        <v>0.77759999999999996</v>
      </c>
      <c r="G18">
        <v>0.80510000000000004</v>
      </c>
      <c r="H18">
        <v>0.72319999999999995</v>
      </c>
      <c r="I18">
        <v>0.72740000000000005</v>
      </c>
      <c r="J18">
        <v>0.78180000000000005</v>
      </c>
      <c r="K18">
        <v>0.82589999999999997</v>
      </c>
      <c r="L18">
        <v>0.75049999999999994</v>
      </c>
      <c r="M18">
        <v>0.70409999999999995</v>
      </c>
      <c r="N18">
        <v>0.75070000000000003</v>
      </c>
      <c r="O18" s="97">
        <v>0.75409999999999999</v>
      </c>
      <c r="P18">
        <v>2.6020000000000001E-2</v>
      </c>
    </row>
    <row r="19" spans="1:27">
      <c r="A19" t="s">
        <v>5615</v>
      </c>
      <c r="B19">
        <v>0.83550000000000002</v>
      </c>
      <c r="C19">
        <v>0.8599</v>
      </c>
      <c r="D19">
        <v>0.84009999999999996</v>
      </c>
      <c r="E19" s="97">
        <v>0.79220000000000002</v>
      </c>
      <c r="F19">
        <v>0.89470000000000005</v>
      </c>
      <c r="G19">
        <v>0.92049999999999998</v>
      </c>
      <c r="H19">
        <v>0.83950000000000002</v>
      </c>
      <c r="I19">
        <v>0.84279999999999999</v>
      </c>
      <c r="J19">
        <v>0.89859999999999995</v>
      </c>
      <c r="K19">
        <v>0.93979999999999997</v>
      </c>
      <c r="L19">
        <v>0.86760000000000004</v>
      </c>
      <c r="M19">
        <v>0.81950000000000001</v>
      </c>
      <c r="N19">
        <v>0.86370000000000002</v>
      </c>
      <c r="O19" s="97">
        <v>0.86160000000000003</v>
      </c>
      <c r="P19" s="97">
        <v>0.83009999999999995</v>
      </c>
      <c r="Q19">
        <v>0</v>
      </c>
    </row>
    <row r="20" spans="1:27">
      <c r="A20" t="s">
        <v>5616</v>
      </c>
      <c r="B20">
        <v>1.127</v>
      </c>
      <c r="C20">
        <v>1.145</v>
      </c>
      <c r="D20">
        <v>1.133</v>
      </c>
      <c r="E20" s="97">
        <v>1.083</v>
      </c>
      <c r="F20">
        <v>1.1870000000000001</v>
      </c>
      <c r="G20">
        <v>1.212</v>
      </c>
      <c r="H20">
        <v>1.1319999999999999</v>
      </c>
      <c r="I20">
        <v>1.1379999999999999</v>
      </c>
      <c r="J20">
        <v>1.1850000000000001</v>
      </c>
      <c r="K20">
        <v>1.2290000000000001</v>
      </c>
      <c r="L20">
        <v>1.1619999999999999</v>
      </c>
      <c r="M20">
        <v>1.115</v>
      </c>
      <c r="N20">
        <v>1.163</v>
      </c>
      <c r="O20" s="97">
        <v>1.1619999999999999</v>
      </c>
      <c r="P20" s="97">
        <v>1.028</v>
      </c>
      <c r="Q20" s="97">
        <v>1.1399999999999999</v>
      </c>
      <c r="R20">
        <v>1.0690000000000001E-3</v>
      </c>
    </row>
    <row r="21" spans="1:27">
      <c r="A21" t="s">
        <v>5617</v>
      </c>
      <c r="B21">
        <v>0.50649999999999995</v>
      </c>
      <c r="C21">
        <v>0.53610000000000002</v>
      </c>
      <c r="D21">
        <v>0.50270000000000004</v>
      </c>
      <c r="E21" s="97">
        <v>0.46460000000000001</v>
      </c>
      <c r="F21">
        <v>0.5514</v>
      </c>
      <c r="G21">
        <v>0.58960000000000001</v>
      </c>
      <c r="H21">
        <v>0.50249999999999995</v>
      </c>
      <c r="I21">
        <v>0.50080000000000002</v>
      </c>
      <c r="J21">
        <v>0.57110000000000005</v>
      </c>
      <c r="K21">
        <v>0.61980000000000002</v>
      </c>
      <c r="L21">
        <v>0.52210000000000001</v>
      </c>
      <c r="M21">
        <v>0.46850000000000003</v>
      </c>
      <c r="N21">
        <v>0.499</v>
      </c>
      <c r="O21" s="97">
        <v>0.53239999999999998</v>
      </c>
      <c r="P21" s="97">
        <v>0.60950000000000004</v>
      </c>
      <c r="Q21" s="97">
        <v>0.79049999999999998</v>
      </c>
      <c r="R21" s="97">
        <v>1.0740000000000001</v>
      </c>
      <c r="S21">
        <v>0.20799999999999999</v>
      </c>
    </row>
    <row r="22" spans="1:27">
      <c r="A22" t="s">
        <v>5618</v>
      </c>
      <c r="B22">
        <v>0.53690000000000004</v>
      </c>
      <c r="C22">
        <v>0.56820000000000004</v>
      </c>
      <c r="D22">
        <v>0.5181</v>
      </c>
      <c r="E22" s="97">
        <v>0.49659999999999999</v>
      </c>
      <c r="F22">
        <v>0.5837</v>
      </c>
      <c r="G22">
        <v>0.61419999999999997</v>
      </c>
      <c r="H22">
        <v>0.52539999999999998</v>
      </c>
      <c r="I22">
        <v>0.51359999999999995</v>
      </c>
      <c r="J22">
        <v>0.60489999999999999</v>
      </c>
      <c r="K22">
        <v>0.64870000000000005</v>
      </c>
      <c r="L22">
        <v>0.5373</v>
      </c>
      <c r="M22">
        <v>0.4743</v>
      </c>
      <c r="N22">
        <v>0.4945</v>
      </c>
      <c r="O22" s="97">
        <v>0.54879999999999995</v>
      </c>
      <c r="P22" s="97">
        <v>0.72970000000000002</v>
      </c>
      <c r="Q22" s="97">
        <v>0.84499999999999997</v>
      </c>
      <c r="R22" s="97">
        <v>1.1439999999999999</v>
      </c>
      <c r="S22" s="97">
        <v>0.49280000000000002</v>
      </c>
      <c r="T22">
        <v>1.31E-3</v>
      </c>
    </row>
    <row r="23" spans="1:27">
      <c r="A23" t="s">
        <v>5619</v>
      </c>
      <c r="B23">
        <v>0.49590000000000001</v>
      </c>
      <c r="C23">
        <v>0.52759999999999996</v>
      </c>
      <c r="D23">
        <v>0.48459999999999998</v>
      </c>
      <c r="E23" s="97">
        <v>0.45519999999999999</v>
      </c>
      <c r="F23">
        <v>0.54120000000000001</v>
      </c>
      <c r="G23">
        <v>0.57679999999999998</v>
      </c>
      <c r="H23">
        <v>0.4834</v>
      </c>
      <c r="I23">
        <v>0.47160000000000002</v>
      </c>
      <c r="J23">
        <v>0.56259999999999999</v>
      </c>
      <c r="K23">
        <v>0.60599999999999998</v>
      </c>
      <c r="L23">
        <v>0.49809999999999999</v>
      </c>
      <c r="M23">
        <v>0.42299999999999999</v>
      </c>
      <c r="N23">
        <v>0.4516</v>
      </c>
      <c r="O23" s="97">
        <v>0.50980000000000003</v>
      </c>
      <c r="P23" s="97">
        <v>0.68889999999999996</v>
      </c>
      <c r="Q23" s="97">
        <v>0.80279999999999996</v>
      </c>
      <c r="R23" s="97">
        <v>1.1020000000000001</v>
      </c>
      <c r="S23" s="97">
        <v>0.45200000000000001</v>
      </c>
      <c r="T23" s="97">
        <v>0.40379999999999999</v>
      </c>
      <c r="U23">
        <v>7.7090000000000006E-2</v>
      </c>
    </row>
    <row r="24" spans="1:27">
      <c r="A24" t="s">
        <v>5620</v>
      </c>
      <c r="B24">
        <v>0.47239999999999999</v>
      </c>
      <c r="C24">
        <v>0.504</v>
      </c>
      <c r="D24">
        <v>0.45069999999999999</v>
      </c>
      <c r="E24" s="97">
        <v>0.433</v>
      </c>
      <c r="F24">
        <v>0.5141</v>
      </c>
      <c r="G24">
        <v>0.55259999999999998</v>
      </c>
      <c r="H24">
        <v>0.45290000000000002</v>
      </c>
      <c r="I24">
        <v>0.43790000000000001</v>
      </c>
      <c r="J24">
        <v>0.5393</v>
      </c>
      <c r="K24">
        <v>0.58350000000000002</v>
      </c>
      <c r="L24">
        <v>0.46239999999999998</v>
      </c>
      <c r="M24">
        <v>0.37609999999999999</v>
      </c>
      <c r="N24">
        <v>0.40610000000000002</v>
      </c>
      <c r="O24" s="97">
        <v>0.48980000000000001</v>
      </c>
      <c r="P24" s="97">
        <v>0.67910000000000004</v>
      </c>
      <c r="Q24" s="97">
        <v>0.79369999999999996</v>
      </c>
      <c r="R24" s="97">
        <v>1.095</v>
      </c>
      <c r="S24" s="97">
        <v>0.43269999999999997</v>
      </c>
      <c r="T24" s="97">
        <v>0.4012</v>
      </c>
      <c r="U24" s="97">
        <v>0.2727</v>
      </c>
      <c r="V24">
        <v>1.312E-3</v>
      </c>
    </row>
    <row r="25" spans="1:27">
      <c r="A25" t="s">
        <v>5621</v>
      </c>
      <c r="B25">
        <v>0.51029999999999998</v>
      </c>
      <c r="C25">
        <v>0.54190000000000005</v>
      </c>
      <c r="D25">
        <v>0.49149999999999999</v>
      </c>
      <c r="E25" s="97">
        <v>0.47389999999999999</v>
      </c>
      <c r="F25">
        <v>0.55169999999999997</v>
      </c>
      <c r="G25">
        <v>0.59040000000000004</v>
      </c>
      <c r="H25">
        <v>0.4884</v>
      </c>
      <c r="I25">
        <v>0.4708</v>
      </c>
      <c r="J25">
        <v>0.57940000000000003</v>
      </c>
      <c r="K25">
        <v>0.62690000000000001</v>
      </c>
      <c r="L25">
        <v>0.49490000000000001</v>
      </c>
      <c r="M25">
        <v>0.4299</v>
      </c>
      <c r="N25">
        <v>0.44230000000000003</v>
      </c>
      <c r="O25" s="97">
        <v>0.52500000000000002</v>
      </c>
      <c r="P25" s="97">
        <v>0.72250000000000003</v>
      </c>
      <c r="Q25" s="97">
        <v>0.84</v>
      </c>
      <c r="R25" s="97">
        <v>1.1379999999999999</v>
      </c>
      <c r="S25" s="97">
        <v>0.47039999999999998</v>
      </c>
      <c r="T25" s="97">
        <v>0.46379999999999999</v>
      </c>
      <c r="U25" s="97">
        <v>0.41639999999999999</v>
      </c>
      <c r="V25" s="97">
        <v>0.36840000000000001</v>
      </c>
      <c r="W25">
        <v>4.6059999999999997E-4</v>
      </c>
    </row>
    <row r="26" spans="1:27">
      <c r="A26" t="s">
        <v>5622</v>
      </c>
      <c r="B26">
        <v>0.45590000000000003</v>
      </c>
      <c r="C26">
        <v>0.48830000000000001</v>
      </c>
      <c r="D26">
        <v>0.43409999999999999</v>
      </c>
      <c r="E26" s="97">
        <v>0.41670000000000001</v>
      </c>
      <c r="F26">
        <v>0.49540000000000001</v>
      </c>
      <c r="G26">
        <v>0.53500000000000003</v>
      </c>
      <c r="H26">
        <v>0.4304</v>
      </c>
      <c r="I26">
        <v>0.4128</v>
      </c>
      <c r="J26">
        <v>0.52229999999999999</v>
      </c>
      <c r="K26">
        <v>0.56920000000000004</v>
      </c>
      <c r="L26">
        <v>0.43490000000000001</v>
      </c>
      <c r="M26">
        <v>0.3705</v>
      </c>
      <c r="N26">
        <v>0.3826</v>
      </c>
      <c r="O26" s="97">
        <v>0.46710000000000002</v>
      </c>
      <c r="P26" s="97">
        <v>0.67130000000000001</v>
      </c>
      <c r="Q26" s="97">
        <v>0.78649999999999998</v>
      </c>
      <c r="R26" s="97">
        <v>1.0840000000000001</v>
      </c>
      <c r="S26" s="97">
        <v>0.41439999999999999</v>
      </c>
      <c r="T26" s="97">
        <v>0.40839999999999999</v>
      </c>
      <c r="U26" s="97">
        <v>0.36009999999999998</v>
      </c>
      <c r="V26" s="97">
        <v>0.30719999999999997</v>
      </c>
      <c r="W26" s="97">
        <v>0.3296</v>
      </c>
      <c r="X26">
        <v>9.4180000000000002E-4</v>
      </c>
    </row>
    <row r="27" spans="1:27">
      <c r="A27" t="s">
        <v>5623</v>
      </c>
      <c r="B27">
        <v>0.4955</v>
      </c>
      <c r="C27">
        <v>0.52780000000000005</v>
      </c>
      <c r="D27">
        <v>0.46700000000000003</v>
      </c>
      <c r="E27">
        <v>0.45639999999999997</v>
      </c>
      <c r="F27">
        <v>0.53500000000000003</v>
      </c>
      <c r="G27">
        <v>0.57809999999999995</v>
      </c>
      <c r="H27">
        <v>0.46589999999999998</v>
      </c>
      <c r="I27">
        <v>0.44409999999999999</v>
      </c>
      <c r="J27">
        <v>0.56010000000000004</v>
      </c>
      <c r="K27">
        <v>0.60860000000000003</v>
      </c>
      <c r="L27">
        <v>0.4667</v>
      </c>
      <c r="M27">
        <v>0.40889999999999999</v>
      </c>
      <c r="N27">
        <v>0.42559999999999998</v>
      </c>
      <c r="O27" s="84">
        <v>0.51239999999999997</v>
      </c>
      <c r="P27" s="84">
        <v>0.70720000000000005</v>
      </c>
      <c r="Q27" s="84">
        <v>0.8246</v>
      </c>
      <c r="R27" s="84">
        <v>1.1220000000000001</v>
      </c>
      <c r="S27" s="84">
        <v>0.45579999999999998</v>
      </c>
      <c r="T27" s="84">
        <v>0.43480000000000002</v>
      </c>
      <c r="U27" s="84">
        <v>0.371</v>
      </c>
      <c r="V27" s="84">
        <v>0.33350000000000002</v>
      </c>
      <c r="W27" s="84">
        <v>0.38150000000000001</v>
      </c>
      <c r="X27" s="84">
        <v>0.31330000000000002</v>
      </c>
      <c r="Y27">
        <v>0.2457</v>
      </c>
    </row>
    <row r="28" spans="1:27">
      <c r="A28" t="s">
        <v>5624</v>
      </c>
      <c r="B28" s="96">
        <v>0.50590000000000002</v>
      </c>
      <c r="C28">
        <v>0.5383</v>
      </c>
      <c r="D28" s="96">
        <v>0.46839999999999998</v>
      </c>
      <c r="E28">
        <v>0.46870000000000001</v>
      </c>
      <c r="F28" s="96">
        <v>0.54010000000000002</v>
      </c>
      <c r="G28" s="96">
        <v>0.58689999999999998</v>
      </c>
      <c r="H28" s="96">
        <v>0.45129999999999998</v>
      </c>
      <c r="I28">
        <v>0.4073</v>
      </c>
      <c r="J28">
        <v>0.56089999999999995</v>
      </c>
      <c r="K28">
        <v>0.61919999999999997</v>
      </c>
      <c r="L28" s="96">
        <v>0.4264</v>
      </c>
      <c r="M28" s="96">
        <v>0.42199999999999999</v>
      </c>
      <c r="N28" s="96">
        <v>0.43369999999999997</v>
      </c>
      <c r="O28">
        <v>0.51829999999999998</v>
      </c>
      <c r="P28">
        <v>0.71819999999999995</v>
      </c>
      <c r="Q28">
        <v>0.83550000000000002</v>
      </c>
      <c r="R28">
        <v>1.133</v>
      </c>
      <c r="S28">
        <v>0.46550000000000002</v>
      </c>
      <c r="T28">
        <v>0.4582</v>
      </c>
      <c r="U28">
        <v>0.41089999999999999</v>
      </c>
      <c r="V28">
        <v>0.35570000000000002</v>
      </c>
      <c r="W28">
        <v>0.38119999999999998</v>
      </c>
      <c r="X28">
        <v>0.30990000000000001</v>
      </c>
      <c r="Y28">
        <v>0.3322</v>
      </c>
      <c r="Z28">
        <v>7.6819999999999999E-2</v>
      </c>
    </row>
    <row r="29" spans="1:27">
      <c r="A29" t="s">
        <v>5625</v>
      </c>
      <c r="B29">
        <v>0.50449999999999995</v>
      </c>
      <c r="C29">
        <v>0.53710000000000002</v>
      </c>
      <c r="D29">
        <v>0.46529999999999999</v>
      </c>
      <c r="E29">
        <v>0.46710000000000002</v>
      </c>
      <c r="F29">
        <v>0.53890000000000005</v>
      </c>
      <c r="G29">
        <v>0.58599999999999997</v>
      </c>
      <c r="H29">
        <v>0.4496</v>
      </c>
      <c r="I29">
        <v>0.40229999999999999</v>
      </c>
      <c r="J29">
        <v>0.55900000000000005</v>
      </c>
      <c r="K29">
        <v>0.61839999999999995</v>
      </c>
      <c r="L29">
        <v>0.42259999999999998</v>
      </c>
      <c r="M29">
        <v>0.42080000000000001</v>
      </c>
      <c r="N29">
        <v>0.43390000000000001</v>
      </c>
      <c r="O29">
        <v>0.51819999999999999</v>
      </c>
      <c r="P29">
        <v>0.71909999999999996</v>
      </c>
      <c r="Q29">
        <v>0.83609999999999995</v>
      </c>
      <c r="R29">
        <v>1.133</v>
      </c>
      <c r="S29">
        <v>0.46510000000000001</v>
      </c>
      <c r="T29">
        <v>0.45910000000000001</v>
      </c>
      <c r="U29">
        <v>0.41120000000000001</v>
      </c>
      <c r="V29">
        <v>0.35570000000000002</v>
      </c>
      <c r="W29">
        <v>0.38229999999999997</v>
      </c>
      <c r="X29">
        <v>0.31130000000000002</v>
      </c>
      <c r="Y29">
        <v>0.33360000000000001</v>
      </c>
      <c r="Z29">
        <v>0.1573</v>
      </c>
      <c r="AA29">
        <v>0.1244</v>
      </c>
    </row>
    <row r="32" spans="1:27">
      <c r="A32" s="96" t="s">
        <v>5627</v>
      </c>
    </row>
    <row r="33" spans="1:1">
      <c r="A33" s="97" t="s">
        <v>5628</v>
      </c>
    </row>
  </sheetData>
  <pageMargins left="0.78740157499999996" right="0.78740157499999996" top="0.984251969" bottom="0.984251969" header="0.5" footer="0.5"/>
  <pageSetup paperSize="9"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Table S1</vt:lpstr>
      <vt:lpstr>Table S2</vt:lpstr>
      <vt:lpstr>Table S3</vt:lpstr>
      <vt:lpstr>Table S4</vt:lpstr>
      <vt:lpstr>Table S5</vt:lpstr>
      <vt:lpstr>Table S6</vt:lpstr>
      <vt:lpstr>Table S7</vt:lpstr>
      <vt:lpstr>Table S8</vt:lpstr>
      <vt:lpstr>Table S9</vt:lpstr>
      <vt:lpstr>Table S10</vt:lpstr>
      <vt:lpstr>Table S11</vt:lpstr>
      <vt:lpstr>Table S12</vt:lpstr>
      <vt:lpstr>Table S13</vt:lpstr>
      <vt:lpstr>Table S14</vt:lpstr>
      <vt:lpstr>Table S15</vt:lpstr>
      <vt:lpstr>Table S16</vt:lpstr>
      <vt:lpstr>Table S17</vt:lpstr>
      <vt:lpstr>Table S18</vt:lpstr>
      <vt:lpstr>Table S19</vt:lpstr>
      <vt:lpstr>Table S20</vt:lpstr>
      <vt:lpstr>Table S21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Laboratoire GMGM - afutil</dc:creator>
  <cp:lastModifiedBy>Hongzhong Lu</cp:lastModifiedBy>
  <dcterms:created xsi:type="dcterms:W3CDTF">2016-11-28T09:50:19Z</dcterms:created>
  <dcterms:modified xsi:type="dcterms:W3CDTF">2018-05-11T15:05:52Z</dcterms:modified>
</cp:coreProperties>
</file>