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8800" windowHeight="143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45" i="1" l="1"/>
  <c r="M45" i="1"/>
  <c r="M44" i="1"/>
  <c r="M43" i="1"/>
  <c r="M42" i="1"/>
  <c r="M41" i="1"/>
  <c r="M40" i="1"/>
  <c r="M39" i="1"/>
  <c r="M38" i="1"/>
  <c r="M37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M36" i="1"/>
  <c r="M35" i="1"/>
  <c r="M34" i="1"/>
  <c r="M33" i="1"/>
  <c r="O35" i="1"/>
  <c r="M32" i="1"/>
  <c r="Q31" i="1"/>
  <c r="M31" i="1"/>
  <c r="M30" i="1"/>
  <c r="M29" i="1"/>
  <c r="M28" i="1"/>
  <c r="M27" i="1"/>
  <c r="M26" i="1"/>
  <c r="M25" i="1"/>
  <c r="M24" i="1"/>
  <c r="M23" i="1"/>
  <c r="M22" i="1"/>
  <c r="M21" i="1"/>
  <c r="M20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M19" i="1"/>
  <c r="M18" i="1"/>
  <c r="M17" i="1"/>
  <c r="M16" i="1"/>
  <c r="M15" i="1"/>
  <c r="Q15" i="1" s="1"/>
  <c r="M14" i="1"/>
  <c r="M13" i="1"/>
  <c r="M12" i="1"/>
  <c r="O18" i="1"/>
  <c r="O17" i="1"/>
  <c r="O16" i="1"/>
  <c r="O15" i="1"/>
  <c r="O14" i="1"/>
  <c r="O13" i="1"/>
  <c r="O12" i="1"/>
  <c r="O11" i="1"/>
  <c r="M11" i="1"/>
  <c r="M10" i="1"/>
  <c r="O10" i="1"/>
  <c r="O9" i="1"/>
  <c r="M9" i="1"/>
  <c r="O8" i="1"/>
  <c r="M8" i="1"/>
  <c r="M7" i="1"/>
  <c r="O7" i="1"/>
  <c r="O6" i="1"/>
  <c r="M6" i="1"/>
  <c r="O5" i="1"/>
  <c r="O4" i="1"/>
  <c r="O3" i="1"/>
  <c r="O2" i="1"/>
  <c r="M5" i="1"/>
  <c r="M4" i="1"/>
  <c r="M3" i="1"/>
  <c r="M2" i="1"/>
  <c r="I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C4" i="2"/>
  <c r="E3" i="2"/>
  <c r="E2" i="2"/>
</calcChain>
</file>

<file path=xl/sharedStrings.xml><?xml version="1.0" encoding="utf-8"?>
<sst xmlns="http://schemas.openxmlformats.org/spreadsheetml/2006/main" count="144" uniqueCount="57">
  <si>
    <t>time</t>
  </si>
  <si>
    <t>action</t>
  </si>
  <si>
    <t>fitness</t>
  </si>
  <si>
    <t>price</t>
  </si>
  <si>
    <t>share</t>
  </si>
  <si>
    <t>value</t>
  </si>
  <si>
    <t>status</t>
  </si>
  <si>
    <t>buy</t>
  </si>
  <si>
    <t>done</t>
  </si>
  <si>
    <t>execute_time</t>
  </si>
  <si>
    <t>execute_price</t>
  </si>
  <si>
    <t>{'date': 20, 'model_predict': 0.8463801, 'accum': -0.025817662451149567, 'l': 1}</t>
  </si>
  <si>
    <t>sell</t>
  </si>
  <si>
    <t>{'date': 48, 'model_predict': 1.1169785, 'accum': 0.7706813993961016, 'l': 9}</t>
  </si>
  <si>
    <t>{'date': 63, 'model_predict': 0.13425039, 'accum': -0.8958208964420177, 'l': 15}</t>
  </si>
  <si>
    <t>{'date': 111, 'model_predict': 1.4891812, 'accum': 0.4214157442693771, 'l': 8}</t>
  </si>
  <si>
    <t>{'date': 119, 'model_predict': 0.82638484, 'accum': -0.52687653829732, 'l': 8}</t>
  </si>
  <si>
    <t>{'date': 163, 'model_predict': 1.6930977, 'accum': 0.06973035154692944, 'l': 4}</t>
  </si>
  <si>
    <t>{'date': 165, 'model_predict': 0.1072226, 'accum': -0.05703283244052817, 'l': 2}</t>
  </si>
  <si>
    <t>{'date': 172, 'model_predict': 1.6646383, 'accum': 0.18514230822545633, 'l': 4}</t>
  </si>
  <si>
    <t>{'date': 198, 'model_predict': 0.0, 'accum': 0.5674701278386521, 'l': 9}</t>
  </si>
  <si>
    <t>{'date': 237, 'model_predict': 1.2635038, 'accum': -0.5365395475505812, 'l': 7}</t>
  </si>
  <si>
    <t>{'date': 262, 'model_predict': 0.0, 'accum': 0.008046799769277534, 'l': 1}</t>
  </si>
  <si>
    <t>{'date': 310, 'model_predict': 1.1061574, 'accum': -0.0553186459975948, 'l': 4}</t>
  </si>
  <si>
    <t>{'date': 327, 'model_predict': 0.0, 'accum': 0.007233587696352212, 'l': 1}</t>
  </si>
  <si>
    <t>{'date': 360, 'reason': 'close_market_sell'}</t>
  </si>
  <si>
    <t>{'date': Timestamp('2023-04-20 09:45:32.889000-0400', tz='America/New_York'), 'model_predict': 0.24241951, 'accum': -0.18580157082938276, 'l': 3}</t>
  </si>
  <si>
    <t>{'date': Timestamp('2023-04-20 10:13:29.106000-0400', tz='America/New_York'), 'model_predict': 1.6906186, 'accum': 0.8962237188487558, 'l': 6}</t>
  </si>
  <si>
    <t>4/20/202310:19</t>
  </si>
  <si>
    <t>{'date': Timestamp('2023-04-20 10:19:26.303000-0400', tz='America/New_York'), 'model_predict': 0.0, 'accum': 0.3099471890790354, 'l': 3}</t>
  </si>
  <si>
    <t>{'date': Timestamp('2023-04-20 10:28:24.630000-0400', tz='America/New_York'), 'model_predict': 1.9808452, 'accum': -1.1458351043872763, 'l': 9}</t>
  </si>
  <si>
    <t>{'date': Timestamp('2023-04-20 10:37:25.412000-0400', tz='America/New_York'), 'model_predict': 0.25138572, 'accum': 0.6848091901387732, 'l': 9}</t>
  </si>
  <si>
    <t>{'date': Timestamp('2023-04-20 10:41:24.158000-0400', tz='America/New_York'), 'model_predict': 1.0780143, 'accum': -0.2878619225975748, 'l': 4}</t>
  </si>
  <si>
    <t>{'date': Timestamp('2023-04-20 10:42:24.601000-0400', tz='America/New_York'), 'model_predict': 0.0, 'accum': 0.019656271867655124, 'l': 1}</t>
  </si>
  <si>
    <t>{'date': Timestamp('2023-04-20 10:55:20.313000-0400', tz='America/New_York'), 'model_predict': 1.8677309, 'accum': 0.621560498137246, 'l': 12}</t>
  </si>
  <si>
    <t>{'date': Timestamp('2023-04-20 11:10:17.295000-0400', tz='America/New_York'), 'model_predict': 0.0, 'accum': -1.8032271329629082, 'l': 15}</t>
  </si>
  <si>
    <t>{'date': Timestamp('2023-04-20 12:49:58.389000-0400', tz='America/New_York'), 'model_predict': 1.3723941, 'accum': 0.20148379746210285, 'l': 6}</t>
  </si>
  <si>
    <t>{'date': Timestamp('2023-04-20 12:51:58.165000-0400', tz='America/New_York'), 'model_predict': 0.0, 'accum': -0.1148404661261678, 'l': 2}</t>
  </si>
  <si>
    <t>{'date': Timestamp('2023-04-20 12:52:57.287000-0400', tz='America/New_York'), 'model_predict': 1.0186987, 'accum': 0.019409543695808974, 'l': 1}</t>
  </si>
  <si>
    <t>{'date': Timestamp('2023-04-20 12:54:57.394000-0400', tz='America/New_York'), 'model_predict': 0.79686445, 'accum': -0.021856371774767222, 'l': 2}</t>
  </si>
  <si>
    <t>{'date': Timestamp('2023-04-20 13:04:57.204000-0400', tz='America/New_York'), 'model_predict': 1.8563083, 'accum': -0.2464722215957389, 'l': 7}</t>
  </si>
  <si>
    <t>{'date': Timestamp('2023-04-20 13:15:52.585000-0400', tz='America/New_York'), 'model_predict': 0.41622737, 'accum': 1.0784664219460105, 'l': 11}</t>
  </si>
  <si>
    <t>{'date': Timestamp('2023-04-20 14:21:40.858000-0400', tz='America/New_York'), 'model_predict': 1.3870621, 'accum': -1.0481193318800002, 'l': 12}</t>
  </si>
  <si>
    <t>{'date': Timestamp('2023-04-21 09:57:06.926000-0400', tz='America/New_York'), 'model_predict': 0.0, 'accum': -0.08185963647065567, 'l': 2}</t>
  </si>
  <si>
    <t>{'date': Timestamp('2023-04-21 10:15:59.735000-0400', tz='America/New_York'), 'model_predict': 1.1911958, 'accum': 2.9023000634977065, 'l': 19}</t>
  </si>
  <si>
    <t>{'date': Timestamp('2023-04-21 10:47:51.139000-0400', tz='America/New_York'), 'model_predict': 0.4696591, 'accum': -3.1910249439732525, 'l': 32}</t>
  </si>
  <si>
    <t>{'date': Timestamp('2023-04-21 11:22:41.772000-0400', tz='America/New_York'), 'model_predict': 1.2294475, 'accum': -0.43074253633345794, 'l': 10}</t>
  </si>
  <si>
    <t>{'date': Timestamp('2023-04-21 11:32:41.834000-0400', tz='America/New_York'), 'model_predict': 0.3116529, 'accum': -0.34093286586691224, 'l': 5}</t>
  </si>
  <si>
    <t>{'date': Timestamp('2023-04-21 11:46:37.078000-0400', tz='America/New_York'), 'model_predict': 1.1045882, 'accum': 0.3493243072131622, 'l': 6}</t>
  </si>
  <si>
    <t>{'date': Timestamp('2023-04-21 12:01:34-0400', tz='America/New_York'), 'model_predict': 0.8838966, 'accum': 0.5212929951272499, 'l': 8}</t>
  </si>
  <si>
    <t>{'date': Timestamp('2023-04-21 12:31:28.439000-0400', tz='America/New_York'), 'model_predict': 1.4088644, 'accum': -1.1202104386205551, 'l': 26}</t>
  </si>
  <si>
    <t>{'date': Timestamp('2023-04-21 12:40:28.075000-0400', tz='America/New_York'), 'model_predict': 0.0, 'accum': 0.663216124875414, 'l': 9}</t>
  </si>
  <si>
    <t>{'date': Timestamp('2023-04-21 13:02:26.522000-0400', tz='America/New_York'), 'model_predict': 1.3295466, 'accum': -0.0997053081272356, 'l': 4}</t>
  </si>
  <si>
    <t>{'date': Timestamp('2023-04-21 13:04:25.382000-0400', tz='America/New_York'), 'model_predict': 0.26237297, 'accum': 0.014511097046981388, 'l': 2}</t>
  </si>
  <si>
    <t>{'date': Timestamp('2023-04-21 14:30:06.911000-0400', tz='America/New_York'), 'model_predict': 1.3038025, 'accum': -0.3394665248020983, 'l': 11}</t>
  </si>
  <si>
    <t>{'date': Timestamp('2023-04-21 14:34:05.881000-0400', tz='America/New_York'), 'model_predict': 0.0, 'accum': 0.13790355212181446, 'l': 4}</t>
  </si>
  <si>
    <t>{'date': Timestamp('2023-04-21 14:43:05.678000-0400', tz='America/New_York'), 'model_predict': 1.054588, 'accum': -0.5147966220378241, 'l': 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</si>
</sst>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;@"/>
    <numFmt numFmtId="165" formatCode="0.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9.800000000000000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Font="1"/>
    <xf numFmtId="164" fontId="0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Font="1" applyAlignment="1">
      <alignment vertical="center"/>
    </xf>
    <xf numFmtId="172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172" fontId="0" fillId="3" borderId="0" xfId="0" applyNumberFormat="1" applyFill="1"/>
    <xf numFmtId="22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65" fontId="0" fillId="4" borderId="0" xfId="0" applyNumberFormat="1" applyFill="1"/>
    <xf numFmtId="172" fontId="0" fillId="4" borderId="0" xfId="0" applyNumberFormat="1" applyFill="1"/>
    <xf numFmtId="0" fontId="0" fillId="4" borderId="0" xfId="0" applyFill="1" applyAlignment="1">
      <alignment horizontal="right"/>
    </xf>
    <xf numFmtId="164" fontId="0" fillId="4" borderId="0" xfId="0" applyNumberFormat="1" applyFont="1" applyFill="1"/>
    <xf numFmtId="22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165" fontId="0" fillId="5" borderId="0" xfId="0" applyNumberFormat="1" applyFill="1"/>
    <xf numFmtId="17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tabSelected="1" zoomScaleNormal="100" workbookViewId="0">
      <pane ySplit="1" topLeftCell="A38" activePane="bottomLeft" state="frozen"/>
      <selection pane="bottomLeft" activeCell="F52" sqref="F52:J52"/>
    </sheetView>
  </sheetViews>
  <sheetFormatPr defaultRowHeight="15" x14ac:dyDescent="0.25"/>
  <cols>
    <col min="1" max="1" width="2" bestFit="1" customWidth="1"/>
    <col min="2" max="2" width="16" style="8" bestFit="1" customWidth="1"/>
    <col min="3" max="3" width="10.7109375" bestFit="1" customWidth="1"/>
    <col min="4" max="4" width="8.85546875" customWidth="1"/>
    <col min="5" max="5" width="6.5703125" style="4" bestFit="1" customWidth="1"/>
    <col min="6" max="6" width="11.5703125" style="5" bestFit="1" customWidth="1"/>
    <col min="7" max="7" width="12.28515625" style="7" bestFit="1" customWidth="1"/>
    <col min="8" max="8" width="6.28515625" bestFit="1" customWidth="1"/>
    <col min="9" max="9" width="2.5703125" customWidth="1"/>
    <col min="10" max="10" width="14.85546875" bestFit="1" customWidth="1"/>
    <col min="11" max="11" width="13.7109375" bestFit="1" customWidth="1"/>
    <col min="12" max="12" width="9.7109375" bestFit="1" customWidth="1"/>
    <col min="13" max="13" width="12" bestFit="1" customWidth="1"/>
  </cols>
  <sheetData>
    <row r="1" spans="2:17" x14ac:dyDescent="0.25">
      <c r="B1" s="8" t="s">
        <v>0</v>
      </c>
      <c r="C1" t="s">
        <v>1</v>
      </c>
      <c r="D1" t="s">
        <v>2</v>
      </c>
      <c r="E1" s="4" t="s">
        <v>3</v>
      </c>
      <c r="F1" s="5" t="s">
        <v>4</v>
      </c>
      <c r="G1" s="7" t="s">
        <v>5</v>
      </c>
      <c r="H1" t="s">
        <v>6</v>
      </c>
      <c r="J1" t="s">
        <v>9</v>
      </c>
      <c r="K1" t="s">
        <v>10</v>
      </c>
      <c r="L1" t="s">
        <v>4</v>
      </c>
      <c r="M1" t="s">
        <v>5</v>
      </c>
    </row>
    <row r="2" spans="2:17" x14ac:dyDescent="0.25">
      <c r="B2" s="10">
        <v>45035.42606150463</v>
      </c>
      <c r="C2" s="11" t="s">
        <v>7</v>
      </c>
      <c r="D2" s="11" t="s">
        <v>11</v>
      </c>
      <c r="E2" s="12">
        <v>180.8</v>
      </c>
      <c r="F2" s="13">
        <v>5.53097345132743</v>
      </c>
      <c r="G2" s="14">
        <v>1000</v>
      </c>
      <c r="H2" s="11" t="s">
        <v>8</v>
      </c>
      <c r="I2" s="11"/>
      <c r="J2" s="10">
        <v>45035.426388888889</v>
      </c>
      <c r="K2" s="11">
        <v>180.72</v>
      </c>
      <c r="L2" s="11">
        <v>5.533404</v>
      </c>
      <c r="M2" s="11">
        <f>K2*L2</f>
        <v>999.99677087999999</v>
      </c>
      <c r="N2" s="11"/>
      <c r="O2" s="12">
        <f>E2-K2</f>
        <v>8.0000000000012506E-2</v>
      </c>
    </row>
    <row r="3" spans="2:17" x14ac:dyDescent="0.25">
      <c r="B3" s="10">
        <v>45035.445562777779</v>
      </c>
      <c r="C3" s="11" t="s">
        <v>12</v>
      </c>
      <c r="D3" s="11" t="s">
        <v>13</v>
      </c>
      <c r="E3" s="12">
        <v>181.04130000000001</v>
      </c>
      <c r="F3" s="13">
        <v>-5.53097345132743</v>
      </c>
      <c r="G3" s="14">
        <v>-1001.3346238938</v>
      </c>
      <c r="H3" s="11" t="s">
        <v>8</v>
      </c>
      <c r="I3" s="11"/>
      <c r="J3" s="10">
        <v>45035.445138888892</v>
      </c>
      <c r="K3" s="11">
        <v>181.15</v>
      </c>
      <c r="L3" s="11">
        <v>-5.533404</v>
      </c>
      <c r="M3" s="11">
        <f>K3*L3</f>
        <v>-1002.3761346</v>
      </c>
      <c r="N3" s="11"/>
      <c r="O3" s="12">
        <f>K3-E3</f>
        <v>0.10869999999999891</v>
      </c>
    </row>
    <row r="4" spans="2:17" x14ac:dyDescent="0.25">
      <c r="B4" s="10">
        <v>45035.456039930556</v>
      </c>
      <c r="C4" s="11" t="s">
        <v>7</v>
      </c>
      <c r="D4" s="11" t="s">
        <v>14</v>
      </c>
      <c r="E4" s="12">
        <v>181.28</v>
      </c>
      <c r="F4" s="13">
        <v>5.5236905554600897</v>
      </c>
      <c r="G4" s="14">
        <v>1001.3346238938</v>
      </c>
      <c r="H4" s="11" t="s">
        <v>8</v>
      </c>
      <c r="I4" s="11"/>
      <c r="J4" s="10">
        <v>45035.455555555556</v>
      </c>
      <c r="K4" s="11">
        <v>181.23</v>
      </c>
      <c r="L4" s="11">
        <v>5.5310249999999996</v>
      </c>
      <c r="M4" s="11">
        <f>K4*L4</f>
        <v>1002.3876607499999</v>
      </c>
      <c r="N4" s="11"/>
      <c r="O4" s="12">
        <f>E4-K4</f>
        <v>5.0000000000011369E-2</v>
      </c>
    </row>
    <row r="5" spans="2:17" x14ac:dyDescent="0.25">
      <c r="B5" s="10">
        <v>45035.489628483796</v>
      </c>
      <c r="C5" s="11" t="s">
        <v>12</v>
      </c>
      <c r="D5" s="11" t="s">
        <v>15</v>
      </c>
      <c r="E5" s="12">
        <v>181.12</v>
      </c>
      <c r="F5" s="13">
        <v>-5.5236905554600897</v>
      </c>
      <c r="G5" s="14">
        <v>-1000.45083340493</v>
      </c>
      <c r="H5" s="11" t="s">
        <v>8</v>
      </c>
      <c r="I5" s="11"/>
      <c r="J5" s="10">
        <v>45035.489583333336</v>
      </c>
      <c r="K5" s="11">
        <v>181.03</v>
      </c>
      <c r="L5" s="11">
        <v>-5.5310249999999996</v>
      </c>
      <c r="M5" s="11">
        <f>K5*L5</f>
        <v>-1001.28145575</v>
      </c>
      <c r="N5" s="11"/>
      <c r="O5" s="12">
        <f>K5-E5</f>
        <v>-9.0000000000003411E-2</v>
      </c>
    </row>
    <row r="6" spans="2:17" x14ac:dyDescent="0.25">
      <c r="B6" s="10">
        <v>45035.495201307873</v>
      </c>
      <c r="C6" s="11" t="s">
        <v>7</v>
      </c>
      <c r="D6" s="11" t="s">
        <v>16</v>
      </c>
      <c r="E6" s="12">
        <v>180.82990000000001</v>
      </c>
      <c r="F6" s="13">
        <v>5.5325520470062202</v>
      </c>
      <c r="G6" s="14">
        <v>1000.45083340493</v>
      </c>
      <c r="H6" s="11" t="s">
        <v>8</v>
      </c>
      <c r="I6" s="11"/>
      <c r="J6" s="10">
        <v>45035.495138888888</v>
      </c>
      <c r="K6" s="11">
        <v>180.88</v>
      </c>
      <c r="L6" s="11">
        <v>5.5356589999999999</v>
      </c>
      <c r="M6" s="11">
        <f>K6*L6</f>
        <v>1001.2899999199999</v>
      </c>
      <c r="N6" s="11"/>
      <c r="O6" s="12">
        <f>E6-K6</f>
        <v>-5.0099999999986267E-2</v>
      </c>
    </row>
    <row r="7" spans="2:17" x14ac:dyDescent="0.25">
      <c r="B7" s="10">
        <v>45035.525922037035</v>
      </c>
      <c r="C7" s="11" t="s">
        <v>12</v>
      </c>
      <c r="D7" s="11" t="s">
        <v>17</v>
      </c>
      <c r="E7" s="12">
        <v>181.96</v>
      </c>
      <c r="F7" s="13">
        <v>-5.5325520470062202</v>
      </c>
      <c r="G7" s="14">
        <v>-1006.70317047325</v>
      </c>
      <c r="H7" s="11" t="s">
        <v>8</v>
      </c>
      <c r="I7" s="11"/>
      <c r="J7" s="10">
        <v>45035.525694444441</v>
      </c>
      <c r="K7" s="11">
        <v>182.01</v>
      </c>
      <c r="L7" s="11">
        <v>-5.5356589999999999</v>
      </c>
      <c r="M7" s="11">
        <f>K7*L7</f>
        <v>-1007.5452945899999</v>
      </c>
      <c r="N7" s="11"/>
      <c r="O7" s="12">
        <f>K7-E7</f>
        <v>4.9999999999982947E-2</v>
      </c>
    </row>
    <row r="8" spans="2:17" x14ac:dyDescent="0.25">
      <c r="B8" s="10">
        <v>45035.527311192127</v>
      </c>
      <c r="C8" s="11" t="s">
        <v>7</v>
      </c>
      <c r="D8" s="11" t="s">
        <v>18</v>
      </c>
      <c r="E8" s="12">
        <v>182.17179999999999</v>
      </c>
      <c r="F8" s="13">
        <v>5.5261196874228196</v>
      </c>
      <c r="G8" s="14">
        <v>1006.70317047325</v>
      </c>
      <c r="H8" s="11" t="s">
        <v>8</v>
      </c>
      <c r="I8" s="11"/>
      <c r="J8" s="10">
        <v>45035.527777777781</v>
      </c>
      <c r="K8" s="11">
        <v>182.06</v>
      </c>
      <c r="L8" s="11">
        <v>5.5342609999999999</v>
      </c>
      <c r="M8" s="11">
        <f>K8*L8</f>
        <v>1007.56755766</v>
      </c>
      <c r="N8" s="11"/>
      <c r="O8" s="12">
        <f>E8-K8</f>
        <v>0.11179999999998813</v>
      </c>
    </row>
    <row r="9" spans="2:17" x14ac:dyDescent="0.25">
      <c r="B9" s="10">
        <v>45035.532200960646</v>
      </c>
      <c r="C9" s="11" t="s">
        <v>12</v>
      </c>
      <c r="D9" s="11" t="s">
        <v>19</v>
      </c>
      <c r="E9" s="12">
        <v>182.33</v>
      </c>
      <c r="F9" s="13">
        <v>-5.5261196874228196</v>
      </c>
      <c r="G9" s="14">
        <v>-1007.5774026078</v>
      </c>
      <c r="H9" s="11" t="s">
        <v>8</v>
      </c>
      <c r="I9" s="11"/>
      <c r="J9" s="10">
        <v>45035.535416666666</v>
      </c>
      <c r="K9" s="11">
        <v>182.39</v>
      </c>
      <c r="L9" s="11">
        <v>-5.5342609999999999</v>
      </c>
      <c r="M9" s="11">
        <f>K9*L9</f>
        <v>-1009.39386379</v>
      </c>
      <c r="N9" s="11"/>
      <c r="O9" s="12">
        <f>K9-E9</f>
        <v>5.9999999999973852E-2</v>
      </c>
    </row>
    <row r="10" spans="2:17" x14ac:dyDescent="0.25">
      <c r="B10" s="10">
        <v>45035.550302430558</v>
      </c>
      <c r="C10" s="11" t="s">
        <v>7</v>
      </c>
      <c r="D10" s="11" t="s">
        <v>20</v>
      </c>
      <c r="E10" s="12">
        <v>182.47</v>
      </c>
      <c r="F10" s="13">
        <v>5.5218797753482898</v>
      </c>
      <c r="G10" s="14">
        <v>1007.5774026078</v>
      </c>
      <c r="H10" s="11" t="s">
        <v>8</v>
      </c>
      <c r="I10" s="11"/>
      <c r="J10" s="10">
        <v>45035.55</v>
      </c>
      <c r="K10" s="11">
        <v>182.49</v>
      </c>
      <c r="L10" s="11">
        <v>5.5314050000000003</v>
      </c>
      <c r="M10" s="11">
        <f>K10*L10</f>
        <v>1009.4260984500002</v>
      </c>
      <c r="N10" s="11"/>
      <c r="O10" s="12">
        <f>E10-K10</f>
        <v>-2.0000000000010232E-2</v>
      </c>
    </row>
    <row r="11" spans="2:17" x14ac:dyDescent="0.25">
      <c r="B11" s="10">
        <v>45035.577575150463</v>
      </c>
      <c r="C11" s="11" t="s">
        <v>12</v>
      </c>
      <c r="D11" s="11" t="s">
        <v>21</v>
      </c>
      <c r="E11" s="12">
        <v>182.05879999999999</v>
      </c>
      <c r="F11" s="13">
        <v>-5.5218797753482898</v>
      </c>
      <c r="G11" s="14">
        <v>-1005.30680564418</v>
      </c>
      <c r="H11" s="11" t="s">
        <v>8</v>
      </c>
      <c r="I11" s="11"/>
      <c r="J11" s="10">
        <v>45035.57708333333</v>
      </c>
      <c r="K11" s="11">
        <v>182.09</v>
      </c>
      <c r="L11" s="11">
        <v>-5.5314050000000003</v>
      </c>
      <c r="M11" s="11">
        <f>K11*L11</f>
        <v>-1007.2135364500001</v>
      </c>
      <c r="N11" s="11"/>
      <c r="O11" s="12">
        <f>K11-E11</f>
        <v>3.1200000000012551E-2</v>
      </c>
    </row>
    <row r="12" spans="2:17" x14ac:dyDescent="0.25">
      <c r="B12" s="10">
        <v>45035.595007152777</v>
      </c>
      <c r="C12" s="11" t="s">
        <v>7</v>
      </c>
      <c r="D12" s="11" t="s">
        <v>22</v>
      </c>
      <c r="E12" s="12">
        <v>182.48500000000001</v>
      </c>
      <c r="F12" s="13">
        <v>5.5089832350285199</v>
      </c>
      <c r="G12" s="14">
        <v>1005.30680564418</v>
      </c>
      <c r="H12" s="11" t="s">
        <v>8</v>
      </c>
      <c r="I12" s="11"/>
      <c r="J12" s="10">
        <v>45035.594444444447</v>
      </c>
      <c r="K12" s="11">
        <v>182.53</v>
      </c>
      <c r="L12" s="11">
        <v>5.5178099999999999</v>
      </c>
      <c r="M12" s="11">
        <f>K12*L12</f>
        <v>1007.1658593</v>
      </c>
      <c r="N12" s="11"/>
      <c r="O12" s="12">
        <f>E12-K12</f>
        <v>-4.4999999999987494E-2</v>
      </c>
    </row>
    <row r="13" spans="2:17" x14ac:dyDescent="0.25">
      <c r="B13" s="10">
        <v>45035.628535370372</v>
      </c>
      <c r="C13" s="11" t="s">
        <v>12</v>
      </c>
      <c r="D13" s="11" t="s">
        <v>23</v>
      </c>
      <c r="E13" s="12">
        <v>182.69990000000001</v>
      </c>
      <c r="F13" s="13">
        <v>-5.5089832350285199</v>
      </c>
      <c r="G13" s="14">
        <v>-1006.49068614138</v>
      </c>
      <c r="H13" s="11" t="s">
        <v>8</v>
      </c>
      <c r="I13" s="11"/>
      <c r="J13" s="10">
        <v>45035.628472222219</v>
      </c>
      <c r="K13" s="11">
        <v>182.72</v>
      </c>
      <c r="L13" s="11">
        <v>-5.5178099999999999</v>
      </c>
      <c r="M13" s="11">
        <f>K13*L13</f>
        <v>-1008.2142431999999</v>
      </c>
      <c r="N13" s="11"/>
      <c r="O13" s="12">
        <f>K13-E13</f>
        <v>2.009999999998513E-2</v>
      </c>
    </row>
    <row r="14" spans="2:17" x14ac:dyDescent="0.25">
      <c r="B14" s="10">
        <v>45035.640379606484</v>
      </c>
      <c r="C14" s="11" t="s">
        <v>7</v>
      </c>
      <c r="D14" s="11" t="s">
        <v>24</v>
      </c>
      <c r="E14" s="12">
        <v>183.2</v>
      </c>
      <c r="F14" s="13">
        <v>5.4939447933481897</v>
      </c>
      <c r="G14" s="14">
        <v>1006.49068614138</v>
      </c>
      <c r="H14" s="11" t="s">
        <v>8</v>
      </c>
      <c r="I14" s="11"/>
      <c r="J14" s="10">
        <v>45035.642361111109</v>
      </c>
      <c r="K14" s="11">
        <v>183.18</v>
      </c>
      <c r="L14" s="11">
        <v>5.5037919999999998</v>
      </c>
      <c r="M14" s="9">
        <f>K14*L14</f>
        <v>1008.18461856</v>
      </c>
      <c r="N14" s="11"/>
      <c r="O14" s="12">
        <f>E14-K14</f>
        <v>1.999999999998181E-2</v>
      </c>
    </row>
    <row r="15" spans="2:17" x14ac:dyDescent="0.25">
      <c r="B15" s="10">
        <v>45035.663888900461</v>
      </c>
      <c r="C15" s="11" t="s">
        <v>12</v>
      </c>
      <c r="D15" s="11" t="s">
        <v>25</v>
      </c>
      <c r="E15" s="12">
        <v>180.25</v>
      </c>
      <c r="F15" s="13">
        <v>-5.4939447933481897</v>
      </c>
      <c r="G15" s="14">
        <v>-990.28354900101101</v>
      </c>
      <c r="H15" s="11" t="s">
        <v>8</v>
      </c>
      <c r="I15" s="11"/>
      <c r="J15" s="10">
        <v>45035.665277777778</v>
      </c>
      <c r="K15" s="11">
        <v>180.47</v>
      </c>
      <c r="L15" s="11">
        <v>-5.5037919999999998</v>
      </c>
      <c r="M15" s="9">
        <f>K15*L15</f>
        <v>-993.2693422399999</v>
      </c>
      <c r="N15" s="11"/>
      <c r="O15" s="12">
        <f>K15-E15</f>
        <v>0.21999999999999886</v>
      </c>
      <c r="Q15">
        <f>M15/M2</f>
        <v>-0.99327254963625544</v>
      </c>
    </row>
    <row r="16" spans="2:17" x14ac:dyDescent="0.25">
      <c r="B16" s="15">
        <v>45036.406655844905</v>
      </c>
      <c r="C16" s="16" t="s">
        <v>7</v>
      </c>
      <c r="D16" s="16" t="s">
        <v>26</v>
      </c>
      <c r="E16" s="17">
        <v>168.9</v>
      </c>
      <c r="F16" s="18">
        <v>5.9206631142687902</v>
      </c>
      <c r="G16" s="19">
        <v>1000</v>
      </c>
      <c r="H16" s="16" t="s">
        <v>8</v>
      </c>
      <c r="I16" s="16"/>
      <c r="J16" s="15">
        <v>45036.40625</v>
      </c>
      <c r="K16" s="16">
        <v>168.95</v>
      </c>
      <c r="L16" s="16">
        <v>5.8790979999999999</v>
      </c>
      <c r="M16" s="16">
        <f>K16*L16</f>
        <v>993.27360709999994</v>
      </c>
      <c r="N16" s="16"/>
      <c r="O16" s="17">
        <f>E16-K16</f>
        <v>-4.9999999999982947E-2</v>
      </c>
    </row>
    <row r="17" spans="2:17" x14ac:dyDescent="0.25">
      <c r="B17" s="15">
        <v>45036.426048032408</v>
      </c>
      <c r="C17" s="16" t="s">
        <v>12</v>
      </c>
      <c r="D17" s="16" t="s">
        <v>27</v>
      </c>
      <c r="E17" s="17">
        <v>167.53</v>
      </c>
      <c r="F17" s="18">
        <v>-5.9206631142687902</v>
      </c>
      <c r="G17" s="19">
        <v>-991.88869153345104</v>
      </c>
      <c r="H17" s="16" t="s">
        <v>8</v>
      </c>
      <c r="I17" s="16"/>
      <c r="J17" s="15">
        <v>45036.426388888889</v>
      </c>
      <c r="K17" s="16">
        <v>167.46</v>
      </c>
      <c r="L17" s="16">
        <v>-5.8790979999999999</v>
      </c>
      <c r="M17" s="16">
        <f>K17*L17</f>
        <v>-984.51375108000002</v>
      </c>
      <c r="N17" s="16"/>
      <c r="O17" s="17">
        <f>K17-E17</f>
        <v>-6.9999999999993179E-2</v>
      </c>
    </row>
    <row r="18" spans="2:17" x14ac:dyDescent="0.25">
      <c r="B18" s="15">
        <v>45036.430188506944</v>
      </c>
      <c r="C18" s="16" t="s">
        <v>7</v>
      </c>
      <c r="D18" s="16" t="s">
        <v>29</v>
      </c>
      <c r="E18" s="17">
        <v>167.59</v>
      </c>
      <c r="F18" s="18">
        <v>5.9185434186613204</v>
      </c>
      <c r="G18" s="19">
        <v>991.88869153345104</v>
      </c>
      <c r="H18" s="16" t="s">
        <v>8</v>
      </c>
      <c r="I18" s="16"/>
      <c r="J18" s="20" t="s">
        <v>28</v>
      </c>
      <c r="K18" s="16">
        <v>167.73</v>
      </c>
      <c r="L18" s="16">
        <v>5.8698459999999999</v>
      </c>
      <c r="M18" s="16">
        <f>K18*L18</f>
        <v>984.54926957999987</v>
      </c>
      <c r="N18" s="16"/>
      <c r="O18" s="17">
        <f>E18-K18</f>
        <v>-0.13999999999998636</v>
      </c>
    </row>
    <row r="19" spans="2:17" x14ac:dyDescent="0.25">
      <c r="B19" s="15">
        <v>45036.436410833332</v>
      </c>
      <c r="C19" s="16" t="s">
        <v>12</v>
      </c>
      <c r="D19" s="16" t="s">
        <v>30</v>
      </c>
      <c r="E19" s="17">
        <v>167.18</v>
      </c>
      <c r="F19" s="18">
        <v>-5.9185434186613204</v>
      </c>
      <c r="G19" s="19">
        <v>-989.46208873180001</v>
      </c>
      <c r="H19" s="16" t="s">
        <v>8</v>
      </c>
      <c r="I19" s="16"/>
      <c r="J19" s="15">
        <v>45036.436111111114</v>
      </c>
      <c r="K19" s="16">
        <v>167.02</v>
      </c>
      <c r="L19" s="16">
        <v>-5.8698459999999999</v>
      </c>
      <c r="M19" s="16">
        <f>K19*L19</f>
        <v>-980.38167892000001</v>
      </c>
      <c r="N19" s="16"/>
      <c r="O19" s="17">
        <f>K19-E19</f>
        <v>-0.15999999999999659</v>
      </c>
    </row>
    <row r="20" spans="2:17" x14ac:dyDescent="0.25">
      <c r="B20" s="15">
        <v>45036.442677673615</v>
      </c>
      <c r="C20" s="16" t="s">
        <v>7</v>
      </c>
      <c r="D20" s="16" t="s">
        <v>31</v>
      </c>
      <c r="E20" s="17">
        <v>167.1867</v>
      </c>
      <c r="F20" s="18">
        <v>5.9183062332817098</v>
      </c>
      <c r="G20" s="19">
        <v>989.46208873180001</v>
      </c>
      <c r="H20" s="16" t="s">
        <v>8</v>
      </c>
      <c r="I20" s="16"/>
      <c r="J20" s="15">
        <v>45036.442361111112</v>
      </c>
      <c r="K20" s="16">
        <v>167.25</v>
      </c>
      <c r="L20" s="16">
        <v>5.8620510000000001</v>
      </c>
      <c r="M20" s="16">
        <f>K20*L20</f>
        <v>980.42802975000006</v>
      </c>
      <c r="N20" s="16"/>
      <c r="O20" s="17">
        <f>E20-K20</f>
        <v>-6.3299999999998136E-2</v>
      </c>
    </row>
    <row r="21" spans="2:17" x14ac:dyDescent="0.25">
      <c r="B21" s="15">
        <v>45036.445442986114</v>
      </c>
      <c r="C21" s="16" t="s">
        <v>12</v>
      </c>
      <c r="D21" s="16" t="s">
        <v>32</v>
      </c>
      <c r="E21" s="17">
        <v>167.3357</v>
      </c>
      <c r="F21" s="18">
        <v>-5.9183062332817098</v>
      </c>
      <c r="G21" s="19">
        <v>-990.34391636055898</v>
      </c>
      <c r="H21" s="16" t="s">
        <v>8</v>
      </c>
      <c r="I21" s="16"/>
      <c r="J21" s="15">
        <v>45036.445138888892</v>
      </c>
      <c r="K21" s="16">
        <v>167.17</v>
      </c>
      <c r="L21" s="16">
        <v>-5.8620510000000001</v>
      </c>
      <c r="M21" s="16">
        <f t="shared" ref="M21:M45" si="0">K21*L21</f>
        <v>-979.95906566999997</v>
      </c>
      <c r="N21" s="16"/>
      <c r="O21" s="17">
        <f>K21-E21</f>
        <v>-0.16570000000001528</v>
      </c>
    </row>
    <row r="22" spans="2:17" x14ac:dyDescent="0.25">
      <c r="B22" s="15">
        <v>45036.446138692132</v>
      </c>
      <c r="C22" s="16" t="s">
        <v>7</v>
      </c>
      <c r="D22" s="16" t="s">
        <v>33</v>
      </c>
      <c r="E22" s="17">
        <v>167.06</v>
      </c>
      <c r="F22" s="18">
        <v>5.9280732453044296</v>
      </c>
      <c r="G22" s="19">
        <v>990.34391636055898</v>
      </c>
      <c r="H22" s="16" t="s">
        <v>8</v>
      </c>
      <c r="I22" s="16"/>
      <c r="J22" s="15">
        <v>45036.446527777778</v>
      </c>
      <c r="K22" s="16">
        <v>167.04</v>
      </c>
      <c r="L22" s="16">
        <v>5.8667129999999998</v>
      </c>
      <c r="M22" s="16">
        <f t="shared" si="0"/>
        <v>979.97573951999993</v>
      </c>
      <c r="N22" s="16"/>
      <c r="O22" s="17">
        <f>E22-K22</f>
        <v>2.0000000000010232E-2</v>
      </c>
    </row>
    <row r="23" spans="2:17" x14ac:dyDescent="0.25">
      <c r="B23" s="15">
        <v>45036.455120092593</v>
      </c>
      <c r="C23" s="16" t="s">
        <v>12</v>
      </c>
      <c r="D23" s="16" t="s">
        <v>34</v>
      </c>
      <c r="E23" s="17">
        <v>167.5</v>
      </c>
      <c r="F23" s="18">
        <v>-5.9280732453044296</v>
      </c>
      <c r="G23" s="19">
        <v>-992.95226858849298</v>
      </c>
      <c r="H23" s="16" t="s">
        <v>8</v>
      </c>
      <c r="I23" s="16"/>
      <c r="J23" s="15">
        <v>45036.454861111109</v>
      </c>
      <c r="K23" s="16">
        <v>167.57</v>
      </c>
      <c r="L23" s="16">
        <v>-5.8667129999999998</v>
      </c>
      <c r="M23" s="16">
        <f t="shared" si="0"/>
        <v>-983.08509740999989</v>
      </c>
      <c r="N23" s="16"/>
      <c r="O23" s="17">
        <f>K23-E23</f>
        <v>6.9999999999993179E-2</v>
      </c>
    </row>
    <row r="24" spans="2:17" x14ac:dyDescent="0.25">
      <c r="B24" s="15">
        <v>45036.465500081016</v>
      </c>
      <c r="C24" s="16" t="s">
        <v>7</v>
      </c>
      <c r="D24" s="16" t="s">
        <v>35</v>
      </c>
      <c r="E24" s="17">
        <v>165.96770000000001</v>
      </c>
      <c r="F24" s="18">
        <v>5.9828042961883101</v>
      </c>
      <c r="G24" s="19">
        <v>992.95226858849298</v>
      </c>
      <c r="H24" s="16" t="s">
        <v>8</v>
      </c>
      <c r="I24" s="16"/>
      <c r="J24" s="15">
        <v>45036.465277777781</v>
      </c>
      <c r="K24" s="16">
        <v>165.84</v>
      </c>
      <c r="L24" s="16">
        <v>5.928121</v>
      </c>
      <c r="M24" s="16">
        <f t="shared" si="0"/>
        <v>983.11958663999997</v>
      </c>
      <c r="N24" s="16"/>
      <c r="O24" s="17">
        <f>E24-K24</f>
        <v>0.12770000000000437</v>
      </c>
    </row>
    <row r="25" spans="2:17" x14ac:dyDescent="0.25">
      <c r="B25" s="15">
        <v>45036.534715613423</v>
      </c>
      <c r="C25" s="21" t="s">
        <v>12</v>
      </c>
      <c r="D25" s="16" t="s">
        <v>36</v>
      </c>
      <c r="E25" s="17">
        <v>163.31</v>
      </c>
      <c r="F25" s="18">
        <v>-5.9828042961883101</v>
      </c>
      <c r="G25" s="19">
        <v>-977.05176961051302</v>
      </c>
      <c r="H25" s="16" t="s">
        <v>8</v>
      </c>
      <c r="I25" s="16"/>
      <c r="J25" s="15">
        <v>45036.534722222219</v>
      </c>
      <c r="K25" s="16">
        <v>163.37</v>
      </c>
      <c r="L25" s="16">
        <v>-5.9828121000000003</v>
      </c>
      <c r="M25" s="16">
        <f t="shared" si="0"/>
        <v>-977.41201277700009</v>
      </c>
      <c r="N25" s="16"/>
      <c r="O25" s="17">
        <f>K25-E25</f>
        <v>6.0000000000002274E-2</v>
      </c>
    </row>
    <row r="26" spans="2:17" x14ac:dyDescent="0.25">
      <c r="B26" s="15">
        <v>45036.536106504631</v>
      </c>
      <c r="C26" s="16" t="s">
        <v>7</v>
      </c>
      <c r="D26" s="16" t="s">
        <v>37</v>
      </c>
      <c r="E26" s="17">
        <v>163.66</v>
      </c>
      <c r="F26" s="18">
        <v>5.9700095906789299</v>
      </c>
      <c r="G26" s="19">
        <v>977.05176961051302</v>
      </c>
      <c r="H26" s="16" t="s">
        <v>8</v>
      </c>
      <c r="I26" s="16"/>
      <c r="J26" s="15">
        <v>45036.536111111112</v>
      </c>
      <c r="K26" s="16">
        <v>163.56</v>
      </c>
      <c r="L26" s="16">
        <v>5.9216870000000004</v>
      </c>
      <c r="M26" s="16">
        <f t="shared" si="0"/>
        <v>968.55112572000007</v>
      </c>
      <c r="N26" s="16"/>
      <c r="O26" s="17">
        <f>E26-K26</f>
        <v>9.9999999999994316E-2</v>
      </c>
    </row>
    <row r="27" spans="2:17" x14ac:dyDescent="0.25">
      <c r="B27" s="15">
        <v>45036.536790763887</v>
      </c>
      <c r="C27" s="16" t="s">
        <v>12</v>
      </c>
      <c r="D27" s="16" t="s">
        <v>38</v>
      </c>
      <c r="E27" s="17">
        <v>163.43</v>
      </c>
      <c r="F27" s="18">
        <v>-5.9700095906789299</v>
      </c>
      <c r="G27" s="19">
        <v>-975.67866740465695</v>
      </c>
      <c r="H27" s="16" t="s">
        <v>8</v>
      </c>
      <c r="I27" s="16"/>
      <c r="J27" s="15">
        <v>45036.536805555559</v>
      </c>
      <c r="K27" s="16">
        <v>163.41</v>
      </c>
      <c r="L27" s="16">
        <v>-5.9216870000000004</v>
      </c>
      <c r="M27" s="16">
        <f t="shared" si="0"/>
        <v>-967.66287267000007</v>
      </c>
      <c r="N27" s="16"/>
      <c r="O27" s="17">
        <f>K27-E27</f>
        <v>-2.0000000000010232E-2</v>
      </c>
    </row>
    <row r="28" spans="2:17" x14ac:dyDescent="0.25">
      <c r="B28" s="15">
        <v>45036.538180937503</v>
      </c>
      <c r="C28" s="16" t="s">
        <v>7</v>
      </c>
      <c r="D28" s="16" t="s">
        <v>39</v>
      </c>
      <c r="E28" s="17">
        <v>163.60499999999999</v>
      </c>
      <c r="F28" s="18">
        <v>5.9636237731405304</v>
      </c>
      <c r="G28" s="19">
        <v>975.67866740465695</v>
      </c>
      <c r="H28" s="16" t="s">
        <v>8</v>
      </c>
      <c r="I28" s="16"/>
      <c r="J28" s="15">
        <v>45036.538194444445</v>
      </c>
      <c r="K28" s="16">
        <v>163.56</v>
      </c>
      <c r="L28" s="16">
        <v>5.9164219999999998</v>
      </c>
      <c r="M28" s="16">
        <f t="shared" si="0"/>
        <v>967.68998232000001</v>
      </c>
      <c r="N28" s="16"/>
      <c r="O28" s="17">
        <f>E28-K28</f>
        <v>4.4999999999987494E-2</v>
      </c>
    </row>
    <row r="29" spans="2:17" x14ac:dyDescent="0.25">
      <c r="B29" s="15">
        <v>45036.545124861113</v>
      </c>
      <c r="C29" s="16" t="s">
        <v>12</v>
      </c>
      <c r="D29" s="16" t="s">
        <v>40</v>
      </c>
      <c r="E29" s="17">
        <v>163.45920000000001</v>
      </c>
      <c r="F29" s="18">
        <v>-5.9636237731405304</v>
      </c>
      <c r="G29" s="19">
        <v>-974.80917105853302</v>
      </c>
      <c r="H29" s="16" t="s">
        <v>8</v>
      </c>
      <c r="I29" s="16"/>
      <c r="J29" s="15">
        <v>45036.545138888891</v>
      </c>
      <c r="K29" s="16">
        <v>163.6</v>
      </c>
      <c r="L29" s="16">
        <v>-5.9164219999999998</v>
      </c>
      <c r="M29" s="16">
        <f t="shared" si="0"/>
        <v>-967.92663919999995</v>
      </c>
      <c r="N29" s="16"/>
      <c r="O29" s="17">
        <f>K29-E29</f>
        <v>0.14079999999998449</v>
      </c>
    </row>
    <row r="30" spans="2:17" x14ac:dyDescent="0.25">
      <c r="B30" s="15">
        <v>45036.552707812501</v>
      </c>
      <c r="C30" s="16" t="s">
        <v>7</v>
      </c>
      <c r="D30" s="16" t="s">
        <v>41</v>
      </c>
      <c r="E30" s="17">
        <v>164.4194</v>
      </c>
      <c r="F30" s="18">
        <v>5.9287965474787798</v>
      </c>
      <c r="G30" s="19">
        <v>974.80917105853302</v>
      </c>
      <c r="H30" s="16" t="s">
        <v>8</v>
      </c>
      <c r="I30" s="16"/>
      <c r="J30" s="15">
        <v>45036.552777777775</v>
      </c>
      <c r="K30" s="16">
        <v>164.44</v>
      </c>
      <c r="L30" s="16">
        <v>5.8861619999999997</v>
      </c>
      <c r="M30" s="16">
        <f t="shared" si="0"/>
        <v>967.92047927999988</v>
      </c>
      <c r="N30" s="16"/>
      <c r="O30" s="17">
        <f>E30-K30</f>
        <v>-2.0600000000001728E-2</v>
      </c>
    </row>
    <row r="31" spans="2:17" x14ac:dyDescent="0.25">
      <c r="B31" s="15">
        <v>45036.598410474537</v>
      </c>
      <c r="C31" s="16" t="s">
        <v>12</v>
      </c>
      <c r="D31" s="16" t="s">
        <v>42</v>
      </c>
      <c r="E31" s="17">
        <v>162.04499999999999</v>
      </c>
      <c r="F31" s="18">
        <v>-5.9287965474787798</v>
      </c>
      <c r="G31" s="19">
        <v>-960.73183653620003</v>
      </c>
      <c r="H31" s="16" t="s">
        <v>8</v>
      </c>
      <c r="I31" s="16"/>
      <c r="J31" s="15">
        <v>45036.597916666666</v>
      </c>
      <c r="K31" s="16">
        <v>162.08000000000001</v>
      </c>
      <c r="L31" s="16">
        <v>-5.8861619999999997</v>
      </c>
      <c r="M31" s="16">
        <f t="shared" si="0"/>
        <v>-954.02913696000007</v>
      </c>
      <c r="N31" s="16"/>
      <c r="O31" s="17">
        <f>K31-E31</f>
        <v>3.5000000000025011E-2</v>
      </c>
      <c r="Q31">
        <f>M31/M15</f>
        <v>0.96049389263187546</v>
      </c>
    </row>
    <row r="32" spans="2:17" x14ac:dyDescent="0.25">
      <c r="B32" s="22">
        <v>45037.414677511573</v>
      </c>
      <c r="C32" s="23" t="s">
        <v>7</v>
      </c>
      <c r="D32" s="23" t="s">
        <v>43</v>
      </c>
      <c r="E32" s="24">
        <v>161.94139999999999</v>
      </c>
      <c r="F32" s="25">
        <v>6.1750732054928497</v>
      </c>
      <c r="G32" s="26">
        <v>1000</v>
      </c>
      <c r="H32" s="23" t="s">
        <v>8</v>
      </c>
      <c r="I32" s="23"/>
      <c r="J32" s="22">
        <v>45037.414583333331</v>
      </c>
      <c r="K32" s="23">
        <v>162.16</v>
      </c>
      <c r="L32" s="23">
        <v>5.8833859999999998</v>
      </c>
      <c r="M32" s="23">
        <f t="shared" si="0"/>
        <v>954.04987375999997</v>
      </c>
      <c r="N32" s="23"/>
      <c r="O32" s="24">
        <f>E32-K32</f>
        <v>-0.21860000000000923</v>
      </c>
    </row>
    <row r="33" spans="2:17" x14ac:dyDescent="0.25">
      <c r="B33" s="22">
        <v>45037.427785775464</v>
      </c>
      <c r="C33" s="23" t="s">
        <v>12</v>
      </c>
      <c r="D33" s="23" t="s">
        <v>44</v>
      </c>
      <c r="E33" s="24">
        <v>163.86</v>
      </c>
      <c r="F33" s="25">
        <v>-6.1750732054928497</v>
      </c>
      <c r="G33" s="26">
        <v>-1011.84749545205</v>
      </c>
      <c r="H33" s="23" t="s">
        <v>8</v>
      </c>
      <c r="I33" s="23"/>
      <c r="J33" s="22">
        <v>45037.427777777775</v>
      </c>
      <c r="K33" s="23">
        <v>163.65</v>
      </c>
      <c r="L33" s="23">
        <v>-5.8833859999999998</v>
      </c>
      <c r="M33" s="23">
        <f t="shared" si="0"/>
        <v>-962.81611889999999</v>
      </c>
      <c r="N33" s="23"/>
      <c r="O33" s="24">
        <f>K33-E33</f>
        <v>-0.21000000000000796</v>
      </c>
    </row>
    <row r="34" spans="2:17" x14ac:dyDescent="0.25">
      <c r="B34" s="22">
        <v>45037.449912881944</v>
      </c>
      <c r="C34" s="23" t="s">
        <v>7</v>
      </c>
      <c r="D34" s="23" t="s">
        <v>45</v>
      </c>
      <c r="E34" s="24">
        <v>162.41</v>
      </c>
      <c r="F34" s="25">
        <v>6.2302043929071997</v>
      </c>
      <c r="G34" s="26">
        <v>1011.84749545205</v>
      </c>
      <c r="H34" s="23" t="s">
        <v>8</v>
      </c>
      <c r="I34" s="23"/>
      <c r="J34" s="22">
        <v>45037.449305555558</v>
      </c>
      <c r="K34" s="23">
        <v>162.46</v>
      </c>
      <c r="L34" s="23">
        <v>5.926469</v>
      </c>
      <c r="M34" s="23">
        <f t="shared" si="0"/>
        <v>962.81415374000005</v>
      </c>
      <c r="N34" s="23"/>
      <c r="O34" s="24">
        <f>E34-K34</f>
        <v>-5.0000000000011369E-2</v>
      </c>
    </row>
    <row r="35" spans="2:17" x14ac:dyDescent="0.25">
      <c r="B35" s="22">
        <v>45037.474108576389</v>
      </c>
      <c r="C35" s="23" t="s">
        <v>12</v>
      </c>
      <c r="D35" s="23" t="s">
        <v>46</v>
      </c>
      <c r="E35" s="24">
        <v>164.21</v>
      </c>
      <c r="F35" s="25">
        <v>-6.2302043929071997</v>
      </c>
      <c r="G35" s="26">
        <v>-1023.06186335929</v>
      </c>
      <c r="H35" s="23" t="s">
        <v>8</v>
      </c>
      <c r="I35" s="23"/>
      <c r="J35" s="22">
        <v>45037.473611111112</v>
      </c>
      <c r="K35" s="23">
        <v>164.12</v>
      </c>
      <c r="L35" s="23">
        <v>-5.926469</v>
      </c>
      <c r="M35" s="23">
        <f t="shared" si="0"/>
        <v>-972.65209228000003</v>
      </c>
      <c r="N35" s="23"/>
      <c r="O35" s="24">
        <f t="shared" ref="O35:O53" si="1">K35-E35</f>
        <v>-9.0000000000003411E-2</v>
      </c>
    </row>
    <row r="36" spans="2:17" x14ac:dyDescent="0.25">
      <c r="B36" s="22">
        <v>45037.481050856484</v>
      </c>
      <c r="C36" s="23" t="s">
        <v>7</v>
      </c>
      <c r="D36" s="23" t="s">
        <v>47</v>
      </c>
      <c r="E36" s="24">
        <v>164.1412</v>
      </c>
      <c r="F36" s="25">
        <v>6.2328157912778197</v>
      </c>
      <c r="G36" s="26">
        <v>1023.06186335929</v>
      </c>
      <c r="H36" s="23" t="s">
        <v>8</v>
      </c>
      <c r="I36" s="23"/>
      <c r="J36" s="22">
        <v>45037.480555555558</v>
      </c>
      <c r="K36" s="23">
        <v>164.16</v>
      </c>
      <c r="L36" s="23">
        <v>5.925192</v>
      </c>
      <c r="M36" s="23">
        <f t="shared" si="0"/>
        <v>972.67951872000003</v>
      </c>
      <c r="N36" s="23"/>
      <c r="O36" s="24">
        <f t="shared" ref="O36" si="2">E36-K36</f>
        <v>-1.8799999999998818E-2</v>
      </c>
    </row>
    <row r="37" spans="2:17" x14ac:dyDescent="0.25">
      <c r="B37" s="22">
        <v>45037.490722997682</v>
      </c>
      <c r="C37" s="23" t="s">
        <v>12</v>
      </c>
      <c r="D37" s="23" t="s">
        <v>48</v>
      </c>
      <c r="E37" s="24">
        <v>164.40979999999999</v>
      </c>
      <c r="F37" s="25">
        <v>-6.2328157912778197</v>
      </c>
      <c r="G37" s="26">
        <v>-1024.73599768082</v>
      </c>
      <c r="H37" s="23" t="s">
        <v>8</v>
      </c>
      <c r="I37" s="23"/>
      <c r="J37" s="22">
        <v>45037.490277777775</v>
      </c>
      <c r="K37" s="23">
        <v>164.41</v>
      </c>
      <c r="L37" s="23">
        <v>-5.925192</v>
      </c>
      <c r="M37" s="23">
        <f t="shared" si="0"/>
        <v>-974.16081671999996</v>
      </c>
      <c r="N37" s="23"/>
      <c r="O37" s="24">
        <f t="shared" si="1"/>
        <v>2.0000000000663931E-4</v>
      </c>
    </row>
    <row r="38" spans="2:17" x14ac:dyDescent="0.25">
      <c r="B38" s="22">
        <v>45037.501097488428</v>
      </c>
      <c r="C38" s="23" t="s">
        <v>7</v>
      </c>
      <c r="D38" s="23" t="s">
        <v>49</v>
      </c>
      <c r="E38" s="24">
        <v>164.82</v>
      </c>
      <c r="F38" s="25">
        <v>6.2173037112051199</v>
      </c>
      <c r="G38" s="26">
        <v>1024.73599768082</v>
      </c>
      <c r="H38" s="23" t="s">
        <v>8</v>
      </c>
      <c r="I38" s="23"/>
      <c r="J38" s="22">
        <v>45037.500694444447</v>
      </c>
      <c r="K38" s="23">
        <v>164.86</v>
      </c>
      <c r="L38" s="23">
        <v>5.9090920000000002</v>
      </c>
      <c r="M38" s="23">
        <f t="shared" si="0"/>
        <v>974.1729071200001</v>
      </c>
      <c r="N38" s="23"/>
      <c r="O38" s="24">
        <f t="shared" ref="O38" si="3">E38-K38</f>
        <v>-4.0000000000020464E-2</v>
      </c>
    </row>
    <row r="39" spans="2:17" x14ac:dyDescent="0.25">
      <c r="B39" s="22">
        <v>45037.521862222224</v>
      </c>
      <c r="C39" s="23" t="s">
        <v>12</v>
      </c>
      <c r="D39" s="23" t="s">
        <v>50</v>
      </c>
      <c r="E39" s="24">
        <v>164.39</v>
      </c>
      <c r="F39" s="25">
        <v>-6.2173037112051199</v>
      </c>
      <c r="G39" s="26">
        <v>-1022.06255708501</v>
      </c>
      <c r="H39" s="23" t="s">
        <v>8</v>
      </c>
      <c r="I39" s="23"/>
      <c r="J39" s="22">
        <v>45037.521527777775</v>
      </c>
      <c r="K39" s="23">
        <v>164.43</v>
      </c>
      <c r="L39" s="23">
        <v>-5.9090920000000002</v>
      </c>
      <c r="M39" s="23">
        <f t="shared" si="0"/>
        <v>-971.63199756000006</v>
      </c>
      <c r="N39" s="23"/>
      <c r="O39" s="24">
        <f t="shared" si="1"/>
        <v>4.0000000000020464E-2</v>
      </c>
    </row>
    <row r="40" spans="2:17" x14ac:dyDescent="0.25">
      <c r="B40" s="22">
        <v>45037.528109027779</v>
      </c>
      <c r="C40" s="23" t="s">
        <v>7</v>
      </c>
      <c r="D40" s="23" t="s">
        <v>51</v>
      </c>
      <c r="E40" s="24">
        <v>164.72</v>
      </c>
      <c r="F40" s="25">
        <v>6.2048479667618404</v>
      </c>
      <c r="G40" s="26">
        <v>1022.06255708501</v>
      </c>
      <c r="H40" s="23" t="s">
        <v>8</v>
      </c>
      <c r="I40" s="23"/>
      <c r="J40" s="22">
        <v>45037.527777777781</v>
      </c>
      <c r="K40" s="23">
        <v>164.77</v>
      </c>
      <c r="L40" s="23">
        <v>5.8970130000000003</v>
      </c>
      <c r="M40" s="23">
        <f t="shared" si="0"/>
        <v>971.65083201000016</v>
      </c>
      <c r="N40" s="23"/>
      <c r="O40" s="24">
        <f t="shared" ref="O40" si="4">E40-K40</f>
        <v>-5.0000000000011369E-2</v>
      </c>
    </row>
    <row r="41" spans="2:17" x14ac:dyDescent="0.25">
      <c r="B41" s="22">
        <v>45037.543370833337</v>
      </c>
      <c r="C41" s="23" t="s">
        <v>12</v>
      </c>
      <c r="D41" s="23" t="s">
        <v>52</v>
      </c>
      <c r="E41" s="24">
        <v>165.1097</v>
      </c>
      <c r="F41" s="25">
        <v>-6.2048479667618404</v>
      </c>
      <c r="G41" s="26">
        <v>-1024.48058633765</v>
      </c>
      <c r="H41" s="23" t="s">
        <v>8</v>
      </c>
      <c r="I41" s="23"/>
      <c r="J41" s="22">
        <v>45037.543055555558</v>
      </c>
      <c r="K41" s="23">
        <v>165.12</v>
      </c>
      <c r="L41" s="23">
        <v>-5.8970130000000003</v>
      </c>
      <c r="M41" s="23">
        <f t="shared" si="0"/>
        <v>-973.71478656000011</v>
      </c>
      <c r="N41" s="23"/>
      <c r="O41" s="24">
        <f t="shared" si="1"/>
        <v>1.0300000000000864E-2</v>
      </c>
    </row>
    <row r="42" spans="2:17" x14ac:dyDescent="0.25">
      <c r="B42" s="22">
        <v>45037.544444444444</v>
      </c>
      <c r="C42" s="23" t="s">
        <v>7</v>
      </c>
      <c r="D42" s="23" t="s">
        <v>53</v>
      </c>
      <c r="E42" s="24">
        <v>164.95079999999999</v>
      </c>
      <c r="F42" s="25">
        <v>6.2108252056835003</v>
      </c>
      <c r="G42" s="26">
        <v>1024.48058633765</v>
      </c>
      <c r="H42" s="23" t="s">
        <v>8</v>
      </c>
      <c r="I42" s="23"/>
      <c r="J42" s="22">
        <v>45037.544444444444</v>
      </c>
      <c r="K42" s="23">
        <v>165.04</v>
      </c>
      <c r="L42" s="23">
        <v>5.8997840000000004</v>
      </c>
      <c r="M42" s="23">
        <f t="shared" si="0"/>
        <v>973.70035136000001</v>
      </c>
      <c r="N42" s="23"/>
      <c r="O42" s="24">
        <f t="shared" ref="O42" si="5">E42-K42</f>
        <v>-8.9200000000005275E-2</v>
      </c>
    </row>
    <row r="43" spans="2:17" x14ac:dyDescent="0.25">
      <c r="B43" s="22">
        <v>45037.604244618058</v>
      </c>
      <c r="C43" s="23" t="s">
        <v>12</v>
      </c>
      <c r="D43" s="23" t="s">
        <v>54</v>
      </c>
      <c r="E43" s="24">
        <v>165.64</v>
      </c>
      <c r="F43" s="25">
        <v>-6.2108252056835003</v>
      </c>
      <c r="G43" s="26">
        <v>-1028.76108706941</v>
      </c>
      <c r="H43" s="23" t="s">
        <v>8</v>
      </c>
      <c r="I43" s="23"/>
      <c r="J43" s="22">
        <v>45037.604166666664</v>
      </c>
      <c r="K43" s="23">
        <v>165.68</v>
      </c>
      <c r="L43" s="23">
        <v>-5.8997840000000004</v>
      </c>
      <c r="M43" s="23">
        <f t="shared" si="0"/>
        <v>-977.47621312000012</v>
      </c>
      <c r="N43" s="23"/>
      <c r="O43" s="24">
        <f t="shared" si="1"/>
        <v>4.0000000000020464E-2</v>
      </c>
    </row>
    <row r="44" spans="2:17" x14ac:dyDescent="0.25">
      <c r="B44" s="22">
        <v>45037.606944444444</v>
      </c>
      <c r="C44" s="23" t="s">
        <v>7</v>
      </c>
      <c r="D44" s="23" t="s">
        <v>55</v>
      </c>
      <c r="E44" s="24">
        <v>165.53</v>
      </c>
      <c r="F44" s="25">
        <v>6.2149524984559497</v>
      </c>
      <c r="G44" s="26">
        <v>1028.76108706941</v>
      </c>
      <c r="H44" s="23" t="s">
        <v>8</v>
      </c>
      <c r="I44" s="23"/>
      <c r="J44" s="22">
        <v>45037.606944444444</v>
      </c>
      <c r="K44" s="23">
        <v>165.52</v>
      </c>
      <c r="L44" s="23">
        <v>5.9056300000000004</v>
      </c>
      <c r="M44" s="9">
        <f t="shared" si="0"/>
        <v>977.4998776000001</v>
      </c>
      <c r="N44" s="23"/>
      <c r="O44" s="24">
        <f t="shared" ref="O44" si="6">E44-K44</f>
        <v>9.9999999999909051E-3</v>
      </c>
    </row>
    <row r="45" spans="2:17" x14ac:dyDescent="0.25">
      <c r="B45" s="22">
        <v>45037.613260127313</v>
      </c>
      <c r="C45" s="23" t="s">
        <v>12</v>
      </c>
      <c r="D45" s="23" t="s">
        <v>56</v>
      </c>
      <c r="E45" s="24">
        <v>165.21010000000001</v>
      </c>
      <c r="F45" s="25">
        <v>-6.2149524984559497</v>
      </c>
      <c r="G45" s="26">
        <v>-1026.7729237651499</v>
      </c>
      <c r="H45" s="23" t="s">
        <v>8</v>
      </c>
      <c r="I45" s="23"/>
      <c r="J45" s="22">
        <v>45037.613194444442</v>
      </c>
      <c r="K45" s="23">
        <v>165.13</v>
      </c>
      <c r="L45" s="23">
        <v>-5.9056300000000004</v>
      </c>
      <c r="M45" s="9">
        <f t="shared" si="0"/>
        <v>-975.19668190000004</v>
      </c>
      <c r="N45" s="23"/>
      <c r="O45" s="24">
        <f t="shared" si="1"/>
        <v>-8.0100000000015825E-2</v>
      </c>
      <c r="Q45">
        <f>M45/M32</f>
        <v>-1.0221653067849152</v>
      </c>
    </row>
    <row r="46" spans="2:17" x14ac:dyDescent="0.25">
      <c r="O46" s="4">
        <f t="shared" ref="O46" si="7">E46-K46</f>
        <v>0</v>
      </c>
    </row>
    <row r="47" spans="2:17" x14ac:dyDescent="0.25">
      <c r="O47" s="4">
        <f t="shared" si="1"/>
        <v>0</v>
      </c>
    </row>
    <row r="48" spans="2:17" x14ac:dyDescent="0.25">
      <c r="O48" s="4">
        <f t="shared" ref="O48" si="8">E48-K48</f>
        <v>0</v>
      </c>
    </row>
    <row r="49" spans="2:15" x14ac:dyDescent="0.25">
      <c r="O49" s="4">
        <f t="shared" si="1"/>
        <v>0</v>
      </c>
    </row>
    <row r="50" spans="2:15" x14ac:dyDescent="0.25">
      <c r="O50" s="4">
        <f t="shared" ref="O50" si="9">E50-K50</f>
        <v>0</v>
      </c>
    </row>
    <row r="51" spans="2:15" x14ac:dyDescent="0.25">
      <c r="O51" s="4">
        <f t="shared" si="1"/>
        <v>0</v>
      </c>
    </row>
    <row r="52" spans="2:15" x14ac:dyDescent="0.25">
      <c r="O52" s="4">
        <f t="shared" ref="O52" si="10">E52-K52</f>
        <v>0</v>
      </c>
    </row>
    <row r="53" spans="2:15" x14ac:dyDescent="0.25">
      <c r="O53" s="4">
        <f t="shared" si="1"/>
        <v>0</v>
      </c>
    </row>
    <row r="54" spans="2:15" x14ac:dyDescent="0.25">
      <c r="O54" s="4">
        <f t="shared" ref="O54" si="11">E54-K54</f>
        <v>0</v>
      </c>
    </row>
    <row r="55" spans="2:15" x14ac:dyDescent="0.25">
      <c r="B55" s="7"/>
      <c r="O55" s="4">
        <f>K55-E55</f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I2" sqref="I2"/>
    </sheetView>
  </sheetViews>
  <sheetFormatPr defaultRowHeight="15" x14ac:dyDescent="0.25"/>
  <sheetData>
    <row r="2" spans="2:9" x14ac:dyDescent="0.25">
      <c r="B2" s="1"/>
      <c r="C2" s="6">
        <v>2.7</v>
      </c>
      <c r="D2">
        <v>7</v>
      </c>
      <c r="E2">
        <f>POWER(10,LOG10(C2)/D2)</f>
        <v>1.1524534566987761</v>
      </c>
      <c r="F2" s="5">
        <v>2</v>
      </c>
      <c r="I2">
        <f>POWER(Sheet2!E2, Sheet2!F2)</f>
        <v>1.3281489698569577</v>
      </c>
    </row>
    <row r="3" spans="2:9" x14ac:dyDescent="0.25">
      <c r="B3" s="3"/>
      <c r="C3" s="6">
        <v>1.18</v>
      </c>
      <c r="D3">
        <v>8</v>
      </c>
      <c r="E3">
        <f>POWER(10,LOG10(C3)/D3)</f>
        <v>1.0209048121427977</v>
      </c>
      <c r="F3" s="5"/>
    </row>
    <row r="4" spans="2:9" x14ac:dyDescent="0.25">
      <c r="B4" s="2"/>
      <c r="C4">
        <f>POWER(10,LOG10(E4)/D4)</f>
        <v>1.0210602442411825</v>
      </c>
      <c r="D4">
        <v>8</v>
      </c>
      <c r="E4" s="4">
        <v>1.181438</v>
      </c>
      <c r="F4" s="5"/>
    </row>
    <row r="5" spans="2:9" x14ac:dyDescent="0.25">
      <c r="B5" s="3"/>
      <c r="C5">
        <v>1.02106024</v>
      </c>
      <c r="D5">
        <v>8</v>
      </c>
      <c r="E5">
        <f>POWER(C5, D5)</f>
        <v>1.1814379607412464</v>
      </c>
      <c r="F5" s="5"/>
    </row>
    <row r="6" spans="2:9" x14ac:dyDescent="0.25">
      <c r="B6" s="2"/>
      <c r="E6" s="4"/>
      <c r="F6" s="5"/>
    </row>
    <row r="7" spans="2:9" x14ac:dyDescent="0.25">
      <c r="B7" s="3"/>
      <c r="C7">
        <v>1.002</v>
      </c>
      <c r="D7">
        <v>1.0029999999999999</v>
      </c>
      <c r="E7" s="4">
        <f>C7/D7</f>
        <v>0.99900299102691936</v>
      </c>
      <c r="F7" s="5"/>
    </row>
    <row r="8" spans="2:9" x14ac:dyDescent="0.25">
      <c r="B8" s="2"/>
      <c r="C8">
        <v>0.95599999999999996</v>
      </c>
      <c r="D8">
        <v>1.02</v>
      </c>
      <c r="E8" s="4">
        <f>C8/D8</f>
        <v>0.93725490196078431</v>
      </c>
      <c r="F8" s="5"/>
    </row>
    <row r="9" spans="2:9" x14ac:dyDescent="0.25">
      <c r="B9" s="3"/>
      <c r="C9">
        <v>1.0349999999999999</v>
      </c>
      <c r="D9">
        <v>0.99</v>
      </c>
      <c r="E9" s="4">
        <f>C9/D9</f>
        <v>1.0454545454545454</v>
      </c>
      <c r="F9" s="5"/>
    </row>
    <row r="10" spans="2:9" x14ac:dyDescent="0.25">
      <c r="B10" s="2"/>
      <c r="C10">
        <v>1.046</v>
      </c>
      <c r="D10">
        <v>1.038</v>
      </c>
      <c r="E10" s="4">
        <f>C10/D10</f>
        <v>1.0077071290944124</v>
      </c>
      <c r="F10" s="5"/>
    </row>
    <row r="11" spans="2:9" x14ac:dyDescent="0.25">
      <c r="B11" s="3"/>
      <c r="C11">
        <v>0.96699999999999997</v>
      </c>
      <c r="D11">
        <v>1.0189999999999999</v>
      </c>
      <c r="E11" s="4">
        <f>C11/D11</f>
        <v>0.94896957801766446</v>
      </c>
      <c r="F11" s="5"/>
    </row>
    <row r="12" spans="2:9" x14ac:dyDescent="0.25">
      <c r="B12" s="2"/>
      <c r="C12">
        <v>0.98199999999999998</v>
      </c>
      <c r="D12">
        <v>0.98599999999999999</v>
      </c>
      <c r="E12" s="4">
        <f>C12/D12</f>
        <v>0.99594320486815413</v>
      </c>
      <c r="F12" s="5"/>
    </row>
    <row r="13" spans="2:9" x14ac:dyDescent="0.25">
      <c r="B13" s="3"/>
      <c r="C13">
        <v>0.97299999999999998</v>
      </c>
      <c r="D13">
        <v>0.98799999999999999</v>
      </c>
      <c r="E13" s="4">
        <f>C13/D13</f>
        <v>0.98481781376518218</v>
      </c>
      <c r="F13" s="5"/>
    </row>
    <row r="14" spans="2:9" x14ac:dyDescent="0.25">
      <c r="B14" s="2"/>
      <c r="C14">
        <v>0.95399999999999996</v>
      </c>
      <c r="D14">
        <v>0.96599999999999997</v>
      </c>
      <c r="E14" s="4">
        <f>C14/D14</f>
        <v>0.98757763975155277</v>
      </c>
      <c r="F14" s="5"/>
    </row>
    <row r="15" spans="2:9" x14ac:dyDescent="0.25">
      <c r="B15" s="3"/>
      <c r="C15">
        <v>0.95499999999999996</v>
      </c>
      <c r="D15">
        <v>0.96599999999999997</v>
      </c>
      <c r="E15" s="4">
        <f>C15/D15</f>
        <v>0.98861283643892339</v>
      </c>
      <c r="F15" s="5"/>
    </row>
    <row r="16" spans="2:9" x14ac:dyDescent="0.25">
      <c r="B16" s="2"/>
      <c r="C16">
        <v>0.95499999999999996</v>
      </c>
      <c r="D16">
        <v>0.96599999999999997</v>
      </c>
      <c r="E16" s="4">
        <f>C16/D16</f>
        <v>0.98861283643892339</v>
      </c>
      <c r="F16" s="5"/>
    </row>
    <row r="17" spans="2:6" x14ac:dyDescent="0.25">
      <c r="B17" s="3"/>
      <c r="C17">
        <v>0.98099999999999998</v>
      </c>
      <c r="D17">
        <v>0.94199999999999995</v>
      </c>
      <c r="E17" s="4">
        <f>C17/D17</f>
        <v>1.0414012738853504</v>
      </c>
      <c r="F17" s="5"/>
    </row>
    <row r="18" spans="2:6" x14ac:dyDescent="0.25">
      <c r="B18" s="2"/>
      <c r="C18">
        <v>0.98599999999999999</v>
      </c>
      <c r="D18">
        <v>0.93300000000000005</v>
      </c>
      <c r="E18" s="4">
        <f>C18/D18</f>
        <v>1.0568060021436227</v>
      </c>
      <c r="F18" s="5"/>
    </row>
    <row r="19" spans="2:6" x14ac:dyDescent="0.25">
      <c r="B19" s="3"/>
      <c r="C19">
        <v>0.999</v>
      </c>
      <c r="D19">
        <v>0.91500000000000004</v>
      </c>
      <c r="E19" s="4">
        <f>C19/D19</f>
        <v>1.0918032786885246</v>
      </c>
      <c r="F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Authorized User</cp:lastModifiedBy>
  <dcterms:created xsi:type="dcterms:W3CDTF">2023-03-30T03:13:15Z</dcterms:created>
  <dcterms:modified xsi:type="dcterms:W3CDTF">2023-04-22T01:34:21Z</dcterms:modified>
</cp:coreProperties>
</file>