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0072431/git/CodeSmell_Journal-Paper/Journal/New Data/"/>
    </mc:Choice>
  </mc:AlternateContent>
  <xr:revisionPtr revIDLastSave="0" documentId="13_ncr:1_{B8F1D442-2726-F24C-A2AB-C435BA76C233}" xr6:coauthVersionLast="47" xr6:coauthVersionMax="47" xr10:uidLastSave="{00000000-0000-0000-0000-000000000000}"/>
  <bookViews>
    <workbookView xWindow="36560" yWindow="540" windowWidth="36260" windowHeight="21100" xr2:uid="{6CD0C7B5-3FB5-4C36-B910-C09F25C70398}"/>
  </bookViews>
  <sheets>
    <sheet name="SmellsByComplexity" sheetId="1" r:id="rId1"/>
    <sheet name="Increase" sheetId="2" r:id="rId2"/>
    <sheet name="Correlation" sheetId="3" r:id="rId3"/>
  </sheets>
  <definedNames>
    <definedName name="_xlnm.Print_Area" localSheetId="1">Increase!$N$1:$T$45</definedName>
    <definedName name="_xlnm.Print_Area" localSheetId="0">SmellsByComplexity!$G$1:$O$47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3" l="1"/>
  <c r="B29" i="3"/>
  <c r="C29" i="3"/>
  <c r="D29" i="3"/>
  <c r="E29" i="3"/>
  <c r="F29" i="3"/>
  <c r="G29" i="3"/>
  <c r="A28" i="3"/>
  <c r="B28" i="3"/>
  <c r="C28" i="3"/>
  <c r="D28" i="3"/>
  <c r="E28" i="3"/>
  <c r="F28" i="3"/>
  <c r="G28" i="3"/>
  <c r="A27" i="3"/>
  <c r="B27" i="3"/>
  <c r="C27" i="3"/>
  <c r="D27" i="3"/>
  <c r="E27" i="3"/>
  <c r="F27" i="3"/>
  <c r="G27" i="3"/>
  <c r="B26" i="3"/>
  <c r="C26" i="3"/>
  <c r="D26" i="3"/>
  <c r="E26" i="3"/>
  <c r="F26" i="3"/>
  <c r="G26" i="3"/>
  <c r="G24" i="3"/>
  <c r="G23" i="3"/>
  <c r="G22" i="3"/>
  <c r="G21" i="3"/>
  <c r="G20" i="3"/>
  <c r="G19" i="3"/>
  <c r="G18" i="3"/>
  <c r="G16" i="3"/>
  <c r="G15" i="3"/>
  <c r="G14" i="3"/>
  <c r="G13" i="3"/>
  <c r="G12" i="3"/>
  <c r="G11" i="3"/>
  <c r="G10" i="3"/>
  <c r="G8" i="3"/>
  <c r="G7" i="3"/>
  <c r="G6" i="3"/>
  <c r="G5" i="3"/>
  <c r="G4" i="3"/>
  <c r="G3" i="3"/>
  <c r="G2" i="3"/>
  <c r="F24" i="3"/>
  <c r="E24" i="3"/>
  <c r="D24" i="3"/>
  <c r="C24" i="3"/>
  <c r="B24" i="3"/>
  <c r="F16" i="3"/>
  <c r="E16" i="3"/>
  <c r="D16" i="3"/>
  <c r="C16" i="3"/>
  <c r="B16" i="3"/>
  <c r="F8" i="3"/>
  <c r="E8" i="3"/>
  <c r="D8" i="3"/>
  <c r="C8" i="3"/>
  <c r="B8" i="3"/>
  <c r="A1" i="3"/>
  <c r="B1" i="3"/>
  <c r="C1" i="3"/>
  <c r="D1" i="3"/>
  <c r="E1" i="3"/>
  <c r="F1" i="3"/>
  <c r="A2" i="3"/>
  <c r="B2" i="3"/>
  <c r="C2" i="3"/>
  <c r="D2" i="3"/>
  <c r="E2" i="3"/>
  <c r="F2" i="3"/>
  <c r="A3" i="3"/>
  <c r="B3" i="3"/>
  <c r="C3" i="3"/>
  <c r="D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15" i="2"/>
  <c r="B15" i="2"/>
  <c r="C15" i="2"/>
  <c r="D15" i="2"/>
  <c r="E15" i="2"/>
  <c r="F15" i="2"/>
  <c r="A16" i="2"/>
  <c r="B16" i="2"/>
  <c r="C16" i="2"/>
  <c r="D16" i="2"/>
  <c r="E16" i="2"/>
  <c r="F16" i="2"/>
  <c r="M16" i="2" s="1"/>
  <c r="A17" i="2"/>
  <c r="H17" i="2" s="1"/>
  <c r="B17" i="2"/>
  <c r="L17" i="2" s="1"/>
  <c r="C17" i="2"/>
  <c r="J17" i="2" s="1"/>
  <c r="D17" i="2"/>
  <c r="K17" i="2" s="1"/>
  <c r="E17" i="2"/>
  <c r="F17" i="2"/>
  <c r="A18" i="2"/>
  <c r="B18" i="2"/>
  <c r="C18" i="2"/>
  <c r="J18" i="2" s="1"/>
  <c r="D18" i="2"/>
  <c r="E18" i="2"/>
  <c r="F18" i="2"/>
  <c r="A19" i="2"/>
  <c r="H19" i="2" s="1"/>
  <c r="B19" i="2"/>
  <c r="C19" i="2"/>
  <c r="D19" i="2"/>
  <c r="E19" i="2"/>
  <c r="L19" i="2" s="1"/>
  <c r="F19" i="2"/>
  <c r="M19" i="2" s="1"/>
  <c r="A20" i="2"/>
  <c r="H20" i="2" s="1"/>
  <c r="B20" i="2"/>
  <c r="L20" i="2" s="1"/>
  <c r="C20" i="2"/>
  <c r="D20" i="2"/>
  <c r="E20" i="2"/>
  <c r="F20" i="2"/>
  <c r="M20" i="2" s="1"/>
  <c r="A21" i="2"/>
  <c r="H21" i="2" s="1"/>
  <c r="B21" i="2"/>
  <c r="C21" i="2"/>
  <c r="J21" i="2" s="1"/>
  <c r="D21" i="2"/>
  <c r="K21" i="2" s="1"/>
  <c r="E21" i="2"/>
  <c r="F21" i="2"/>
  <c r="A8" i="2"/>
  <c r="B8" i="2"/>
  <c r="C8" i="2"/>
  <c r="D8" i="2"/>
  <c r="E8" i="2"/>
  <c r="F8" i="2"/>
  <c r="A9" i="2"/>
  <c r="B9" i="2"/>
  <c r="C9" i="2"/>
  <c r="J9" i="2" s="1"/>
  <c r="D9" i="2"/>
  <c r="K9" i="2" s="1"/>
  <c r="E9" i="2"/>
  <c r="L9" i="2" s="1"/>
  <c r="F9" i="2"/>
  <c r="M9" i="2" s="1"/>
  <c r="A10" i="2"/>
  <c r="H10" i="2" s="1"/>
  <c r="B10" i="2"/>
  <c r="M10" i="2" s="1"/>
  <c r="C10" i="2"/>
  <c r="D10" i="2"/>
  <c r="K10" i="2" s="1"/>
  <c r="E10" i="2"/>
  <c r="F10" i="2"/>
  <c r="A11" i="2"/>
  <c r="B11" i="2"/>
  <c r="C11" i="2"/>
  <c r="D11" i="2"/>
  <c r="E11" i="2"/>
  <c r="F11" i="2"/>
  <c r="A12" i="2"/>
  <c r="H12" i="2" s="1"/>
  <c r="B12" i="2"/>
  <c r="C12" i="2"/>
  <c r="J12" i="2" s="1"/>
  <c r="D12" i="2"/>
  <c r="K12" i="2" s="1"/>
  <c r="E12" i="2"/>
  <c r="L12" i="2" s="1"/>
  <c r="F12" i="2"/>
  <c r="M12" i="2" s="1"/>
  <c r="A13" i="2"/>
  <c r="H13" i="2" s="1"/>
  <c r="B13" i="2"/>
  <c r="L13" i="2" s="1"/>
  <c r="C13" i="2"/>
  <c r="D13" i="2"/>
  <c r="E13" i="2"/>
  <c r="F13" i="2"/>
  <c r="M13" i="2" s="1"/>
  <c r="A14" i="2"/>
  <c r="B14" i="2"/>
  <c r="C14" i="2"/>
  <c r="D14" i="2"/>
  <c r="E14" i="2"/>
  <c r="L14" i="2" s="1"/>
  <c r="F14" i="2"/>
  <c r="A1" i="2"/>
  <c r="B1" i="2"/>
  <c r="C1" i="2"/>
  <c r="D1" i="2"/>
  <c r="E1" i="2"/>
  <c r="F1" i="2"/>
  <c r="A2" i="2"/>
  <c r="H2" i="2" s="1"/>
  <c r="B2" i="2"/>
  <c r="C2" i="2"/>
  <c r="D2" i="2"/>
  <c r="E2" i="2"/>
  <c r="F2" i="2"/>
  <c r="A3" i="2"/>
  <c r="H3" i="2" s="1"/>
  <c r="B3" i="2"/>
  <c r="L3" i="2" s="1"/>
  <c r="C3" i="2"/>
  <c r="J3" i="2" s="1"/>
  <c r="D3" i="2"/>
  <c r="K3" i="2" s="1"/>
  <c r="E3" i="2"/>
  <c r="F3" i="2"/>
  <c r="A4" i="2"/>
  <c r="B4" i="2"/>
  <c r="C4" i="2"/>
  <c r="D4" i="2"/>
  <c r="K4" i="2" s="1"/>
  <c r="E4" i="2"/>
  <c r="L4" i="2" s="1"/>
  <c r="F4" i="2"/>
  <c r="M4" i="2" s="1"/>
  <c r="A5" i="2"/>
  <c r="H5" i="2" s="1"/>
  <c r="B5" i="2"/>
  <c r="C5" i="2"/>
  <c r="J5" i="2" s="1"/>
  <c r="D5" i="2"/>
  <c r="E5" i="2"/>
  <c r="F5" i="2"/>
  <c r="M5" i="2" s="1"/>
  <c r="A6" i="2"/>
  <c r="H6" i="2" s="1"/>
  <c r="B6" i="2"/>
  <c r="K6" i="2" s="1"/>
  <c r="C6" i="2"/>
  <c r="D6" i="2"/>
  <c r="E6" i="2"/>
  <c r="F6" i="2"/>
  <c r="A7" i="2"/>
  <c r="B7" i="2"/>
  <c r="C7" i="2"/>
  <c r="D7" i="2"/>
  <c r="K7" i="2" s="1"/>
  <c r="E7" i="2"/>
  <c r="L7" i="2" s="1"/>
  <c r="F7" i="2"/>
  <c r="M7" i="2" s="1"/>
  <c r="M21" i="2"/>
  <c r="L21" i="2"/>
  <c r="K19" i="2"/>
  <c r="J19" i="2"/>
  <c r="M18" i="2"/>
  <c r="L18" i="2"/>
  <c r="K18" i="2"/>
  <c r="H18" i="2"/>
  <c r="H16" i="2"/>
  <c r="L16" i="2"/>
  <c r="K16" i="2"/>
  <c r="J16" i="2"/>
  <c r="M15" i="2"/>
  <c r="L15" i="2"/>
  <c r="K15" i="2"/>
  <c r="J15" i="2"/>
  <c r="I15" i="2"/>
  <c r="H15" i="2"/>
  <c r="M14" i="2"/>
  <c r="K14" i="2"/>
  <c r="J14" i="2"/>
  <c r="H14" i="2"/>
  <c r="J13" i="2"/>
  <c r="M11" i="2"/>
  <c r="L11" i="2"/>
  <c r="K11" i="2"/>
  <c r="J11" i="2"/>
  <c r="H11" i="2"/>
  <c r="L10" i="2"/>
  <c r="J10" i="2"/>
  <c r="H9" i="2"/>
  <c r="M8" i="2"/>
  <c r="L8" i="2"/>
  <c r="K8" i="2"/>
  <c r="J8" i="2"/>
  <c r="I8" i="2"/>
  <c r="H8" i="2"/>
  <c r="J7" i="2"/>
  <c r="H7" i="2"/>
  <c r="L5" i="2"/>
  <c r="K5" i="2"/>
  <c r="J4" i="2"/>
  <c r="H4" i="2"/>
  <c r="M2" i="2"/>
  <c r="L2" i="2"/>
  <c r="K2" i="2"/>
  <c r="J2" i="2"/>
  <c r="J20" i="2" l="1"/>
  <c r="K20" i="2"/>
  <c r="M17" i="2"/>
  <c r="K13" i="2"/>
  <c r="J6" i="2"/>
  <c r="M6" i="2"/>
  <c r="L6" i="2"/>
  <c r="M3" i="2"/>
</calcChain>
</file>

<file path=xl/sharedStrings.xml><?xml version="1.0" encoding="utf-8"?>
<sst xmlns="http://schemas.openxmlformats.org/spreadsheetml/2006/main" count="37" uniqueCount="23">
  <si>
    <t>Cyclomatic Complexity</t>
  </si>
  <si>
    <t>Baseline</t>
  </si>
  <si>
    <t>Falcon</t>
  </si>
  <si>
    <t>GeminiPro</t>
  </si>
  <si>
    <t>ChatGPT</t>
  </si>
  <si>
    <t>Codex</t>
  </si>
  <si>
    <t>Cognitive Complexity</t>
  </si>
  <si>
    <t>LoC</t>
  </si>
  <si>
    <t>51-100</t>
  </si>
  <si>
    <t>101-150</t>
  </si>
  <si>
    <t>151-200</t>
  </si>
  <si>
    <t>201-250</t>
  </si>
  <si>
    <t>251-300</t>
  </si>
  <si>
    <t>1-50</t>
  </si>
  <si>
    <t xml:space="preserve">Cyclomatic Complexity </t>
  </si>
  <si>
    <t xml:space="preserve"> Baseline </t>
  </si>
  <si>
    <t xml:space="preserve"> Falcon </t>
  </si>
  <si>
    <t xml:space="preserve"> Gemini Pro </t>
  </si>
  <si>
    <t xml:space="preserve"> ChatGPT </t>
  </si>
  <si>
    <t xml:space="preserve"> Codex </t>
  </si>
  <si>
    <t>Correlation</t>
  </si>
  <si>
    <t>Average</t>
  </si>
  <si>
    <t>Correlation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</si>
</sst>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33" borderId="10" xfId="0" applyFill="1" applyBorder="1"/>
    <xf numFmtId="167" fontId="0" fillId="33" borderId="10" xfId="0" applyNumberFormat="1" applyFill="1" applyBorder="1"/>
    <xf numFmtId="0" fontId="0" fillId="33" borderId="10" xfId="0" applyFill="1" applyBorder="1" applyAlignment="1">
      <alignment wrapText="1"/>
    </xf>
    <xf numFmtId="167" fontId="0" fillId="33" borderId="10" xfId="0" applyNumberFormat="1" applyFill="1" applyBorder="1" applyAlignment="1">
      <alignment wrapText="1"/>
    </xf>
    <xf numFmtId="0" fontId="16" fillId="0" borderId="10" xfId="0" applyFont="1" applyBorder="1" applyAlignment="1">
      <alignment wrapText="1"/>
    </xf>
    <xf numFmtId="0" fontId="16" fillId="0" borderId="11" xfId="0" applyFont="1" applyBorder="1" applyAlignment="1">
      <alignment wrapText="1"/>
    </xf>
    <xf numFmtId="0" fontId="16" fillId="0" borderId="10" xfId="0" applyFont="1" applyBorder="1"/>
    <xf numFmtId="0" fontId="16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Code Smell by Cyclomatic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72959256940218"/>
          <c:y val="0.1612608695652174"/>
          <c:w val="0.85837202401767598"/>
          <c:h val="0.711441629578911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SmellsByComplexity!$B$1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SmellsByComplexity!$A$2:$A$7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SmellsByComplexity!$B$2:$B$7</c:f>
              <c:numCache>
                <c:formatCode>General</c:formatCode>
                <c:ptCount val="6"/>
                <c:pt idx="0">
                  <c:v>1.89</c:v>
                </c:pt>
                <c:pt idx="1">
                  <c:v>3.26</c:v>
                </c:pt>
                <c:pt idx="2">
                  <c:v>3.74</c:v>
                </c:pt>
                <c:pt idx="3">
                  <c:v>3.55</c:v>
                </c:pt>
                <c:pt idx="4">
                  <c:v>4.54</c:v>
                </c:pt>
                <c:pt idx="5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0-45B7-9EA3-086F9985E4C4}"/>
            </c:ext>
          </c:extLst>
        </c:ser>
        <c:ser>
          <c:idx val="1"/>
          <c:order val="1"/>
          <c:tx>
            <c:strRef>
              <c:f>SmellsByComplexity!$C$1</c:f>
              <c:strCache>
                <c:ptCount val="1"/>
                <c:pt idx="0">
                  <c:v>Falcon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SmellsByComplexity!$A$2:$A$7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SmellsByComplexity!$C$2:$C$7</c:f>
              <c:numCache>
                <c:formatCode>General</c:formatCode>
                <c:ptCount val="6"/>
                <c:pt idx="0">
                  <c:v>1.56</c:v>
                </c:pt>
                <c:pt idx="1">
                  <c:v>2.88</c:v>
                </c:pt>
                <c:pt idx="2">
                  <c:v>3.25</c:v>
                </c:pt>
                <c:pt idx="3">
                  <c:v>5.44</c:v>
                </c:pt>
                <c:pt idx="4">
                  <c:v>5.46</c:v>
                </c:pt>
                <c:pt idx="5">
                  <c:v>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30-45B7-9EA3-086F9985E4C4}"/>
            </c:ext>
          </c:extLst>
        </c:ser>
        <c:ser>
          <c:idx val="2"/>
          <c:order val="2"/>
          <c:tx>
            <c:strRef>
              <c:f>SmellsByComplexity!$D$1</c:f>
              <c:strCache>
                <c:ptCount val="1"/>
                <c:pt idx="0">
                  <c:v>GeminiPro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SmellsByComplexity!$A$2:$A$7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SmellsByComplexity!$D$2:$D$7</c:f>
              <c:numCache>
                <c:formatCode>General</c:formatCode>
                <c:ptCount val="6"/>
                <c:pt idx="0">
                  <c:v>2.68</c:v>
                </c:pt>
                <c:pt idx="1">
                  <c:v>3.56</c:v>
                </c:pt>
                <c:pt idx="2">
                  <c:v>3.99</c:v>
                </c:pt>
                <c:pt idx="3">
                  <c:v>5.14</c:v>
                </c:pt>
                <c:pt idx="4">
                  <c:v>5.62</c:v>
                </c:pt>
                <c:pt idx="5">
                  <c:v>6.12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30-45B7-9EA3-086F9985E4C4}"/>
            </c:ext>
          </c:extLst>
        </c:ser>
        <c:ser>
          <c:idx val="3"/>
          <c:order val="3"/>
          <c:tx>
            <c:strRef>
              <c:f>SmellsByComplexity!$E$1</c:f>
              <c:strCache>
                <c:ptCount val="1"/>
                <c:pt idx="0">
                  <c:v>ChatGPT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SmellsByComplexity!$A$2:$A$7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SmellsByComplexity!$E$2:$E$7</c:f>
              <c:numCache>
                <c:formatCode>General</c:formatCode>
                <c:ptCount val="6"/>
                <c:pt idx="0">
                  <c:v>4.1100000000000003</c:v>
                </c:pt>
                <c:pt idx="1">
                  <c:v>4.38</c:v>
                </c:pt>
                <c:pt idx="2">
                  <c:v>4.29</c:v>
                </c:pt>
                <c:pt idx="3">
                  <c:v>5.85</c:v>
                </c:pt>
                <c:pt idx="4">
                  <c:v>6.31</c:v>
                </c:pt>
                <c:pt idx="5">
                  <c:v>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30-45B7-9EA3-086F9985E4C4}"/>
            </c:ext>
          </c:extLst>
        </c:ser>
        <c:ser>
          <c:idx val="4"/>
          <c:order val="4"/>
          <c:tx>
            <c:strRef>
              <c:f>SmellsByComplexity!$F$1</c:f>
              <c:strCache>
                <c:ptCount val="1"/>
                <c:pt idx="0">
                  <c:v>Codex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SmellsByComplexity!$A$2:$A$7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SmellsByComplexity!$F$2:$F$7</c:f>
              <c:numCache>
                <c:formatCode>General</c:formatCode>
                <c:ptCount val="6"/>
                <c:pt idx="0">
                  <c:v>4.92</c:v>
                </c:pt>
                <c:pt idx="1">
                  <c:v>5.45</c:v>
                </c:pt>
                <c:pt idx="2">
                  <c:v>5.92</c:v>
                </c:pt>
                <c:pt idx="3">
                  <c:v>6.81</c:v>
                </c:pt>
                <c:pt idx="4">
                  <c:v>7.45</c:v>
                </c:pt>
                <c:pt idx="5">
                  <c:v>7.98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30-45B7-9EA3-086F9985E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67135"/>
        <c:axId val="468663295"/>
      </c:scatterChart>
      <c:valAx>
        <c:axId val="46866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Cyclomatic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63295"/>
        <c:crosses val="autoZero"/>
        <c:crossBetween val="midCat"/>
      </c:valAx>
      <c:valAx>
        <c:axId val="46866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Code Smell (VS)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6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832521032433962"/>
          <c:y val="0.17010818212940773"/>
          <c:w val="0.23514362558646443"/>
          <c:h val="0.2516309483053748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Code Smell by Cognitive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72961465394712"/>
          <c:y val="0.1612608695652174"/>
          <c:w val="0.8583719947119387"/>
          <c:h val="0.702203012666894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SmellsByComplexity!$B$9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2060"/>
                </a:solidFill>
                <a:prstDash val="dash"/>
              </a:ln>
              <a:effectLst/>
            </c:spPr>
          </c:marker>
          <c:xVal>
            <c:numRef>
              <c:f>SmellsByComplexity!$A$10:$A$15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SmellsByComplexity!$B$10:$B$15</c:f>
              <c:numCache>
                <c:formatCode>General</c:formatCode>
                <c:ptCount val="6"/>
                <c:pt idx="0">
                  <c:v>2.11</c:v>
                </c:pt>
                <c:pt idx="1">
                  <c:v>3.63</c:v>
                </c:pt>
                <c:pt idx="2">
                  <c:v>3.51</c:v>
                </c:pt>
                <c:pt idx="3">
                  <c:v>4.6100000000000003</c:v>
                </c:pt>
                <c:pt idx="4">
                  <c:v>4.82</c:v>
                </c:pt>
                <c:pt idx="5">
                  <c:v>4.5199999999999996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3-43F2-8EF9-A847A52586A8}"/>
            </c:ext>
          </c:extLst>
        </c:ser>
        <c:ser>
          <c:idx val="1"/>
          <c:order val="1"/>
          <c:tx>
            <c:strRef>
              <c:f>SmellsByComplexity!$C$9</c:f>
              <c:strCache>
                <c:ptCount val="1"/>
                <c:pt idx="0">
                  <c:v>Falcon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SmellsByComplexity!$A$10:$A$15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SmellsByComplexity!$C$10:$C$15</c:f>
              <c:numCache>
                <c:formatCode>General</c:formatCode>
                <c:ptCount val="6"/>
                <c:pt idx="0">
                  <c:v>2.81</c:v>
                </c:pt>
                <c:pt idx="1">
                  <c:v>2.86</c:v>
                </c:pt>
                <c:pt idx="2">
                  <c:v>3.41</c:v>
                </c:pt>
                <c:pt idx="3">
                  <c:v>4.59</c:v>
                </c:pt>
                <c:pt idx="4">
                  <c:v>4.9400000000000004</c:v>
                </c:pt>
                <c:pt idx="5">
                  <c:v>5.85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93-43F2-8EF9-A847A52586A8}"/>
            </c:ext>
          </c:extLst>
        </c:ser>
        <c:ser>
          <c:idx val="2"/>
          <c:order val="2"/>
          <c:tx>
            <c:strRef>
              <c:f>SmellsByComplexity!$D$9</c:f>
              <c:strCache>
                <c:ptCount val="1"/>
                <c:pt idx="0">
                  <c:v>GeminiPro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SmellsByComplexity!$A$10:$A$15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SmellsByComplexity!$D$10:$D$15</c:f>
              <c:numCache>
                <c:formatCode>General</c:formatCode>
                <c:ptCount val="6"/>
                <c:pt idx="0">
                  <c:v>3.67</c:v>
                </c:pt>
                <c:pt idx="1">
                  <c:v>4.99</c:v>
                </c:pt>
                <c:pt idx="2">
                  <c:v>5.99</c:v>
                </c:pt>
                <c:pt idx="3">
                  <c:v>5.12</c:v>
                </c:pt>
                <c:pt idx="4">
                  <c:v>5.41</c:v>
                </c:pt>
                <c:pt idx="5">
                  <c:v>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93-43F2-8EF9-A847A52586A8}"/>
            </c:ext>
          </c:extLst>
        </c:ser>
        <c:ser>
          <c:idx val="3"/>
          <c:order val="3"/>
          <c:tx>
            <c:strRef>
              <c:f>SmellsByComplexity!$E$9</c:f>
              <c:strCache>
                <c:ptCount val="1"/>
                <c:pt idx="0">
                  <c:v>ChatGPT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SmellsByComplexity!$A$10:$A$15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SmellsByComplexity!$E$10:$E$15</c:f>
              <c:numCache>
                <c:formatCode>General</c:formatCode>
                <c:ptCount val="6"/>
                <c:pt idx="0">
                  <c:v>5.95</c:v>
                </c:pt>
                <c:pt idx="1">
                  <c:v>4.79</c:v>
                </c:pt>
                <c:pt idx="2">
                  <c:v>5.54</c:v>
                </c:pt>
                <c:pt idx="3">
                  <c:v>6.88</c:v>
                </c:pt>
                <c:pt idx="4">
                  <c:v>4.91</c:v>
                </c:pt>
                <c:pt idx="5">
                  <c:v>6.58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93-43F2-8EF9-A847A52586A8}"/>
            </c:ext>
          </c:extLst>
        </c:ser>
        <c:ser>
          <c:idx val="4"/>
          <c:order val="4"/>
          <c:tx>
            <c:strRef>
              <c:f>SmellsByComplexity!$F$9</c:f>
              <c:strCache>
                <c:ptCount val="1"/>
                <c:pt idx="0">
                  <c:v>Codex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SmellsByComplexity!$A$10:$A$15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SmellsByComplexity!$F$10:$F$15</c:f>
              <c:numCache>
                <c:formatCode>General</c:formatCode>
                <c:ptCount val="6"/>
                <c:pt idx="0">
                  <c:v>4.93</c:v>
                </c:pt>
                <c:pt idx="1">
                  <c:v>6.46</c:v>
                </c:pt>
                <c:pt idx="2">
                  <c:v>5.65</c:v>
                </c:pt>
                <c:pt idx="3">
                  <c:v>5.66</c:v>
                </c:pt>
                <c:pt idx="4">
                  <c:v>5.71</c:v>
                </c:pt>
                <c:pt idx="5">
                  <c:v>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93-43F2-8EF9-A847A5258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2591"/>
        <c:axId val="52700271"/>
      </c:scatterChart>
      <c:valAx>
        <c:axId val="5269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Cognitive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0271"/>
        <c:crosses val="autoZero"/>
        <c:crossBetween val="midCat"/>
      </c:valAx>
      <c:valAx>
        <c:axId val="5270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Code Smell (VS)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Code Smell by Lines of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43120596767511"/>
          <c:y val="0.17171296296296296"/>
          <c:w val="0.8650132615002073"/>
          <c:h val="0.69798129810550591"/>
        </c:manualLayout>
      </c:layout>
      <c:lineChart>
        <c:grouping val="standard"/>
        <c:varyColors val="0"/>
        <c:ser>
          <c:idx val="0"/>
          <c:order val="0"/>
          <c:tx>
            <c:strRef>
              <c:f>SmellsByComplexity!$B$17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SmellsByComplexity!$A$18:$A$23</c:f>
              <c:strCache>
                <c:ptCount val="6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</c:strCache>
            </c:strRef>
          </c:cat>
          <c:val>
            <c:numRef>
              <c:f>SmellsByComplexity!$B$18:$B$23</c:f>
              <c:numCache>
                <c:formatCode>General</c:formatCode>
                <c:ptCount val="6"/>
                <c:pt idx="0">
                  <c:v>2.72</c:v>
                </c:pt>
                <c:pt idx="1">
                  <c:v>3.6</c:v>
                </c:pt>
                <c:pt idx="2">
                  <c:v>4.12</c:v>
                </c:pt>
                <c:pt idx="3">
                  <c:v>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C-D84C-86B2-EF0C682F85AA}"/>
            </c:ext>
          </c:extLst>
        </c:ser>
        <c:ser>
          <c:idx val="1"/>
          <c:order val="1"/>
          <c:tx>
            <c:strRef>
              <c:f>SmellsByComplexity!$C$17</c:f>
              <c:strCache>
                <c:ptCount val="1"/>
                <c:pt idx="0">
                  <c:v>Falcon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SmellsByComplexity!$A$18:$A$23</c:f>
              <c:strCache>
                <c:ptCount val="6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</c:strCache>
            </c:strRef>
          </c:cat>
          <c:val>
            <c:numRef>
              <c:f>SmellsByComplexity!$C$18:$C$23</c:f>
              <c:numCache>
                <c:formatCode>General</c:formatCode>
                <c:ptCount val="6"/>
                <c:pt idx="0">
                  <c:v>2.89</c:v>
                </c:pt>
                <c:pt idx="1">
                  <c:v>3.84</c:v>
                </c:pt>
                <c:pt idx="2">
                  <c:v>5.85</c:v>
                </c:pt>
                <c:pt idx="3">
                  <c:v>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C-D84C-86B2-EF0C682F85AA}"/>
            </c:ext>
          </c:extLst>
        </c:ser>
        <c:ser>
          <c:idx val="2"/>
          <c:order val="2"/>
          <c:tx>
            <c:strRef>
              <c:f>SmellsByComplexity!$D$17</c:f>
              <c:strCache>
                <c:ptCount val="1"/>
                <c:pt idx="0">
                  <c:v>GeminiPro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SmellsByComplexity!$A$18:$A$23</c:f>
              <c:strCache>
                <c:ptCount val="6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</c:strCache>
            </c:strRef>
          </c:cat>
          <c:val>
            <c:numRef>
              <c:f>SmellsByComplexity!$D$18:$D$23</c:f>
              <c:numCache>
                <c:formatCode>General</c:formatCode>
                <c:ptCount val="6"/>
                <c:pt idx="0">
                  <c:v>3.63</c:v>
                </c:pt>
                <c:pt idx="1">
                  <c:v>4.8499999999999996</c:v>
                </c:pt>
                <c:pt idx="2">
                  <c:v>4.93</c:v>
                </c:pt>
                <c:pt idx="3">
                  <c:v>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C-D84C-86B2-EF0C682F85AA}"/>
            </c:ext>
          </c:extLst>
        </c:ser>
        <c:ser>
          <c:idx val="3"/>
          <c:order val="3"/>
          <c:tx>
            <c:strRef>
              <c:f>SmellsByComplexity!$E$17</c:f>
              <c:strCache>
                <c:ptCount val="1"/>
                <c:pt idx="0">
                  <c:v>ChatGPT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SmellsByComplexity!$A$18:$A$23</c:f>
              <c:strCache>
                <c:ptCount val="6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</c:strCache>
            </c:strRef>
          </c:cat>
          <c:val>
            <c:numRef>
              <c:f>SmellsByComplexity!$E$18:$E$23</c:f>
              <c:numCache>
                <c:formatCode>General</c:formatCode>
                <c:ptCount val="6"/>
                <c:pt idx="0">
                  <c:v>3.83</c:v>
                </c:pt>
                <c:pt idx="1">
                  <c:v>4.9800000000000004</c:v>
                </c:pt>
                <c:pt idx="2">
                  <c:v>7.32</c:v>
                </c:pt>
                <c:pt idx="3">
                  <c:v>5.43</c:v>
                </c:pt>
                <c:pt idx="4">
                  <c:v>7.31</c:v>
                </c:pt>
                <c:pt idx="5">
                  <c:v>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5C-D84C-86B2-EF0C682F85AA}"/>
            </c:ext>
          </c:extLst>
        </c:ser>
        <c:ser>
          <c:idx val="4"/>
          <c:order val="4"/>
          <c:tx>
            <c:strRef>
              <c:f>SmellsByComplexity!$F$17</c:f>
              <c:strCache>
                <c:ptCount val="1"/>
                <c:pt idx="0">
                  <c:v>Codex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SmellsByComplexity!$A$18:$A$23</c:f>
              <c:strCache>
                <c:ptCount val="6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</c:strCache>
            </c:strRef>
          </c:cat>
          <c:val>
            <c:numRef>
              <c:f>SmellsByComplexity!$F$18:$F$23</c:f>
              <c:numCache>
                <c:formatCode>General</c:formatCode>
                <c:ptCount val="6"/>
                <c:pt idx="0">
                  <c:v>3.47</c:v>
                </c:pt>
                <c:pt idx="1">
                  <c:v>4.1900000000000004</c:v>
                </c:pt>
                <c:pt idx="2">
                  <c:v>7.52</c:v>
                </c:pt>
                <c:pt idx="3">
                  <c:v>6.97</c:v>
                </c:pt>
                <c:pt idx="4">
                  <c:v>7.56</c:v>
                </c:pt>
                <c:pt idx="5">
                  <c:v>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5C-D84C-86B2-EF0C682F8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987295"/>
        <c:axId val="1628389231"/>
      </c:lineChart>
      <c:catAx>
        <c:axId val="164998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Lines of Code</a:t>
                </a:r>
              </a:p>
            </c:rich>
          </c:tx>
          <c:layout>
            <c:manualLayout>
              <c:xMode val="edge"/>
              <c:yMode val="edge"/>
              <c:x val="0.46368643437038393"/>
              <c:y val="0.932360382495179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389231"/>
        <c:crosses val="autoZero"/>
        <c:auto val="1"/>
        <c:lblAlgn val="ctr"/>
        <c:lblOffset val="100"/>
        <c:noMultiLvlLbl val="0"/>
      </c:catAx>
      <c:valAx>
        <c:axId val="162838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Code Smell (VS)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98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91426071741032"/>
          <c:y val="5.0925925925925923E-2"/>
          <c:w val="0.84853018372703415"/>
          <c:h val="0.879258530183726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Increase!$J$1</c:f>
              <c:strCache>
                <c:ptCount val="1"/>
                <c:pt idx="0">
                  <c:v> Falcon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Increase!$J$9:$J$14</c:f>
              <c:numCache>
                <c:formatCode>0.00</c:formatCode>
                <c:ptCount val="6"/>
                <c:pt idx="0">
                  <c:v>33.175355450236978</c:v>
                </c:pt>
                <c:pt idx="1">
                  <c:v>-21.212121212121211</c:v>
                </c:pt>
                <c:pt idx="2">
                  <c:v>-2.8490028490028392</c:v>
                </c:pt>
                <c:pt idx="3">
                  <c:v>-0.43383947939263473</c:v>
                </c:pt>
                <c:pt idx="4">
                  <c:v>2.4896265560165993</c:v>
                </c:pt>
                <c:pt idx="5">
                  <c:v>29.424778761061955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E-7843-B62C-EF7358BCC757}"/>
            </c:ext>
          </c:extLst>
        </c:ser>
        <c:ser>
          <c:idx val="1"/>
          <c:order val="1"/>
          <c:tx>
            <c:strRef>
              <c:f>Increase!$K$1</c:f>
              <c:strCache>
                <c:ptCount val="1"/>
                <c:pt idx="0">
                  <c:v> Gemini Pro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Increase!$K$9:$K$14</c:f>
              <c:numCache>
                <c:formatCode>0.00</c:formatCode>
                <c:ptCount val="6"/>
                <c:pt idx="0">
                  <c:v>73.933649289099534</c:v>
                </c:pt>
                <c:pt idx="1">
                  <c:v>37.465564738292024</c:v>
                </c:pt>
                <c:pt idx="2">
                  <c:v>70.65527065527067</c:v>
                </c:pt>
                <c:pt idx="3">
                  <c:v>11.062906724511926</c:v>
                </c:pt>
                <c:pt idx="4">
                  <c:v>12.240663900414935</c:v>
                </c:pt>
                <c:pt idx="5">
                  <c:v>20.353982300884976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E-7843-B62C-EF7358BCC757}"/>
            </c:ext>
          </c:extLst>
        </c:ser>
        <c:ser>
          <c:idx val="2"/>
          <c:order val="2"/>
          <c:tx>
            <c:strRef>
              <c:f>Increase!$L$1</c:f>
              <c:strCache>
                <c:ptCount val="1"/>
                <c:pt idx="0">
                  <c:v> ChatGPT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Increase!$L$9:$L$14</c:f>
              <c:numCache>
                <c:formatCode>0.00</c:formatCode>
                <c:ptCount val="6"/>
                <c:pt idx="0">
                  <c:v>181.99052132701425</c:v>
                </c:pt>
                <c:pt idx="1">
                  <c:v>31.955922865013779</c:v>
                </c:pt>
                <c:pt idx="2">
                  <c:v>57.834757834757845</c:v>
                </c:pt>
                <c:pt idx="3">
                  <c:v>49.240780911062892</c:v>
                </c:pt>
                <c:pt idx="4">
                  <c:v>1.8672199170124451</c:v>
                </c:pt>
                <c:pt idx="5">
                  <c:v>45.57522123893807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E-7843-B62C-EF7358BCC757}"/>
            </c:ext>
          </c:extLst>
        </c:ser>
        <c:ser>
          <c:idx val="3"/>
          <c:order val="3"/>
          <c:tx>
            <c:strRef>
              <c:f>Increase!$M$1</c:f>
              <c:strCache>
                <c:ptCount val="1"/>
                <c:pt idx="0">
                  <c:v> Codex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Increase!$M$9:$M$14</c:f>
              <c:numCache>
                <c:formatCode>0.00</c:formatCode>
                <c:ptCount val="6"/>
                <c:pt idx="0">
                  <c:v>133.64928909952607</c:v>
                </c:pt>
                <c:pt idx="1">
                  <c:v>77.96143250688705</c:v>
                </c:pt>
                <c:pt idx="2">
                  <c:v>60.968660968660991</c:v>
                </c:pt>
                <c:pt idx="3">
                  <c:v>22.776572668112792</c:v>
                </c:pt>
                <c:pt idx="4">
                  <c:v>18.464730290456423</c:v>
                </c:pt>
                <c:pt idx="5">
                  <c:v>75.88495575221242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1E-7843-B62C-EF7358BCC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348975"/>
        <c:axId val="1634596495"/>
      </c:barChart>
      <c:catAx>
        <c:axId val="1404348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Cognitive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96495"/>
        <c:crosses val="autoZero"/>
        <c:auto val="1"/>
        <c:lblAlgn val="ctr"/>
        <c:lblOffset val="100"/>
        <c:noMultiLvlLbl val="0"/>
      </c:catAx>
      <c:valAx>
        <c:axId val="1634596495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Increase w.r.t. Baseline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34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91426071741032"/>
          <c:y val="5.0925925925925923E-2"/>
          <c:w val="0.84853018372703415"/>
          <c:h val="0.879258530183726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Increase!$J$1</c:f>
              <c:strCache>
                <c:ptCount val="1"/>
                <c:pt idx="0">
                  <c:v> Falcon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Increase!$J$2:$J$7</c:f>
              <c:numCache>
                <c:formatCode>0.00</c:formatCode>
                <c:ptCount val="6"/>
                <c:pt idx="0">
                  <c:v>-17.460317460317455</c:v>
                </c:pt>
                <c:pt idx="1">
                  <c:v>-11.656441717791409</c:v>
                </c:pt>
                <c:pt idx="2">
                  <c:v>-13.101604278074872</c:v>
                </c:pt>
                <c:pt idx="3">
                  <c:v>53.239436619718326</c:v>
                </c:pt>
                <c:pt idx="4">
                  <c:v>20.264317180616739</c:v>
                </c:pt>
                <c:pt idx="5">
                  <c:v>22.784810126582279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9-2647-969C-BE61A521C4BF}"/>
            </c:ext>
          </c:extLst>
        </c:ser>
        <c:ser>
          <c:idx val="1"/>
          <c:order val="1"/>
          <c:tx>
            <c:strRef>
              <c:f>Increase!$K$1</c:f>
              <c:strCache>
                <c:ptCount val="1"/>
                <c:pt idx="0">
                  <c:v> Gemini Pro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Increase!$K$2:$K$7</c:f>
              <c:numCache>
                <c:formatCode>0.00</c:formatCode>
                <c:ptCount val="6"/>
                <c:pt idx="0">
                  <c:v>41.798941798941811</c:v>
                </c:pt>
                <c:pt idx="1">
                  <c:v>9.2024539877300704</c:v>
                </c:pt>
                <c:pt idx="2">
                  <c:v>6.6844919786096249</c:v>
                </c:pt>
                <c:pt idx="3">
                  <c:v>44.788732394366193</c:v>
                </c:pt>
                <c:pt idx="4">
                  <c:v>23.78854625550661</c:v>
                </c:pt>
                <c:pt idx="5">
                  <c:v>29.113924050632907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9-2647-969C-BE61A521C4BF}"/>
            </c:ext>
          </c:extLst>
        </c:ser>
        <c:ser>
          <c:idx val="2"/>
          <c:order val="2"/>
          <c:tx>
            <c:strRef>
              <c:f>Increase!$L$1</c:f>
              <c:strCache>
                <c:ptCount val="1"/>
                <c:pt idx="0">
                  <c:v> ChatGPT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Increase!$L$2:$L$7</c:f>
              <c:numCache>
                <c:formatCode>0.00</c:formatCode>
                <c:ptCount val="6"/>
                <c:pt idx="0">
                  <c:v>117.46031746031751</c:v>
                </c:pt>
                <c:pt idx="1">
                  <c:v>34.355828220858903</c:v>
                </c:pt>
                <c:pt idx="2">
                  <c:v>14.705882352941172</c:v>
                </c:pt>
                <c:pt idx="3">
                  <c:v>64.788732394366207</c:v>
                </c:pt>
                <c:pt idx="4">
                  <c:v>38.986784140969156</c:v>
                </c:pt>
                <c:pt idx="5">
                  <c:v>42.405063291139236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9-2647-969C-BE61A521C4BF}"/>
            </c:ext>
          </c:extLst>
        </c:ser>
        <c:ser>
          <c:idx val="3"/>
          <c:order val="3"/>
          <c:tx>
            <c:strRef>
              <c:f>Increase!$M$1</c:f>
              <c:strCache>
                <c:ptCount val="1"/>
                <c:pt idx="0">
                  <c:v> Codex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Increase!$M$2:$M$7</c:f>
              <c:numCache>
                <c:formatCode>0.00</c:formatCode>
                <c:ptCount val="6"/>
                <c:pt idx="0">
                  <c:v>160.31746031746036</c:v>
                </c:pt>
                <c:pt idx="1">
                  <c:v>67.177914110429455</c:v>
                </c:pt>
                <c:pt idx="2">
                  <c:v>58.288770053475922</c:v>
                </c:pt>
                <c:pt idx="3">
                  <c:v>91.83098591549296</c:v>
                </c:pt>
                <c:pt idx="4">
                  <c:v>64.096916299559467</c:v>
                </c:pt>
                <c:pt idx="5">
                  <c:v>68.35443037974683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9-2647-969C-BE61A521C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348975"/>
        <c:axId val="1634596495"/>
      </c:barChart>
      <c:catAx>
        <c:axId val="1404348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Cyclomatic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96495"/>
        <c:crosses val="autoZero"/>
        <c:auto val="1"/>
        <c:lblAlgn val="ctr"/>
        <c:lblOffset val="100"/>
        <c:noMultiLvlLbl val="0"/>
      </c:catAx>
      <c:valAx>
        <c:axId val="1634596495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Increase w.r.t. Baseline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34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95341207349066"/>
          <c:y val="9.8378536016331272E-2"/>
          <c:w val="0.16871325459317585"/>
          <c:h val="0.31250218722659673"/>
        </c:manualLayout>
      </c:layout>
      <c:overlay val="0"/>
      <c:spPr>
        <a:solidFill>
          <a:schemeClr val="bg1"/>
        </a:solidFill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0314960629922"/>
          <c:y val="5.0925925925925923E-2"/>
          <c:w val="0.85964129483814522"/>
          <c:h val="0.795925196850393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Increase!$J$1</c:f>
              <c:strCache>
                <c:ptCount val="1"/>
                <c:pt idx="0">
                  <c:v> Falcon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Increase!$H$16:$H$19</c:f>
              <c:strCache>
                <c:ptCount val="4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</c:strCache>
            </c:strRef>
          </c:cat>
          <c:val>
            <c:numRef>
              <c:f>Increase!$J$16:$J$19</c:f>
              <c:numCache>
                <c:formatCode>0.00</c:formatCode>
                <c:ptCount val="4"/>
                <c:pt idx="0">
                  <c:v>6.2499999999999973</c:v>
                </c:pt>
                <c:pt idx="1">
                  <c:v>6.6666666666666599</c:v>
                </c:pt>
                <c:pt idx="2">
                  <c:v>41.990291262135912</c:v>
                </c:pt>
                <c:pt idx="3">
                  <c:v>4.1916167664670656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9-DF46-92FD-9C3FEB78304A}"/>
            </c:ext>
          </c:extLst>
        </c:ser>
        <c:ser>
          <c:idx val="1"/>
          <c:order val="1"/>
          <c:tx>
            <c:strRef>
              <c:f>Increase!$K$1</c:f>
              <c:strCache>
                <c:ptCount val="1"/>
                <c:pt idx="0">
                  <c:v> Gemini Pro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Increase!$H$16:$H$19</c:f>
              <c:strCache>
                <c:ptCount val="4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</c:strCache>
            </c:strRef>
          </c:cat>
          <c:val>
            <c:numRef>
              <c:f>Increase!$K$16:$K$19</c:f>
              <c:numCache>
                <c:formatCode>0.00</c:formatCode>
                <c:ptCount val="4"/>
                <c:pt idx="0">
                  <c:v>33.45588235294116</c:v>
                </c:pt>
                <c:pt idx="1">
                  <c:v>34.722222222222207</c:v>
                </c:pt>
                <c:pt idx="2">
                  <c:v>19.660194174757272</c:v>
                </c:pt>
                <c:pt idx="3">
                  <c:v>30.139720558882232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9-DF46-92FD-9C3FEB78304A}"/>
            </c:ext>
          </c:extLst>
        </c:ser>
        <c:ser>
          <c:idx val="2"/>
          <c:order val="2"/>
          <c:tx>
            <c:strRef>
              <c:f>Increase!$L$1</c:f>
              <c:strCache>
                <c:ptCount val="1"/>
                <c:pt idx="0">
                  <c:v> ChatGPT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Increase!$H$16:$H$19</c:f>
              <c:strCache>
                <c:ptCount val="4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</c:strCache>
            </c:strRef>
          </c:cat>
          <c:val>
            <c:numRef>
              <c:f>Increase!$L$16:$L$19</c:f>
              <c:numCache>
                <c:formatCode>0.00</c:formatCode>
                <c:ptCount val="4"/>
                <c:pt idx="0">
                  <c:v>40.808823529411761</c:v>
                </c:pt>
                <c:pt idx="1">
                  <c:v>38.333333333333343</c:v>
                </c:pt>
                <c:pt idx="2">
                  <c:v>77.669902912621353</c:v>
                </c:pt>
                <c:pt idx="3">
                  <c:v>8.3832335329341312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69-DF46-92FD-9C3FEB78304A}"/>
            </c:ext>
          </c:extLst>
        </c:ser>
        <c:ser>
          <c:idx val="3"/>
          <c:order val="3"/>
          <c:tx>
            <c:strRef>
              <c:f>Increase!$M$1</c:f>
              <c:strCache>
                <c:ptCount val="1"/>
                <c:pt idx="0">
                  <c:v> Codex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Increase!$H$16:$H$19</c:f>
              <c:strCache>
                <c:ptCount val="4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</c:strCache>
            </c:strRef>
          </c:cat>
          <c:val>
            <c:numRef>
              <c:f>Increase!$M$16:$M$19</c:f>
              <c:numCache>
                <c:formatCode>0.00</c:formatCode>
                <c:ptCount val="4"/>
                <c:pt idx="0">
                  <c:v>27.573529411764703</c:v>
                </c:pt>
                <c:pt idx="1">
                  <c:v>16.388888888888896</c:v>
                </c:pt>
                <c:pt idx="2">
                  <c:v>82.524271844660177</c:v>
                </c:pt>
                <c:pt idx="3">
                  <c:v>39.121756487025948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69-DF46-92FD-9C3FEB78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348975"/>
        <c:axId val="1634596495"/>
      </c:barChart>
      <c:catAx>
        <c:axId val="1404348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Lines</a:t>
                </a:r>
                <a:r>
                  <a:rPr lang="en-GB" baseline="0"/>
                  <a:t> of Code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96495"/>
        <c:crosses val="autoZero"/>
        <c:auto val="1"/>
        <c:lblAlgn val="ctr"/>
        <c:lblOffset val="100"/>
        <c:noMultiLvlLbl val="0"/>
      </c:catAx>
      <c:valAx>
        <c:axId val="16345964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Increase w.r.t. Baseline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34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0</xdr:row>
      <xdr:rowOff>74295</xdr:rowOff>
    </xdr:from>
    <xdr:to>
      <xdr:col>14</xdr:col>
      <xdr:colOff>106680</xdr:colOff>
      <xdr:row>15</xdr:row>
      <xdr:rowOff>74295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0BA08F-B9A3-9259-F288-80BE9911F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14556</xdr:colOff>
      <xdr:row>15</xdr:row>
      <xdr:rowOff>180096</xdr:rowOff>
    </xdr:from>
    <xdr:to>
      <xdr:col>14</xdr:col>
      <xdr:colOff>105995</xdr:colOff>
      <xdr:row>30</xdr:row>
      <xdr:rowOff>180096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78CFAD-E38A-046D-8F85-49EAC89AF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5209</xdr:colOff>
      <xdr:row>31</xdr:row>
      <xdr:rowOff>47545</xdr:rowOff>
    </xdr:from>
    <xdr:to>
      <xdr:col>14</xdr:col>
      <xdr:colOff>107461</xdr:colOff>
      <xdr:row>46</xdr:row>
      <xdr:rowOff>58617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EB8DD7-8DC5-B22E-1618-1DF2B3BD2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609600</xdr:colOff>
      <xdr:row>14</xdr:row>
      <xdr:rowOff>165100</xdr:rowOff>
    </xdr:from>
    <xdr:to>
      <xdr:col>19</xdr:col>
      <xdr:colOff>228600</xdr:colOff>
      <xdr:row>29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EBCEC0-4FB7-D64E-A12A-E1D0B3BBA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609600</xdr:colOff>
      <xdr:row>0</xdr:row>
      <xdr:rowOff>50800</xdr:rowOff>
    </xdr:from>
    <xdr:to>
      <xdr:col>19</xdr:col>
      <xdr:colOff>228600</xdr:colOff>
      <xdr:row>14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BB28FB-8EC4-0C46-82F7-F1AB82007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609600</xdr:colOff>
      <xdr:row>29</xdr:row>
      <xdr:rowOff>76200</xdr:rowOff>
    </xdr:from>
    <xdr:to>
      <xdr:col>19</xdr:col>
      <xdr:colOff>228600</xdr:colOff>
      <xdr:row>43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58F0B2-4AA8-C647-8CE7-E1E82B086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B78B-0CEC-439E-9170-EC0344EDC649}">
  <dimension ref="A1:F23"/>
  <sheetViews>
    <sheetView tabSelected="1" zoomScale="130" zoomScaleNormal="130" workbookViewId="0">
      <selection activeCell="D30" sqref="D30"/>
    </sheetView>
  </sheetViews>
  <sheetFormatPr baseColWidth="10" defaultColWidth="8.83203125" defaultRowHeight="15" x14ac:dyDescent="0.2"/>
  <sheetData>
    <row r="1" spans="1:6" s="1" customFormat="1" ht="6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</v>
      </c>
      <c r="B2">
        <v>1.89</v>
      </c>
      <c r="C2">
        <v>1.56</v>
      </c>
      <c r="D2">
        <v>2.68</v>
      </c>
      <c r="E2">
        <v>4.1100000000000003</v>
      </c>
      <c r="F2">
        <v>4.92</v>
      </c>
    </row>
    <row r="3" spans="1:6" x14ac:dyDescent="0.2">
      <c r="A3">
        <v>2</v>
      </c>
      <c r="B3">
        <v>3.26</v>
      </c>
      <c r="C3">
        <v>2.88</v>
      </c>
      <c r="D3">
        <v>3.56</v>
      </c>
      <c r="E3">
        <v>4.38</v>
      </c>
      <c r="F3">
        <v>5.45</v>
      </c>
    </row>
    <row r="4" spans="1:6" x14ac:dyDescent="0.2">
      <c r="A4">
        <v>3</v>
      </c>
      <c r="B4">
        <v>3.74</v>
      </c>
      <c r="C4">
        <v>3.25</v>
      </c>
      <c r="D4">
        <v>3.99</v>
      </c>
      <c r="E4">
        <v>4.29</v>
      </c>
      <c r="F4">
        <v>5.92</v>
      </c>
    </row>
    <row r="5" spans="1:6" x14ac:dyDescent="0.2">
      <c r="A5">
        <v>4</v>
      </c>
      <c r="B5">
        <v>3.55</v>
      </c>
      <c r="C5">
        <v>5.44</v>
      </c>
      <c r="D5">
        <v>5.14</v>
      </c>
      <c r="E5">
        <v>5.85</v>
      </c>
      <c r="F5">
        <v>6.81</v>
      </c>
    </row>
    <row r="6" spans="1:6" x14ac:dyDescent="0.2">
      <c r="A6">
        <v>5</v>
      </c>
      <c r="B6">
        <v>4.54</v>
      </c>
      <c r="C6">
        <v>5.46</v>
      </c>
      <c r="D6">
        <v>5.62</v>
      </c>
      <c r="E6">
        <v>6.31</v>
      </c>
      <c r="F6">
        <v>7.45</v>
      </c>
    </row>
    <row r="7" spans="1:6" x14ac:dyDescent="0.2">
      <c r="A7">
        <v>6</v>
      </c>
      <c r="B7">
        <v>4.74</v>
      </c>
      <c r="C7">
        <v>5.82</v>
      </c>
      <c r="D7">
        <v>6.12</v>
      </c>
      <c r="E7">
        <v>6.75</v>
      </c>
      <c r="F7">
        <v>7.98</v>
      </c>
    </row>
    <row r="9" spans="1:6" s="1" customFormat="1" ht="48" x14ac:dyDescent="0.2">
      <c r="A9" s="1" t="s">
        <v>6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</row>
    <row r="10" spans="1:6" x14ac:dyDescent="0.2">
      <c r="A10">
        <v>1</v>
      </c>
      <c r="B10">
        <v>2.11</v>
      </c>
      <c r="C10">
        <v>2.81</v>
      </c>
      <c r="D10">
        <v>3.67</v>
      </c>
      <c r="E10">
        <v>5.95</v>
      </c>
      <c r="F10">
        <v>4.93</v>
      </c>
    </row>
    <row r="11" spans="1:6" x14ac:dyDescent="0.2">
      <c r="A11">
        <v>2</v>
      </c>
      <c r="B11">
        <v>3.63</v>
      </c>
      <c r="C11">
        <v>2.86</v>
      </c>
      <c r="D11">
        <v>4.99</v>
      </c>
      <c r="E11">
        <v>4.79</v>
      </c>
      <c r="F11">
        <v>6.46</v>
      </c>
    </row>
    <row r="12" spans="1:6" x14ac:dyDescent="0.2">
      <c r="A12">
        <v>3</v>
      </c>
      <c r="B12">
        <v>3.51</v>
      </c>
      <c r="C12">
        <v>3.41</v>
      </c>
      <c r="D12">
        <v>5.99</v>
      </c>
      <c r="E12">
        <v>5.54</v>
      </c>
      <c r="F12">
        <v>5.65</v>
      </c>
    </row>
    <row r="13" spans="1:6" x14ac:dyDescent="0.2">
      <c r="A13">
        <v>4</v>
      </c>
      <c r="B13">
        <v>4.6100000000000003</v>
      </c>
      <c r="C13">
        <v>4.59</v>
      </c>
      <c r="D13">
        <v>5.12</v>
      </c>
      <c r="E13">
        <v>6.88</v>
      </c>
      <c r="F13">
        <v>5.66</v>
      </c>
    </row>
    <row r="14" spans="1:6" x14ac:dyDescent="0.2">
      <c r="A14">
        <v>5</v>
      </c>
      <c r="B14">
        <v>4.82</v>
      </c>
      <c r="C14">
        <v>4.9400000000000004</v>
      </c>
      <c r="D14">
        <v>5.41</v>
      </c>
      <c r="E14">
        <v>4.91</v>
      </c>
      <c r="F14">
        <v>5.71</v>
      </c>
    </row>
    <row r="15" spans="1:6" x14ac:dyDescent="0.2">
      <c r="A15">
        <v>6</v>
      </c>
      <c r="B15">
        <v>4.5199999999999996</v>
      </c>
      <c r="C15">
        <v>5.85</v>
      </c>
      <c r="D15">
        <v>5.44</v>
      </c>
      <c r="E15">
        <v>6.58</v>
      </c>
      <c r="F15">
        <v>7.95</v>
      </c>
    </row>
    <row r="17" spans="1:6" x14ac:dyDescent="0.2">
      <c r="A17" t="s">
        <v>7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</row>
    <row r="18" spans="1:6" x14ac:dyDescent="0.2">
      <c r="A18" t="s">
        <v>13</v>
      </c>
      <c r="B18">
        <v>2.72</v>
      </c>
      <c r="C18">
        <v>2.89</v>
      </c>
      <c r="D18">
        <v>3.63</v>
      </c>
      <c r="E18">
        <v>3.83</v>
      </c>
      <c r="F18">
        <v>3.47</v>
      </c>
    </row>
    <row r="19" spans="1:6" x14ac:dyDescent="0.2">
      <c r="A19" t="s">
        <v>8</v>
      </c>
      <c r="B19">
        <v>3.6</v>
      </c>
      <c r="C19">
        <v>3.84</v>
      </c>
      <c r="D19">
        <v>4.8499999999999996</v>
      </c>
      <c r="E19">
        <v>4.9800000000000004</v>
      </c>
      <c r="F19">
        <v>4.1900000000000004</v>
      </c>
    </row>
    <row r="20" spans="1:6" x14ac:dyDescent="0.2">
      <c r="A20" t="s">
        <v>9</v>
      </c>
      <c r="B20">
        <v>4.12</v>
      </c>
      <c r="C20">
        <v>5.85</v>
      </c>
      <c r="D20">
        <v>4.93</v>
      </c>
      <c r="E20">
        <v>7.32</v>
      </c>
      <c r="F20">
        <v>7.52</v>
      </c>
    </row>
    <row r="21" spans="1:6" x14ac:dyDescent="0.2">
      <c r="A21" t="s">
        <v>10</v>
      </c>
      <c r="B21">
        <v>5.01</v>
      </c>
      <c r="C21">
        <v>5.22</v>
      </c>
      <c r="D21">
        <v>6.52</v>
      </c>
      <c r="E21">
        <v>5.43</v>
      </c>
      <c r="F21">
        <v>6.97</v>
      </c>
    </row>
    <row r="22" spans="1:6" x14ac:dyDescent="0.2">
      <c r="A22" t="s">
        <v>11</v>
      </c>
      <c r="E22">
        <v>7.31</v>
      </c>
      <c r="F22">
        <v>7.56</v>
      </c>
    </row>
    <row r="23" spans="1:6" x14ac:dyDescent="0.2">
      <c r="A23" t="s">
        <v>12</v>
      </c>
      <c r="E23">
        <v>7.38</v>
      </c>
      <c r="F23">
        <v>8.61</v>
      </c>
    </row>
  </sheetData>
  <pageMargins left="0.7" right="0.7" top="0.75" bottom="0.75" header="0.3" footer="0.3"/>
  <pageSetup paperSize="9" orientation="portrait" horizontalDpi="0" verticalDpi="0"/>
  <ignoredErrors>
    <ignoredError sqref="A18" twoDigitTextYea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25032-CA4E-664B-A8E0-0723AFE677FA}">
  <dimension ref="A1:M21"/>
  <sheetViews>
    <sheetView workbookViewId="0">
      <selection activeCell="R50" sqref="R50"/>
    </sheetView>
  </sheetViews>
  <sheetFormatPr baseColWidth="10" defaultRowHeight="15" x14ac:dyDescent="0.2"/>
  <sheetData>
    <row r="1" spans="1:13" x14ac:dyDescent="0.2">
      <c r="A1" t="str">
        <f>SmellsByComplexity!A1</f>
        <v>Cyclomatic Complexity</v>
      </c>
      <c r="B1" t="str">
        <f>SmellsByComplexity!B1</f>
        <v>Baseline</v>
      </c>
      <c r="C1" t="str">
        <f>SmellsByComplexity!C1</f>
        <v>Falcon</v>
      </c>
      <c r="D1" t="str">
        <f>SmellsByComplexity!D1</f>
        <v>GeminiPro</v>
      </c>
      <c r="E1" t="str">
        <f>SmellsByComplexity!E1</f>
        <v>ChatGPT</v>
      </c>
      <c r="F1" t="str">
        <f>SmellsByComplexity!F1</f>
        <v>Codex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</row>
    <row r="2" spans="1:13" x14ac:dyDescent="0.2">
      <c r="A2">
        <f>SmellsByComplexity!A2</f>
        <v>1</v>
      </c>
      <c r="B2">
        <f>SmellsByComplexity!B2</f>
        <v>1.89</v>
      </c>
      <c r="C2">
        <f>SmellsByComplexity!C2</f>
        <v>1.56</v>
      </c>
      <c r="D2">
        <f>SmellsByComplexity!D2</f>
        <v>2.68</v>
      </c>
      <c r="E2">
        <f>SmellsByComplexity!E2</f>
        <v>4.1100000000000003</v>
      </c>
      <c r="F2">
        <f>SmellsByComplexity!F2</f>
        <v>4.92</v>
      </c>
      <c r="H2">
        <f t="shared" ref="H2:M17" si="0">A2</f>
        <v>1</v>
      </c>
      <c r="J2" s="2">
        <f>(C2-$B2)/$B2*100</f>
        <v>-17.460317460317455</v>
      </c>
      <c r="K2" s="2">
        <f t="shared" ref="K2:M7" si="1">(D2-$B2)/$B2*100</f>
        <v>41.798941798941811</v>
      </c>
      <c r="L2" s="2">
        <f t="shared" si="1"/>
        <v>117.46031746031751</v>
      </c>
      <c r="M2" s="2">
        <f t="shared" si="1"/>
        <v>160.31746031746036</v>
      </c>
    </row>
    <row r="3" spans="1:13" x14ac:dyDescent="0.2">
      <c r="A3">
        <f>SmellsByComplexity!A3</f>
        <v>2</v>
      </c>
      <c r="B3">
        <f>SmellsByComplexity!B3</f>
        <v>3.26</v>
      </c>
      <c r="C3">
        <f>SmellsByComplexity!C3</f>
        <v>2.88</v>
      </c>
      <c r="D3">
        <f>SmellsByComplexity!D3</f>
        <v>3.56</v>
      </c>
      <c r="E3">
        <f>SmellsByComplexity!E3</f>
        <v>4.38</v>
      </c>
      <c r="F3">
        <f>SmellsByComplexity!F3</f>
        <v>5.45</v>
      </c>
      <c r="H3">
        <f t="shared" si="0"/>
        <v>2</v>
      </c>
      <c r="J3" s="2">
        <f>(C3-$B3)/$B3*100</f>
        <v>-11.656441717791409</v>
      </c>
      <c r="K3" s="2">
        <f t="shared" si="1"/>
        <v>9.2024539877300704</v>
      </c>
      <c r="L3" s="2">
        <f t="shared" si="1"/>
        <v>34.355828220858903</v>
      </c>
      <c r="M3" s="2">
        <f t="shared" si="1"/>
        <v>67.177914110429455</v>
      </c>
    </row>
    <row r="4" spans="1:13" x14ac:dyDescent="0.2">
      <c r="A4">
        <f>SmellsByComplexity!A4</f>
        <v>3</v>
      </c>
      <c r="B4">
        <f>SmellsByComplexity!B4</f>
        <v>3.74</v>
      </c>
      <c r="C4">
        <f>SmellsByComplexity!C4</f>
        <v>3.25</v>
      </c>
      <c r="D4">
        <f>SmellsByComplexity!D4</f>
        <v>3.99</v>
      </c>
      <c r="E4">
        <f>SmellsByComplexity!E4</f>
        <v>4.29</v>
      </c>
      <c r="F4">
        <f>SmellsByComplexity!F4</f>
        <v>5.92</v>
      </c>
      <c r="H4">
        <f t="shared" si="0"/>
        <v>3</v>
      </c>
      <c r="J4" s="2">
        <f t="shared" ref="J4:J7" si="2">(C4-$B4)/$B4*100</f>
        <v>-13.101604278074872</v>
      </c>
      <c r="K4" s="2">
        <f t="shared" si="1"/>
        <v>6.6844919786096249</v>
      </c>
      <c r="L4" s="2">
        <f t="shared" si="1"/>
        <v>14.705882352941172</v>
      </c>
      <c r="M4" s="2">
        <f t="shared" si="1"/>
        <v>58.288770053475922</v>
      </c>
    </row>
    <row r="5" spans="1:13" x14ac:dyDescent="0.2">
      <c r="A5">
        <f>SmellsByComplexity!A5</f>
        <v>4</v>
      </c>
      <c r="B5">
        <f>SmellsByComplexity!B5</f>
        <v>3.55</v>
      </c>
      <c r="C5">
        <f>SmellsByComplexity!C5</f>
        <v>5.44</v>
      </c>
      <c r="D5">
        <f>SmellsByComplexity!D5</f>
        <v>5.14</v>
      </c>
      <c r="E5">
        <f>SmellsByComplexity!E5</f>
        <v>5.85</v>
      </c>
      <c r="F5">
        <f>SmellsByComplexity!F5</f>
        <v>6.81</v>
      </c>
      <c r="H5">
        <f t="shared" si="0"/>
        <v>4</v>
      </c>
      <c r="J5" s="2">
        <f t="shared" si="2"/>
        <v>53.239436619718326</v>
      </c>
      <c r="K5" s="2">
        <f t="shared" si="1"/>
        <v>44.788732394366193</v>
      </c>
      <c r="L5" s="2">
        <f t="shared" si="1"/>
        <v>64.788732394366207</v>
      </c>
      <c r="M5" s="2">
        <f t="shared" si="1"/>
        <v>91.83098591549296</v>
      </c>
    </row>
    <row r="6" spans="1:13" x14ac:dyDescent="0.2">
      <c r="A6">
        <f>SmellsByComplexity!A6</f>
        <v>5</v>
      </c>
      <c r="B6">
        <f>SmellsByComplexity!B6</f>
        <v>4.54</v>
      </c>
      <c r="C6">
        <f>SmellsByComplexity!C6</f>
        <v>5.46</v>
      </c>
      <c r="D6">
        <f>SmellsByComplexity!D6</f>
        <v>5.62</v>
      </c>
      <c r="E6">
        <f>SmellsByComplexity!E6</f>
        <v>6.31</v>
      </c>
      <c r="F6">
        <f>SmellsByComplexity!F6</f>
        <v>7.45</v>
      </c>
      <c r="H6">
        <f t="shared" si="0"/>
        <v>5</v>
      </c>
      <c r="J6" s="2">
        <f t="shared" si="2"/>
        <v>20.264317180616739</v>
      </c>
      <c r="K6" s="2">
        <f t="shared" si="1"/>
        <v>23.78854625550661</v>
      </c>
      <c r="L6" s="2">
        <f t="shared" si="1"/>
        <v>38.986784140969156</v>
      </c>
      <c r="M6" s="2">
        <f t="shared" si="1"/>
        <v>64.096916299559467</v>
      </c>
    </row>
    <row r="7" spans="1:13" x14ac:dyDescent="0.2">
      <c r="A7">
        <f>SmellsByComplexity!A7</f>
        <v>6</v>
      </c>
      <c r="B7">
        <f>SmellsByComplexity!B7</f>
        <v>4.74</v>
      </c>
      <c r="C7">
        <f>SmellsByComplexity!C7</f>
        <v>5.82</v>
      </c>
      <c r="D7">
        <f>SmellsByComplexity!D7</f>
        <v>6.12</v>
      </c>
      <c r="E7">
        <f>SmellsByComplexity!E7</f>
        <v>6.75</v>
      </c>
      <c r="F7">
        <f>SmellsByComplexity!F7</f>
        <v>7.98</v>
      </c>
      <c r="H7">
        <f t="shared" si="0"/>
        <v>6</v>
      </c>
      <c r="J7" s="2">
        <f t="shared" si="2"/>
        <v>22.784810126582279</v>
      </c>
      <c r="K7" s="2">
        <f t="shared" si="1"/>
        <v>29.113924050632907</v>
      </c>
      <c r="L7" s="2">
        <f t="shared" si="1"/>
        <v>42.405063291139236</v>
      </c>
      <c r="M7" s="2">
        <f t="shared" si="1"/>
        <v>68.35443037974683</v>
      </c>
    </row>
    <row r="8" spans="1:13" x14ac:dyDescent="0.2">
      <c r="A8" t="str">
        <f>SmellsByComplexity!A9</f>
        <v>Cognitive Complexity</v>
      </c>
      <c r="B8" t="str">
        <f>SmellsByComplexity!B9</f>
        <v>Baseline</v>
      </c>
      <c r="C8" t="str">
        <f>SmellsByComplexity!C9</f>
        <v>Falcon</v>
      </c>
      <c r="D8" t="str">
        <f>SmellsByComplexity!D9</f>
        <v>GeminiPro</v>
      </c>
      <c r="E8" t="str">
        <f>SmellsByComplexity!E9</f>
        <v>ChatGPT</v>
      </c>
      <c r="F8" t="str">
        <f>SmellsByComplexity!F9</f>
        <v>Codex</v>
      </c>
      <c r="H8" t="str">
        <f t="shared" si="0"/>
        <v>Cognitive Complexity</v>
      </c>
      <c r="I8" t="str">
        <f t="shared" si="0"/>
        <v>Baseline</v>
      </c>
      <c r="J8" s="2" t="str">
        <f t="shared" si="0"/>
        <v>Falcon</v>
      </c>
      <c r="K8" s="2" t="str">
        <f t="shared" si="0"/>
        <v>GeminiPro</v>
      </c>
      <c r="L8" s="2" t="str">
        <f t="shared" si="0"/>
        <v>ChatGPT</v>
      </c>
      <c r="M8" s="2" t="str">
        <f t="shared" si="0"/>
        <v>Codex</v>
      </c>
    </row>
    <row r="9" spans="1:13" x14ac:dyDescent="0.2">
      <c r="A9">
        <f>SmellsByComplexity!A10</f>
        <v>1</v>
      </c>
      <c r="B9">
        <f>SmellsByComplexity!B10</f>
        <v>2.11</v>
      </c>
      <c r="C9">
        <f>SmellsByComplexity!C10</f>
        <v>2.81</v>
      </c>
      <c r="D9">
        <f>SmellsByComplexity!D10</f>
        <v>3.67</v>
      </c>
      <c r="E9">
        <f>SmellsByComplexity!E10</f>
        <v>5.95</v>
      </c>
      <c r="F9">
        <f>SmellsByComplexity!F10</f>
        <v>4.93</v>
      </c>
      <c r="H9">
        <f t="shared" si="0"/>
        <v>1</v>
      </c>
      <c r="J9" s="2">
        <f t="shared" ref="J9:M14" si="3">(C9-$B9)/$B9*100</f>
        <v>33.175355450236978</v>
      </c>
      <c r="K9" s="2">
        <f t="shared" si="3"/>
        <v>73.933649289099534</v>
      </c>
      <c r="L9" s="2">
        <f t="shared" si="3"/>
        <v>181.99052132701425</v>
      </c>
      <c r="M9" s="2">
        <f t="shared" si="3"/>
        <v>133.64928909952607</v>
      </c>
    </row>
    <row r="10" spans="1:13" x14ac:dyDescent="0.2">
      <c r="A10">
        <f>SmellsByComplexity!A11</f>
        <v>2</v>
      </c>
      <c r="B10">
        <f>SmellsByComplexity!B11</f>
        <v>3.63</v>
      </c>
      <c r="C10">
        <f>SmellsByComplexity!C11</f>
        <v>2.86</v>
      </c>
      <c r="D10">
        <f>SmellsByComplexity!D11</f>
        <v>4.99</v>
      </c>
      <c r="E10">
        <f>SmellsByComplexity!E11</f>
        <v>4.79</v>
      </c>
      <c r="F10">
        <f>SmellsByComplexity!F11</f>
        <v>6.46</v>
      </c>
      <c r="H10">
        <f t="shared" si="0"/>
        <v>2</v>
      </c>
      <c r="J10" s="2">
        <f t="shared" si="3"/>
        <v>-21.212121212121211</v>
      </c>
      <c r="K10" s="2">
        <f t="shared" si="3"/>
        <v>37.465564738292024</v>
      </c>
      <c r="L10" s="2">
        <f t="shared" si="3"/>
        <v>31.955922865013779</v>
      </c>
      <c r="M10" s="2">
        <f t="shared" si="3"/>
        <v>77.96143250688705</v>
      </c>
    </row>
    <row r="11" spans="1:13" x14ac:dyDescent="0.2">
      <c r="A11">
        <f>SmellsByComplexity!A12</f>
        <v>3</v>
      </c>
      <c r="B11">
        <f>SmellsByComplexity!B12</f>
        <v>3.51</v>
      </c>
      <c r="C11">
        <f>SmellsByComplexity!C12</f>
        <v>3.41</v>
      </c>
      <c r="D11">
        <f>SmellsByComplexity!D12</f>
        <v>5.99</v>
      </c>
      <c r="E11">
        <f>SmellsByComplexity!E12</f>
        <v>5.54</v>
      </c>
      <c r="F11">
        <f>SmellsByComplexity!F12</f>
        <v>5.65</v>
      </c>
      <c r="H11">
        <f t="shared" si="0"/>
        <v>3</v>
      </c>
      <c r="J11" s="2">
        <f t="shared" si="3"/>
        <v>-2.8490028490028392</v>
      </c>
      <c r="K11" s="2">
        <f t="shared" si="3"/>
        <v>70.65527065527067</v>
      </c>
      <c r="L11" s="2">
        <f t="shared" si="3"/>
        <v>57.834757834757845</v>
      </c>
      <c r="M11" s="2">
        <f t="shared" si="3"/>
        <v>60.968660968660991</v>
      </c>
    </row>
    <row r="12" spans="1:13" x14ac:dyDescent="0.2">
      <c r="A12">
        <f>SmellsByComplexity!A13</f>
        <v>4</v>
      </c>
      <c r="B12">
        <f>SmellsByComplexity!B13</f>
        <v>4.6100000000000003</v>
      </c>
      <c r="C12">
        <f>SmellsByComplexity!C13</f>
        <v>4.59</v>
      </c>
      <c r="D12">
        <f>SmellsByComplexity!D13</f>
        <v>5.12</v>
      </c>
      <c r="E12">
        <f>SmellsByComplexity!E13</f>
        <v>6.88</v>
      </c>
      <c r="F12">
        <f>SmellsByComplexity!F13</f>
        <v>5.66</v>
      </c>
      <c r="H12">
        <f t="shared" si="0"/>
        <v>4</v>
      </c>
      <c r="J12" s="2">
        <f t="shared" si="3"/>
        <v>-0.43383947939263473</v>
      </c>
      <c r="K12" s="2">
        <f t="shared" si="3"/>
        <v>11.062906724511926</v>
      </c>
      <c r="L12" s="2">
        <f t="shared" si="3"/>
        <v>49.240780911062892</v>
      </c>
      <c r="M12" s="2">
        <f t="shared" si="3"/>
        <v>22.776572668112792</v>
      </c>
    </row>
    <row r="13" spans="1:13" x14ac:dyDescent="0.2">
      <c r="A13">
        <f>SmellsByComplexity!A14</f>
        <v>5</v>
      </c>
      <c r="B13">
        <f>SmellsByComplexity!B14</f>
        <v>4.82</v>
      </c>
      <c r="C13">
        <f>SmellsByComplexity!C14</f>
        <v>4.9400000000000004</v>
      </c>
      <c r="D13">
        <f>SmellsByComplexity!D14</f>
        <v>5.41</v>
      </c>
      <c r="E13">
        <f>SmellsByComplexity!E14</f>
        <v>4.91</v>
      </c>
      <c r="F13">
        <f>SmellsByComplexity!F14</f>
        <v>5.71</v>
      </c>
      <c r="H13">
        <f t="shared" si="0"/>
        <v>5</v>
      </c>
      <c r="J13" s="2">
        <f t="shared" si="3"/>
        <v>2.4896265560165993</v>
      </c>
      <c r="K13" s="2">
        <f t="shared" si="3"/>
        <v>12.240663900414935</v>
      </c>
      <c r="L13" s="2">
        <f t="shared" si="3"/>
        <v>1.8672199170124451</v>
      </c>
      <c r="M13" s="2">
        <f t="shared" si="3"/>
        <v>18.464730290456423</v>
      </c>
    </row>
    <row r="14" spans="1:13" x14ac:dyDescent="0.2">
      <c r="A14">
        <f>SmellsByComplexity!A15</f>
        <v>6</v>
      </c>
      <c r="B14">
        <f>SmellsByComplexity!B15</f>
        <v>4.5199999999999996</v>
      </c>
      <c r="C14">
        <f>SmellsByComplexity!C15</f>
        <v>5.85</v>
      </c>
      <c r="D14">
        <f>SmellsByComplexity!D15</f>
        <v>5.44</v>
      </c>
      <c r="E14">
        <f>SmellsByComplexity!E15</f>
        <v>6.58</v>
      </c>
      <c r="F14">
        <f>SmellsByComplexity!F15</f>
        <v>7.95</v>
      </c>
      <c r="H14">
        <f t="shared" si="0"/>
        <v>6</v>
      </c>
      <c r="J14" s="2">
        <f t="shared" si="3"/>
        <v>29.424778761061955</v>
      </c>
      <c r="K14" s="2">
        <f t="shared" si="3"/>
        <v>20.353982300884976</v>
      </c>
      <c r="L14" s="2">
        <f t="shared" si="3"/>
        <v>45.57522123893807</v>
      </c>
      <c r="M14" s="2">
        <f t="shared" si="3"/>
        <v>75.88495575221242</v>
      </c>
    </row>
    <row r="15" spans="1:13" x14ac:dyDescent="0.2">
      <c r="A15" t="str">
        <f>SmellsByComplexity!A17</f>
        <v>LoC</v>
      </c>
      <c r="B15" t="str">
        <f>SmellsByComplexity!B17</f>
        <v>Baseline</v>
      </c>
      <c r="C15" t="str">
        <f>SmellsByComplexity!C17</f>
        <v>Falcon</v>
      </c>
      <c r="D15" t="str">
        <f>SmellsByComplexity!D17</f>
        <v>GeminiPro</v>
      </c>
      <c r="E15" t="str">
        <f>SmellsByComplexity!E17</f>
        <v>ChatGPT</v>
      </c>
      <c r="F15" t="str">
        <f>SmellsByComplexity!F17</f>
        <v>Codex</v>
      </c>
      <c r="H15" t="str">
        <f t="shared" si="0"/>
        <v>LoC</v>
      </c>
      <c r="I15" t="str">
        <f t="shared" si="0"/>
        <v>Baseline</v>
      </c>
      <c r="J15" s="2" t="str">
        <f t="shared" si="0"/>
        <v>Falcon</v>
      </c>
      <c r="K15" s="2" t="str">
        <f t="shared" si="0"/>
        <v>GeminiPro</v>
      </c>
      <c r="L15" s="2" t="str">
        <f t="shared" si="0"/>
        <v>ChatGPT</v>
      </c>
      <c r="M15" s="2" t="str">
        <f t="shared" si="0"/>
        <v>Codex</v>
      </c>
    </row>
    <row r="16" spans="1:13" x14ac:dyDescent="0.2">
      <c r="A16" t="str">
        <f>SmellsByComplexity!A18</f>
        <v>1-50</v>
      </c>
      <c r="B16">
        <f>SmellsByComplexity!B18</f>
        <v>2.72</v>
      </c>
      <c r="C16">
        <f>SmellsByComplexity!C18</f>
        <v>2.89</v>
      </c>
      <c r="D16">
        <f>SmellsByComplexity!D18</f>
        <v>3.63</v>
      </c>
      <c r="E16">
        <f>SmellsByComplexity!E18</f>
        <v>3.83</v>
      </c>
      <c r="F16">
        <f>SmellsByComplexity!F18</f>
        <v>3.47</v>
      </c>
      <c r="H16" t="str">
        <f t="shared" si="0"/>
        <v>1-50</v>
      </c>
      <c r="J16" s="2">
        <f t="shared" ref="J16:M21" si="4">(C16-$B16)/$B16*100</f>
        <v>6.2499999999999973</v>
      </c>
      <c r="K16" s="2">
        <f t="shared" si="4"/>
        <v>33.45588235294116</v>
      </c>
      <c r="L16" s="2">
        <f t="shared" si="4"/>
        <v>40.808823529411761</v>
      </c>
      <c r="M16" s="2">
        <f t="shared" si="4"/>
        <v>27.573529411764703</v>
      </c>
    </row>
    <row r="17" spans="1:13" x14ac:dyDescent="0.2">
      <c r="A17" t="str">
        <f>SmellsByComplexity!A19</f>
        <v>51-100</v>
      </c>
      <c r="B17">
        <f>SmellsByComplexity!B19</f>
        <v>3.6</v>
      </c>
      <c r="C17">
        <f>SmellsByComplexity!C19</f>
        <v>3.84</v>
      </c>
      <c r="D17">
        <f>SmellsByComplexity!D19</f>
        <v>4.8499999999999996</v>
      </c>
      <c r="E17">
        <f>SmellsByComplexity!E19</f>
        <v>4.9800000000000004</v>
      </c>
      <c r="F17">
        <f>SmellsByComplexity!F19</f>
        <v>4.1900000000000004</v>
      </c>
      <c r="H17" t="str">
        <f t="shared" si="0"/>
        <v>51-100</v>
      </c>
      <c r="J17" s="2">
        <f t="shared" si="4"/>
        <v>6.6666666666666599</v>
      </c>
      <c r="K17" s="2">
        <f t="shared" si="4"/>
        <v>34.722222222222207</v>
      </c>
      <c r="L17" s="2">
        <f t="shared" si="4"/>
        <v>38.333333333333343</v>
      </c>
      <c r="M17" s="2">
        <f t="shared" si="4"/>
        <v>16.388888888888896</v>
      </c>
    </row>
    <row r="18" spans="1:13" x14ac:dyDescent="0.2">
      <c r="A18" t="str">
        <f>SmellsByComplexity!A20</f>
        <v>101-150</v>
      </c>
      <c r="B18">
        <f>SmellsByComplexity!B20</f>
        <v>4.12</v>
      </c>
      <c r="C18">
        <f>SmellsByComplexity!C20</f>
        <v>5.85</v>
      </c>
      <c r="D18">
        <f>SmellsByComplexity!D20</f>
        <v>4.93</v>
      </c>
      <c r="E18">
        <f>SmellsByComplexity!E20</f>
        <v>7.32</v>
      </c>
      <c r="F18">
        <f>SmellsByComplexity!F20</f>
        <v>7.52</v>
      </c>
      <c r="H18" t="str">
        <f t="shared" ref="H18:H21" si="5">A18</f>
        <v>101-150</v>
      </c>
      <c r="J18" s="2">
        <f t="shared" si="4"/>
        <v>41.990291262135912</v>
      </c>
      <c r="K18" s="2">
        <f t="shared" si="4"/>
        <v>19.660194174757272</v>
      </c>
      <c r="L18" s="2">
        <f t="shared" si="4"/>
        <v>77.669902912621353</v>
      </c>
      <c r="M18" s="2">
        <f t="shared" si="4"/>
        <v>82.524271844660177</v>
      </c>
    </row>
    <row r="19" spans="1:13" x14ac:dyDescent="0.2">
      <c r="A19" t="str">
        <f>SmellsByComplexity!A21</f>
        <v>151-200</v>
      </c>
      <c r="B19">
        <f>SmellsByComplexity!B21</f>
        <v>5.01</v>
      </c>
      <c r="C19">
        <f>SmellsByComplexity!C21</f>
        <v>5.22</v>
      </c>
      <c r="D19">
        <f>SmellsByComplexity!D21</f>
        <v>6.52</v>
      </c>
      <c r="E19">
        <f>SmellsByComplexity!E21</f>
        <v>5.43</v>
      </c>
      <c r="F19">
        <f>SmellsByComplexity!F21</f>
        <v>6.97</v>
      </c>
      <c r="H19" t="str">
        <f t="shared" si="5"/>
        <v>151-200</v>
      </c>
      <c r="J19" s="2">
        <f t="shared" si="4"/>
        <v>4.1916167664670656</v>
      </c>
      <c r="K19" s="2">
        <f t="shared" si="4"/>
        <v>30.139720558882232</v>
      </c>
      <c r="L19" s="2">
        <f t="shared" si="4"/>
        <v>8.3832335329341312</v>
      </c>
      <c r="M19" s="2">
        <f t="shared" si="4"/>
        <v>39.121756487025948</v>
      </c>
    </row>
    <row r="20" spans="1:13" x14ac:dyDescent="0.2">
      <c r="A20" t="str">
        <f>SmellsByComplexity!A22</f>
        <v>201-250</v>
      </c>
      <c r="B20">
        <f>SmellsByComplexity!B22</f>
        <v>0</v>
      </c>
      <c r="C20">
        <f>SmellsByComplexity!C22</f>
        <v>0</v>
      </c>
      <c r="D20">
        <f>SmellsByComplexity!D22</f>
        <v>0</v>
      </c>
      <c r="E20">
        <f>SmellsByComplexity!E22</f>
        <v>7.31</v>
      </c>
      <c r="F20">
        <f>SmellsByComplexity!F22</f>
        <v>7.56</v>
      </c>
      <c r="H20" t="str">
        <f t="shared" si="5"/>
        <v>201-250</v>
      </c>
      <c r="J20" s="2" t="e">
        <f t="shared" si="4"/>
        <v>#DIV/0!</v>
      </c>
      <c r="K20" s="2" t="e">
        <f t="shared" si="4"/>
        <v>#DIV/0!</v>
      </c>
      <c r="L20" s="2" t="e">
        <f t="shared" si="4"/>
        <v>#DIV/0!</v>
      </c>
      <c r="M20" s="2" t="e">
        <f t="shared" si="4"/>
        <v>#DIV/0!</v>
      </c>
    </row>
    <row r="21" spans="1:13" x14ac:dyDescent="0.2">
      <c r="A21" t="str">
        <f>SmellsByComplexity!A23</f>
        <v>251-300</v>
      </c>
      <c r="B21">
        <f>SmellsByComplexity!B23</f>
        <v>0</v>
      </c>
      <c r="C21">
        <f>SmellsByComplexity!C23</f>
        <v>0</v>
      </c>
      <c r="D21">
        <f>SmellsByComplexity!D23</f>
        <v>0</v>
      </c>
      <c r="E21">
        <f>SmellsByComplexity!E23</f>
        <v>7.38</v>
      </c>
      <c r="F21">
        <f>SmellsByComplexity!F23</f>
        <v>8.61</v>
      </c>
      <c r="H21" t="str">
        <f t="shared" si="5"/>
        <v>251-300</v>
      </c>
      <c r="J21" s="2" t="e">
        <f t="shared" si="4"/>
        <v>#DIV/0!</v>
      </c>
      <c r="K21" s="2" t="e">
        <f t="shared" si="4"/>
        <v>#DIV/0!</v>
      </c>
      <c r="L21" s="2" t="e">
        <f t="shared" si="4"/>
        <v>#DIV/0!</v>
      </c>
      <c r="M21" s="2" t="e">
        <f t="shared" si="4"/>
        <v>#DIV/0!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22F7-7D9E-BD42-AE9E-689ECD84DD19}">
  <dimension ref="A1:G29"/>
  <sheetViews>
    <sheetView workbookViewId="0">
      <selection activeCell="L26" sqref="L26"/>
    </sheetView>
  </sheetViews>
  <sheetFormatPr baseColWidth="10" defaultRowHeight="15" x14ac:dyDescent="0.2"/>
  <sheetData>
    <row r="1" spans="1:7" s="1" customFormat="1" ht="32" x14ac:dyDescent="0.2">
      <c r="A1" s="9" t="str">
        <f>SmellsByComplexity!A1</f>
        <v>Cyclomatic Complexity</v>
      </c>
      <c r="B1" s="9" t="str">
        <f>SmellsByComplexity!B1</f>
        <v>Baseline</v>
      </c>
      <c r="C1" s="9" t="str">
        <f>SmellsByComplexity!C1</f>
        <v>Falcon</v>
      </c>
      <c r="D1" s="9" t="str">
        <f>SmellsByComplexity!D1</f>
        <v>GeminiPro</v>
      </c>
      <c r="E1" s="9" t="str">
        <f>SmellsByComplexity!E1</f>
        <v>ChatGPT</v>
      </c>
      <c r="F1" s="10" t="str">
        <f>SmellsByComplexity!F1</f>
        <v>Codex</v>
      </c>
      <c r="G1" s="9" t="s">
        <v>21</v>
      </c>
    </row>
    <row r="2" spans="1:7" x14ac:dyDescent="0.2">
      <c r="A2" s="3">
        <f>SmellsByComplexity!A2</f>
        <v>1</v>
      </c>
      <c r="B2" s="3">
        <f>SmellsByComplexity!B2</f>
        <v>1.89</v>
      </c>
      <c r="C2" s="3">
        <f>SmellsByComplexity!C2</f>
        <v>1.56</v>
      </c>
      <c r="D2" s="3">
        <f>SmellsByComplexity!D2</f>
        <v>2.68</v>
      </c>
      <c r="E2" s="3">
        <f>SmellsByComplexity!E2</f>
        <v>4.1100000000000003</v>
      </c>
      <c r="F2" s="4">
        <f>SmellsByComplexity!F2</f>
        <v>4.92</v>
      </c>
      <c r="G2" s="3">
        <f>AVERAGE(B2:F2)</f>
        <v>3.0320000000000005</v>
      </c>
    </row>
    <row r="3" spans="1:7" x14ac:dyDescent="0.2">
      <c r="A3" s="3">
        <f>SmellsByComplexity!A3</f>
        <v>2</v>
      </c>
      <c r="B3" s="3">
        <f>SmellsByComplexity!B3</f>
        <v>3.26</v>
      </c>
      <c r="C3" s="3">
        <f>SmellsByComplexity!C3</f>
        <v>2.88</v>
      </c>
      <c r="D3" s="3">
        <f>SmellsByComplexity!D3</f>
        <v>3.56</v>
      </c>
      <c r="E3" s="3">
        <f>SmellsByComplexity!E3</f>
        <v>4.38</v>
      </c>
      <c r="F3" s="4">
        <f>SmellsByComplexity!F3</f>
        <v>5.45</v>
      </c>
      <c r="G3" s="3">
        <f t="shared" ref="G3:G8" si="0">AVERAGE(B3:F3)</f>
        <v>3.9059999999999997</v>
      </c>
    </row>
    <row r="4" spans="1:7" x14ac:dyDescent="0.2">
      <c r="A4" s="3">
        <f>SmellsByComplexity!A4</f>
        <v>3</v>
      </c>
      <c r="B4" s="3">
        <f>SmellsByComplexity!B4</f>
        <v>3.74</v>
      </c>
      <c r="C4" s="3">
        <f>SmellsByComplexity!C4</f>
        <v>3.25</v>
      </c>
      <c r="D4" s="3">
        <f>SmellsByComplexity!D4</f>
        <v>3.99</v>
      </c>
      <c r="E4" s="3">
        <f>SmellsByComplexity!E4</f>
        <v>4.29</v>
      </c>
      <c r="F4" s="4">
        <f>SmellsByComplexity!F4</f>
        <v>5.92</v>
      </c>
      <c r="G4" s="3">
        <f t="shared" si="0"/>
        <v>4.2379999999999995</v>
      </c>
    </row>
    <row r="5" spans="1:7" x14ac:dyDescent="0.2">
      <c r="A5" s="3">
        <f>SmellsByComplexity!A5</f>
        <v>4</v>
      </c>
      <c r="B5" s="3">
        <f>SmellsByComplexity!B5</f>
        <v>3.55</v>
      </c>
      <c r="C5" s="3">
        <f>SmellsByComplexity!C5</f>
        <v>5.44</v>
      </c>
      <c r="D5" s="3">
        <f>SmellsByComplexity!D5</f>
        <v>5.14</v>
      </c>
      <c r="E5" s="3">
        <f>SmellsByComplexity!E5</f>
        <v>5.85</v>
      </c>
      <c r="F5" s="4">
        <f>SmellsByComplexity!F5</f>
        <v>6.81</v>
      </c>
      <c r="G5" s="3">
        <f t="shared" si="0"/>
        <v>5.3579999999999988</v>
      </c>
    </row>
    <row r="6" spans="1:7" x14ac:dyDescent="0.2">
      <c r="A6" s="3">
        <f>SmellsByComplexity!A6</f>
        <v>5</v>
      </c>
      <c r="B6" s="3">
        <f>SmellsByComplexity!B6</f>
        <v>4.54</v>
      </c>
      <c r="C6" s="3">
        <f>SmellsByComplexity!C6</f>
        <v>5.46</v>
      </c>
      <c r="D6" s="3">
        <f>SmellsByComplexity!D6</f>
        <v>5.62</v>
      </c>
      <c r="E6" s="3">
        <f>SmellsByComplexity!E6</f>
        <v>6.31</v>
      </c>
      <c r="F6" s="4">
        <f>SmellsByComplexity!F6</f>
        <v>7.45</v>
      </c>
      <c r="G6" s="3">
        <f t="shared" si="0"/>
        <v>5.8759999999999994</v>
      </c>
    </row>
    <row r="7" spans="1:7" x14ac:dyDescent="0.2">
      <c r="A7" s="3">
        <f>SmellsByComplexity!A7</f>
        <v>6</v>
      </c>
      <c r="B7" s="3">
        <f>SmellsByComplexity!B7</f>
        <v>4.74</v>
      </c>
      <c r="C7" s="3">
        <f>SmellsByComplexity!C7</f>
        <v>5.82</v>
      </c>
      <c r="D7" s="3">
        <f>SmellsByComplexity!D7</f>
        <v>6.12</v>
      </c>
      <c r="E7" s="3">
        <f>SmellsByComplexity!E7</f>
        <v>6.75</v>
      </c>
      <c r="F7" s="4">
        <f>SmellsByComplexity!F7</f>
        <v>7.98</v>
      </c>
      <c r="G7" s="3">
        <f t="shared" si="0"/>
        <v>6.282</v>
      </c>
    </row>
    <row r="8" spans="1:7" x14ac:dyDescent="0.2">
      <c r="A8" s="5" t="s">
        <v>20</v>
      </c>
      <c r="B8" s="6">
        <f>CORREL($A2:$A7,B2:B7)</f>
        <v>0.93439530884701405</v>
      </c>
      <c r="C8" s="6">
        <f t="shared" ref="C8:F8" si="1">CORREL($A2:$A7,C2:C7)</f>
        <v>0.9555304065972744</v>
      </c>
      <c r="D8" s="6">
        <f t="shared" si="1"/>
        <v>0.99158767874054199</v>
      </c>
      <c r="E8" s="6">
        <f t="shared" si="1"/>
        <v>0.94850862831324489</v>
      </c>
      <c r="F8" s="6">
        <f t="shared" si="1"/>
        <v>0.99623605862579279</v>
      </c>
      <c r="G8" s="6">
        <f t="shared" si="0"/>
        <v>0.96525161622477351</v>
      </c>
    </row>
    <row r="9" spans="1:7" s="1" customFormat="1" ht="32" x14ac:dyDescent="0.2">
      <c r="A9" s="9" t="str">
        <f>SmellsByComplexity!A9</f>
        <v>Cognitive Complexity</v>
      </c>
      <c r="B9" s="9" t="str">
        <f>SmellsByComplexity!B9</f>
        <v>Baseline</v>
      </c>
      <c r="C9" s="9" t="str">
        <f>SmellsByComplexity!C9</f>
        <v>Falcon</v>
      </c>
      <c r="D9" s="9" t="str">
        <f>SmellsByComplexity!D9</f>
        <v>GeminiPro</v>
      </c>
      <c r="E9" s="9" t="str">
        <f>SmellsByComplexity!E9</f>
        <v>ChatGPT</v>
      </c>
      <c r="F9" s="10" t="str">
        <f>SmellsByComplexity!F9</f>
        <v>Codex</v>
      </c>
      <c r="G9" s="9" t="s">
        <v>21</v>
      </c>
    </row>
    <row r="10" spans="1:7" x14ac:dyDescent="0.2">
      <c r="A10" s="3">
        <f>SmellsByComplexity!A10</f>
        <v>1</v>
      </c>
      <c r="B10" s="3">
        <f>SmellsByComplexity!B10</f>
        <v>2.11</v>
      </c>
      <c r="C10" s="3">
        <f>SmellsByComplexity!C10</f>
        <v>2.81</v>
      </c>
      <c r="D10" s="3">
        <f>SmellsByComplexity!D10</f>
        <v>3.67</v>
      </c>
      <c r="E10" s="3">
        <f>SmellsByComplexity!E10</f>
        <v>5.95</v>
      </c>
      <c r="F10" s="4">
        <f>SmellsByComplexity!F10</f>
        <v>4.93</v>
      </c>
      <c r="G10" s="3">
        <f t="shared" ref="G10:G24" si="2">AVERAGE(B10:F10)</f>
        <v>3.8939999999999997</v>
      </c>
    </row>
    <row r="11" spans="1:7" x14ac:dyDescent="0.2">
      <c r="A11" s="3">
        <f>SmellsByComplexity!A11</f>
        <v>2</v>
      </c>
      <c r="B11" s="3">
        <f>SmellsByComplexity!B11</f>
        <v>3.63</v>
      </c>
      <c r="C11" s="3">
        <f>SmellsByComplexity!C11</f>
        <v>2.86</v>
      </c>
      <c r="D11" s="3">
        <f>SmellsByComplexity!D11</f>
        <v>4.99</v>
      </c>
      <c r="E11" s="3">
        <f>SmellsByComplexity!E11</f>
        <v>4.79</v>
      </c>
      <c r="F11" s="4">
        <f>SmellsByComplexity!F11</f>
        <v>6.46</v>
      </c>
      <c r="G11" s="3">
        <f t="shared" si="2"/>
        <v>4.5460000000000003</v>
      </c>
    </row>
    <row r="12" spans="1:7" x14ac:dyDescent="0.2">
      <c r="A12" s="3">
        <f>SmellsByComplexity!A12</f>
        <v>3</v>
      </c>
      <c r="B12" s="3">
        <f>SmellsByComplexity!B12</f>
        <v>3.51</v>
      </c>
      <c r="C12" s="3">
        <f>SmellsByComplexity!C12</f>
        <v>3.41</v>
      </c>
      <c r="D12" s="3">
        <f>SmellsByComplexity!D12</f>
        <v>5.99</v>
      </c>
      <c r="E12" s="3">
        <f>SmellsByComplexity!E12</f>
        <v>5.54</v>
      </c>
      <c r="F12" s="4">
        <f>SmellsByComplexity!F12</f>
        <v>5.65</v>
      </c>
      <c r="G12" s="3">
        <f t="shared" si="2"/>
        <v>4.82</v>
      </c>
    </row>
    <row r="13" spans="1:7" x14ac:dyDescent="0.2">
      <c r="A13" s="3">
        <f>SmellsByComplexity!A13</f>
        <v>4</v>
      </c>
      <c r="B13" s="3">
        <f>SmellsByComplexity!B13</f>
        <v>4.6100000000000003</v>
      </c>
      <c r="C13" s="3">
        <f>SmellsByComplexity!C13</f>
        <v>4.59</v>
      </c>
      <c r="D13" s="3">
        <f>SmellsByComplexity!D13</f>
        <v>5.12</v>
      </c>
      <c r="E13" s="3">
        <f>SmellsByComplexity!E13</f>
        <v>6.88</v>
      </c>
      <c r="F13" s="4">
        <f>SmellsByComplexity!F13</f>
        <v>5.66</v>
      </c>
      <c r="G13" s="3">
        <f t="shared" si="2"/>
        <v>5.3719999999999999</v>
      </c>
    </row>
    <row r="14" spans="1:7" x14ac:dyDescent="0.2">
      <c r="A14" s="3">
        <f>SmellsByComplexity!A14</f>
        <v>5</v>
      </c>
      <c r="B14" s="3">
        <f>SmellsByComplexity!B14</f>
        <v>4.82</v>
      </c>
      <c r="C14" s="3">
        <f>SmellsByComplexity!C14</f>
        <v>4.9400000000000004</v>
      </c>
      <c r="D14" s="3">
        <f>SmellsByComplexity!D14</f>
        <v>5.41</v>
      </c>
      <c r="E14" s="3">
        <f>SmellsByComplexity!E14</f>
        <v>4.91</v>
      </c>
      <c r="F14" s="4">
        <f>SmellsByComplexity!F14</f>
        <v>5.71</v>
      </c>
      <c r="G14" s="3">
        <f t="shared" si="2"/>
        <v>5.1580000000000004</v>
      </c>
    </row>
    <row r="15" spans="1:7" x14ac:dyDescent="0.2">
      <c r="A15" s="3">
        <f>SmellsByComplexity!A15</f>
        <v>6</v>
      </c>
      <c r="B15" s="3">
        <f>SmellsByComplexity!B15</f>
        <v>4.5199999999999996</v>
      </c>
      <c r="C15" s="3">
        <f>SmellsByComplexity!C15</f>
        <v>5.85</v>
      </c>
      <c r="D15" s="3">
        <f>SmellsByComplexity!D15</f>
        <v>5.44</v>
      </c>
      <c r="E15" s="3">
        <f>SmellsByComplexity!E15</f>
        <v>6.58</v>
      </c>
      <c r="F15" s="4">
        <f>SmellsByComplexity!F15</f>
        <v>7.95</v>
      </c>
      <c r="G15" s="3">
        <f t="shared" si="2"/>
        <v>6.0679999999999996</v>
      </c>
    </row>
    <row r="16" spans="1:7" x14ac:dyDescent="0.2">
      <c r="A16" s="5" t="s">
        <v>20</v>
      </c>
      <c r="B16" s="6">
        <f>CORREL($A10:$A15,B10:B15)</f>
        <v>0.87998374929595546</v>
      </c>
      <c r="C16" s="6">
        <f t="shared" ref="C16:F16" si="3">CORREL($A10:$A15,C10:C15)</f>
        <v>0.97540662499780895</v>
      </c>
      <c r="D16" s="6">
        <f t="shared" si="3"/>
        <v>0.63122156544082875</v>
      </c>
      <c r="E16" s="6">
        <f t="shared" si="3"/>
        <v>0.30245555370690891</v>
      </c>
      <c r="F16" s="6">
        <f t="shared" si="3"/>
        <v>0.6578267595272872</v>
      </c>
      <c r="G16" s="6">
        <f t="shared" si="2"/>
        <v>0.68937885059375792</v>
      </c>
    </row>
    <row r="17" spans="1:7" x14ac:dyDescent="0.2">
      <c r="A17" s="11" t="str">
        <f>SmellsByComplexity!A17</f>
        <v>LoC</v>
      </c>
      <c r="B17" s="11" t="str">
        <f>SmellsByComplexity!B17</f>
        <v>Baseline</v>
      </c>
      <c r="C17" s="11" t="str">
        <f>SmellsByComplexity!C17</f>
        <v>Falcon</v>
      </c>
      <c r="D17" s="11" t="str">
        <f>SmellsByComplexity!D17</f>
        <v>GeminiPro</v>
      </c>
      <c r="E17" s="11" t="str">
        <f>SmellsByComplexity!E17</f>
        <v>ChatGPT</v>
      </c>
      <c r="F17" s="12" t="str">
        <f>SmellsByComplexity!F17</f>
        <v>Codex</v>
      </c>
      <c r="G17" s="11" t="s">
        <v>21</v>
      </c>
    </row>
    <row r="18" spans="1:7" x14ac:dyDescent="0.2">
      <c r="A18" s="3" t="str">
        <f>SmellsByComplexity!A18</f>
        <v>1-50</v>
      </c>
      <c r="B18" s="3">
        <f>SmellsByComplexity!B18</f>
        <v>2.72</v>
      </c>
      <c r="C18" s="3">
        <f>SmellsByComplexity!C18</f>
        <v>2.89</v>
      </c>
      <c r="D18" s="3">
        <f>SmellsByComplexity!D18</f>
        <v>3.63</v>
      </c>
      <c r="E18" s="3">
        <f>SmellsByComplexity!E18</f>
        <v>3.83</v>
      </c>
      <c r="F18" s="4">
        <f>SmellsByComplexity!F18</f>
        <v>3.47</v>
      </c>
      <c r="G18" s="3">
        <f t="shared" si="2"/>
        <v>3.3079999999999998</v>
      </c>
    </row>
    <row r="19" spans="1:7" x14ac:dyDescent="0.2">
      <c r="A19" s="3" t="str">
        <f>SmellsByComplexity!A19</f>
        <v>51-100</v>
      </c>
      <c r="B19" s="3">
        <f>SmellsByComplexity!B19</f>
        <v>3.6</v>
      </c>
      <c r="C19" s="3">
        <f>SmellsByComplexity!C19</f>
        <v>3.84</v>
      </c>
      <c r="D19" s="3">
        <f>SmellsByComplexity!D19</f>
        <v>4.8499999999999996</v>
      </c>
      <c r="E19" s="3">
        <f>SmellsByComplexity!E19</f>
        <v>4.9800000000000004</v>
      </c>
      <c r="F19" s="4">
        <f>SmellsByComplexity!F19</f>
        <v>4.1900000000000004</v>
      </c>
      <c r="G19" s="3">
        <f t="shared" si="2"/>
        <v>4.2919999999999998</v>
      </c>
    </row>
    <row r="20" spans="1:7" x14ac:dyDescent="0.2">
      <c r="A20" s="3" t="str">
        <f>SmellsByComplexity!A20</f>
        <v>101-150</v>
      </c>
      <c r="B20" s="3">
        <f>SmellsByComplexity!B20</f>
        <v>4.12</v>
      </c>
      <c r="C20" s="3">
        <f>SmellsByComplexity!C20</f>
        <v>5.85</v>
      </c>
      <c r="D20" s="3">
        <f>SmellsByComplexity!D20</f>
        <v>4.93</v>
      </c>
      <c r="E20" s="3">
        <f>SmellsByComplexity!E20</f>
        <v>7.32</v>
      </c>
      <c r="F20" s="4">
        <f>SmellsByComplexity!F20</f>
        <v>7.52</v>
      </c>
      <c r="G20" s="3">
        <f t="shared" si="2"/>
        <v>5.9479999999999995</v>
      </c>
    </row>
    <row r="21" spans="1:7" x14ac:dyDescent="0.2">
      <c r="A21" s="3" t="str">
        <f>SmellsByComplexity!A21</f>
        <v>151-200</v>
      </c>
      <c r="B21" s="3">
        <f>SmellsByComplexity!B21</f>
        <v>5.01</v>
      </c>
      <c r="C21" s="3">
        <f>SmellsByComplexity!C21</f>
        <v>5.22</v>
      </c>
      <c r="D21" s="3">
        <f>SmellsByComplexity!D21</f>
        <v>6.52</v>
      </c>
      <c r="E21" s="3">
        <f>SmellsByComplexity!E21</f>
        <v>5.43</v>
      </c>
      <c r="F21" s="4">
        <f>SmellsByComplexity!F21</f>
        <v>6.97</v>
      </c>
      <c r="G21" s="3">
        <f t="shared" si="2"/>
        <v>5.83</v>
      </c>
    </row>
    <row r="22" spans="1:7" x14ac:dyDescent="0.2">
      <c r="A22" s="3" t="str">
        <f>SmellsByComplexity!A22</f>
        <v>201-250</v>
      </c>
      <c r="B22" s="3">
        <f>SmellsByComplexity!B22</f>
        <v>0</v>
      </c>
      <c r="C22" s="3">
        <f>SmellsByComplexity!C22</f>
        <v>0</v>
      </c>
      <c r="D22" s="3">
        <f>SmellsByComplexity!D22</f>
        <v>0</v>
      </c>
      <c r="E22" s="3">
        <f>SmellsByComplexity!E22</f>
        <v>7.31</v>
      </c>
      <c r="F22" s="4">
        <f>SmellsByComplexity!F22</f>
        <v>7.56</v>
      </c>
      <c r="G22" s="3">
        <f t="shared" si="2"/>
        <v>2.9739999999999998</v>
      </c>
    </row>
    <row r="23" spans="1:7" x14ac:dyDescent="0.2">
      <c r="A23" s="3" t="str">
        <f>SmellsByComplexity!A23</f>
        <v>251-300</v>
      </c>
      <c r="B23" s="3">
        <f>SmellsByComplexity!B23</f>
        <v>0</v>
      </c>
      <c r="C23" s="3">
        <f>SmellsByComplexity!C23</f>
        <v>0</v>
      </c>
      <c r="D23" s="3">
        <f>SmellsByComplexity!D23</f>
        <v>0</v>
      </c>
      <c r="E23" s="3">
        <f>SmellsByComplexity!E23</f>
        <v>7.38</v>
      </c>
      <c r="F23" s="4">
        <f>SmellsByComplexity!F23</f>
        <v>8.61</v>
      </c>
      <c r="G23" s="3">
        <f t="shared" si="2"/>
        <v>3.1979999999999995</v>
      </c>
    </row>
    <row r="24" spans="1:7" x14ac:dyDescent="0.2">
      <c r="A24" s="5" t="s">
        <v>20</v>
      </c>
      <c r="B24" s="6">
        <f>CORREL($A10:$A13,B18:B21)</f>
        <v>0.99515195150691749</v>
      </c>
      <c r="C24" s="6">
        <f t="shared" ref="C24:F24" si="4">CORREL($A10:$A13,C18:C21)</f>
        <v>0.8693643792545761</v>
      </c>
      <c r="D24" s="6">
        <f t="shared" si="4"/>
        <v>0.95317544197485049</v>
      </c>
      <c r="E24" s="6">
        <f t="shared" si="4"/>
        <v>0.63466290571244288</v>
      </c>
      <c r="F24" s="6">
        <f t="shared" si="4"/>
        <v>0.89003160263475944</v>
      </c>
      <c r="G24" s="6">
        <f t="shared" si="2"/>
        <v>0.86847725621670935</v>
      </c>
    </row>
    <row r="26" spans="1:7" ht="32" x14ac:dyDescent="0.2">
      <c r="A26" s="7" t="s">
        <v>22</v>
      </c>
      <c r="B26" s="7" t="str">
        <f t="shared" ref="B26:G26" si="5">B1</f>
        <v>Baseline</v>
      </c>
      <c r="C26" s="7" t="str">
        <f t="shared" si="5"/>
        <v>Falcon</v>
      </c>
      <c r="D26" s="7" t="str">
        <f t="shared" si="5"/>
        <v>GeminiPro</v>
      </c>
      <c r="E26" s="7" t="str">
        <f t="shared" si="5"/>
        <v>ChatGPT</v>
      </c>
      <c r="F26" s="7" t="str">
        <f t="shared" si="5"/>
        <v>Codex</v>
      </c>
      <c r="G26" s="7" t="str">
        <f t="shared" si="5"/>
        <v>Average</v>
      </c>
    </row>
    <row r="27" spans="1:7" ht="32" x14ac:dyDescent="0.2">
      <c r="A27" s="7" t="str">
        <f>$A$1</f>
        <v>Cyclomatic Complexity</v>
      </c>
      <c r="B27" s="8">
        <f t="shared" ref="B27:G27" si="6">B8</f>
        <v>0.93439530884701405</v>
      </c>
      <c r="C27" s="8">
        <f t="shared" si="6"/>
        <v>0.9555304065972744</v>
      </c>
      <c r="D27" s="8">
        <f t="shared" si="6"/>
        <v>0.99158767874054199</v>
      </c>
      <c r="E27" s="8">
        <f t="shared" si="6"/>
        <v>0.94850862831324489</v>
      </c>
      <c r="F27" s="8">
        <f t="shared" si="6"/>
        <v>0.99623605862579279</v>
      </c>
      <c r="G27" s="8">
        <f t="shared" si="6"/>
        <v>0.96525161622477351</v>
      </c>
    </row>
    <row r="28" spans="1:7" ht="32" x14ac:dyDescent="0.2">
      <c r="A28" s="7" t="str">
        <f>$A$9</f>
        <v>Cognitive Complexity</v>
      </c>
      <c r="B28" s="8">
        <f t="shared" ref="B28:G28" si="7">B16</f>
        <v>0.87998374929595546</v>
      </c>
      <c r="C28" s="8">
        <f t="shared" si="7"/>
        <v>0.97540662499780895</v>
      </c>
      <c r="D28" s="8">
        <f t="shared" si="7"/>
        <v>0.63122156544082875</v>
      </c>
      <c r="E28" s="8">
        <f t="shared" si="7"/>
        <v>0.30245555370690891</v>
      </c>
      <c r="F28" s="8">
        <f t="shared" si="7"/>
        <v>0.6578267595272872</v>
      </c>
      <c r="G28" s="8">
        <f t="shared" si="7"/>
        <v>0.68937885059375792</v>
      </c>
    </row>
    <row r="29" spans="1:7" ht="16" x14ac:dyDescent="0.2">
      <c r="A29" s="7" t="str">
        <f>$A$17</f>
        <v>LoC</v>
      </c>
      <c r="B29" s="8">
        <f t="shared" ref="B29:G29" si="8">B24</f>
        <v>0.99515195150691749</v>
      </c>
      <c r="C29" s="8">
        <f t="shared" si="8"/>
        <v>0.8693643792545761</v>
      </c>
      <c r="D29" s="8">
        <f t="shared" si="8"/>
        <v>0.95317544197485049</v>
      </c>
      <c r="E29" s="8">
        <f t="shared" si="8"/>
        <v>0.63466290571244288</v>
      </c>
      <c r="F29" s="8">
        <f t="shared" si="8"/>
        <v>0.89003160263475944</v>
      </c>
      <c r="G29" s="8">
        <f t="shared" si="8"/>
        <v>0.86847725621670935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SmellsByComplexity</vt:lpstr>
      <vt:lpstr>Increase</vt:lpstr>
      <vt:lpstr>Correlation</vt:lpstr>
      <vt:lpstr>Increase!Print_Area</vt:lpstr>
      <vt:lpstr>SmellsByComplexity!Print_Area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Debalina Ghosh</dc:creator>
  <cp:lastModifiedBy>Hong Zhu</cp:lastModifiedBy>
  <cp:lastPrinted>2025-08-13T17:25:17Z</cp:lastPrinted>
  <dcterms:created xsi:type="dcterms:W3CDTF">2025-08-11T11:37:53Z</dcterms:created>
  <dcterms:modified xsi:type="dcterms:W3CDTF">2025-08-13T21:12:51Z</dcterms:modified>
</cp:coreProperties>
</file>