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rtiza\s107.02\deliverables\branches\05_Tool\Test Case Maintenance Tool 21A + 21B\"/>
    </mc:Choice>
  </mc:AlternateContent>
  <xr:revisionPtr revIDLastSave="0" documentId="8_{3E764881-0E3A-41A2-AEB6-E13305D6EBCC}" xr6:coauthVersionLast="47" xr6:coauthVersionMax="47" xr10:uidLastSave="{00000000-0000-0000-0000-000000000000}"/>
  <bookViews>
    <workbookView xWindow="-120" yWindow="-120" windowWidth="29040" windowHeight="15720" tabRatio="925" firstSheet="2" activeTab="3" xr2:uid="{00000000-000D-0000-FFFF-FFFF00000000}"/>
  </bookViews>
  <sheets>
    <sheet name="Cover" sheetId="1" r:id="rId1"/>
    <sheet name="Summary" sheetId="2" r:id="rId2"/>
    <sheet name="Login Dialog" sheetId="18" r:id="rId3"/>
    <sheet name="Main Screen" sheetId="19" r:id="rId4"/>
    <sheet name="Option Dialog" sheetId="23" r:id="rId5"/>
    <sheet name="About Dialog" sheetId="24" r:id="rId6"/>
    <sheet name="Detailed Screen" sheetId="26" r:id="rId7"/>
    <sheet name="Unit Reset Dialog" sheetId="27" r:id="rId8"/>
    <sheet name="Account Reset Dialog" sheetId="28" r:id="rId9"/>
    <sheet name="Forced Alarm Dialog" sheetId="29" r:id="rId10"/>
    <sheet name="Log Collection Dialog" sheetId="30" r:id="rId11"/>
    <sheet name="VLAN ID Dialog" sheetId="31" r:id="rId12"/>
    <sheet name="IO Port Dialog" sheetId="32" r:id="rId13"/>
    <sheet name="Update FW Dialog" sheetId="25" r:id="rId14"/>
  </sheets>
  <definedNames>
    <definedName name="__xlnm__FilterDatabase_1">#REF!</definedName>
    <definedName name="__xlnm__FilterDatabase_1_1">#REF!</definedName>
    <definedName name="__xlnm__FilterDatabase_2">#REF!</definedName>
    <definedName name="__xlnm__FilterDatabase_3">#REF!</definedName>
    <definedName name="__xlnm__FilterDatabase_4">#REF!</definedName>
    <definedName name="__xlnm__FilterDatabase_5">#REF!</definedName>
    <definedName name="__xlnm__FilterDatabase_6">#REF!</definedName>
    <definedName name="__xlnm_Print_Area" localSheetId="0">Cover!$B$2:$F$23</definedName>
    <definedName name="_xlnm._FilterDatabase" localSheetId="1" hidden="1">Summary!$H$13:$I$112</definedName>
    <definedName name="ád">#REF!</definedName>
    <definedName name="Cloud_Section">"#REF!"</definedName>
    <definedName name="_xlnm.Print_Area" localSheetId="0">Cover!$B$2:$F$23</definedName>
    <definedName name="別紙_No">"#REF!"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 i="2" l="1"/>
  <c r="C24" i="2" s="1"/>
  <c r="I24" i="2" l="1"/>
  <c r="B63" i="2"/>
  <c r="B112" i="2"/>
  <c r="I112" i="2" s="1"/>
  <c r="B102" i="2"/>
  <c r="I102" i="2" s="1"/>
  <c r="B103" i="2"/>
  <c r="C103" i="2" s="1"/>
  <c r="B104" i="2"/>
  <c r="C104" i="2" s="1"/>
  <c r="B105" i="2"/>
  <c r="I105" i="2" s="1"/>
  <c r="B106" i="2"/>
  <c r="C106" i="2" s="1"/>
  <c r="B107" i="2"/>
  <c r="C107" i="2" s="1"/>
  <c r="B108" i="2"/>
  <c r="C108" i="2" s="1"/>
  <c r="B109" i="2"/>
  <c r="C109" i="2" s="1"/>
  <c r="B110" i="2"/>
  <c r="I110" i="2" s="1"/>
  <c r="B111" i="2"/>
  <c r="I111" i="2" s="1"/>
  <c r="B90" i="2"/>
  <c r="C90" i="2" s="1"/>
  <c r="B91" i="2"/>
  <c r="C91" i="2" s="1"/>
  <c r="B88" i="2"/>
  <c r="I88" i="2" s="1"/>
  <c r="B89" i="2"/>
  <c r="C89" i="2" s="1"/>
  <c r="B36" i="2"/>
  <c r="I36" i="2" s="1"/>
  <c r="C112" i="2" l="1"/>
  <c r="C111" i="2"/>
  <c r="C110" i="2"/>
  <c r="I103" i="2"/>
  <c r="C88" i="2"/>
  <c r="I106" i="2"/>
  <c r="I104" i="2"/>
  <c r="I109" i="2"/>
  <c r="I108" i="2"/>
  <c r="I107" i="2"/>
  <c r="C36" i="2"/>
  <c r="C105" i="2"/>
  <c r="C102" i="2"/>
  <c r="B96" i="2"/>
  <c r="B97" i="2"/>
  <c r="B98" i="2"/>
  <c r="I98" i="2" s="1"/>
  <c r="B99" i="2"/>
  <c r="B94" i="2"/>
  <c r="I94" i="2" s="1"/>
  <c r="B95" i="2"/>
  <c r="B85" i="2"/>
  <c r="B82" i="2"/>
  <c r="I82" i="2" s="1"/>
  <c r="B79" i="2"/>
  <c r="I79" i="2" s="1"/>
  <c r="B75" i="2"/>
  <c r="B76" i="2"/>
  <c r="B74" i="2"/>
  <c r="B101" i="2"/>
  <c r="B93" i="2"/>
  <c r="B87" i="2"/>
  <c r="B84" i="2"/>
  <c r="B81" i="2"/>
  <c r="B78" i="2"/>
  <c r="B68" i="2"/>
  <c r="B69" i="2"/>
  <c r="B70" i="2"/>
  <c r="B71" i="2"/>
  <c r="B72" i="2"/>
  <c r="B56" i="2"/>
  <c r="I56" i="2" s="1"/>
  <c r="B57" i="2"/>
  <c r="I57" i="2" s="1"/>
  <c r="B58" i="2"/>
  <c r="I58" i="2" s="1"/>
  <c r="B59" i="2"/>
  <c r="I59" i="2" s="1"/>
  <c r="B60" i="2"/>
  <c r="I60" i="2" s="1"/>
  <c r="B61" i="2"/>
  <c r="I61" i="2" s="1"/>
  <c r="B62" i="2"/>
  <c r="I62" i="2" s="1"/>
  <c r="B64" i="2"/>
  <c r="B65" i="2"/>
  <c r="B66" i="2"/>
  <c r="B67" i="2"/>
  <c r="B48" i="2"/>
  <c r="I48" i="2" s="1"/>
  <c r="B49" i="2"/>
  <c r="B50" i="2"/>
  <c r="B51" i="2"/>
  <c r="I51" i="2" s="1"/>
  <c r="B52" i="2"/>
  <c r="I52" i="2" s="1"/>
  <c r="B53" i="2"/>
  <c r="B54" i="2"/>
  <c r="B55" i="2"/>
  <c r="I55" i="2" s="1"/>
  <c r="B47" i="2"/>
  <c r="B38" i="2"/>
  <c r="B45" i="2"/>
  <c r="I45" i="2" s="1"/>
  <c r="B44" i="2"/>
  <c r="B39" i="2"/>
  <c r="I39" i="2" s="1"/>
  <c r="B40" i="2"/>
  <c r="I40" i="2" s="1"/>
  <c r="B41" i="2"/>
  <c r="I41" i="2" s="1"/>
  <c r="B42" i="2"/>
  <c r="I42" i="2" s="1"/>
  <c r="B23" i="2"/>
  <c r="B34" i="2"/>
  <c r="B35" i="2"/>
  <c r="B31" i="2"/>
  <c r="B32" i="2"/>
  <c r="B33" i="2"/>
  <c r="B26" i="2"/>
  <c r="B27" i="2"/>
  <c r="B28" i="2"/>
  <c r="B29" i="2"/>
  <c r="B30" i="2"/>
  <c r="D1" i="32"/>
  <c r="D1" i="31"/>
  <c r="D1" i="30"/>
  <c r="D1" i="29"/>
  <c r="D1" i="28"/>
  <c r="D1" i="27"/>
  <c r="C74" i="2" l="1"/>
  <c r="C95" i="2"/>
  <c r="I95" i="2"/>
  <c r="C85" i="2"/>
  <c r="I85" i="2"/>
  <c r="C97" i="2"/>
  <c r="I97" i="2"/>
  <c r="C93" i="2"/>
  <c r="I93" i="2"/>
  <c r="I91" i="2"/>
  <c r="C96" i="2"/>
  <c r="I96" i="2"/>
  <c r="I44" i="2"/>
  <c r="C44" i="2"/>
  <c r="I87" i="2"/>
  <c r="C87" i="2"/>
  <c r="I38" i="2"/>
  <c r="C38" i="2"/>
  <c r="C101" i="2"/>
  <c r="I101" i="2"/>
  <c r="I90" i="2"/>
  <c r="I89" i="2"/>
  <c r="C99" i="2"/>
  <c r="I99" i="2"/>
  <c r="I78" i="2"/>
  <c r="C78" i="2"/>
  <c r="I81" i="2"/>
  <c r="C81" i="2"/>
  <c r="C84" i="2"/>
  <c r="I84" i="2"/>
  <c r="C54" i="2"/>
  <c r="I54" i="2"/>
  <c r="C66" i="2"/>
  <c r="C58" i="2"/>
  <c r="C53" i="2"/>
  <c r="I53" i="2"/>
  <c r="C50" i="2"/>
  <c r="I50" i="2"/>
  <c r="C49" i="2"/>
  <c r="I49" i="2"/>
  <c r="C61" i="2"/>
  <c r="C70" i="2"/>
  <c r="I47" i="2"/>
  <c r="C47" i="2"/>
  <c r="C94" i="2"/>
  <c r="C98" i="2"/>
  <c r="C82" i="2"/>
  <c r="C79" i="2"/>
  <c r="C76" i="2"/>
  <c r="C75" i="2"/>
  <c r="C69" i="2"/>
  <c r="C52" i="2"/>
  <c r="C65" i="2"/>
  <c r="C60" i="2"/>
  <c r="C57" i="2"/>
  <c r="C68" i="2"/>
  <c r="C72" i="2"/>
  <c r="C64" i="2"/>
  <c r="C56" i="2"/>
  <c r="C48" i="2"/>
  <c r="C71" i="2"/>
  <c r="C63" i="2"/>
  <c r="C55" i="2"/>
  <c r="C62" i="2"/>
  <c r="C67" i="2"/>
  <c r="C59" i="2"/>
  <c r="C51" i="2"/>
  <c r="C45" i="2"/>
  <c r="C42" i="2"/>
  <c r="C41" i="2"/>
  <c r="C40" i="2"/>
  <c r="C39" i="2"/>
  <c r="D1" i="26" l="1"/>
  <c r="D1" i="25"/>
  <c r="D1" i="24" l="1"/>
  <c r="D1" i="23"/>
  <c r="I23" i="2" l="1"/>
  <c r="B25" i="2"/>
  <c r="I25" i="2" s="1"/>
  <c r="B22" i="2"/>
  <c r="B15" i="2"/>
  <c r="I22" i="2" l="1"/>
  <c r="I15" i="2"/>
  <c r="I34" i="2"/>
  <c r="C35" i="2" l="1"/>
  <c r="I35" i="2"/>
  <c r="C34" i="2"/>
  <c r="I31" i="2" l="1"/>
  <c r="I32" i="2"/>
  <c r="I33" i="2"/>
  <c r="B16" i="2"/>
  <c r="B17" i="2"/>
  <c r="I17" i="2" s="1"/>
  <c r="B18" i="2"/>
  <c r="I18" i="2" s="1"/>
  <c r="B19" i="2"/>
  <c r="I19" i="2" s="1"/>
  <c r="B20" i="2"/>
  <c r="I20" i="2" s="1"/>
  <c r="I5" i="2" l="1"/>
  <c r="F5" i="2"/>
  <c r="I16" i="2"/>
  <c r="C18" i="2"/>
  <c r="C32" i="2"/>
  <c r="C31" i="2"/>
  <c r="I27" i="2"/>
  <c r="C27" i="2"/>
  <c r="C17" i="2"/>
  <c r="C16" i="2"/>
  <c r="C33" i="2"/>
  <c r="I30" i="2"/>
  <c r="C30" i="2"/>
  <c r="I26" i="2"/>
  <c r="C26" i="2"/>
  <c r="C15" i="2"/>
  <c r="C25" i="2"/>
  <c r="C20" i="2"/>
  <c r="C22" i="2"/>
  <c r="I29" i="2"/>
  <c r="C29" i="2"/>
  <c r="C23" i="2"/>
  <c r="C19" i="2"/>
  <c r="I28" i="2"/>
  <c r="C28" i="2"/>
  <c r="D1" i="19"/>
  <c r="D1" i="18"/>
  <c r="I7" i="2" l="1"/>
  <c r="I10" i="2"/>
  <c r="I8" i="2"/>
  <c r="I9" i="2"/>
  <c r="C5" i="2"/>
  <c r="I6" i="2" l="1"/>
  <c r="F9" i="2"/>
  <c r="F10" i="2"/>
  <c r="F8" i="2" l="1"/>
  <c r="F6" i="2"/>
  <c r="F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triho</author>
  </authors>
  <commentList>
    <comment ref="I63" authorId="0" shapeId="0" xr:uid="{DBADB436-4B1A-4F02-BC0D-A21D4EF8EE75}">
      <text>
        <r>
          <rPr>
            <b/>
            <sz val="9"/>
            <color indexed="81"/>
            <rFont val="Tahoma"/>
            <family val="2"/>
          </rPr>
          <t>triho:</t>
        </r>
        <r>
          <rPr>
            <sz val="9"/>
            <color indexed="81"/>
            <rFont val="Tahoma"/>
            <family val="2"/>
          </rPr>
          <t xml:space="preserve">
Cannot apply formula at these columns
Don't know why??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triho</author>
  </authors>
  <commentList>
    <comment ref="F21" authorId="0" shapeId="0" xr:uid="{FA973CBC-76FB-4C59-9733-1D8593C8C3DC}">
      <text>
        <r>
          <rPr>
            <b/>
            <sz val="11"/>
            <color indexed="81"/>
            <rFont val="Tahoma"/>
            <family val="2"/>
          </rPr>
          <t xml:space="preserve">triho
</t>
        </r>
        <r>
          <rPr>
            <sz val="11"/>
            <color indexed="81"/>
            <rFont val="Tahoma"/>
            <family val="2"/>
          </rPr>
          <t>Cannot write to CPLD regiser with command rrh -cw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triho</author>
  </authors>
  <commentList>
    <comment ref="H11" authorId="0" shapeId="0" xr:uid="{6894C8F1-1137-4921-9A8E-8EB7A600F88B}">
      <text>
        <r>
          <rPr>
            <b/>
            <sz val="9"/>
            <color indexed="81"/>
            <rFont val="Tahoma"/>
            <family val="2"/>
          </rPr>
          <t>triho:</t>
        </r>
        <r>
          <rPr>
            <sz val="9"/>
            <color indexed="81"/>
            <rFont val="Tahoma"/>
            <family val="2"/>
          </rPr>
          <t xml:space="preserve">
Content of manifest.xml:
&lt;xml&gt;
 &lt;manifest version="1.0"&gt;
  &lt;products&gt;
   &lt;product vendor="FJ" code="FHIC" name="FHIC" build-Id="1311"/&gt;
  &lt;/products&gt;
  &lt;builds&gt;
   &lt;build id="1311" bldName="FJ-FHIC------------1234.FGF" bldVersion="1234"&gt;
    &lt;file date="2021/6/15" fileName="FJ-FHIC------------1234.FGF" fileVersion="0100" path="./" checksum="FFFFFFFF"/&gt;
   &lt;/build&gt;
  &lt;/builds&gt;
 &lt;/manifest&gt;
&lt;/xml&gt;
</t>
        </r>
      </text>
    </comment>
  </commentList>
</comments>
</file>

<file path=xl/sharedStrings.xml><?xml version="1.0" encoding="utf-8"?>
<sst xmlns="http://schemas.openxmlformats.org/spreadsheetml/2006/main" count="1496" uniqueCount="681">
  <si>
    <t>Project name</t>
  </si>
  <si>
    <t>Document name</t>
  </si>
  <si>
    <t>Created by</t>
  </si>
  <si>
    <t>Update History</t>
  </si>
  <si>
    <t>No.</t>
  </si>
  <si>
    <t>Version</t>
  </si>
  <si>
    <t>Update date</t>
  </si>
  <si>
    <t>Updated by</t>
  </si>
  <si>
    <t>Description</t>
  </si>
  <si>
    <t>TEST EXECUTION REPORT</t>
  </si>
  <si>
    <t>Information</t>
  </si>
  <si>
    <t>Summary</t>
  </si>
  <si>
    <t>#Test Cases</t>
  </si>
  <si>
    <t>PM</t>
  </si>
  <si>
    <t>#Executed</t>
  </si>
  <si>
    <t>Reported By</t>
  </si>
  <si>
    <t>#Passed</t>
  </si>
  <si>
    <t>Date</t>
  </si>
  <si>
    <t>#Failed</t>
  </si>
  <si>
    <t>#Pending</t>
  </si>
  <si>
    <t>#Not Test</t>
  </si>
  <si>
    <t>Test Case ID</t>
  </si>
  <si>
    <t>Test Cases Description</t>
  </si>
  <si>
    <t>Priority</t>
  </si>
  <si>
    <t>Final Result</t>
  </si>
  <si>
    <t>Tester</t>
  </si>
  <si>
    <t>Notes</t>
  </si>
  <si>
    <t>M</t>
  </si>
  <si>
    <t>Function name</t>
  </si>
  <si>
    <t>Function ID</t>
  </si>
  <si>
    <t>Updated date</t>
  </si>
  <si>
    <t>&lt;&lt; Back</t>
  </si>
  <si>
    <t>Test case ID</t>
  </si>
  <si>
    <t>Test case name</t>
  </si>
  <si>
    <t>Precondition</t>
  </si>
  <si>
    <t>Steps</t>
  </si>
  <si>
    <t>Expected Result</t>
  </si>
  <si>
    <t>Remark</t>
  </si>
  <si>
    <t>Test result</t>
  </si>
  <si>
    <t>Note</t>
  </si>
  <si>
    <t>No</t>
  </si>
  <si>
    <t>Create</t>
  </si>
  <si>
    <t>Test report</t>
  </si>
  <si>
    <t>Result</t>
  </si>
  <si>
    <t>PC</t>
  </si>
  <si>
    <t>Artiza 5G</t>
  </si>
  <si>
    <t>Evidence</t>
  </si>
  <si>
    <t>Show error message when do not input password</t>
  </si>
  <si>
    <t>Show error message when input wrong password (differrent from [fjttool])</t>
  </si>
  <si>
    <t>Error message dialog is opened</t>
  </si>
  <si>
    <t>Show Main Screen when input right password</t>
  </si>
  <si>
    <t>1. Show Main Screen</t>
  </si>
  <si>
    <t>1. Click button "MT接続開始"</t>
  </si>
  <si>
    <t>1. Click button "MT接続停止"</t>
  </si>
  <si>
    <t>1. Main Screen is opened
2. Button "MT接続開始" is enabled</t>
  </si>
  <si>
    <t>1. Main Screen is opened
2. Button "MT接続停止" is enabled</t>
  </si>
  <si>
    <t>1. Show dialog "パスワードが入力されていません。入力してください。"
on message dialog</t>
  </si>
  <si>
    <t>1. Show dialog "パスワードに誤りがあります。ご確認の上、再度入力してください。"</t>
  </si>
  <si>
    <t>1. Do not input password
2. Click button "OK"</t>
  </si>
  <si>
    <t>1. Input wrong password (different from the text [fjttool]) into textbox
2. Click button "OK"</t>
  </si>
  <si>
    <t>1. Click button "OK" on error message dialog</t>
  </si>
  <si>
    <t>1. Input right password (input text [fjttool]) into textbox
2. Click button "OK"</t>
  </si>
  <si>
    <t>1. Click button [Exit]</t>
  </si>
  <si>
    <t>MT_LG_1</t>
  </si>
  <si>
    <t>MT_LG_2</t>
  </si>
  <si>
    <t>MT_LG_3</t>
  </si>
  <si>
    <t>MT_LG_4</t>
  </si>
  <si>
    <t>MT_LG_5</t>
  </si>
  <si>
    <t>MT_LG_6</t>
  </si>
  <si>
    <t>MT_MS_1</t>
  </si>
  <si>
    <t>MT_MS_2</t>
  </si>
  <si>
    <t>MT_MS_3</t>
  </si>
  <si>
    <t>MT_MS_4</t>
  </si>
  <si>
    <t>MT_MS_5</t>
  </si>
  <si>
    <t>MT_MS_6</t>
  </si>
  <si>
    <t>MT_MS_7</t>
  </si>
  <si>
    <t>MT_MS_8</t>
  </si>
  <si>
    <t>MT_MS_9</t>
  </si>
  <si>
    <t>MT_MS_10</t>
  </si>
  <si>
    <t>MT_MS_11</t>
  </si>
  <si>
    <t>MT_MS_12</t>
  </si>
  <si>
    <t>MT_MS_13</t>
  </si>
  <si>
    <t>MT_MS_14</t>
  </si>
  <si>
    <t>Start connection with 6 units</t>
  </si>
  <si>
    <t>Stop connection with 6 units</t>
  </si>
  <si>
    <t>Open About dialog</t>
  </si>
  <si>
    <t>1. Main Screen is opened
2. Button "About…" is enabled</t>
  </si>
  <si>
    <t>1. Click button "About…"</t>
  </si>
  <si>
    <t>1. The About dialog is opened</t>
  </si>
  <si>
    <t>1. Main Screen is opened
2. Button "オプション" is enabled</t>
  </si>
  <si>
    <t>1. Click button "オプション"</t>
  </si>
  <si>
    <t>Open Option dialog</t>
  </si>
  <si>
    <t>Close About dialog</t>
  </si>
  <si>
    <t>1. About dialog is opened</t>
  </si>
  <si>
    <t>1. Click button "OK" or "[X]"</t>
  </si>
  <si>
    <t>1. The About dialog is closed</t>
  </si>
  <si>
    <t>1. The Option dialog is opened</t>
  </si>
  <si>
    <t>Close Option dialog</t>
  </si>
  <si>
    <t>1. Option dialog is opened</t>
  </si>
  <si>
    <t>1. Click button "Cancel" or "[X]"</t>
  </si>
  <si>
    <t>1. The Option dialog is closed</t>
  </si>
  <si>
    <t>1. Error message dialog is displayed</t>
  </si>
  <si>
    <t>1. Input one of following values to 監視周期 textbox:
   -    0
   -    Value which is greater than 10000</t>
  </si>
  <si>
    <t>Input INVALID value in Option dialog</t>
  </si>
  <si>
    <t>Input VALID value in Option dialog</t>
  </si>
  <si>
    <t>1. Input value which is 0 &lt; value &lt;= 10000 to 監視周期 textbox
2. Click button "OK"
3. Click button "オプション" to re-open the Option dialog</t>
  </si>
  <si>
    <t>1. The Option dialog is closed
2. The inputed value is saving</t>
  </si>
  <si>
    <t>1. Main Screen is opened
2. Button "終了" is enabled</t>
  </si>
  <si>
    <t>1. The Main Screen is closed
2. The process of MT tool is terminated (check with Windows Task Manager)</t>
  </si>
  <si>
    <t>Reset device</t>
  </si>
  <si>
    <t>1. Main Screen is opened
2. Button "装置リセッ" is enabled</t>
  </si>
  <si>
    <t>1. Click button "装置リセッ"
1. From the displayed confirmation dialog, click button "Yes"</t>
  </si>
  <si>
    <t>1. Main Screen is opened
2. The button "装置リセッ" is just clicked</t>
  </si>
  <si>
    <t>1. Wait a few seconds
2. Check if MT tool is reconnect with all 6 units of Intermediate Device</t>
  </si>
  <si>
    <t>1. MT tool is reconnect with all 6 units of the Intermediate Device
2. Button "MT接続開始" is disabled
3. Button "MT接続停止" is enabled
4. Following LEDs are turned ON:
  - Common parts:
    + STS1
    + STS2
    + FAN
  - Unit parts:
    + Connection status
    + STS1
    + STS2</t>
  </si>
  <si>
    <t>1. Click button "装置リセッ"
1. From the displayed confirmation dialog, click button "No"</t>
  </si>
  <si>
    <t>1. The Reset Device dialog is closed
2. Back to the Main Screen dialog</t>
  </si>
  <si>
    <t>Close Reset Device dialog without resetting the device</t>
  </si>
  <si>
    <t>Input NO value in Option dialog</t>
  </si>
  <si>
    <t>1. Don't input any value to 監視周期 textbox.</t>
  </si>
  <si>
    <t>MT_OD_5</t>
  </si>
  <si>
    <t>MT_OD_1</t>
  </si>
  <si>
    <t>MT_OD_2</t>
  </si>
  <si>
    <t>MT_OD_3</t>
  </si>
  <si>
    <t>MT_OD_4</t>
  </si>
  <si>
    <t>Check function of Option Dialog</t>
  </si>
  <si>
    <t>Check function of About Dialog</t>
  </si>
  <si>
    <t>Check functions of Login Dialog</t>
  </si>
  <si>
    <t>MT_FW_3</t>
  </si>
  <si>
    <t>MT_AD_1</t>
  </si>
  <si>
    <t>MT_AD_2</t>
  </si>
  <si>
    <t>MT_FW_1</t>
  </si>
  <si>
    <t>MT_FW_2</t>
  </si>
  <si>
    <t>1. Check textbox インベントリ</t>
  </si>
  <si>
    <t>1. Check textbox HW バージョン</t>
  </si>
  <si>
    <t>1. Check textbox FWバージョン</t>
  </si>
  <si>
    <t>1. Check textbox 装置種別</t>
  </si>
  <si>
    <t>1. The selected unit number (value range: 1-6) is displayed</t>
  </si>
  <si>
    <t>Inventory information (for 6 units)</t>
  </si>
  <si>
    <t>FH information (FH 情報) (for 6 units)</t>
  </si>
  <si>
    <t>[NR] LED PTP</t>
  </si>
  <si>
    <t>[NR] LED LINK</t>
  </si>
  <si>
    <t>[NR] LED SFP</t>
  </si>
  <si>
    <t>[LTE] LED LINK</t>
  </si>
  <si>
    <t>[LTE] LED SFP</t>
  </si>
  <si>
    <t>[RE] LED LINK</t>
  </si>
  <si>
    <t>[RE] LED SFP</t>
  </si>
  <si>
    <t>Display unit number (インベントリ)</t>
  </si>
  <si>
    <t>Display firmware version (FWバージョン)</t>
  </si>
  <si>
    <t>Display hardware version (HW バージョン)</t>
  </si>
  <si>
    <t>Display device name (装置種別)</t>
  </si>
  <si>
    <t>[NR] SFP info</t>
  </si>
  <si>
    <t>[LTE] SFP info</t>
  </si>
  <si>
    <t>[RE] SFP info</t>
  </si>
  <si>
    <t>Exit button</t>
  </si>
  <si>
    <t>Exit detailed screen</t>
  </si>
  <si>
    <t>1. Click button "閉じる"</t>
  </si>
  <si>
    <t>1. The Detailed Screen of the selected unit is closed
2. Back to the Main Screen</t>
  </si>
  <si>
    <t>1. Click button "終了"
2. Click "Yes" from the confirmation dialog</t>
  </si>
  <si>
    <t>1. Write register with command:
rrh -w 88000024 00000008</t>
  </si>
  <si>
    <t>1. [NR] PTP LED is Red</t>
  </si>
  <si>
    <t>1. [NR] PTP LED is Green</t>
  </si>
  <si>
    <t>1. [NR] PTP LED is Orange</t>
  </si>
  <si>
    <t>1. [RE] LINK LED is Green</t>
  </si>
  <si>
    <t>1. Write register with command:
rrh -w a000018c &lt;other-value&gt;</t>
  </si>
  <si>
    <t>1. [NR] PTP LED is Gray</t>
  </si>
  <si>
    <t>1. Write register with command:
rrh -w 88000024 &lt;other-value&gt;</t>
  </si>
  <si>
    <t>1. [RE] LINK LED is Gray</t>
  </si>
  <si>
    <t>1. [LTE] LINK LED is Green</t>
  </si>
  <si>
    <t>1. [LTE] LINK LED is Gray</t>
  </si>
  <si>
    <t>1. Write register with command:
rrh -w 88000004 00000008</t>
  </si>
  <si>
    <t>1. Write register with command:
rrh -w 88000004 &lt;other-value&gt;</t>
  </si>
  <si>
    <t>1. [NR] LINK LED is Green</t>
  </si>
  <si>
    <t>1. [NR] LINK LED is Gray</t>
  </si>
  <si>
    <t>1. Plug in SFP device into NR port
2. Tick NR port in "光入出力ポート" dialog</t>
  </si>
  <si>
    <t>1. Plug in SFP device into NR port
2. Untick NR port in "光入出力ポート" dialog</t>
  </si>
  <si>
    <t>1. [NR] SFP LED is Gray</t>
  </si>
  <si>
    <t>1. [NR] SFP LED is Green</t>
  </si>
  <si>
    <t>1. Plug in SFP device into LTE port
2. Tick LTE port in "光入出力ポート" dialog</t>
  </si>
  <si>
    <t>1. Plug in SFP device into LTE port
2. Untick LTE port in "光入出力ポート" dialog</t>
  </si>
  <si>
    <t>1. Plug in SFP device into RE port
2. Tick RE port in "光入出力ポート" dialog</t>
  </si>
  <si>
    <t>1. Plug in SFP device into RE port
2. Untick RE port in "光入出力ポート" dialog</t>
  </si>
  <si>
    <t>1. [NR] SFP info (type, vendor name, serial number) is cleared</t>
  </si>
  <si>
    <t>1. [LTE] SFP info (type, vendor name, serial number) is cleared</t>
  </si>
  <si>
    <t>1. [RE] SFP info (type, vendor name, serial number) is cleared</t>
  </si>
  <si>
    <t>1. [RE] SFP info (type, vendor name, serial number) is displayed.
The info is the same as ouput of command "rrh -sfpmon all all"</t>
  </si>
  <si>
    <t>1. [LTE] SFP info (type, vendor name, serial number) is displayed.
The info is the same as ouput of command "rrh -sfpmon all all"</t>
  </si>
  <si>
    <t>1. [NR] SFP info (type, vendor name, serial number) is displayed.
The info is the same as ouput of command "rrh -sfpmon all all"</t>
  </si>
  <si>
    <t>Cell setting information (セル設定情報) (for 6 units)</t>
  </si>
  <si>
    <t>TCP connection</t>
  </si>
  <si>
    <t>Button to open dialogs</t>
  </si>
  <si>
    <t>Device reset</t>
  </si>
  <si>
    <t>Common LEDs</t>
  </si>
  <si>
    <t>1. Write CPLD register with command:
rrh -cw 10 1</t>
  </si>
  <si>
    <t>1. Write CPLD register with command:
rrh -cw 10 2</t>
  </si>
  <si>
    <t>1. Write CPLD register with command:
rrh -cw 10 5</t>
  </si>
  <si>
    <t>1. Write CPLD register with command:
rrh -cw 10 6</t>
  </si>
  <si>
    <t>1. Write CPLD register with command:
rrh -cw 10 7</t>
  </si>
  <si>
    <t>1. Write CPLD register with command:
rrh -cw 10 &lt;other-value&gt;</t>
  </si>
  <si>
    <t>LED STS1 has color: Red</t>
  </si>
  <si>
    <t>LED STS1 has color: Green</t>
  </si>
  <si>
    <t>LED STS1 has flashing color: Green</t>
  </si>
  <si>
    <t>LED STS1 has flashing color: Red</t>
  </si>
  <si>
    <t>LED STS1 has flashing color: Orange - Green</t>
  </si>
  <si>
    <t>LED STS1 has color: Gray</t>
  </si>
  <si>
    <t>1. Write CPLD register with command:
rrh -cw 10 10</t>
  </si>
  <si>
    <t>1. Write CPLD register with command:
rrh -cw 10 20</t>
  </si>
  <si>
    <t>1. Write CPLD register with command:
rrh -cw 10 50</t>
  </si>
  <si>
    <t>1. Write CPLD register with command:
rrh -cw 10 60</t>
  </si>
  <si>
    <t>1. Write CPLD register with command:
rrh -cw 10 70</t>
  </si>
  <si>
    <t>LED STS2 has color: Orange</t>
  </si>
  <si>
    <t>LED STS2 has color: Green</t>
  </si>
  <si>
    <t>LED STS2 has flashing color: Orange</t>
  </si>
  <si>
    <t>LED STS2 has flashing color: Green</t>
  </si>
  <si>
    <t>LED STS2 has flashing color: Orange - Green</t>
  </si>
  <si>
    <t>LED STS2 has color: Gray</t>
  </si>
  <si>
    <t>LED FAN has color: Red</t>
  </si>
  <si>
    <t>LED FAN has color: Green</t>
  </si>
  <si>
    <t>LED FAN has color: Orange</t>
  </si>
  <si>
    <t>Unit LEDs</t>
  </si>
  <si>
    <t>1. Write register with command:
rrh -w 88000064 &lt;other-value&gt;</t>
  </si>
  <si>
    <t>1. Write register with command:
rrh -w 88000064 1</t>
  </si>
  <si>
    <t>1. Write register with command:
rrh -w 88000064 2</t>
  </si>
  <si>
    <t>1. Write register with command:
rrh -w 88000064 5</t>
  </si>
  <si>
    <t>1. Write register with command:
rrh -w 88000064 6</t>
  </si>
  <si>
    <t>1. Write register with command:
rrh -w 88000064 7</t>
  </si>
  <si>
    <t>LED STS1 has flashing color: Red - Green</t>
  </si>
  <si>
    <t>1. Write register with command:
rrh -w 88000060 1</t>
  </si>
  <si>
    <t>1. Write register with command:
rrh -w 88000060 2</t>
  </si>
  <si>
    <t>1. Write register with command:
rrh -w 88000060 6</t>
  </si>
  <si>
    <t>1. Write register with command:
rrh -w 88000060 5</t>
  </si>
  <si>
    <t>1. Write register with command:
rrh -w 88000060 7</t>
  </si>
  <si>
    <t>1. Write register with command:
rrh -w 88000060 &lt;other-value&gt;</t>
  </si>
  <si>
    <r>
      <t xml:space="preserve">1. TCP connection is established with 6 Units
2. Button "MT接続開始" is disabled
3. Button "MT接続停止" is enabled
4. Connection LED (状態監視中) has color Green.
5. Following LEDs are turned ON. There colors are according to test cases </t>
    </r>
    <r>
      <rPr>
        <b/>
        <sz val="10"/>
        <color rgb="FF0070C0"/>
        <rFont val="Tahoma"/>
        <family val="2"/>
      </rPr>
      <t>MT_MS_9 - MT_MS_12</t>
    </r>
    <r>
      <rPr>
        <sz val="10"/>
        <rFont val="Tahoma"/>
        <family val="2"/>
      </rPr>
      <t xml:space="preserve">
  - Common parts:
    + STS1
    + STS2
    + FAN
  - Unit parts:
    + STS1
    + STS2</t>
    </r>
  </si>
  <si>
    <t>[LTE] Cell setting</t>
  </si>
  <si>
    <t>1. Send msg 4111 (LTE cell setting) using CPRI-MT simulator tool, with scenario data:
snd_msg.carno = 1
snd_msg.bandwidth = 2
snd_msg.dl_freq  = 1574, or 1774 &lt;= value &lt;= 1924
snd_msg.tx_ant_no = 2
2. Check LTE cell setting area</t>
  </si>
  <si>
    <t>1. Send msg 4111 (LTE cell setting) using CPRI-MT simulator tool, with scenario data:
snd_msg.carno = 1
snd_msg.bandwidth = 3
snd_msg.dl_freq  = 6025 &lt;= value &lt;= 6125
snd_msg.tx_ant_no = 3
2. Check LTE cell setting area</t>
  </si>
  <si>
    <t>1. Send msg 4111 (LTE cell setting) using CPRI-MT simulator tool, with scenario data:
snd_msg.carno = 1
snd_msg.bandwidth = 4
snd_msg.dl_freq  = 6475 &lt;= value &lt;= 6575
snd_msg.tx_ant_no = 4
2. Check LTE cell setting area</t>
  </si>
  <si>
    <t>1. Send msg 4111 (LTE cell setting) using CPRI-MT simulator tool, with scenario data:
snd_msg.carno = 2
snd_msg.bandwidth = 2
snd_msg.dl_freq  = 1574, or 1774 &lt;= value &lt;= 1924
snd_msg.tx_ant_no = 2
2. Check LTE cell setting area</t>
  </si>
  <si>
    <t>1. Send msg 4111 (LTE cell setting) using CPRI-MT simulator tool, with scenario data:
snd_msg.carno = 2
snd_msg.bandwidth = 3
snd_msg.dl_freq  = 6025 &lt;= value &lt;= 6125
snd_msg.tx_ant_no = 3
2. Check LTE cell setting area</t>
  </si>
  <si>
    <t>1. Send msg 4111 (LTE cell setting) using CPRI-MT simulator tool, with scenario data:
snd_msg.carno = 2
snd_msg.bandwidth = 4
snd_msg.dl_freq  = 6475 &lt;= value &lt;= 6575
snd_msg.tx_ant_no = 4
2. Check LTE cell setting area</t>
  </si>
  <si>
    <t>1. Send msg 4111 (LTE cell setting) using CPRI-MT simulator tool, with scenario data:
snd_msg.carno = 2
snd_msg.bandwidth = 4
snd_msg.dl_freq  = 9485 &lt;= value &lt;= 9535
snd_msg.tx_ant_no = 4
2. Check LTE cell setting area</t>
  </si>
  <si>
    <t>1. Send msg 4111 (LTE cell setting) using CPRI-MT simulator tool, with scenario data:
snd_msg.carno = 2
snd_msg.bandwidth = 4
snd_msg.dl_freq  = 42415 &lt;= value &lt;= 42765
snd_msg.tx_ant_no = 4
2. Check LTE cell setting area</t>
  </si>
  <si>
    <t>1. Send msg 4111 (LTE cell setting) using CPRI-MT simulator tool, with scenario data:
snd_msg.carno = 1
snd_msg.bandwidth = 4
snd_msg.dl_freq  = 9485 &lt;= value &lt;= 9535
snd_msg.tx_ant_no = 4
2. Check LTE cell setting area</t>
  </si>
  <si>
    <t>1. Send msg 4111 (LTE cell setting) using CPRI-MT simulator tool, with scenario data:
snd_msg.carno = 1
snd_msg.bandwidth = 4
snd_msg.dl_freq  = 42015 &lt;= value &lt;= 42365
snd_msg.tx_ant_no = 4
2. Check LTE cell setting area</t>
  </si>
  <si>
    <t>1. Send msg 4111 (LTE cell setting) using CPRI-MT simulator tool, with scenario data:
snd_msg.carno = 1
snd_msg.bandwidth = 4
snd_msg.dl_freq  = 42415 &lt;= value &lt;= 42765
snd_msg.tx_ant_no = 4
2. Check LTE cell setting area</t>
  </si>
  <si>
    <t>[LTE] Cell releasing</t>
  </si>
  <si>
    <t>1. Send msg 4211 (LTE cell release) using CPRI-MT simulator tool, with scenario data:
snd_msg.carno = 1
2. Check LTE cell setting area</t>
  </si>
  <si>
    <r>
      <t xml:space="preserve">1. Cell setting area for </t>
    </r>
    <r>
      <rPr>
        <b/>
        <sz val="10"/>
        <rFont val="Tahoma"/>
        <family val="2"/>
      </rPr>
      <t>4G[C1]</t>
    </r>
    <r>
      <rPr>
        <sz val="10"/>
        <rFont val="Tahoma"/>
        <family val="2"/>
      </rPr>
      <t xml:space="preserve"> is displayed with data:
- Ant-A: Gray, Ant-B: Gray, Ant-C: Gray, Ant-D: Gray
- Downlink freq: 0
- Uplink freq: 0
- Bandwidth: 0
2. Cell setting area for </t>
    </r>
    <r>
      <rPr>
        <b/>
        <sz val="10"/>
        <rFont val="Tahoma"/>
        <family val="2"/>
      </rPr>
      <t>4G[C2]</t>
    </r>
    <r>
      <rPr>
        <sz val="10"/>
        <rFont val="Tahoma"/>
        <family val="2"/>
      </rPr>
      <t xml:space="preserve"> is UNCHANGED</t>
    </r>
  </si>
  <si>
    <r>
      <t xml:space="preserve">1. Cell setting area for </t>
    </r>
    <r>
      <rPr>
        <b/>
        <sz val="10"/>
        <rFont val="Tahoma"/>
        <family val="2"/>
      </rPr>
      <t>4G[C1]</t>
    </r>
    <r>
      <rPr>
        <sz val="10"/>
        <rFont val="Tahoma"/>
        <family val="2"/>
      </rPr>
      <t xml:space="preserve"> is UNCHANGED
2. Cell setting area for </t>
    </r>
    <r>
      <rPr>
        <b/>
        <sz val="10"/>
        <rFont val="Tahoma"/>
        <family val="2"/>
      </rPr>
      <t>4G[C2]</t>
    </r>
    <r>
      <rPr>
        <sz val="10"/>
        <rFont val="Tahoma"/>
        <family val="2"/>
      </rPr>
      <t xml:space="preserve"> is displayed with data:
- Ant-A: Gray, Ant-B: Gray, Ant-C: Gray, Ant-D: Gray
- Downlink freq: 0
- Uplink freq: 0
- Bandwidth: 0</t>
    </r>
  </si>
  <si>
    <r>
      <t xml:space="preserve">1. Cell setting area for </t>
    </r>
    <r>
      <rPr>
        <b/>
        <sz val="10"/>
        <rFont val="Tahoma"/>
        <family val="2"/>
      </rPr>
      <t>4G[C1]</t>
    </r>
    <r>
      <rPr>
        <sz val="10"/>
        <rFont val="Tahoma"/>
        <family val="2"/>
      </rPr>
      <t xml:space="preserve"> is UNCHANGED
2. Cell setting area for </t>
    </r>
    <r>
      <rPr>
        <b/>
        <sz val="10"/>
        <rFont val="Tahoma"/>
        <family val="2"/>
      </rPr>
      <t>4G[C2]</t>
    </r>
    <r>
      <rPr>
        <sz val="10"/>
        <rFont val="Tahoma"/>
        <family val="2"/>
      </rPr>
      <t xml:space="preserve"> is displayed with data:
- Ant-A: Gray, Ant-B: Gray, Ant-C: Gray, Ant-D: Green
- Downlink freq: その範囲外
- Uplink freq: その範囲外
- Bandwidth: その範囲外</t>
    </r>
  </si>
  <si>
    <t>1. Send msg 4211 (LTE cell release) using CPRI-MT simulator tool, with scenario data:
snd_msg.carno = 2
2. Check LTE cell setting area</t>
  </si>
  <si>
    <t>[NR] Cell setting</t>
  </si>
  <si>
    <t>[NR] Cell releasing</t>
  </si>
  <si>
    <t>1. Cell setting area for 5G[C1] is displayed with data:
- Ant-A: Gray, Ant-B: Gray, Ant-C: Gray, Ant-D: Green
- Downlink freq: An integer calculated using "3400 + 0.1 x (snd_msg.dl_freq - 41590)"
- Uplink freq: Downlink freq
- Bandwidth: 20
2. Cell setting area for 5G[C2] is UNCHANGED</t>
  </si>
  <si>
    <t>1. Cell setting area for 5G[C1] is displayed with data:
- Ant-A: Gray, Ant-B: Gray, Ant-C: Gray, Ant-D: Green
- Downlink freq: その範囲外
- Uplink freq: その範囲外
- Bandwidth: その範囲外
2. Cell setting area for 5G[C2] is UNCHANGED</t>
  </si>
  <si>
    <t>1. Cell setting area for 5G[C1] is UNCHANGED
2. Cell setting area for 5G[C2] is displayed with data:
- Ant-A: Green, Ant-B: Gray, Ant-C: Gray, Ant-D: Gray
- Downlink freq: その範囲外
- Uplink freq: その範囲外
- Bandwidth: 5</t>
  </si>
  <si>
    <t>1. Cell setting area for 5G[C1] is UNCHANGED
2. Cell setting area for 5G[C2] is displayed with data:
- Ant-A: Gray, Ant-B: Green, Ant-C: Gray, Ant-D: Gray
- Downlink freq: その範囲外
- Uplink freq: その範囲外
- Bandwidth: 10</t>
  </si>
  <si>
    <t>1. Cell setting area for 5G[C1] is UNCHANGED
2. Cell setting area for 5G[C2] is displayed with data:
- Ant-A: Gray, Ant-B: Gray, Ant-C: Green, Ant-D: Gray
- Downlink freq: その範囲外
- Uplink freq:その範囲外
- Bandwidth: 15</t>
  </si>
  <si>
    <t>1. Cell setting area for 5G[C1] is UNCHANGED
2. Cell setting area for 5G[C2] is displayed with data:
- Ant-A: Gray, Ant-B: Gray, Ant-C: Gray, Ant-D: Green
- Downlink freq: その範囲外
- Uplink freq: その範囲外
- Bandwidth: 20</t>
  </si>
  <si>
    <t>1. Cell setting area for 5G[C1] is UNCHANGED
2. Cell setting area for 5G[C2] is displayed with data:
- Ant-A: Gray, Ant-B: Gray, Ant-C: Gray, Ant-D: Green
- Downlink freq: An integer calculated using "3400 + 0.1 x (snd_msg.dl_freq - 41590)"
- Uplink freq: Downlink freq
- Bandwidth: 20</t>
  </si>
  <si>
    <t>1. Cell setting area for 5G[C1] is UNCHANGED
2. Cell setting area for 5G[C2] is displayed with data:
- Ant-A: Gray, Ant-B: Gray, Ant-C: Gray, Ant-D: Green
- Downlink freq: その範囲外
- Uplink freq: その範囲外
- Bandwidth: その範囲外</t>
  </si>
  <si>
    <t>1. Cell setting area for 5G[C1] is displayed with data:
- Ant-A: Gray, Ant-B: Gray, Ant-C: Gray, Ant-D: Gray
- Downlink freq: 0
- Uplink freq: 0
- Bandwidth: 0
2. Cell setting area for 5G[C2] is UNCHANGED</t>
  </si>
  <si>
    <r>
      <t xml:space="preserve">1. Cell setting area for </t>
    </r>
    <r>
      <rPr>
        <b/>
        <sz val="10"/>
        <rFont val="Tahoma"/>
        <family val="2"/>
      </rPr>
      <t>5G[C1]</t>
    </r>
    <r>
      <rPr>
        <sz val="10"/>
        <rFont val="Tahoma"/>
        <family val="2"/>
      </rPr>
      <t xml:space="preserve"> is UNCHANGED
2. Cell setting area for </t>
    </r>
    <r>
      <rPr>
        <b/>
        <sz val="10"/>
        <rFont val="Tahoma"/>
        <family val="2"/>
      </rPr>
      <t>5G[C2]</t>
    </r>
    <r>
      <rPr>
        <sz val="10"/>
        <rFont val="Tahoma"/>
        <family val="2"/>
      </rPr>
      <t xml:space="preserve"> is displayed with data:
- Ant-A: Gray, Ant-B: Gray, Ant-C: Gray, Ant-D: Gray
- Downlink freq: 0
- Uplink freq: 0
- Bandwidth: 0</t>
    </r>
  </si>
  <si>
    <t>1. ??? (C1)
2. Check NR cell setting area</t>
  </si>
  <si>
    <t>1. ??? (C2)
2. Check NR cell setting area</t>
  </si>
  <si>
    <t>Unit reset (リセット) (for 6 units)</t>
  </si>
  <si>
    <t>1. Click button "リセット"</t>
  </si>
  <si>
    <t>Reset unit</t>
  </si>
  <si>
    <t>1. The Reset Device dialog is closed.
2. The whole device (6 units) are reseted
3. All UI controls from the main screen are disabled</t>
  </si>
  <si>
    <t>Close the Unit Reset dialog without resetting the unit</t>
  </si>
  <si>
    <t>1. The Unit Reset dialog is closed.</t>
  </si>
  <si>
    <t>Reconnect TCP connection after resetting device</t>
  </si>
  <si>
    <t>Reconnect TCP connection after resetting unit</t>
  </si>
  <si>
    <t>1. Wait a few seconds
2. Check if selected unitl is reconnected with the Intermediate Device</t>
  </si>
  <si>
    <t>Open Unit Detailed dialog</t>
  </si>
  <si>
    <t>1. Main Screen is opened
2. Button "詳細" is enabled</t>
  </si>
  <si>
    <t>1. Click button "詳細"</t>
  </si>
  <si>
    <t>1. The Unit Detailed dialog is opened</t>
  </si>
  <si>
    <t>1. The device name of the selected unit number is displayed.
The device name is fixed as "FHIC_F".</t>
  </si>
  <si>
    <t>1. The hardware version of the selected unit number is displayed.
The HW version is a 4-digit number.
The HW version is the same as "Hardware Version" in "rrh -ver" command.</t>
  </si>
  <si>
    <t>1. The firmware version of the selected unit number is displayed.
The FW version is a 4-digit number.
The FW version is the same as "Software Version" in "rrh -ver" command. Note: Each bootface has a different FW version (check bootface by running command "rrh -pser 50")</t>
  </si>
  <si>
    <t>1. From the Main Screen, unit LEDs (connection state, STS1, STS2) has color which is NOT Gray.
2. From the Main Screen, button "詳細" of the selected unit is enabled</t>
  </si>
  <si>
    <t>Account reset (Accountリセット) (for 6 units)</t>
  </si>
  <si>
    <t>Account reset</t>
  </si>
  <si>
    <t>Close the Account Reset dialog without resetting the account</t>
  </si>
  <si>
    <t>Forced alarm (強制ALM) (for 6 units)</t>
  </si>
  <si>
    <t>Forced alarm</t>
  </si>
  <si>
    <t>Close the Forced Alarm dialog without setting anything</t>
  </si>
  <si>
    <t>Collect log</t>
  </si>
  <si>
    <t>Close the Log Collection dialog without collecting any log</t>
  </si>
  <si>
    <t>Log collection (障害ログ収集) (for 6 units)</t>
  </si>
  <si>
    <t>1. The Log Collection dialog is closed.</t>
  </si>
  <si>
    <t>VLAN ID (VLAN ID) (for 6 units)</t>
  </si>
  <si>
    <t>Close the VLAN ID dialog without setting anything</t>
  </si>
  <si>
    <t>Open Unit Reset dialog</t>
  </si>
  <si>
    <t>1. The Unit Reset dialog is opened</t>
  </si>
  <si>
    <t>Open Account Reset dialog</t>
  </si>
  <si>
    <t>1. The Account Reset dialog is opened</t>
  </si>
  <si>
    <t>1. Click button "Accountリセット"</t>
  </si>
  <si>
    <t>1. Click button "強制ALM"</t>
  </si>
  <si>
    <t>1. Click button "障害ログ収集"</t>
  </si>
  <si>
    <t>1. The Log Collection dialog is opened</t>
  </si>
  <si>
    <t>1. The Forced Alarm dialog is opened</t>
  </si>
  <si>
    <t>Open Forced Alarm dialog</t>
  </si>
  <si>
    <t>Open Log Collection dialog</t>
  </si>
  <si>
    <t>Open VLAN ID dialog</t>
  </si>
  <si>
    <t>1. Click button "VLAN ID"</t>
  </si>
  <si>
    <t>1. The VLAN ID dialog is opened</t>
  </si>
  <si>
    <t>1. Unit Reset dialog is opened</t>
  </si>
  <si>
    <t>1. Account Reset dialog is opened</t>
  </si>
  <si>
    <t>1. Click button "Yes" from the confirmation dialog</t>
  </si>
  <si>
    <t>1. Click button "No" from the confirmation dialog</t>
  </si>
  <si>
    <t>1. Read EEPROM using command and remember the output value:
rrh -pser 3ce
2. Click button "No" from the confirmation dialog
3. Read EEPROM using command:
rrh -pser 3ce</t>
  </si>
  <si>
    <t>1. Forced Alarm dialog is opened</t>
  </si>
  <si>
    <t>1. Click button "Yes" from the confirmation dialog
2. Check item "Forced ALM" after running command:
rrh -status</t>
  </si>
  <si>
    <t>1.  Check item "Forced ALM" after running command and remember the output value:
rrh -status
2. Click button "No" from the confirmation dialog
3.  Check item "Forced ALM" after running command:
rrh -status</t>
  </si>
  <si>
    <t>1. Log Collection dialog is opened</t>
  </si>
  <si>
    <t>1. Click button "Yes" from the confirmation dialog
2. From the Browse dialog, choose folder location where to save the log
3. Wait until the log collection process is fininished
4. Check the folder location at step 3</t>
  </si>
  <si>
    <t>1. VLAN ID dialog is opened</t>
  </si>
  <si>
    <t>1. The Unit Reset dialog is closed.
2. Back to the Detailed Screen.
3. All UI controls on the Detailed Screen are disabled.
4. Back to the Main Screen.
5. Unit LEDs (connection state, STS1, STS2) has color Gray.</t>
  </si>
  <si>
    <t>1. Button "リセット" is just clicked
2. Detailed Screen is opened</t>
  </si>
  <si>
    <t>1.The Account Reset dialog is closed. 
2. The EEPROM values in step 1 and step 3 are the same.</t>
  </si>
  <si>
    <t>1. The Forced Alarm dialog is closed.
2. The item "Forced ALM" values in step 1 and step 3 are the same.</t>
  </si>
  <si>
    <t>1. The Forced Alarm dialog is closed.
2. Back to the Detailed Screen.
3. Button "強制ALM" is disabled for a few mili-seconds/seconds then enabled.
4. The item "Forced ALM" has value: "ON"</t>
  </si>
  <si>
    <t>1. Read EEPROM using command:
rrh -pser 320; rrh -pser 321; rrh -pser 322; rrh -pser 323;
2. Set min value for VLAN to textbox 最小のVLAN ID
3. Set max value for VLAN to textbox 最大のVLAN ID
4. Click button "Cancel" from the confirmation dialog
5. Read EEPROM using command:
rrh -pser 320; rrh -pser 321; rrh -pser 322; rrh -pser 323;</t>
  </si>
  <si>
    <t>1. The Account Reset dialog is closed.
2. The EEPROM values in step 1 and step 5 are the same.</t>
  </si>
  <si>
    <t>Input INVALID value to textbox 最小のVLAN ID</t>
  </si>
  <si>
    <t>Input INVALID value to textbox 最大のVLAN ID</t>
  </si>
  <si>
    <t>1. Set min value for VLAN to textbox 最小のVLAN ID with a value &lt; 1
2. Click button "OK" from the confirmation dialog</t>
  </si>
  <si>
    <t>1. The textbox 最小のVLAN ID has value: 1</t>
  </si>
  <si>
    <t>1. Set min value for VLAN to textbox 最大のVLAN ID with a value &gt; 4094
2. Click button "OK" from the confirmation dialog</t>
  </si>
  <si>
    <t>1. The textbox 最大のVLAN ID has value: 4094</t>
  </si>
  <si>
    <t>Open IO port dialog</t>
  </si>
  <si>
    <t>1. The Open IO port dialog is opened</t>
  </si>
  <si>
    <t>FW Update (FWファイルDL) (for 6 units)</t>
  </si>
  <si>
    <t>1. The FW Update dialog is opened</t>
  </si>
  <si>
    <t>Open FW Update dialog</t>
  </si>
  <si>
    <t>IO Port (光入出力ポート) (for 6 units)</t>
  </si>
  <si>
    <t>1. Click button "FWファイルDL"</t>
  </si>
  <si>
    <t>1. Click button "光入出力ポート"</t>
  </si>
  <si>
    <t>1.Open IO port dialog is opened</t>
  </si>
  <si>
    <t>1. Open IO port dialog is closed
2. Back to the Detailed Screen.
3. [NR] SFP LED is Green</t>
  </si>
  <si>
    <t>1. Open IO port dialog is closed
2. Back to the Detailed Screen.
3. [NR] SFP LED is Gray</t>
  </si>
  <si>
    <t>1. Plug in SFP device into NR port
2. Tick NR port in "光入出力ポート" dialog
3. Click button "OK"</t>
  </si>
  <si>
    <t>1. Plug in SFP device into NR port
2. Untick NR port in "光入出力ポート" dialog
3. Click button "OK"</t>
  </si>
  <si>
    <t>1. Plug out SFP device into NR port
2. Tick NR port in "光入出力ポート" dialog
3. Click button "OK"</t>
  </si>
  <si>
    <t>1. Open IO port dialog is closed
2. Back to the Detailed Screen.
3. [LTE] SFP LED is Green</t>
  </si>
  <si>
    <t>1. Open IO port dialog is closed
2. Back to the Detailed Screen.
3. [LTE] SFP LED is Gray</t>
  </si>
  <si>
    <t>1. Plug in SFP device into LTE port
2. Tick LTE port in "光入出力ポート" dialog
3. Click button "OK"</t>
  </si>
  <si>
    <t>1. Plug in SFP device into LTE port
2. Untick LTE port in "光入出力ポート" dialog
3. Click button "OK"</t>
  </si>
  <si>
    <t>1. Plug out SFP device into LTE port
2. Tick LTE port in "光入出力ポート" dialog
3. Click button "OK"</t>
  </si>
  <si>
    <t>1. Plug in SFP device into RE port
2. Tick RE port in "光入出力ポート" dialog
3. Click button "OK"</t>
  </si>
  <si>
    <t>1. Open IO port dialog is closed
2. Back to the Detailed Screen.
3. [RE] SFP LED is Green</t>
  </si>
  <si>
    <t>1. Plug in SFP device into RE port
2. Untick RE port in "光入出力ポート" dialog
3. Click button "OK"</t>
  </si>
  <si>
    <t>1. Open IO port dialog is closed
2. Back to the Detailed Screen.
3. [RE] SFP LED is Gray</t>
  </si>
  <si>
    <t>1. Plug out SFP device into RE port
2. Tick RE port in "光入出力ポート" dialog
3. Click button "OK"</t>
  </si>
  <si>
    <t>Check tick/untick state of port when opening the IO port dialog</t>
  </si>
  <si>
    <t>1. NR port is ticked. 
2. LTE and RE ports are unticked.</t>
  </si>
  <si>
    <t>1. Tick NR port in "光入出力ポート" dialog. Untick LTE and RE ports.
2. Click button "OK"
3. Close the IO Port dialog
4. Open the IO Port dialog</t>
  </si>
  <si>
    <t>1. Tick LTE port in "光入出力ポート" dialog. Untick NR and RE ports.
2. Click button "OK"
3. Close the IO Port dialog
4. Open the IO Port dialog</t>
  </si>
  <si>
    <t>1. LTE port is ticked. 
2. NR and RE ports are unticked.</t>
  </si>
  <si>
    <t>1. Tick RE port in "光入出力ポート" dialog. Untick LTE and NR ports.
2. Click button "OK"
3. Close the IO Port dialog
4. Open the IO Port dialog</t>
  </si>
  <si>
    <t>1. RE port is ticked. 
2. LTE and RE ports are unticked.</t>
  </si>
  <si>
    <t>1. FW Update dialog is opened</t>
  </si>
  <si>
    <t>Close FW Update dialog</t>
  </si>
  <si>
    <t>Browse FW file</t>
  </si>
  <si>
    <t>1. FW Update dialog is closed</t>
  </si>
  <si>
    <t>1. Click button "参照"
2. From the Browse dialog, select any file.
3. Click button "Open" the the Browse dialog.</t>
  </si>
  <si>
    <t>1. Browse dialog is closed.
2. The selected file path is displayed in textbox "FWファイル" of the FW Update dialog.</t>
  </si>
  <si>
    <t>Check bootface after finishing updating FW</t>
  </si>
  <si>
    <t>Check FW version and date after finishing updating FW</t>
  </si>
  <si>
    <t>Tri Ho</t>
  </si>
  <si>
    <t>MT_UR_1</t>
  </si>
  <si>
    <t>MT_UR_2</t>
  </si>
  <si>
    <t>MT_UR_3</t>
  </si>
  <si>
    <t>MT_AR_1</t>
  </si>
  <si>
    <t>MT_AR_2</t>
  </si>
  <si>
    <t>MT_FA_1</t>
  </si>
  <si>
    <t>MT_FA_2</t>
  </si>
  <si>
    <t>MT_LC_1</t>
  </si>
  <si>
    <t>MT_LC_2</t>
  </si>
  <si>
    <t>MT_VLAN_1</t>
  </si>
  <si>
    <t>MT_VLAN_2</t>
  </si>
  <si>
    <t>MT_VLAN_3</t>
  </si>
  <si>
    <t>MT_VLAN_4</t>
  </si>
  <si>
    <t>MT_IO_1</t>
  </si>
  <si>
    <t>MT_IO_2</t>
  </si>
  <si>
    <t>MT_IO_3</t>
  </si>
  <si>
    <t>MT_IO_4</t>
  </si>
  <si>
    <t>MT_IO_5</t>
  </si>
  <si>
    <t>MT_IO_6</t>
  </si>
  <si>
    <t>MT_IO_7</t>
  </si>
  <si>
    <t>MT_FW_4</t>
  </si>
  <si>
    <t>MT_FW_5</t>
  </si>
  <si>
    <t>Main Screen</t>
  </si>
  <si>
    <t>Login Dialog</t>
  </si>
  <si>
    <t>Option Dialog</t>
  </si>
  <si>
    <t>Detailed Screen</t>
  </si>
  <si>
    <t>About Dialog</t>
  </si>
  <si>
    <t>Unit Reset Dialog</t>
  </si>
  <si>
    <t>Account Reset Dialog</t>
  </si>
  <si>
    <t>Forced Alarm Dialog</t>
  </si>
  <si>
    <t>Log Collection Dialog</t>
  </si>
  <si>
    <t>VLAN ID Dialog</t>
  </si>
  <si>
    <t>IO Port Dialog</t>
  </si>
  <si>
    <t>Update FW Dialog</t>
  </si>
  <si>
    <t>Login Dialog is opened</t>
  </si>
  <si>
    <t>Return to Login Dialog and focus to input textbox when cliking button OK on error message dialog</t>
  </si>
  <si>
    <t>1. Close error message dialog
2. Return to Login Dialog
3. Focus to textbox of password</t>
  </si>
  <si>
    <t>Exit Login Dialog by clicking  [x]</t>
  </si>
  <si>
    <t>1. Click  [x] on top right of Login Dialog</t>
  </si>
  <si>
    <t>1. Close Login Dialog</t>
  </si>
  <si>
    <t>Exit Login Dialog by clicking button [Exit]</t>
  </si>
  <si>
    <t>1. Detailed screen of the selected unit is opened
2. Button "閉じる" is enabled</t>
  </si>
  <si>
    <t>1. Detailed screen of the selected unit is opened</t>
  </si>
  <si>
    <t>1. Detailed screen of the selected unit is opened
2. Button "リセット" is enabled</t>
  </si>
  <si>
    <t>1. Detailed screen of the selected unit is opened
2. Button "Accountリセット" is enabled</t>
  </si>
  <si>
    <t>1. Detailed screen of the selected unit is opened
2. Button "強制ALM" is enabled</t>
  </si>
  <si>
    <t>1. Detailed screen of the selected unit is opened
2. Button "障害ログ収集" is enabled</t>
  </si>
  <si>
    <t>1. Detailed screen of the selected unit is opened
2. Button "VLAN ID" is enabled</t>
  </si>
  <si>
    <t>1. Detailed screen of the selected unit is opened
2. Button "光入出力ポート" is enabled</t>
  </si>
  <si>
    <t>1. Detailed screen of the selected unit is opened
2. Button "FWファイルDL" is enabled</t>
  </si>
  <si>
    <t>Check status of unit STS2 LED during/after updating FW</t>
  </si>
  <si>
    <t>MT_FW_6</t>
  </si>
  <si>
    <t>MT_FW_7</t>
  </si>
  <si>
    <t>MT_FW_8</t>
  </si>
  <si>
    <r>
      <t xml:space="preserve">1. Cell setting area for </t>
    </r>
    <r>
      <rPr>
        <b/>
        <sz val="10"/>
        <rFont val="Tahoma"/>
        <family val="2"/>
      </rPr>
      <t>4G[C1</t>
    </r>
    <r>
      <rPr>
        <sz val="10"/>
        <rFont val="Tahoma"/>
        <family val="2"/>
      </rPr>
      <t>] is UNCHANGED
2. Cell setting area for 4G[C2] is displayed with data:
- Ant-A: Gray, Ant-B: Gray, Ant-C: Gray, Ant-D: Gray
- Downlink freq: [Empty textbox]
- Uplink freq: [Empty textbox]
- Bandwidth: [Empty textbox]</t>
    </r>
  </si>
  <si>
    <r>
      <t xml:space="preserve">1. Cell setting area for </t>
    </r>
    <r>
      <rPr>
        <b/>
        <sz val="10"/>
        <rFont val="Tahoma"/>
        <family val="2"/>
      </rPr>
      <t>4G[C1]</t>
    </r>
    <r>
      <rPr>
        <sz val="10"/>
        <rFont val="Tahoma"/>
        <family val="2"/>
      </rPr>
      <t xml:space="preserve"> is UNCHANGED
2. Cell setting area for 4G[C2] is displayed with data:
- Ant-A: Gray, Ant-B: Gray, Ant-C: Gray, Ant-D: Gray
- Downlink freq: [Empty textbox]
- Uplink freq: [Empty textbox]
- Bandwidth: [Empty textbox]</t>
    </r>
  </si>
  <si>
    <r>
      <t xml:space="preserve">1. Cell setting area for </t>
    </r>
    <r>
      <rPr>
        <b/>
        <sz val="10"/>
        <rFont val="Tahoma"/>
        <family val="2"/>
      </rPr>
      <t>4G[C1]</t>
    </r>
    <r>
      <rPr>
        <sz val="10"/>
        <rFont val="Tahoma"/>
        <family val="2"/>
      </rPr>
      <t xml:space="preserve"> is displayed with data:
- Ant-A: Gray, Ant-B: Gray, Ant-C: Gray, Ant-D: Gray
- Downlink freq: その範囲外
- Uplink freq: その範囲外
- Bandwidth: その範囲外
2. Cell setting area for 4G[C2] is UNCHANGED</t>
    </r>
  </si>
  <si>
    <r>
      <t xml:space="preserve">1. Cell setting area for </t>
    </r>
    <r>
      <rPr>
        <b/>
        <sz val="10"/>
        <rFont val="Tahoma"/>
        <family val="2"/>
      </rPr>
      <t>4G[C1</t>
    </r>
    <r>
      <rPr>
        <sz val="10"/>
        <rFont val="Tahoma"/>
        <family val="2"/>
      </rPr>
      <t xml:space="preserve">] is displayed with data:
- Ant-A: Green, Ant-B: Gray, Ant-C: Gray, Ant-D: Gray
- Downlink freq: An integer calculated using "2110 + snd_msg.dl_freq x 0.1"
- Uplink freq: An integer calculated using "DownlinkFreq - 190"
- Bandwidth: 5
2. Cell setting area for </t>
    </r>
    <r>
      <rPr>
        <b/>
        <sz val="10"/>
        <rFont val="Tahoma"/>
        <family val="2"/>
      </rPr>
      <t>4G[C2]</t>
    </r>
    <r>
      <rPr>
        <sz val="10"/>
        <rFont val="Tahoma"/>
        <family val="2"/>
      </rPr>
      <t xml:space="preserve"> is UNCHANGED</t>
    </r>
  </si>
  <si>
    <r>
      <t xml:space="preserve">1. Cell setting area for </t>
    </r>
    <r>
      <rPr>
        <b/>
        <sz val="10"/>
        <rFont val="Tahoma"/>
        <family val="2"/>
      </rPr>
      <t>4G[C1]</t>
    </r>
    <r>
      <rPr>
        <sz val="10"/>
        <rFont val="Tahoma"/>
        <family val="2"/>
      </rPr>
      <t xml:space="preserve"> is displayed with data:
- Ant-A: Gray, Ant-B: Green, Ant-C: Gray, Ant-D: Gray
- Downlink freq: An integer calculated using "1805 + 0.1 x (snd_msg.dl_freq - 1200)"
- Uplink freq: An integer calculated using "DownlinkFreq - 95"
- Bandwidth: 10
2. Cell setting area for</t>
    </r>
    <r>
      <rPr>
        <b/>
        <sz val="10"/>
        <rFont val="Tahoma"/>
        <family val="2"/>
      </rPr>
      <t xml:space="preserve"> 4G[C2]</t>
    </r>
    <r>
      <rPr>
        <sz val="10"/>
        <rFont val="Tahoma"/>
        <family val="2"/>
      </rPr>
      <t xml:space="preserve"> is UNCHANGED</t>
    </r>
  </si>
  <si>
    <r>
      <t xml:space="preserve">1. Cell setting area for </t>
    </r>
    <r>
      <rPr>
        <b/>
        <sz val="10"/>
        <rFont val="Tahoma"/>
        <family val="2"/>
      </rPr>
      <t>5G[C1</t>
    </r>
    <r>
      <rPr>
        <sz val="10"/>
        <rFont val="Tahoma"/>
        <family val="2"/>
      </rPr>
      <t xml:space="preserve">] is displayed with data:
- Ant-A: Green, Ant-B: Gray, Ant-C: Gray, Ant-D: Gray
- Downlink freq: An integer calculated using "2110 + snd_msg.dl_freq x 0.1"
- Uplink freq: An integer calculated using "DownlinkFreq - 190"
- Bandwidth: 5
2. Cell setting area for </t>
    </r>
    <r>
      <rPr>
        <b/>
        <sz val="10"/>
        <rFont val="Tahoma"/>
        <family val="2"/>
      </rPr>
      <t>5G[C2]</t>
    </r>
    <r>
      <rPr>
        <sz val="10"/>
        <rFont val="Tahoma"/>
        <family val="2"/>
      </rPr>
      <t xml:space="preserve"> is UNCHANGED</t>
    </r>
  </si>
  <si>
    <t>1. Cell setting area for 5G[C1] is displayed with data:
- Ant-A: Gray, Ant-B: Green, Ant-C: Gray, Ant-D: Gray
- Downlink freq: An integer calculated using "1805 + 0.1 x (snd_msg.dl_freq - 1200)"
- Uplink freq: An integer calculated using "DownlinkFreq - 95"
- Bandwidth: 10
2. Cell setting area for 5G[C2] is UNCHANGED</t>
  </si>
  <si>
    <t>1. Cell setting area for 5G[C1] is displayed with data:
- Ant-A: Gray, Ant-B: Gray, Ant-C: Green, Ant-D: Gray
- Downlink freq: An integer calculated using "875 + 0.1 x (snd_msg.dl_freq - 6000)"
- Uplink freq: An integer calculated using "DownlinkFreq - 45"
- Bandwidth: 15
2. Cell setting area for 5G[C2] is UNCHANGED</t>
  </si>
  <si>
    <t>1. Cell setting area for 5G[C1] is displayed with data:
- Ant-A: Gray, Ant-B: Gray, Ant-C: Gray, Ant-D: Green
- Downlink freq: An integer calculated using "1495.9 + 0.1 x (snd_msg.dl_freq - 6450)"
- Uplink freq: An integer calculated using "DownlinkFreq - 48"
- Bandwidth: 20
2. Cell setting area for 5G[C2] is UNCHANGED</t>
  </si>
  <si>
    <t>1. Cell setting area for 5G[C1] is displayed with data:
- Ant-A: Gray, Ant-B: Gray, Ant-C: Gray, Ant-D: Green
- Downlink freq: An integer calculated using "758 + 0.1 x (snd_msg.dl_freq - 9210)"
- Uplink freq: An integer calculated using "DownlinkFreq - 55"
- Bandwidth: 20
2. Cell setting area for 5G[C2] is UNCHANGED</t>
  </si>
  <si>
    <t>PASSED</t>
  </si>
  <si>
    <t>After extracting the gz file, got following log files:</t>
  </si>
  <si>
    <t>1. The folder location has a log file in archive format (no extension).
- This archive file stores all log files (copied from folder "/var/volatile/log" of selected unit). 
- And it's named as 
  "5gru_mt_logfile_&lt;year-month-day-second-milisecond&gt;"</t>
  </si>
  <si>
    <t>1. TCP connection is released with 6 Units
2. Button "MT接続停止" is disabled
3. Button "MT接続開始" is enabled
4. Connection LED (状態監視中) has color RED.
5. Following LEDs are turned OFF:
  - Common parts:
    + STS1
    + STS2
    + FAN
  - Unit parts:
    + STS1
    + STS2</t>
  </si>
  <si>
    <t>Test 10 times. All passed.</t>
  </si>
  <si>
    <t>NOT RUN</t>
  </si>
  <si>
    <t>1. Click button "終了"
2. Click "No" from the confirmation dialog</t>
  </si>
  <si>
    <t>1. The confirmation dialog is closed
2. Back to the Main Screen</t>
  </si>
  <si>
    <t>1. Click button "X" from the window right corner
2. Click "Yes" from the confirmation dialog</t>
  </si>
  <si>
    <t>MT_MS_15</t>
  </si>
  <si>
    <t>1. Click button "X" from the window right corner
2. Click "No" from the confirmation dialog</t>
  </si>
  <si>
    <t>Exit Main Screen using button "終了"</t>
  </si>
  <si>
    <t>Exit Main Screen using button "X"</t>
  </si>
  <si>
    <t>LED STS1 (common)</t>
  </si>
  <si>
    <t>LED STS2 (common)</t>
  </si>
  <si>
    <t>LED FAN (common)</t>
  </si>
  <si>
    <t>LED STS1 (unit)</t>
  </si>
  <si>
    <t>LED STS2 (unit)</t>
  </si>
  <si>
    <t>MT_DS_INV_2</t>
  </si>
  <si>
    <t>MT_DS_EXIT_1</t>
  </si>
  <si>
    <t>MT_DS_INV_1</t>
  </si>
  <si>
    <t>MT_DS_INV_3</t>
  </si>
  <si>
    <t>MT_DS_INV_4</t>
  </si>
  <si>
    <t>MT_DS_FH_1</t>
  </si>
  <si>
    <t>MT_DS_FH_2</t>
  </si>
  <si>
    <t>MT_DS_FH_3</t>
  </si>
  <si>
    <t>MT_DS_FH_4</t>
  </si>
  <si>
    <t>MT_DS_FH_5</t>
  </si>
  <si>
    <t>MT_DS_FH_6</t>
  </si>
  <si>
    <t>MT_DS_FH_7</t>
  </si>
  <si>
    <t>MT_DS_FH_8</t>
  </si>
  <si>
    <t>MT_DS_FH_9</t>
  </si>
  <si>
    <t>MT_DS_FH_10</t>
  </si>
  <si>
    <t>MT_DS_CELL_1</t>
  </si>
  <si>
    <t>MT_DS_CELL_2</t>
  </si>
  <si>
    <t>MT_DS_CELL_3</t>
  </si>
  <si>
    <t>MT_DS_CELL_4</t>
  </si>
  <si>
    <t>MT_DS_UR_1</t>
  </si>
  <si>
    <t>MT_DS_ACC_1</t>
  </si>
  <si>
    <t>MT_DS_ALM_1</t>
  </si>
  <si>
    <t>MT_DS_LOG_1</t>
  </si>
  <si>
    <t>MT_DS_VLAN_1</t>
  </si>
  <si>
    <t>MT_DS_PORT_1</t>
  </si>
  <si>
    <t>MT_DS_FW_1</t>
  </si>
  <si>
    <t>1. Plug in SFP device into RE port
2. Write register with command:
rrh -w 88000014 00000008</t>
  </si>
  <si>
    <t>1. Plug in SFP device into RE port
2. Write register with command:
rrh -w 88000014 &lt;other-value&gt;</t>
  </si>
  <si>
    <t>1. [LTE] PTP LED is Green</t>
  </si>
  <si>
    <t>1. [LTE] PTP LED is Gray</t>
  </si>
  <si>
    <t>1. Detailed screen of the selected unit is opened
2. Plug in SFP device into NR port</t>
  </si>
  <si>
    <t>1. Untick NR port in "光入出力ポート" dialog
2. Reset unit. Wait for TCP connection. Open Detailed Screen.</t>
  </si>
  <si>
    <t>1. Tick NR port in "光入出力ポート" dialog</t>
  </si>
  <si>
    <t>1. Untick NR port in "光入出力ポート" dialog
2. Reset unit. Wait for TCP connection. Open Detailed Screen</t>
  </si>
  <si>
    <t>1. Untick LTE port in "光入出力ポート" dialog
2. Reset unit. Wait for TCP connection. Open Detailed Screen.</t>
  </si>
  <si>
    <t>1. Untick RE port in "光入出力ポート" dialog
2. Reset unit. Wait for TCP connection. Open Detailed Screen.</t>
  </si>
  <si>
    <t>1. Tick LTE port in "光入出力ポート" dialog</t>
  </si>
  <si>
    <t>1. Untick LTE port in "光入出力ポート" dialog
2. Reset unit. Wait for TCP connection. Open Detailed Screen</t>
  </si>
  <si>
    <t>1. Tick RE port in "光入出力ポート" dialog</t>
  </si>
  <si>
    <t>1. Untick RE port in "光入出力ポート" dialog
2. Reset unit. Wait for TCP connection. Open Detailed Screen</t>
  </si>
  <si>
    <t>MT_VLAN_5</t>
  </si>
  <si>
    <t>Set VLAN ID</t>
  </si>
  <si>
    <t>Check VLAN ID values when openning dialog</t>
  </si>
  <si>
    <t>1. VLAN ID dialog is closed</t>
  </si>
  <si>
    <r>
      <t xml:space="preserve">1. The textbox 最小のVLAN ID has the same value as TC </t>
    </r>
    <r>
      <rPr>
        <b/>
        <sz val="10"/>
        <rFont val="Tahoma"/>
        <family val="2"/>
      </rPr>
      <t>MT_VLAN_1</t>
    </r>
    <r>
      <rPr>
        <sz val="10"/>
        <rFont val="Tahoma"/>
        <family val="2"/>
      </rPr>
      <t xml:space="preserve">
2. The textbox 最大のVLAN ID has the same value as TC </t>
    </r>
    <r>
      <rPr>
        <b/>
        <sz val="10"/>
        <rFont val="Tahoma"/>
        <family val="2"/>
      </rPr>
      <t>MT_VLAN_1</t>
    </r>
  </si>
  <si>
    <t>1. Open VLAN ID dialog
2. Check value of textbox 最小のVLAN ID and 最大のVLAN ID</t>
  </si>
  <si>
    <t xml:space="preserve">[NR] Enable IO port </t>
  </si>
  <si>
    <t>[NR] Disable IO port</t>
  </si>
  <si>
    <t>[LTE] Enable IO port</t>
  </si>
  <si>
    <t>[LTE] Disable IO port</t>
  </si>
  <si>
    <t>[RE] Enable IO port</t>
  </si>
  <si>
    <t>[RE] Disable IO port</t>
  </si>
  <si>
    <t>Check notification dialog after finishing FW downloading and updating process</t>
  </si>
  <si>
    <t>1. Dialog is displayed:
"Unit[unit-number]でFW更新が完了でした。"</t>
  </si>
  <si>
    <t>MT_FW_9</t>
  </si>
  <si>
    <r>
      <t xml:space="preserve">1. After step 3, the button "FWファイルDL開始" in the FW Update dialog is </t>
    </r>
    <r>
      <rPr>
        <b/>
        <sz val="10"/>
        <rFont val="Tahoma"/>
        <family val="2"/>
      </rPr>
      <t>enabled.</t>
    </r>
    <r>
      <rPr>
        <sz val="10"/>
        <rFont val="Tahoma"/>
        <family val="2"/>
      </rPr>
      <t xml:space="preserve">
2. After step 4, the button "FWファイルDL開始" in the FW Update dialog is </t>
    </r>
    <r>
      <rPr>
        <b/>
        <sz val="10"/>
        <rFont val="Tahoma"/>
        <family val="2"/>
      </rPr>
      <t>disabled.</t>
    </r>
    <r>
      <rPr>
        <sz val="10"/>
        <rFont val="Tahoma"/>
        <family val="2"/>
      </rPr>
      <t xml:space="preserve">
3. After step 5, the button "FWファイルDL開始" in the FW Update dialog is </t>
    </r>
    <r>
      <rPr>
        <b/>
        <sz val="10"/>
        <rFont val="Tahoma"/>
        <family val="2"/>
      </rPr>
      <t>enabled.</t>
    </r>
  </si>
  <si>
    <r>
      <t xml:space="preserve">1. After step 3, the unit STS2 LED in the Main Screen does </t>
    </r>
    <r>
      <rPr>
        <b/>
        <sz val="10"/>
        <rFont val="Tahoma"/>
        <family val="2"/>
      </rPr>
      <t>NOT</t>
    </r>
    <r>
      <rPr>
        <sz val="10"/>
        <rFont val="Tahoma"/>
        <family val="2"/>
      </rPr>
      <t xml:space="preserve"> has flashing</t>
    </r>
    <r>
      <rPr>
        <b/>
        <sz val="10"/>
        <rFont val="Tahoma"/>
        <family val="2"/>
      </rPr>
      <t xml:space="preserve"> orange-green</t>
    </r>
    <r>
      <rPr>
        <sz val="10"/>
        <rFont val="Tahoma"/>
        <family val="2"/>
      </rPr>
      <t xml:space="preserve"> color.
2. After step 4, the unit STS2 LED </t>
    </r>
    <r>
      <rPr>
        <b/>
        <sz val="10"/>
        <rFont val="Tahoma"/>
        <family val="2"/>
      </rPr>
      <t>HAS</t>
    </r>
    <r>
      <rPr>
        <sz val="10"/>
        <rFont val="Tahoma"/>
        <family val="2"/>
      </rPr>
      <t xml:space="preserve"> flashing </t>
    </r>
    <r>
      <rPr>
        <b/>
        <sz val="10"/>
        <rFont val="Tahoma"/>
        <family val="2"/>
      </rPr>
      <t>orange-green</t>
    </r>
    <r>
      <rPr>
        <sz val="10"/>
        <rFont val="Tahoma"/>
        <family val="2"/>
      </rPr>
      <t xml:space="preserve"> color.
3. After step 5, the unit STS2 LED in the Main Screen does </t>
    </r>
    <r>
      <rPr>
        <b/>
        <sz val="10"/>
        <rFont val="Tahoma"/>
        <family val="2"/>
      </rPr>
      <t>NOT</t>
    </r>
    <r>
      <rPr>
        <sz val="10"/>
        <rFont val="Tahoma"/>
        <family val="2"/>
      </rPr>
      <t xml:space="preserve"> has flashing </t>
    </r>
    <r>
      <rPr>
        <b/>
        <sz val="10"/>
        <rFont val="Tahoma"/>
        <family val="2"/>
      </rPr>
      <t>orange-green</t>
    </r>
    <r>
      <rPr>
        <sz val="10"/>
        <rFont val="Tahoma"/>
        <family val="2"/>
      </rPr>
      <t xml:space="preserve"> color.</t>
    </r>
  </si>
  <si>
    <r>
      <t>1. Click button "参照"
2. From the Browse dialog, select a</t>
    </r>
    <r>
      <rPr>
        <sz val="10"/>
        <color rgb="FFFF0000"/>
        <rFont val="Tahoma"/>
        <family val="2"/>
      </rPr>
      <t xml:space="preserve"> </t>
    </r>
    <r>
      <rPr>
        <b/>
        <sz val="10"/>
        <rFont val="Tahoma"/>
        <family val="2"/>
      </rPr>
      <t>valid</t>
    </r>
    <r>
      <rPr>
        <sz val="10"/>
        <color rgb="FFFF0000"/>
        <rFont val="Tahoma"/>
        <family val="2"/>
      </rPr>
      <t xml:space="preserve"> </t>
    </r>
    <r>
      <rPr>
        <sz val="10"/>
        <rFont val="Tahoma"/>
        <family val="2"/>
      </rPr>
      <t>FW file
3. Click button "Open" the the Browse dialog.
4. From the FW Update dialog, click button "FWファイルDL開始"
5. Wait until the downloading and updating process is finished</t>
    </r>
  </si>
  <si>
    <r>
      <t xml:space="preserve">1. Click button "参照"
2. From the Browse dialog, select a </t>
    </r>
    <r>
      <rPr>
        <b/>
        <sz val="10"/>
        <rFont val="Tahoma"/>
        <family val="2"/>
      </rPr>
      <t>valid</t>
    </r>
    <r>
      <rPr>
        <sz val="10"/>
        <rFont val="Tahoma"/>
        <family val="2"/>
      </rPr>
      <t xml:space="preserve"> FW file
3. Click button "Open" the the Browse dialog.
4. From the FW Update dialog, click button "FWファイルDL開始"
5. Wait until the downloading and updating process is finished</t>
    </r>
  </si>
  <si>
    <t>A vailid FW file format must be:
   -- zip  -- tar.gz
                 -- .bin
                 -- .bit.bin
                 -- .mfg
              -- manifest.xml 
Note: In the 'tar.gz' folder, there can be any file or all files.</t>
  </si>
  <si>
    <t>MT_FW_10</t>
  </si>
  <si>
    <r>
      <t xml:space="preserve">As described in TC </t>
    </r>
    <r>
      <rPr>
        <b/>
        <sz val="10"/>
        <rFont val="Tahoma"/>
        <family val="2"/>
      </rPr>
      <t xml:space="preserve">MT_FW_2 </t>
    </r>
    <r>
      <rPr>
        <sz val="10"/>
        <rFont val="Tahoma"/>
        <family val="2"/>
      </rPr>
      <t xml:space="preserve">about valid FW file.
In this TC, we </t>
    </r>
    <r>
      <rPr>
        <b/>
        <sz val="10"/>
        <rFont val="Tahoma"/>
        <family val="2"/>
      </rPr>
      <t>change it to be INVALID by using "tar" instead of "tar.gz"</t>
    </r>
    <r>
      <rPr>
        <sz val="10"/>
        <rFont val="Tahoma"/>
        <family val="2"/>
      </rPr>
      <t xml:space="preserve">.
The invalid FW file will be:
   -- zip  -- </t>
    </r>
    <r>
      <rPr>
        <sz val="10"/>
        <color rgb="FFFF0000"/>
        <rFont val="Tahoma"/>
        <family val="2"/>
      </rPr>
      <t>tar</t>
    </r>
    <r>
      <rPr>
        <sz val="10"/>
        <rFont val="Tahoma"/>
        <family val="2"/>
      </rPr>
      <t xml:space="preserve">
                 -- .bin
                 -- .bit.bin
                 -- .mfg
              -- manifest.xml </t>
    </r>
  </si>
  <si>
    <r>
      <t xml:space="preserve">
1. The error message dialog "</t>
    </r>
    <r>
      <rPr>
        <b/>
        <sz val="10"/>
        <rFont val="Tahoma"/>
        <family val="2"/>
      </rPr>
      <t>Unit[unit-number]でFW更新応答：NG</t>
    </r>
    <r>
      <rPr>
        <sz val="10"/>
        <rFont val="Tahoma"/>
        <family val="2"/>
      </rPr>
      <t>" is displayed
2. The updating process is stopped</t>
    </r>
  </si>
  <si>
    <r>
      <t xml:space="preserve">1. Click button "参照"
2. From the Browse dialog, select an </t>
    </r>
    <r>
      <rPr>
        <sz val="10"/>
        <color rgb="FFFF0000"/>
        <rFont val="Tahoma"/>
        <family val="2"/>
      </rPr>
      <t>INVALID</t>
    </r>
    <r>
      <rPr>
        <sz val="10"/>
        <rFont val="Tahoma"/>
        <family val="2"/>
      </rPr>
      <t xml:space="preserve"> FW file
3. Click button "Open" the the Browse dialog.
4. From the FW Update dialog, click button "FWファイルDL開始"</t>
    </r>
  </si>
  <si>
    <t>Check error message dialog "Unit[unit-number]でFW更新応答：NG" when FW file is INVALID</t>
  </si>
  <si>
    <t>1. The bootface at step 4 and 7 is opposite.
- If at step 4, bootface is 0, then at step 5, bootface is 1.
- If at step 4, bootface is 1, then at step 5, bootface is 0.</t>
  </si>
  <si>
    <r>
      <t xml:space="preserve">1. After step 3, the button "リセット" in the FW Update dialog is </t>
    </r>
    <r>
      <rPr>
        <b/>
        <sz val="10"/>
        <rFont val="Tahoma"/>
        <family val="2"/>
      </rPr>
      <t>enabled.</t>
    </r>
    <r>
      <rPr>
        <sz val="10"/>
        <rFont val="Tahoma"/>
        <family val="2"/>
      </rPr>
      <t xml:space="preserve">
2. After step 4, the button "リセット" in the FW Update dialog is </t>
    </r>
    <r>
      <rPr>
        <b/>
        <sz val="10"/>
        <rFont val="Tahoma"/>
        <family val="2"/>
      </rPr>
      <t>disabled.</t>
    </r>
    <r>
      <rPr>
        <sz val="10"/>
        <rFont val="Tahoma"/>
        <family val="2"/>
      </rPr>
      <t xml:space="preserve">
3. After step 5, the button "リセット" in the FW Update dialog is </t>
    </r>
    <r>
      <rPr>
        <b/>
        <sz val="10"/>
        <rFont val="Tahoma"/>
        <family val="2"/>
      </rPr>
      <t>enabled.</t>
    </r>
  </si>
  <si>
    <t>Check status of button "FWファイルDL開始"  in FW Update dialog during/after updating FW</t>
  </si>
  <si>
    <t>Check status of button "リセット"  in FW Update dialog during/after updating FW</t>
  </si>
  <si>
    <r>
      <t xml:space="preserve">1. Click button "参照"
2. From the Browse dialog, select a </t>
    </r>
    <r>
      <rPr>
        <b/>
        <sz val="10"/>
        <rFont val="Tahoma"/>
        <family val="2"/>
      </rPr>
      <t>valid</t>
    </r>
    <r>
      <rPr>
        <sz val="10"/>
        <rFont val="Tahoma"/>
        <family val="2"/>
      </rPr>
      <t xml:space="preserve"> FW file
3. Click button "Open" the the Browse dialog.
4. Run command "</t>
    </r>
    <r>
      <rPr>
        <b/>
        <sz val="10"/>
        <rFont val="Tahoma"/>
        <family val="2"/>
      </rPr>
      <t>rrh -pser 50</t>
    </r>
    <r>
      <rPr>
        <sz val="10"/>
        <rFont val="Tahoma"/>
        <family val="2"/>
      </rPr>
      <t>" to check bootface. Remember this value.
5. From the FW Update dialog, click button "FWファイルDL開始"
6. Wait until the downloading and updating process is finished
7. Run command "</t>
    </r>
    <r>
      <rPr>
        <b/>
        <sz val="10"/>
        <rFont val="Tahoma"/>
        <family val="2"/>
      </rPr>
      <t>rrh -pser 50</t>
    </r>
    <r>
      <rPr>
        <sz val="10"/>
        <rFont val="Tahoma"/>
        <family val="2"/>
      </rPr>
      <t>" to check bootface</t>
    </r>
  </si>
  <si>
    <t xml:space="preserve">
1. The version (FW, PL FPGA, PTP) at step 8 is the same as field "bldVersion" in manifest.xml at step 4.
2. The date at step 8 is the same as field "date" in manifest.xml at step 4.</t>
  </si>
  <si>
    <r>
      <t xml:space="preserve">1. Click button "参照"
2. From the Browse dialog, select a </t>
    </r>
    <r>
      <rPr>
        <b/>
        <sz val="10"/>
        <rFont val="Tahoma"/>
        <family val="2"/>
      </rPr>
      <t>valid</t>
    </r>
    <r>
      <rPr>
        <sz val="10"/>
        <rFont val="Tahoma"/>
        <family val="2"/>
      </rPr>
      <t xml:space="preserve"> FW file
3. Click button "Open" the the Browse dialog.
4. Remember filed "date" and "bldVersion" in manifest.xml
5. From the FW Update dialog, click button "FWファイルDL開始"
6. Wait until the downloading and updating process is finished
7. Run command "</t>
    </r>
    <r>
      <rPr>
        <b/>
        <sz val="10"/>
        <rFont val="Tahoma"/>
        <family val="2"/>
      </rPr>
      <t>rrh -pser 50</t>
    </r>
    <r>
      <rPr>
        <sz val="10"/>
        <rFont val="Tahoma"/>
        <family val="2"/>
      </rPr>
      <t>" to check current bootface
8. Run command "</t>
    </r>
    <r>
      <rPr>
        <b/>
        <sz val="10"/>
        <rFont val="Tahoma"/>
        <family val="2"/>
      </rPr>
      <t>rrh -ver</t>
    </r>
    <r>
      <rPr>
        <sz val="10"/>
        <rFont val="Tahoma"/>
        <family val="2"/>
      </rPr>
      <t>" to check FW version</t>
    </r>
  </si>
  <si>
    <r>
      <t xml:space="preserve">1. Click button "参照"
2. From the Browse dialog, select a </t>
    </r>
    <r>
      <rPr>
        <b/>
        <sz val="10"/>
        <rFont val="Tahoma"/>
        <family val="2"/>
      </rPr>
      <t>valid</t>
    </r>
    <r>
      <rPr>
        <sz val="10"/>
        <rFont val="Tahoma"/>
        <family val="2"/>
      </rPr>
      <t xml:space="preserve"> FW file
3. Click button "Open" the the Browse dialog.
4. From the FW Update dialog, click button "FWファイルDL開始"
5. Wait until the downloading and updating process is finished
6. From FW Update dialog, click button "リセット" to reset the unit</t>
    </r>
  </si>
  <si>
    <r>
      <t xml:space="preserve">Suppose:
- Current bootface is 1
- manifest.xml has items:
</t>
    </r>
    <r>
      <rPr>
        <i/>
        <sz val="10"/>
        <rFont val="Tahoma"/>
        <family val="2"/>
      </rPr>
      <t>bldVersion="1234"
date="2021/6/15"</t>
    </r>
    <r>
      <rPr>
        <sz val="10"/>
        <rFont val="Tahoma"/>
        <family val="2"/>
      </rPr>
      <t xml:space="preserve">
Note:
- The version in "rrh -pser 50" displayed in Hexadecimal.
- The version in textbox FWバージョン of Tool is displayed in Decimal.</t>
    </r>
  </si>
  <si>
    <t>Check status of button "参照"  in FW Update dialog during/after updating FW</t>
  </si>
  <si>
    <r>
      <t xml:space="preserve">1. After step 3, the button "参照" in the FW Update dialog is </t>
    </r>
    <r>
      <rPr>
        <b/>
        <sz val="10"/>
        <rFont val="Tahoma"/>
        <family val="2"/>
      </rPr>
      <t>enabled.</t>
    </r>
    <r>
      <rPr>
        <sz val="10"/>
        <rFont val="Tahoma"/>
        <family val="2"/>
      </rPr>
      <t xml:space="preserve">
2. After step 4, the button "参照" in the FW Update dialog is </t>
    </r>
    <r>
      <rPr>
        <b/>
        <sz val="10"/>
        <rFont val="Tahoma"/>
        <family val="2"/>
      </rPr>
      <t>disabled.</t>
    </r>
    <r>
      <rPr>
        <sz val="10"/>
        <rFont val="Tahoma"/>
        <family val="2"/>
      </rPr>
      <t xml:space="preserve">
3. After step 5, the button "参照" in the FW Update dialog is </t>
    </r>
    <r>
      <rPr>
        <b/>
        <sz val="10"/>
        <rFont val="Tahoma"/>
        <family val="2"/>
      </rPr>
      <t>enabled.</t>
    </r>
  </si>
  <si>
    <t>1. Wait until unit restarted and check if it running smoothly.</t>
  </si>
  <si>
    <t>Check unit status after finishing updating FW and resetting unit</t>
  </si>
  <si>
    <t>Check TCP auto connection and LEDs after finishing updating FW</t>
  </si>
  <si>
    <t>1. FW Update dialog is closed.
2. Detailed Screen dialog is closed.
3. Back to Main Screen, the tool automatically connects to the unit and monitor its status (common LEDs and unit LEDs are turned on)</t>
  </si>
  <si>
    <r>
      <t xml:space="preserve">1. Click button "参照"
2. From the Browse dialog, select a </t>
    </r>
    <r>
      <rPr>
        <b/>
        <sz val="10"/>
        <rFont val="Tahoma"/>
        <family val="2"/>
      </rPr>
      <t>valid</t>
    </r>
    <r>
      <rPr>
        <sz val="10"/>
        <rFont val="Tahoma"/>
        <family val="2"/>
      </rPr>
      <t xml:space="preserve"> FW file
3. Click button "Open" the the Browse dialog.
4. From the FW Update dialog, click button "FWファイルDL開始"
5. Wait until the downloading and updating process is finished
6. From FW Update dialog, click button "リセット" to reset the unit
7. Wait until the unit started and run smoothly.</t>
    </r>
  </si>
  <si>
    <t>MT_FW_11</t>
  </si>
  <si>
    <t>MT_FW_12</t>
  </si>
  <si>
    <r>
      <t>1. Send msg 4111 (LTE cell setting) using CPRI-MT simulator tool, with scenario data:
snd_msg.carno =</t>
    </r>
    <r>
      <rPr>
        <b/>
        <sz val="10"/>
        <rFont val="Tahoma"/>
        <family val="2"/>
      </rPr>
      <t xml:space="preserve"> </t>
    </r>
    <r>
      <rPr>
        <b/>
        <sz val="10"/>
        <color rgb="FFFF0000"/>
        <rFont val="Tahoma"/>
        <family val="2"/>
      </rPr>
      <t>1</t>
    </r>
    <r>
      <rPr>
        <sz val="10"/>
        <rFont val="Tahoma"/>
        <family val="2"/>
      </rPr>
      <t xml:space="preserve">
snd_msg.bandwidth = 1
snd_msg.dl_freq  =  [ 225 &lt;= value &lt;= 375 ]
snd_msg.tx_ant_no = 1
2. Check LTE cell setting area</t>
    </r>
  </si>
  <si>
    <t>In this example image, sd_msg.dl_req = 225</t>
  </si>
  <si>
    <t>In this example image, sd_msg.dl_req = 1574</t>
  </si>
  <si>
    <t>In this example image, sd_msg.dl_req = 6025</t>
  </si>
  <si>
    <r>
      <t xml:space="preserve">1. Cell setting area for </t>
    </r>
    <r>
      <rPr>
        <b/>
        <sz val="10"/>
        <rFont val="Tahoma"/>
        <family val="2"/>
      </rPr>
      <t>4G[C1]</t>
    </r>
    <r>
      <rPr>
        <sz val="10"/>
        <rFont val="Tahoma"/>
        <family val="2"/>
      </rPr>
      <t xml:space="preserve"> is displayed with data:
- Ant-A: Green, Ant-B: Green, Ant-C: Gray, Ant-D: Gray
- Downlink freq: An integer calculated using "875 + 0.1 x (snd_msg.dl_freq - 6000)"
- Uplink freq: An integer calculated using "DownlinkFreq - 45"
- Bandwidth: 15
2. Cell setting area for </t>
    </r>
    <r>
      <rPr>
        <b/>
        <sz val="10"/>
        <rFont val="Tahoma"/>
        <family val="2"/>
      </rPr>
      <t>4G[C2]</t>
    </r>
    <r>
      <rPr>
        <sz val="10"/>
        <rFont val="Tahoma"/>
        <family val="2"/>
      </rPr>
      <t xml:space="preserve"> is UNCHANGED</t>
    </r>
  </si>
  <si>
    <r>
      <t xml:space="preserve">1. Cell setting area for </t>
    </r>
    <r>
      <rPr>
        <b/>
        <sz val="10"/>
        <rFont val="Tahoma"/>
        <family val="2"/>
      </rPr>
      <t>4G[C1]</t>
    </r>
    <r>
      <rPr>
        <sz val="10"/>
        <rFont val="Tahoma"/>
        <family val="2"/>
      </rPr>
      <t xml:space="preserve"> is displayed with data:
- Ant-A: Gray, Ant-B: Gray, Ant-C: Green, Ant-D: Gray
- Downlink freq: An integer calculated using "1495.9 + 0.1 x (snd_msg.dl_freq - 6450)"
- Uplink freq: An integer calculated using "DownlinkFreq - 48"
- Bandwidth: 20
2. Cell setting area for </t>
    </r>
    <r>
      <rPr>
        <b/>
        <sz val="10"/>
        <rFont val="Tahoma"/>
        <family val="2"/>
      </rPr>
      <t>4G[C2</t>
    </r>
    <r>
      <rPr>
        <sz val="10"/>
        <rFont val="Tahoma"/>
        <family val="2"/>
      </rPr>
      <t>] is UNCHANGED</t>
    </r>
  </si>
  <si>
    <t>In this example image, sd_msg.dl_req = 6475</t>
  </si>
  <si>
    <t>In this example image, sd_msg.dl_req = 9485</t>
  </si>
  <si>
    <t>In this example image, sd_msg.dl_req = 42015</t>
  </si>
  <si>
    <t>1. Send msg 4111 (LTE cell setting) using CPRI-MT simulator tool, with scenario data:
snd_msg.carno = 1
snd_msg.bandwidth = [ value which is not 1, 2, 3 or 4 ]
snd_msg.dl_freq  = [ other value as above TCs ]
snd_msg.tx_ant_no = [ value which is not 1, 2, 3 or 4 ]
2. Check LTE cell setting area</t>
  </si>
  <si>
    <r>
      <t xml:space="preserve">1. Send msg 4111 (LTE cell setting) using CPRI-MT simulator tool, with scenario data:
snd_msg.carno = </t>
    </r>
    <r>
      <rPr>
        <b/>
        <sz val="10"/>
        <color rgb="FFFF0000"/>
        <rFont val="Tahoma"/>
        <family val="2"/>
      </rPr>
      <t>2</t>
    </r>
    <r>
      <rPr>
        <sz val="10"/>
        <rFont val="Tahoma"/>
        <family val="2"/>
      </rPr>
      <t xml:space="preserve">
snd_msg.bandwidth = 1
snd_msg.dl_freq  =  225 &lt;= value &lt;= 375
snd_msg.tx_ant_no = 1
2. Check LTE cell setting area</t>
    </r>
  </si>
  <si>
    <r>
      <t xml:space="preserve">1. Cell setting area for </t>
    </r>
    <r>
      <rPr>
        <b/>
        <sz val="10"/>
        <rFont val="Tahoma"/>
        <family val="2"/>
      </rPr>
      <t>4G[C1]</t>
    </r>
    <r>
      <rPr>
        <sz val="10"/>
        <rFont val="Tahoma"/>
        <family val="2"/>
      </rPr>
      <t xml:space="preserve"> is displayed with data:
- Ant-A: Gray, Ant-B: Gray, Ant-C: Green, Ant-D: Gray
- Downlink freq: An integer calculated using "3400 + 0.1 x (snd_msg.dl_freq - 41590)"
- Uplink freq: Downlink freq
- Bandwidth: 20
2. Cell setting area for 4G[C2] is UNCHANGED</t>
    </r>
  </si>
  <si>
    <r>
      <t>1. Cell setting area for</t>
    </r>
    <r>
      <rPr>
        <b/>
        <sz val="10"/>
        <rFont val="Tahoma"/>
        <family val="2"/>
      </rPr>
      <t xml:space="preserve"> 4G[C1] </t>
    </r>
    <r>
      <rPr>
        <sz val="10"/>
        <rFont val="Tahoma"/>
        <family val="2"/>
      </rPr>
      <t>is displayed with data:
- Ant-A: Gray, Ant-B: Gray, Ant-C: Green, Ant-D: Gray
- Downlink freq: An integer calculated using "3400 + 0.1 x (snd_msg.dl_freq - 41590)"
- Uplink freq: Downlink freq
- Bandwidth: 20
2. Cell setting area for 4G[C2] is UNCHANGED</t>
    </r>
  </si>
  <si>
    <r>
      <t xml:space="preserve">1. Cell setting area for </t>
    </r>
    <r>
      <rPr>
        <b/>
        <sz val="10"/>
        <rFont val="Tahoma"/>
        <family val="2"/>
      </rPr>
      <t>4G[C1]</t>
    </r>
    <r>
      <rPr>
        <sz val="10"/>
        <rFont val="Tahoma"/>
        <family val="2"/>
      </rPr>
      <t xml:space="preserve"> is displayed with data:
- Ant-A: Gray, Ant-B: Gray, Ant-C: Green, Ant-D: Gray
- Downlink freq: An integer calculated using "758 + 0.1 x (snd_msg.dl_freq - 9210)"
- Uplink freq: An integer calculated using "DownlinkFreq - 55"
- Bandwidth: 20
2. Cell setting area for </t>
    </r>
    <r>
      <rPr>
        <b/>
        <sz val="10"/>
        <rFont val="Tahoma"/>
        <family val="2"/>
      </rPr>
      <t>4G[C2]</t>
    </r>
    <r>
      <rPr>
        <sz val="10"/>
        <rFont val="Tahoma"/>
        <family val="2"/>
      </rPr>
      <t xml:space="preserve"> is UNCHANGED</t>
    </r>
  </si>
  <si>
    <t>1. Send msg 4111 (LTE cell setting) using CPRI-MT simulator tool, with scenario data:
snd_msg.carno = 2
snd_msg.bandwidth = 1
snd_msg.dl_freq  = 42015 &lt;= value &lt;= 42365
snd_msg.tx_ant_no = 1
2. Check LTE cell setting area</t>
  </si>
  <si>
    <r>
      <t>1. Cell setting area for 4G[C1] is UNCHANGED
2. Cell setting area for</t>
    </r>
    <r>
      <rPr>
        <b/>
        <sz val="10"/>
        <rFont val="Tahoma"/>
        <family val="2"/>
      </rPr>
      <t xml:space="preserve"> 4G[C2] </t>
    </r>
    <r>
      <rPr>
        <sz val="10"/>
        <rFont val="Tahoma"/>
        <family val="2"/>
      </rPr>
      <t>is displayed with data:
- Ant-A: Green, Ant-B: Gray, Ant-C: Gray, Ant-D: Gray
- Downlink freq: An integer calculated using "3400 + 0.1 x (snd_msg.dl_freq - 41590)"
- Uplink freq: Downlink freq
- Bandwidth: 5</t>
    </r>
  </si>
  <si>
    <t>1. Send msg 4111 (LTE cell setting) using CPRI-MT simulator tool, with scenario data:
snd_msg.carno = 2
snd_msg.bandwidth = 2
snd_msg.dl_freq  = 42415 &lt;= value &lt;= 42765
snd_msg.tx_ant_no = 2
2. Check LTE cell setting area</t>
  </si>
  <si>
    <t>1. Send msg 4111 (LTE cell setting) using CPRI-MT simulator tool, with scenario data:
snd_msg.carno = 2
snd_msg.bandwidth = [ value which is not 1, 2, 3 or 4 ]
snd_msg.dl_freq  = [ other value as above TCs]
snd_msg.tx_ant_no =  [ value which is not 1, 2, 3 or 4 ]
2. Check LTE cell setting area</t>
  </si>
  <si>
    <t>1. Send msg 4111 (LTE cell setting) using CPRI-MT simulator tool, with scenario data:
snd_msg.carno = 2
snd_msg.bandwidth = 3
snd_msg.dl_freq  = 42415 &lt;= value &lt;= 42765
snd_msg.tx_ant_no = 3
2. Check LTE cell setting area</t>
  </si>
  <si>
    <r>
      <t xml:space="preserve">1. Cell setting area for </t>
    </r>
    <r>
      <rPr>
        <b/>
        <sz val="10"/>
        <rFont val="Tahoma"/>
        <family val="2"/>
      </rPr>
      <t>4G[C1]</t>
    </r>
    <r>
      <rPr>
        <sz val="10"/>
        <rFont val="Tahoma"/>
        <family val="2"/>
      </rPr>
      <t xml:space="preserve"> is UNCHANGED
2. Cell setting area for </t>
    </r>
    <r>
      <rPr>
        <b/>
        <sz val="10"/>
        <rFont val="Tahoma"/>
        <family val="2"/>
      </rPr>
      <t>4G[C2]</t>
    </r>
    <r>
      <rPr>
        <sz val="10"/>
        <rFont val="Tahoma"/>
        <family val="2"/>
      </rPr>
      <t xml:space="preserve"> is displayed with data:
- Ant-A: Green, Ant-B: Green, Ant-C: Gray, Ant-D: Gray
- Downlink freq: An integer calculated using "3400 + 0.1 x (snd_msg.dl_freq - 41590)"
- Uplink freq: Downlink freq
- Bandwidth: 15</t>
    </r>
  </si>
  <si>
    <r>
      <t xml:space="preserve">1. Cell setting area for </t>
    </r>
    <r>
      <rPr>
        <b/>
        <sz val="10"/>
        <rFont val="Tahoma"/>
        <family val="2"/>
      </rPr>
      <t>4G[C1]</t>
    </r>
    <r>
      <rPr>
        <sz val="10"/>
        <rFont val="Tahoma"/>
        <family val="2"/>
      </rPr>
      <t xml:space="preserve"> is UNCHANGED
2. Cell setting area for </t>
    </r>
    <r>
      <rPr>
        <b/>
        <sz val="10"/>
        <rFont val="Tahoma"/>
        <family val="2"/>
      </rPr>
      <t>4G[C2]</t>
    </r>
    <r>
      <rPr>
        <sz val="10"/>
        <rFont val="Tahoma"/>
        <family val="2"/>
      </rPr>
      <t xml:space="preserve"> is displayed with data:
- Ant-A: Gray, Ant-B: Green, Ant-C: Gray, Ant-D: Gray
- Downlink freq: An integer calculated using "3400 + 0.1 x (snd_msg.dl_freq - 41590)"
- Uplink freq: Downlink freq
- Bandwidth: 10</t>
    </r>
  </si>
  <si>
    <t>In this example image, sd_msg.dl_req = 42765</t>
  </si>
  <si>
    <t>In this example image, sd_msg.dl_req = 42760</t>
  </si>
  <si>
    <r>
      <t xml:space="preserve">1. Cell setting area for </t>
    </r>
    <r>
      <rPr>
        <b/>
        <sz val="10"/>
        <rFont val="Tahoma"/>
        <family val="2"/>
      </rPr>
      <t>4G[C1]</t>
    </r>
    <r>
      <rPr>
        <sz val="10"/>
        <rFont val="Tahoma"/>
        <family val="2"/>
      </rPr>
      <t xml:space="preserve"> is UNCHANGED
2. Cell setting area for </t>
    </r>
    <r>
      <rPr>
        <b/>
        <sz val="10"/>
        <rFont val="Tahoma"/>
        <family val="2"/>
      </rPr>
      <t>4G[C2]</t>
    </r>
    <r>
      <rPr>
        <sz val="10"/>
        <rFont val="Tahoma"/>
        <family val="2"/>
      </rPr>
      <t xml:space="preserve"> is displayed with data:
- Ant-A: Gray, Ant-B: Gray, Ant-C: Green, Ant-D: Gray
- Downlink freq: An integer calculated using "3400 + 0.1 x (snd_msg.dl_freq - 41590)"
- Uplink freq: Downlink freq
- Bandwidth: 20</t>
    </r>
  </si>
  <si>
    <t>In this example image, sd_msg.dl_req = 42415</t>
  </si>
  <si>
    <r>
      <t xml:space="preserve">1. </t>
    </r>
    <r>
      <rPr>
        <sz val="10"/>
        <rFont val="Tahoma"/>
        <family val="2"/>
      </rPr>
      <t xml:space="preserve">
- Bandwidth: Set value at addr 0x00001428 as ""
- Downlink frequency: Set value at addr 0x0000142A as ""
2. Check NR cell setting area</t>
    </r>
  </si>
  <si>
    <t>1. 
- Bandwidth: Set value at addr 0x00001434 as ""
- Downlink frequency: Set value at addr 0x00001436 as ""
2. Check NR cell setting area</t>
  </si>
  <si>
    <t>1. Detailed screen of the selected unit is opened
2. Unit is started in NR-only mode</t>
  </si>
  <si>
    <t>1. Detailed screen of the selected unit is opened
2. Unit is started in LTE-only mode
2. Unit is started in LTE-only mode</t>
  </si>
  <si>
    <r>
      <t xml:space="preserve">1. Run command "rrh -status" and check FAN status. If the status is:
</t>
    </r>
    <r>
      <rPr>
        <i/>
        <sz val="10"/>
        <rFont val="Tahoma"/>
        <family val="2"/>
      </rPr>
      <t xml:space="preserve">"[FAN]"
</t>
    </r>
    <r>
      <rPr>
        <sz val="10"/>
        <rFont val="Tahoma"/>
        <family val="2"/>
      </rPr>
      <t xml:space="preserve">
then the FAN runs normally</t>
    </r>
  </si>
  <si>
    <r>
      <t xml:space="preserve">1. Run command "rrh -status" and check FAN status. If the status is:
</t>
    </r>
    <r>
      <rPr>
        <i/>
        <sz val="10"/>
        <rFont val="Tahoma"/>
        <family val="2"/>
      </rPr>
      <t>"NOT MOUNT"</t>
    </r>
    <r>
      <rPr>
        <sz val="10"/>
        <rFont val="Tahoma"/>
        <family val="2"/>
      </rPr>
      <t xml:space="preserve">
or
</t>
    </r>
    <r>
      <rPr>
        <i/>
        <sz val="10"/>
        <rFont val="Tahoma"/>
        <family val="2"/>
      </rPr>
      <t>"[FAN] FAN#1 Low rotation speed. FAN#2 Low rotation speed. FAN#3 Low rotation speed. FAN#4 Low rotation speed"</t>
    </r>
    <r>
      <rPr>
        <sz val="10"/>
        <rFont val="Tahoma"/>
        <family val="2"/>
      </rPr>
      <t xml:space="preserve">
then the FAN runs abnormally (FAN not mounted, or FAN #1 ~ FAN #4 All rotation speed reduction)</t>
    </r>
  </si>
  <si>
    <t>1. Run command "rrh -status" and check FAN status. If the status is:
then the FAN runs abnormally (one of FAN #1, FAN #2, FAN #3 or FAN #4 rotation speed reduction)</t>
  </si>
  <si>
    <t xml:space="preserve">Source code FHIC: </t>
  </si>
  <si>
    <t xml:space="preserve">Source code Maintenance Tool: </t>
  </si>
  <si>
    <t>Feature_NextChance</t>
  </si>
  <si>
    <t>Run Test base on commit below:</t>
  </si>
  <si>
    <t>1. Write register with command:
rrh -w a000018c 10000000    # freerun</t>
  </si>
  <si>
    <t>1. Write register with command:
rrh -w a000018c 20000000   # locked</t>
  </si>
  <si>
    <t>1. Write register with command:
rrh -w a000018c 40000000    # hold (unlocked)</t>
  </si>
  <si>
    <t>Test 2 times. All passed</t>
  </si>
  <si>
    <t>Update test report for all test cases</t>
  </si>
  <si>
    <t>Update test report after fixing bugs</t>
  </si>
  <si>
    <t>Test date</t>
  </si>
  <si>
    <t>11/2//2021</t>
  </si>
  <si>
    <t>e0466b16f</t>
  </si>
  <si>
    <t>ver1.1.4</t>
  </si>
  <si>
    <t>Noted in CPRI_INT-909</t>
  </si>
  <si>
    <t>passed</t>
  </si>
  <si>
    <t>not run</t>
  </si>
  <si>
    <t>1/ Start yang client, confirm default user information</t>
  </si>
  <si>
    <t>--&gt;</t>
  </si>
  <si>
    <t>①デフォルトユーザ情報を確認する</t>
  </si>
  <si>
    <t>f_5g_du@localhost&gt; run ./gets/get-o-ran-usermgmt.xml</t>
  </si>
  <si>
    <t>Info: START sget usermgmt</t>
  </si>
  <si>
    <t>Filling container /users:</t>
  </si>
  <si>
    <t>RPC Data Reply 3 for session 4 [default]:</t>
  </si>
  <si>
    <t>rpc-reply {</t>
  </si>
  <si>
    <t>data {</t>
  </si>
  <si>
    <t>    users {</t>
  </si>
  <si>
    <t>    user  oranuser {</t>
  </si>
  <si>
    <t>        name oranuser</t>
  </si>
  <si>
    <t>        password o-ran-password</t>
  </si>
  <si>
    <t>        enabled true</t>
  </si>
  <si>
    <t>    }</t>
  </si>
  <si>
    <t>}</t>
  </si>
  <si>
    <t>Info: START xget usermgmt</t>
  </si>
  <si>
    <t>RPC Data Reply 4 for session 4 [default]:</t>
  </si>
  <si>
    <t>2/ Add users</t>
  </si>
  <si>
    <t>②ユーザを追加する</t>
  </si>
  <si>
    <t>f_5g_du@localhost&gt; run ./edits/edit-o-ran-usermgmt_alt_maxuser.xml</t>
  </si>
  <si>
    <t>Info: START edit-confg usermgmt MAX USER</t>
  </si>
  <si>
    <t>RPC OK Reply 5 for session 4 [default]:</t>
  </si>
  <si>
    <t>3/ Confirm added users after step 2</t>
  </si>
  <si>
    <t>③追加されたことを確認</t>
  </si>
  <si>
    <t>RPC Data Reply 6 for session 4 [default]:</t>
  </si>
  <si>
    <t>    user  fujitsu01 {</t>
  </si>
  <si>
    <t>        name fujitsu01</t>
  </si>
  <si>
    <t>        password password01</t>
  </si>
  <si>
    <t>    user  fujitsu02 {</t>
  </si>
  <si>
    <t>        name fujitsu02</t>
  </si>
  <si>
    <t>        password password02</t>
  </si>
  <si>
    <t>    user  fujitsu03 {</t>
  </si>
  <si>
    <t>        name fujitsu03</t>
  </si>
  <si>
    <t>        password password03</t>
  </si>
  <si>
    <t>    user  fujitsu04 {</t>
  </si>
  <si>
    <t>        name fujitsu04</t>
  </si>
  <si>
    <t>        password password04</t>
  </si>
  <si>
    <t>RPC Data Reply 7 for session 4 [default]:</t>
  </si>
  <si>
    <t>4/ Reset unit</t>
  </si>
  <si>
    <t>④ユニットのリセットを実施</t>
  </si>
  <si>
    <t>5/ Confirm added users in step 2 still exist</t>
  </si>
  <si>
    <t>➄追加されたユーザのままであることを確認</t>
  </si>
  <si>
    <t>6/ Click on Reset Account button</t>
  </si>
  <si>
    <t>⑥MTツールからボタンを押してユーザ情報リセット</t>
  </si>
  <si>
    <t>7/ Confirm added users in step 2 still exist</t>
  </si>
  <si>
    <t>➆追加されたユーザのままであることを確認</t>
  </si>
  <si>
    <t>8/ Reset unit</t>
  </si>
  <si>
    <t>⑧ユニットのリセットを実施</t>
  </si>
  <si>
    <t>9/ Confirm user exists in system. Only default account appears</t>
  </si>
  <si>
    <t>➈デフォルトユーザ情報になることを確認する</t>
  </si>
  <si>
    <t>1. Unit is running on NR-only or NR-LTE mode
2. VLAN ID dialog is opened</t>
  </si>
  <si>
    <t>1. Unit is running on NR-only or NR-LTE mode
2. Account Reset dialog is opened</t>
  </si>
  <si>
    <t>Detailed steps for MT_AR_1</t>
  </si>
  <si>
    <t>From row D15</t>
  </si>
  <si>
    <t>Scan VLAN ID using value updated from Mplane</t>
  </si>
  <si>
    <t>1. Connect tool to FHIC, open VLAN ID dialog and confirm current value of VLAN ID range.</t>
  </si>
  <si>
    <t>2. Update VLAN ID range of tool from 5 to 10, press "OK" button then confirm current value of VLAN ID range</t>
  </si>
  <si>
    <t>3. Update VLAN ID range using Mplane from 11 to 15, confirm value on Mplane server and EEPROM</t>
  </si>
  <si>
    <t>Using command</t>
  </si>
  <si>
    <t>Confirm result</t>
  </si>
  <si>
    <t>edit-config target=running config="""</t>
  </si>
  <si>
    <t>&lt;config&gt;</t>
  </si>
  <si>
    <t xml:space="preserve"> &lt;mplane-info xmlns="urn:o-ran:mplane-interfaces:1.0"&gt;</t>
  </si>
  <si>
    <t xml:space="preserve">  &lt;searchable-mplane-access-vlans-info&gt;</t>
  </si>
  <si>
    <t xml:space="preserve">    &lt;vlan-range&gt;</t>
  </si>
  <si>
    <t xml:space="preserve">     &lt;lowest-vlan-id&gt;11&lt;/lowest-vlan-id&gt;</t>
  </si>
  <si>
    <t xml:space="preserve">     &lt;highest-vlan-id&gt;15&lt;/highest-vlan-id&gt;</t>
  </si>
  <si>
    <t xml:space="preserve">    &lt;/vlan-range&gt;</t>
  </si>
  <si>
    <t xml:space="preserve">  &lt;/searchable-mplane-access-vlans-info&gt;</t>
  </si>
  <si>
    <t xml:space="preserve"> &lt;/mplane-info&gt;</t>
  </si>
  <si>
    <t>&lt;/config&gt;</t>
  </si>
  <si>
    <t>"</t>
  </si>
  <si>
    <t>4. Reset device. After rebooting, confirm VLAN ID range that are scanning</t>
  </si>
  <si>
    <t>Using command "ifconfig" to confirm VLAN ID range.</t>
  </si>
  <si>
    <t>VLAN ID 11</t>
  </si>
  <si>
    <t>VLAN ID 12</t>
  </si>
  <si>
    <t>VLAN ID 13</t>
  </si>
  <si>
    <t>VLAN ID 14</t>
  </si>
  <si>
    <t>VLAN ID 15</t>
  </si>
  <si>
    <t>Scan VLAN ID using value updated from MT Tool</t>
  </si>
  <si>
    <t>2. Update VLAN ID range using Mplane from 21 to 25</t>
  </si>
  <si>
    <t xml:space="preserve">     &lt;lowest-vlan-id&gt;21&lt;/lowest-vlan-id&gt;</t>
  </si>
  <si>
    <t xml:space="preserve">     &lt;highest-vlan-id&gt;25&lt;/highest-vlan-id&gt;</t>
  </si>
  <si>
    <t>3. Update VLAN ID range of tool from 11 to 15, press "OK" button then confirm current value of VLAN ID range</t>
  </si>
  <si>
    <t>This test case has 2 patterns. Their detailed steps are described from Row C19</t>
  </si>
  <si>
    <t>Check from  Row C19</t>
  </si>
  <si>
    <t>[MT_VLAN_1] Test pattern 1</t>
  </si>
  <si>
    <t>[MT_VLAN_1] Test pattern 2</t>
  </si>
  <si>
    <t>LM0213</t>
  </si>
  <si>
    <t>PENDING</t>
  </si>
  <si>
    <t>Test cases: Maintenance tool (21B - LTE-NR Mode and NR-Only Mode)</t>
  </si>
  <si>
    <t>Update test report 
Tool: Ver1.1.4 (CPRI_INT-1034)
FHIC: 21B (LTE-NR Mode and NR-Only Mode)</t>
  </si>
  <si>
    <t>Defect in FHIC: CPRI_INT-1223, CPRI_INT-123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</si>
</sst>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_);[Red]\(0.00\)"/>
    <numFmt numFmtId="165" formatCode="0.0"/>
    <numFmt numFmtId="166" formatCode="mmm\-dd\-yy"/>
    <numFmt numFmtId="167" formatCode="[$-409]General"/>
    <numFmt numFmtId="168" formatCode="[$$-409]#,##0.00;[Red]&quot;-&quot;[$$-409]#,##0.00"/>
  </numFmts>
  <fonts count="102">
    <font>
      <sz val="10"/>
      <name val="Arial"/>
      <family val="2"/>
    </font>
    <font>
      <sz val="11"/>
      <color theme="1"/>
      <name val="Calibri"/>
      <family val="2"/>
      <scheme val="minor"/>
    </font>
    <font>
      <sz val="11"/>
      <color theme="1"/>
      <name val="Calibri"/>
      <family val="2"/>
      <scheme val="minor"/>
    </font>
    <font>
      <sz val="11"/>
      <color indexed="8"/>
      <name val="ＭＳ Ｐゴシック"/>
      <family val="2"/>
      <charset val="128"/>
    </font>
    <font>
      <sz val="11"/>
      <color indexed="9"/>
      <name val="ＭＳ Ｐゴシック"/>
      <family val="2"/>
      <charset val="128"/>
    </font>
    <font>
      <sz val="11"/>
      <color indexed="20"/>
      <name val="ＭＳ Ｐゴシック"/>
      <family val="2"/>
      <charset val="128"/>
    </font>
    <font>
      <b/>
      <sz val="11"/>
      <color indexed="52"/>
      <name val="ＭＳ Ｐゴシック"/>
      <family val="2"/>
      <charset val="128"/>
    </font>
    <font>
      <b/>
      <sz val="11"/>
      <color indexed="9"/>
      <name val="ＭＳ Ｐゴシック"/>
      <family val="2"/>
      <charset val="128"/>
    </font>
    <font>
      <i/>
      <sz val="11"/>
      <color indexed="23"/>
      <name val="ＭＳ Ｐゴシック"/>
      <family val="2"/>
      <charset val="128"/>
    </font>
    <font>
      <sz val="11"/>
      <color indexed="17"/>
      <name val="ＭＳ Ｐゴシック"/>
      <family val="2"/>
      <charset val="128"/>
    </font>
    <font>
      <b/>
      <sz val="15"/>
      <color indexed="56"/>
      <name val="ＭＳ Ｐゴシック"/>
      <family val="2"/>
      <charset val="128"/>
    </font>
    <font>
      <b/>
      <sz val="13"/>
      <color indexed="56"/>
      <name val="ＭＳ Ｐゴシック"/>
      <family val="2"/>
      <charset val="128"/>
    </font>
    <font>
      <b/>
      <sz val="11"/>
      <color indexed="56"/>
      <name val="ＭＳ Ｐゴシック"/>
      <family val="2"/>
      <charset val="128"/>
    </font>
    <font>
      <sz val="10"/>
      <name val="ＭＳ ゴシック"/>
      <family val="2"/>
      <charset val="128"/>
    </font>
    <font>
      <sz val="11"/>
      <color indexed="62"/>
      <name val="ＭＳ Ｐゴシック"/>
      <family val="2"/>
      <charset val="128"/>
    </font>
    <font>
      <sz val="11"/>
      <color indexed="52"/>
      <name val="ＭＳ Ｐゴシック"/>
      <family val="2"/>
      <charset val="128"/>
    </font>
    <font>
      <sz val="11"/>
      <color indexed="60"/>
      <name val="ＭＳ Ｐゴシック"/>
      <family val="2"/>
      <charset val="128"/>
    </font>
    <font>
      <sz val="9"/>
      <name val="ＭＳ Ｐゴシック"/>
      <family val="2"/>
      <charset val="128"/>
    </font>
    <font>
      <sz val="11"/>
      <name val="ＭＳ Ｐゴシック"/>
      <family val="2"/>
      <charset val="128"/>
    </font>
    <font>
      <sz val="11"/>
      <color indexed="8"/>
      <name val="Calibri"/>
      <family val="2"/>
      <charset val="134"/>
    </font>
    <font>
      <sz val="10"/>
      <name val="Arial"/>
      <family val="2"/>
      <charset val="134"/>
    </font>
    <font>
      <sz val="11"/>
      <color indexed="8"/>
      <name val="Calibri"/>
      <family val="2"/>
      <charset val="128"/>
    </font>
    <font>
      <sz val="10"/>
      <color indexed="8"/>
      <name val="Tahoma"/>
      <family val="2"/>
      <charset val="134"/>
    </font>
    <font>
      <b/>
      <sz val="11"/>
      <color indexed="63"/>
      <name val="ＭＳ Ｐゴシック"/>
      <family val="2"/>
      <charset val="128"/>
    </font>
    <font>
      <b/>
      <sz val="18"/>
      <color indexed="56"/>
      <name val="ＭＳ Ｐゴシック"/>
      <family val="2"/>
      <charset val="128"/>
    </font>
    <font>
      <b/>
      <sz val="11"/>
      <color indexed="8"/>
      <name val="ＭＳ Ｐゴシック"/>
      <family val="2"/>
      <charset val="128"/>
    </font>
    <font>
      <sz val="11"/>
      <color indexed="10"/>
      <name val="ＭＳ Ｐゴシック"/>
      <family val="2"/>
      <charset val="128"/>
    </font>
    <font>
      <sz val="10.5"/>
      <name val="ＭＳ 明朝"/>
      <family val="1"/>
      <charset val="128"/>
    </font>
    <font>
      <b/>
      <sz val="10"/>
      <name val="Arial"/>
      <family val="2"/>
      <charset val="134"/>
    </font>
    <font>
      <b/>
      <sz val="14"/>
      <name val="Arial"/>
      <family val="2"/>
      <charset val="134"/>
    </font>
    <font>
      <sz val="10"/>
      <name val="Arial"/>
      <family val="2"/>
      <charset val="1"/>
    </font>
    <font>
      <b/>
      <sz val="10"/>
      <color indexed="8"/>
      <name val="Tahoma"/>
      <family val="2"/>
      <charset val="134"/>
    </font>
    <font>
      <b/>
      <sz val="10"/>
      <name val="Arial"/>
      <family val="2"/>
    </font>
    <font>
      <sz val="22"/>
      <name val="Arial"/>
      <family val="2"/>
      <charset val="134"/>
    </font>
    <font>
      <u/>
      <sz val="8.5"/>
      <color indexed="12"/>
      <name val="Tahoma"/>
      <family val="2"/>
      <charset val="134"/>
    </font>
    <font>
      <sz val="10"/>
      <color indexed="12"/>
      <name val="Arial"/>
      <family val="2"/>
      <charset val="134"/>
    </font>
    <font>
      <sz val="10"/>
      <color indexed="8"/>
      <name val="Arial"/>
      <family val="2"/>
      <charset val="134"/>
    </font>
    <font>
      <u/>
      <sz val="8.5"/>
      <color indexed="12"/>
      <name val="Tahoma"/>
      <family val="2"/>
      <charset val="1"/>
    </font>
    <font>
      <b/>
      <sz val="10"/>
      <name val="Arial"/>
      <family val="2"/>
      <charset val="1"/>
    </font>
    <font>
      <sz val="8"/>
      <name val="Arial"/>
      <family val="2"/>
    </font>
    <font>
      <sz val="10"/>
      <color theme="1"/>
      <name val="Arial"/>
      <family val="2"/>
    </font>
    <font>
      <sz val="11"/>
      <color rgb="FF000000"/>
      <name val="Arial1"/>
    </font>
    <font>
      <b/>
      <sz val="10"/>
      <color rgb="FF000000"/>
      <name val="Arial1"/>
    </font>
    <font>
      <sz val="10"/>
      <color rgb="FFFFFFFF"/>
      <name val="Arial1"/>
    </font>
    <font>
      <sz val="10"/>
      <color rgb="FFCC0000"/>
      <name val="Arial1"/>
    </font>
    <font>
      <b/>
      <sz val="10"/>
      <color rgb="FFFFFFFF"/>
      <name val="Arial1"/>
    </font>
    <font>
      <i/>
      <sz val="10"/>
      <color rgb="FF808080"/>
      <name val="Arial1"/>
    </font>
    <font>
      <sz val="10"/>
      <color rgb="FF006600"/>
      <name val="Arial1"/>
    </font>
    <font>
      <b/>
      <i/>
      <sz val="16"/>
      <color rgb="FF000000"/>
      <name val="Arial1"/>
    </font>
    <font>
      <sz val="18"/>
      <color rgb="FF000000"/>
      <name val="Arial1"/>
    </font>
    <font>
      <sz val="12"/>
      <color rgb="FF000000"/>
      <name val="Arial1"/>
    </font>
    <font>
      <sz val="10"/>
      <color rgb="FF996600"/>
      <name val="Arial1"/>
    </font>
    <font>
      <sz val="10"/>
      <color rgb="FF000000"/>
      <name val="Arial1"/>
    </font>
    <font>
      <sz val="10"/>
      <color rgb="FF333333"/>
      <name val="Arial1"/>
    </font>
    <font>
      <b/>
      <i/>
      <u/>
      <sz val="11"/>
      <color rgb="FF000000"/>
      <name val="Arial1"/>
    </font>
    <font>
      <sz val="11"/>
      <color theme="1"/>
      <name val="Arial"/>
      <family val="2"/>
    </font>
    <font>
      <b/>
      <sz val="10"/>
      <color rgb="FF000000"/>
      <name val="Arial"/>
      <family val="2"/>
    </font>
    <font>
      <sz val="10"/>
      <color rgb="FFFFFFFF"/>
      <name val="Arial"/>
      <family val="2"/>
    </font>
    <font>
      <sz val="11"/>
      <color rgb="FF000000"/>
      <name val="Arial"/>
      <family val="2"/>
    </font>
    <font>
      <b/>
      <sz val="10"/>
      <color rgb="FFFFFFFF"/>
      <name val="Arial"/>
      <family val="2"/>
    </font>
    <font>
      <sz val="10"/>
      <color rgb="FFCC0000"/>
      <name val="Arial"/>
      <family val="2"/>
    </font>
    <font>
      <sz val="10"/>
      <color rgb="FF006600"/>
      <name val="Arial"/>
      <family val="2"/>
    </font>
    <font>
      <sz val="18"/>
      <color rgb="FF000000"/>
      <name val="Arial"/>
      <family val="2"/>
    </font>
    <font>
      <sz val="12"/>
      <color rgb="FF000000"/>
      <name val="Arial"/>
      <family val="2"/>
    </font>
    <font>
      <sz val="10"/>
      <color rgb="FF996600"/>
      <name val="Arial"/>
      <family val="2"/>
    </font>
    <font>
      <sz val="10"/>
      <color rgb="FF333333"/>
      <name val="Arial"/>
      <family val="2"/>
    </font>
    <font>
      <i/>
      <sz val="10"/>
      <color rgb="FF808080"/>
      <name val="Arial"/>
      <family val="2"/>
    </font>
    <font>
      <b/>
      <i/>
      <sz val="16"/>
      <color theme="1"/>
      <name val="Arial"/>
      <family val="2"/>
    </font>
    <font>
      <b/>
      <i/>
      <sz val="16"/>
      <color rgb="FF000000"/>
      <name val="Arial"/>
      <family val="2"/>
    </font>
    <font>
      <sz val="10"/>
      <color rgb="FF000000"/>
      <name val="Arial"/>
      <family val="2"/>
    </font>
    <font>
      <b/>
      <i/>
      <u/>
      <sz val="11"/>
      <color theme="1"/>
      <name val="Arial"/>
      <family val="2"/>
    </font>
    <font>
      <b/>
      <i/>
      <u/>
      <sz val="11"/>
      <color rgb="FF000000"/>
      <name val="Arial"/>
      <family val="2"/>
    </font>
    <font>
      <sz val="11"/>
      <color indexed="8"/>
      <name val="Arial"/>
      <family val="2"/>
    </font>
    <font>
      <sz val="18"/>
      <color indexed="8"/>
      <name val="Arial"/>
      <family val="2"/>
    </font>
    <font>
      <sz val="12"/>
      <color indexed="8"/>
      <name val="Arial"/>
      <family val="2"/>
    </font>
    <font>
      <sz val="10"/>
      <color indexed="63"/>
      <name val="Arial"/>
      <family val="2"/>
    </font>
    <font>
      <i/>
      <sz val="10"/>
      <color indexed="23"/>
      <name val="Arial"/>
      <family val="2"/>
    </font>
    <font>
      <sz val="10"/>
      <color indexed="17"/>
      <name val="Arial"/>
      <family val="2"/>
    </font>
    <font>
      <sz val="10"/>
      <color indexed="19"/>
      <name val="Arial"/>
      <family val="2"/>
    </font>
    <font>
      <sz val="10"/>
      <color indexed="10"/>
      <name val="Arial"/>
      <family val="2"/>
    </font>
    <font>
      <b/>
      <sz val="10"/>
      <color indexed="9"/>
      <name val="Arial"/>
      <family val="2"/>
    </font>
    <font>
      <b/>
      <sz val="10"/>
      <color indexed="8"/>
      <name val="Arial"/>
      <family val="2"/>
    </font>
    <font>
      <sz val="10"/>
      <color indexed="9"/>
      <name val="Arial"/>
      <family val="2"/>
    </font>
    <font>
      <sz val="10"/>
      <name val="Tahoma"/>
      <family val="2"/>
    </font>
    <font>
      <u/>
      <sz val="11"/>
      <color theme="10"/>
      <name val="ＭＳ Ｐゴシック"/>
      <family val="3"/>
      <charset val="128"/>
    </font>
    <font>
      <b/>
      <sz val="10"/>
      <name val="Tahoma"/>
      <family val="2"/>
    </font>
    <font>
      <b/>
      <sz val="10"/>
      <color rgb="FF0070C0"/>
      <name val="Tahoma"/>
      <family val="2"/>
    </font>
    <font>
      <b/>
      <sz val="10"/>
      <color rgb="FFFF0000"/>
      <name val="Tahoma"/>
      <family val="2"/>
    </font>
    <font>
      <sz val="9"/>
      <color indexed="81"/>
      <name val="Tahoma"/>
      <family val="2"/>
    </font>
    <font>
      <b/>
      <sz val="9"/>
      <color indexed="81"/>
      <name val="Tahoma"/>
      <family val="2"/>
    </font>
    <font>
      <b/>
      <sz val="11"/>
      <color indexed="81"/>
      <name val="Tahoma"/>
      <family val="2"/>
    </font>
    <font>
      <sz val="11"/>
      <color indexed="81"/>
      <name val="Tahoma"/>
      <family val="2"/>
    </font>
    <font>
      <sz val="10"/>
      <color rgb="FFFF0000"/>
      <name val="Arial"/>
      <family val="2"/>
    </font>
    <font>
      <sz val="10"/>
      <color rgb="FFFF0000"/>
      <name val="Tahoma"/>
      <family val="2"/>
    </font>
    <font>
      <sz val="10"/>
      <color rgb="FFFF0000"/>
      <name val="Arial"/>
      <family val="2"/>
      <charset val="134"/>
    </font>
    <font>
      <i/>
      <sz val="10"/>
      <name val="Tahoma"/>
      <family val="2"/>
    </font>
    <font>
      <sz val="11"/>
      <color rgb="FFFF0000"/>
      <name val="Calibri"/>
      <family val="2"/>
      <scheme val="minor"/>
    </font>
    <font>
      <b/>
      <sz val="11"/>
      <color theme="1"/>
      <name val="Calibri"/>
      <family val="2"/>
      <scheme val="minor"/>
    </font>
    <font>
      <b/>
      <sz val="11"/>
      <color rgb="FFFF0000"/>
      <name val="Consolas"/>
      <family val="3"/>
    </font>
    <font>
      <sz val="10"/>
      <color rgb="FFFF0000"/>
      <name val="ＭＳ Ｐゴシック"/>
      <family val="3"/>
      <charset val="128"/>
    </font>
    <font>
      <sz val="11"/>
      <name val="Consolas"/>
      <family val="3"/>
    </font>
    <font>
      <b/>
      <sz val="10"/>
      <color rgb="FFFF0000"/>
      <name val="Arial"/>
      <family val="2"/>
    </font>
  </fonts>
  <fills count="49">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13"/>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34"/>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25"/>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13"/>
      </patternFill>
    </fill>
    <fill>
      <patternFill patternType="solid">
        <fgColor indexed="26"/>
        <bgColor indexed="9"/>
      </patternFill>
    </fill>
    <fill>
      <patternFill patternType="solid">
        <fgColor indexed="9"/>
        <bgColor indexed="26"/>
      </patternFill>
    </fill>
    <fill>
      <patternFill patternType="solid">
        <fgColor indexed="13"/>
        <bgColor indexed="43"/>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B7E1CD"/>
        <bgColor rgb="FFB7E1CD"/>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indexed="42"/>
        <bgColor indexed="41"/>
      </patternFill>
    </fill>
    <fill>
      <patternFill patternType="solid">
        <fgColor indexed="47"/>
        <bgColor indexed="31"/>
      </patternFill>
    </fill>
    <fill>
      <patternFill patternType="solid">
        <fgColor indexed="10"/>
        <bgColor indexed="16"/>
      </patternFill>
    </fill>
    <fill>
      <patternFill patternType="solid">
        <fgColor indexed="8"/>
        <bgColor indexed="58"/>
      </patternFill>
    </fill>
    <fill>
      <patternFill patternType="solid">
        <fgColor indexed="23"/>
        <bgColor indexed="55"/>
      </patternFill>
    </fill>
    <fill>
      <patternFill patternType="solid">
        <fgColor indexed="31"/>
        <bgColor indexed="27"/>
      </patternFill>
    </fill>
    <fill>
      <patternFill patternType="solid">
        <fgColor indexed="41"/>
        <bgColor indexed="27"/>
      </patternFill>
    </fill>
    <fill>
      <patternFill patternType="solid">
        <fgColor theme="0"/>
        <bgColor indexed="64"/>
      </patternFill>
    </fill>
    <fill>
      <patternFill patternType="solid">
        <fgColor theme="7" tint="0.79998168889431442"/>
        <bgColor indexed="26"/>
      </patternFill>
    </fill>
    <fill>
      <patternFill patternType="solid">
        <fgColor theme="0"/>
        <bgColor indexed="26"/>
      </patternFill>
    </fill>
    <fill>
      <patternFill patternType="solid">
        <fgColor theme="0" tint="-0.249977111117893"/>
        <bgColor indexed="64"/>
      </patternFill>
    </fill>
    <fill>
      <patternFill patternType="solid">
        <fgColor theme="0" tint="-0.249977111117893"/>
        <bgColor indexed="26"/>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s>
  <borders count="7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style="thin">
        <color indexed="8"/>
      </left>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top/>
      <bottom style="thin">
        <color indexed="8"/>
      </bottom>
      <diagonal/>
    </border>
    <border>
      <left style="medium">
        <color indexed="8"/>
      </left>
      <right style="thin">
        <color indexed="8"/>
      </right>
      <top/>
      <bottom style="thin">
        <color indexed="8"/>
      </bottom>
      <diagonal/>
    </border>
    <border>
      <left style="medium">
        <color indexed="8"/>
      </left>
      <right/>
      <top/>
      <bottom style="thin">
        <color indexed="8"/>
      </bottom>
      <diagonal/>
    </border>
    <border>
      <left/>
      <right/>
      <top style="thin">
        <color indexed="8"/>
      </top>
      <bottom/>
      <diagonal/>
    </border>
    <border>
      <left/>
      <right/>
      <top/>
      <bottom style="thin">
        <color indexed="8"/>
      </bottom>
      <diagonal/>
    </border>
    <border>
      <left style="medium">
        <color indexed="8"/>
      </left>
      <right style="thin">
        <color indexed="8"/>
      </right>
      <top/>
      <bottom/>
      <diagonal/>
    </border>
    <border>
      <left style="medium">
        <color indexed="8"/>
      </left>
      <right style="medium">
        <color indexed="8"/>
      </right>
      <top/>
      <bottom/>
      <diagonal/>
    </border>
    <border>
      <left style="medium">
        <color indexed="8"/>
      </left>
      <right style="thin">
        <color indexed="8"/>
      </right>
      <top style="medium">
        <color indexed="8"/>
      </top>
      <bottom style="thin">
        <color indexed="8"/>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style="thin">
        <color indexed="8"/>
      </bottom>
      <diagonal/>
    </border>
    <border>
      <left style="thin">
        <color indexed="8"/>
      </left>
      <right style="thin">
        <color indexed="8"/>
      </right>
      <top style="medium">
        <color indexed="8"/>
      </top>
      <bottom/>
      <diagonal/>
    </border>
    <border>
      <left style="medium">
        <color indexed="8"/>
      </left>
      <right style="medium">
        <color indexed="8"/>
      </right>
      <top style="medium">
        <color indexed="8"/>
      </top>
      <bottom style="thin">
        <color indexed="8"/>
      </bottom>
      <diagonal/>
    </border>
    <border>
      <left style="thin">
        <color indexed="8"/>
      </left>
      <right/>
      <top style="medium">
        <color indexed="8"/>
      </top>
      <bottom style="thin">
        <color indexed="8"/>
      </bottom>
      <diagonal/>
    </border>
    <border>
      <left style="thin">
        <color indexed="8"/>
      </left>
      <right/>
      <top style="medium">
        <color indexed="8"/>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8"/>
      </bottom>
      <diagonal/>
    </border>
    <border>
      <left style="medium">
        <color indexed="64"/>
      </left>
      <right style="medium">
        <color indexed="64"/>
      </right>
      <top/>
      <bottom style="thin">
        <color indexed="8"/>
      </bottom>
      <diagonal/>
    </border>
    <border>
      <left style="thin">
        <color rgb="FF808080"/>
      </left>
      <right style="thin">
        <color rgb="FF808080"/>
      </right>
      <top style="thin">
        <color rgb="FF808080"/>
      </top>
      <bottom style="thin">
        <color rgb="FF808080"/>
      </bottom>
      <diagonal/>
    </border>
    <border>
      <left style="thin">
        <color indexed="64"/>
      </left>
      <right style="thin">
        <color indexed="64"/>
      </right>
      <top/>
      <bottom style="thin">
        <color indexed="64"/>
      </bottom>
      <diagonal/>
    </border>
    <border>
      <left style="thin">
        <color indexed="64"/>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style="thin">
        <color indexed="8"/>
      </right>
      <top style="thin">
        <color indexed="8"/>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8"/>
      </bottom>
      <diagonal/>
    </border>
    <border>
      <left style="thin">
        <color indexed="64"/>
      </left>
      <right/>
      <top style="thin">
        <color indexed="64"/>
      </top>
      <bottom/>
      <diagonal/>
    </border>
    <border>
      <left style="thin">
        <color indexed="64"/>
      </left>
      <right/>
      <top/>
      <bottom style="thin">
        <color indexed="8"/>
      </bottom>
      <diagonal/>
    </border>
    <border>
      <left style="thin">
        <color indexed="64"/>
      </left>
      <right style="thin">
        <color indexed="64"/>
      </right>
      <top style="thin">
        <color indexed="64"/>
      </top>
      <bottom style="thin">
        <color indexed="8"/>
      </bottom>
      <diagonal/>
    </border>
    <border>
      <left style="thin">
        <color indexed="64"/>
      </left>
      <right style="thin">
        <color indexed="64"/>
      </right>
      <top/>
      <bottom style="thin">
        <color indexed="8"/>
      </bottom>
      <diagonal/>
    </border>
    <border>
      <left/>
      <right/>
      <top style="thin">
        <color indexed="8"/>
      </top>
      <bottom style="thin">
        <color indexed="64"/>
      </bottom>
      <diagonal/>
    </border>
    <border>
      <left style="thin">
        <color indexed="8"/>
      </left>
      <right/>
      <top style="thin">
        <color indexed="8"/>
      </top>
      <bottom style="thin">
        <color indexed="64"/>
      </bottom>
      <diagonal/>
    </border>
    <border>
      <left style="thin">
        <color indexed="8"/>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8"/>
      </left>
      <right/>
      <top style="medium">
        <color indexed="64"/>
      </top>
      <bottom style="thin">
        <color indexed="8"/>
      </bottom>
      <diagonal/>
    </border>
    <border>
      <left style="medium">
        <color indexed="64"/>
      </left>
      <right style="thin">
        <color indexed="8"/>
      </right>
      <top/>
      <bottom style="thin">
        <color indexed="8"/>
      </bottom>
      <diagonal/>
    </border>
    <border>
      <left style="medium">
        <color indexed="64"/>
      </left>
      <right style="thin">
        <color indexed="8"/>
      </right>
      <top/>
      <bottom style="medium">
        <color indexed="64"/>
      </bottom>
      <diagonal/>
    </border>
    <border>
      <left style="thin">
        <color indexed="8"/>
      </left>
      <right style="thin">
        <color indexed="8"/>
      </right>
      <top/>
      <bottom style="medium">
        <color indexed="64"/>
      </bottom>
      <diagonal/>
    </border>
    <border>
      <left style="thin">
        <color indexed="8"/>
      </left>
      <right/>
      <top/>
      <bottom style="medium">
        <color indexed="64"/>
      </bottom>
      <diagonal/>
    </border>
    <border>
      <left style="medium">
        <color indexed="8"/>
      </left>
      <right/>
      <top/>
      <bottom style="medium">
        <color indexed="64"/>
      </bottom>
      <diagonal/>
    </border>
    <border>
      <left style="thin">
        <color indexed="8"/>
      </left>
      <right style="thin">
        <color indexed="64"/>
      </right>
      <top style="thin">
        <color indexed="8"/>
      </top>
      <bottom/>
      <diagonal/>
    </border>
    <border>
      <left style="thin">
        <color indexed="8"/>
      </left>
      <right style="thin">
        <color indexed="64"/>
      </right>
      <top/>
      <bottom style="thin">
        <color indexed="64"/>
      </bottom>
      <diagonal/>
    </border>
    <border>
      <left style="thin">
        <color indexed="64"/>
      </left>
      <right style="thin">
        <color indexed="8"/>
      </right>
      <top/>
      <bottom style="thin">
        <color indexed="64"/>
      </bottom>
      <diagonal/>
    </border>
  </borders>
  <cellStyleXfs count="184">
    <xf numFmtId="0" fontId="0" fillId="0" borderId="0"/>
    <xf numFmtId="0" fontId="3" fillId="2" borderId="0" applyBorder="0" applyProtection="0"/>
    <xf numFmtId="0" fontId="3" fillId="3" borderId="0" applyBorder="0" applyProtection="0"/>
    <xf numFmtId="0" fontId="3" fillId="4" borderId="0" applyBorder="0" applyProtection="0"/>
    <xf numFmtId="0" fontId="3" fillId="5" borderId="0" applyBorder="0" applyProtection="0"/>
    <xf numFmtId="0" fontId="3" fillId="6" borderId="0" applyBorder="0" applyProtection="0"/>
    <xf numFmtId="0" fontId="3" fillId="7" borderId="0" applyBorder="0" applyProtection="0"/>
    <xf numFmtId="0" fontId="3" fillId="8" borderId="0" applyBorder="0" applyProtection="0"/>
    <xf numFmtId="0" fontId="3" fillId="9" borderId="0" applyBorder="0" applyProtection="0"/>
    <xf numFmtId="0" fontId="3" fillId="10" borderId="0" applyBorder="0" applyProtection="0"/>
    <xf numFmtId="0" fontId="3" fillId="5" borderId="0" applyBorder="0" applyProtection="0"/>
    <xf numFmtId="0" fontId="3" fillId="8" borderId="0" applyBorder="0" applyProtection="0"/>
    <xf numFmtId="0" fontId="3" fillId="11" borderId="0" applyBorder="0" applyProtection="0"/>
    <xf numFmtId="0" fontId="4" fillId="12" borderId="0" applyBorder="0" applyProtection="0"/>
    <xf numFmtId="0" fontId="4" fillId="9" borderId="0" applyBorder="0" applyProtection="0"/>
    <xf numFmtId="0" fontId="4" fillId="10" borderId="0" applyBorder="0" applyProtection="0"/>
    <xf numFmtId="0" fontId="4" fillId="13" borderId="0" applyBorder="0" applyProtection="0"/>
    <xf numFmtId="0" fontId="4" fillId="14" borderId="0" applyBorder="0" applyProtection="0"/>
    <xf numFmtId="0" fontId="4" fillId="15" borderId="0" applyBorder="0" applyProtection="0"/>
    <xf numFmtId="0" fontId="4" fillId="16" borderId="0" applyBorder="0" applyProtection="0"/>
    <xf numFmtId="0" fontId="4" fillId="17" borderId="0" applyBorder="0" applyProtection="0"/>
    <xf numFmtId="0" fontId="4" fillId="18" borderId="0" applyBorder="0" applyProtection="0"/>
    <xf numFmtId="0" fontId="4" fillId="13" borderId="0" applyBorder="0" applyProtection="0"/>
    <xf numFmtId="0" fontId="4" fillId="14" borderId="0" applyBorder="0" applyProtection="0"/>
    <xf numFmtId="0" fontId="4" fillId="19" borderId="0" applyBorder="0" applyProtection="0"/>
    <xf numFmtId="0" fontId="5" fillId="3" borderId="0" applyBorder="0" applyProtection="0"/>
    <xf numFmtId="0" fontId="6" fillId="20" borderId="1" applyProtection="0"/>
    <xf numFmtId="0" fontId="7" fillId="21" borderId="2" applyProtection="0"/>
    <xf numFmtId="0" fontId="8" fillId="0" borderId="0" applyBorder="0" applyProtection="0"/>
    <xf numFmtId="0" fontId="9" fillId="4" borderId="0" applyBorder="0" applyProtection="0"/>
    <xf numFmtId="0" fontId="10" fillId="0" borderId="3" applyProtection="0"/>
    <xf numFmtId="0" fontId="11" fillId="0" borderId="4" applyProtection="0"/>
    <xf numFmtId="0" fontId="12" fillId="0" borderId="5" applyProtection="0"/>
    <xf numFmtId="0" fontId="12" fillId="0" borderId="0" applyBorder="0" applyProtection="0"/>
    <xf numFmtId="0" fontId="34" fillId="0" borderId="0" applyBorder="0" applyProtection="0"/>
    <xf numFmtId="0" fontId="13" fillId="0" borderId="0" applyBorder="0"/>
    <xf numFmtId="0" fontId="14" fillId="7" borderId="1" applyProtection="0"/>
    <xf numFmtId="0" fontId="13" fillId="0" borderId="0"/>
    <xf numFmtId="0" fontId="15" fillId="0" borderId="6" applyProtection="0"/>
    <xf numFmtId="0" fontId="16" fillId="22" borderId="0" applyBorder="0" applyProtection="0"/>
    <xf numFmtId="0" fontId="17" fillId="0" borderId="0"/>
    <xf numFmtId="0" fontId="18" fillId="0" borderId="0">
      <alignment vertical="center"/>
    </xf>
    <xf numFmtId="0" fontId="19" fillId="0" borderId="0">
      <alignment vertical="center"/>
    </xf>
    <xf numFmtId="0" fontId="19" fillId="0" borderId="0">
      <alignment vertical="center"/>
    </xf>
    <xf numFmtId="0" fontId="17" fillId="0" borderId="0"/>
    <xf numFmtId="0" fontId="3" fillId="0" borderId="0">
      <alignment vertical="center"/>
    </xf>
    <xf numFmtId="0" fontId="18" fillId="0" borderId="0"/>
    <xf numFmtId="0" fontId="20" fillId="0" borderId="0"/>
    <xf numFmtId="0" fontId="21" fillId="0" borderId="0">
      <alignment vertical="center"/>
    </xf>
    <xf numFmtId="0" fontId="22" fillId="23" borderId="7" applyProtection="0"/>
    <xf numFmtId="0" fontId="23" fillId="20" borderId="8" applyProtection="0"/>
    <xf numFmtId="0" fontId="24" fillId="0" borderId="0" applyBorder="0" applyProtection="0"/>
    <xf numFmtId="0" fontId="25" fillId="0" borderId="9" applyProtection="0"/>
    <xf numFmtId="0" fontId="26" fillId="0" borderId="0" applyBorder="0" applyProtection="0"/>
    <xf numFmtId="0" fontId="18" fillId="0" borderId="0">
      <alignment vertical="center"/>
    </xf>
    <xf numFmtId="0" fontId="27" fillId="0" borderId="0"/>
    <xf numFmtId="0" fontId="2" fillId="0" borderId="0"/>
    <xf numFmtId="0" fontId="1" fillId="0" borderId="0"/>
    <xf numFmtId="0" fontId="1" fillId="0" borderId="0"/>
    <xf numFmtId="0" fontId="41" fillId="0" borderId="0"/>
    <xf numFmtId="0" fontId="49" fillId="0" borderId="0"/>
    <xf numFmtId="0" fontId="50" fillId="0" borderId="0"/>
    <xf numFmtId="0" fontId="47" fillId="32" borderId="0"/>
    <xf numFmtId="0" fontId="44" fillId="29" borderId="0"/>
    <xf numFmtId="0" fontId="51" fillId="33" borderId="0"/>
    <xf numFmtId="0" fontId="53" fillId="33" borderId="40"/>
    <xf numFmtId="0" fontId="42" fillId="0" borderId="0"/>
    <xf numFmtId="0" fontId="43" fillId="26" borderId="0"/>
    <xf numFmtId="0" fontId="43" fillId="27" borderId="0"/>
    <xf numFmtId="0" fontId="42" fillId="28" borderId="0"/>
    <xf numFmtId="0" fontId="41" fillId="30" borderId="0"/>
    <xf numFmtId="0" fontId="45" fillId="31" borderId="0"/>
    <xf numFmtId="0" fontId="41" fillId="0" borderId="0"/>
    <xf numFmtId="0" fontId="46" fillId="0" borderId="0"/>
    <xf numFmtId="0" fontId="48" fillId="0" borderId="0">
      <alignment horizontal="center"/>
    </xf>
    <xf numFmtId="0" fontId="48" fillId="0" borderId="0">
      <alignment horizontal="center" textRotation="90"/>
    </xf>
    <xf numFmtId="0" fontId="41" fillId="0" borderId="0"/>
    <xf numFmtId="167" fontId="52" fillId="0" borderId="0"/>
    <xf numFmtId="0" fontId="54" fillId="0" borderId="0"/>
    <xf numFmtId="168" fontId="54" fillId="0" borderId="0"/>
    <xf numFmtId="0" fontId="41" fillId="0" borderId="0"/>
    <xf numFmtId="0" fontId="41" fillId="0" borderId="0"/>
    <xf numFmtId="0" fontId="44" fillId="0" borderId="0"/>
    <xf numFmtId="0" fontId="55" fillId="0" borderId="0"/>
    <xf numFmtId="167" fontId="68" fillId="0" borderId="0">
      <alignment horizontal="center"/>
    </xf>
    <xf numFmtId="0" fontId="56" fillId="0" borderId="0"/>
    <xf numFmtId="0" fontId="57" fillId="26" borderId="0"/>
    <xf numFmtId="167" fontId="57" fillId="26" borderId="0"/>
    <xf numFmtId="0" fontId="57" fillId="27" borderId="0"/>
    <xf numFmtId="167" fontId="57" fillId="27" borderId="0"/>
    <xf numFmtId="0" fontId="56" fillId="28" borderId="0"/>
    <xf numFmtId="167" fontId="56" fillId="28" borderId="0"/>
    <xf numFmtId="167" fontId="56" fillId="0" borderId="0"/>
    <xf numFmtId="167" fontId="58" fillId="30" borderId="0"/>
    <xf numFmtId="0" fontId="59" fillId="31" borderId="0"/>
    <xf numFmtId="167" fontId="59" fillId="31" borderId="0"/>
    <xf numFmtId="0" fontId="60" fillId="29" borderId="0"/>
    <xf numFmtId="167" fontId="60" fillId="29" borderId="0"/>
    <xf numFmtId="0" fontId="61" fillId="32" borderId="0"/>
    <xf numFmtId="167" fontId="61" fillId="32" borderId="0"/>
    <xf numFmtId="0" fontId="62" fillId="0" borderId="0"/>
    <xf numFmtId="167" fontId="62" fillId="0" borderId="0"/>
    <xf numFmtId="0" fontId="63" fillId="0" borderId="0"/>
    <xf numFmtId="167" fontId="63" fillId="0" borderId="0"/>
    <xf numFmtId="0" fontId="64" fillId="33" borderId="0"/>
    <xf numFmtId="167" fontId="64" fillId="33" borderId="0"/>
    <xf numFmtId="0" fontId="58" fillId="0" borderId="0"/>
    <xf numFmtId="167" fontId="58" fillId="0" borderId="0"/>
    <xf numFmtId="0" fontId="65" fillId="33" borderId="40"/>
    <xf numFmtId="167" fontId="65" fillId="33" borderId="40"/>
    <xf numFmtId="0" fontId="66" fillId="0" borderId="0"/>
    <xf numFmtId="167" fontId="66" fillId="0" borderId="0"/>
    <xf numFmtId="0" fontId="67" fillId="0" borderId="0">
      <alignment horizontal="center"/>
    </xf>
    <xf numFmtId="0" fontId="67" fillId="0" borderId="0">
      <alignment horizontal="center" textRotation="90"/>
    </xf>
    <xf numFmtId="167" fontId="68" fillId="0" borderId="0">
      <alignment horizontal="center" textRotation="90"/>
    </xf>
    <xf numFmtId="0" fontId="58" fillId="0" borderId="0"/>
    <xf numFmtId="167" fontId="58" fillId="0" borderId="0"/>
    <xf numFmtId="0" fontId="69" fillId="0" borderId="0"/>
    <xf numFmtId="167" fontId="69" fillId="0" borderId="0"/>
    <xf numFmtId="167" fontId="58" fillId="0" borderId="0"/>
    <xf numFmtId="167" fontId="41" fillId="0" borderId="0"/>
    <xf numFmtId="0" fontId="70" fillId="0" borderId="0"/>
    <xf numFmtId="167" fontId="71" fillId="0" borderId="0"/>
    <xf numFmtId="168" fontId="70" fillId="0" borderId="0"/>
    <xf numFmtId="168" fontId="71" fillId="0" borderId="0"/>
    <xf numFmtId="0" fontId="58" fillId="0" borderId="0"/>
    <xf numFmtId="167" fontId="58" fillId="0" borderId="0"/>
    <xf numFmtId="0" fontId="58" fillId="0" borderId="0"/>
    <xf numFmtId="167" fontId="58" fillId="0" borderId="0"/>
    <xf numFmtId="0" fontId="60" fillId="0" borderId="0"/>
    <xf numFmtId="167" fontId="60" fillId="0" borderId="0"/>
    <xf numFmtId="0" fontId="72" fillId="0" borderId="0"/>
    <xf numFmtId="0" fontId="73" fillId="0" borderId="0" applyNumberFormat="0" applyFill="0" applyBorder="0" applyProtection="0"/>
    <xf numFmtId="0" fontId="74" fillId="0" borderId="0" applyNumberFormat="0" applyFill="0" applyBorder="0" applyProtection="0"/>
    <xf numFmtId="0" fontId="72" fillId="0" borderId="0" applyNumberFormat="0" applyFill="0" applyBorder="0" applyProtection="0"/>
    <xf numFmtId="0" fontId="75" fillId="23" borderId="1" applyNumberFormat="0" applyProtection="0"/>
    <xf numFmtId="0" fontId="76" fillId="0" borderId="0" applyNumberFormat="0" applyFill="0" applyBorder="0" applyProtection="0"/>
    <xf numFmtId="0" fontId="72" fillId="0" borderId="0" applyNumberFormat="0" applyFill="0" applyBorder="0" applyProtection="0"/>
    <xf numFmtId="0" fontId="77" fillId="34" borderId="0" applyNumberFormat="0" applyBorder="0" applyProtection="0"/>
    <xf numFmtId="0" fontId="78" fillId="23" borderId="0" applyNumberFormat="0" applyBorder="0" applyProtection="0"/>
    <xf numFmtId="0" fontId="79" fillId="35" borderId="0" applyNumberFormat="0" applyBorder="0" applyProtection="0"/>
    <xf numFmtId="0" fontId="79" fillId="0" borderId="0" applyNumberFormat="0" applyFill="0" applyBorder="0" applyProtection="0"/>
    <xf numFmtId="0" fontId="80" fillId="36" borderId="0" applyNumberFormat="0" applyBorder="0" applyProtection="0"/>
    <xf numFmtId="0" fontId="81" fillId="0" borderId="0" applyNumberFormat="0" applyFill="0" applyBorder="0" applyProtection="0"/>
    <xf numFmtId="0" fontId="82" fillId="37" borderId="0" applyNumberFormat="0" applyBorder="0" applyProtection="0"/>
    <xf numFmtId="0" fontId="82" fillId="38" borderId="0" applyNumberFormat="0" applyBorder="0" applyProtection="0"/>
    <xf numFmtId="0" fontId="81" fillId="39" borderId="0" applyNumberFormat="0" applyBorder="0" applyProtection="0"/>
    <xf numFmtId="0" fontId="72" fillId="0" borderId="0" applyNumberFormat="0" applyBorder="0" applyProtection="0"/>
    <xf numFmtId="0" fontId="72" fillId="0" borderId="0"/>
    <xf numFmtId="167" fontId="40" fillId="0" borderId="0"/>
    <xf numFmtId="0" fontId="55" fillId="0" borderId="0"/>
    <xf numFmtId="0" fontId="41" fillId="0" borderId="0"/>
    <xf numFmtId="0" fontId="56" fillId="0" borderId="0"/>
    <xf numFmtId="0" fontId="57" fillId="26" borderId="0"/>
    <xf numFmtId="0" fontId="57" fillId="27" borderId="0"/>
    <xf numFmtId="0" fontId="56" fillId="28" borderId="0"/>
    <xf numFmtId="0" fontId="59" fillId="31" borderId="0"/>
    <xf numFmtId="167" fontId="58" fillId="0" borderId="0"/>
    <xf numFmtId="0" fontId="66" fillId="0" borderId="0"/>
    <xf numFmtId="0" fontId="58" fillId="0" borderId="0"/>
    <xf numFmtId="0" fontId="69" fillId="0" borderId="0"/>
    <xf numFmtId="0" fontId="58" fillId="0" borderId="0"/>
    <xf numFmtId="0" fontId="58" fillId="0" borderId="0"/>
    <xf numFmtId="0" fontId="60" fillId="0" borderId="0"/>
    <xf numFmtId="0" fontId="42" fillId="0" borderId="0"/>
    <xf numFmtId="0" fontId="43" fillId="26" borderId="0"/>
    <xf numFmtId="0" fontId="43" fillId="27" borderId="0"/>
    <xf numFmtId="0" fontId="42" fillId="28" borderId="0"/>
    <xf numFmtId="0" fontId="45" fillId="31" borderId="0"/>
    <xf numFmtId="0" fontId="41" fillId="0" borderId="0"/>
    <xf numFmtId="0" fontId="46" fillId="0" borderId="0"/>
    <xf numFmtId="0" fontId="48" fillId="0" borderId="0">
      <alignment horizontal="center"/>
    </xf>
    <xf numFmtId="0" fontId="48" fillId="0" borderId="0">
      <alignment horizontal="center" textRotation="90"/>
    </xf>
    <xf numFmtId="0" fontId="41" fillId="0" borderId="0"/>
    <xf numFmtId="167" fontId="52" fillId="0" borderId="0"/>
    <xf numFmtId="0" fontId="54" fillId="0" borderId="0"/>
    <xf numFmtId="168" fontId="54" fillId="0" borderId="0"/>
    <xf numFmtId="0" fontId="41" fillId="0" borderId="0"/>
    <xf numFmtId="0" fontId="41" fillId="0" borderId="0"/>
    <xf numFmtId="0" fontId="44" fillId="0" borderId="0"/>
    <xf numFmtId="0" fontId="1" fillId="0" borderId="0"/>
    <xf numFmtId="0" fontId="1" fillId="0" borderId="0"/>
    <xf numFmtId="0" fontId="1" fillId="0" borderId="0"/>
    <xf numFmtId="0" fontId="84" fillId="0" borderId="0" applyNumberFormat="0" applyFill="0" applyBorder="0" applyAlignment="0" applyProtection="0">
      <alignment vertical="center"/>
    </xf>
  </cellStyleXfs>
  <cellXfs count="339">
    <xf numFmtId="0" fontId="0" fillId="0" borderId="0" xfId="0"/>
    <xf numFmtId="0" fontId="20" fillId="0" borderId="0" xfId="41" applyFont="1">
      <alignment vertical="center"/>
    </xf>
    <xf numFmtId="0" fontId="28" fillId="8" borderId="10" xfId="41" applyFont="1" applyFill="1" applyBorder="1">
      <alignment vertical="center"/>
    </xf>
    <xf numFmtId="0" fontId="28" fillId="8" borderId="10" xfId="41" applyFont="1" applyFill="1" applyBorder="1" applyAlignment="1">
      <alignment horizontal="center" vertical="center"/>
    </xf>
    <xf numFmtId="0" fontId="20" fillId="0" borderId="11" xfId="41" applyFont="1" applyBorder="1" applyAlignment="1">
      <alignment horizontal="center" vertical="center" wrapText="1"/>
    </xf>
    <xf numFmtId="164" fontId="20" fillId="0" borderId="11" xfId="41" applyNumberFormat="1" applyFont="1" applyBorder="1" applyAlignment="1">
      <alignment horizontal="center" vertical="center" wrapText="1"/>
    </xf>
    <xf numFmtId="0" fontId="30" fillId="0" borderId="12" xfId="41" applyFont="1" applyBorder="1" applyAlignment="1">
      <alignment horizontal="left" vertical="center" wrapText="1"/>
    </xf>
    <xf numFmtId="0" fontId="20" fillId="0" borderId="11" xfId="41" applyFont="1" applyBorder="1" applyAlignment="1">
      <alignment horizontal="left" vertical="center" wrapText="1"/>
    </xf>
    <xf numFmtId="0" fontId="20" fillId="0" borderId="13" xfId="41" applyFont="1" applyBorder="1" applyAlignment="1">
      <alignment horizontal="center" vertical="center" wrapText="1"/>
    </xf>
    <xf numFmtId="164" fontId="20" fillId="0" borderId="13" xfId="41" applyNumberFormat="1" applyFont="1" applyBorder="1" applyAlignment="1">
      <alignment horizontal="center" vertical="center" wrapText="1"/>
    </xf>
    <xf numFmtId="164" fontId="20" fillId="0" borderId="0" xfId="41" applyNumberFormat="1" applyFont="1">
      <alignment vertical="center"/>
    </xf>
    <xf numFmtId="0" fontId="0" fillId="24" borderId="0" xfId="0" applyFill="1"/>
    <xf numFmtId="0" fontId="0" fillId="24" borderId="0" xfId="0" applyFill="1" applyAlignment="1">
      <alignment wrapText="1"/>
    </xf>
    <xf numFmtId="0" fontId="20" fillId="24" borderId="0" xfId="0" applyFont="1" applyFill="1" applyAlignment="1">
      <alignment horizontal="center"/>
    </xf>
    <xf numFmtId="0" fontId="29" fillId="8" borderId="14" xfId="0" applyFont="1" applyFill="1" applyBorder="1" applyAlignment="1">
      <alignment horizontal="left" vertical="center"/>
    </xf>
    <xf numFmtId="0" fontId="29" fillId="8" borderId="15" xfId="0" applyFont="1" applyFill="1" applyBorder="1" applyAlignment="1">
      <alignment horizontal="left" vertical="center" wrapText="1"/>
    </xf>
    <xf numFmtId="0" fontId="29" fillId="8" borderId="15" xfId="0" applyFont="1" applyFill="1" applyBorder="1" applyAlignment="1">
      <alignment horizontal="left" vertical="center"/>
    </xf>
    <xf numFmtId="0" fontId="31" fillId="8" borderId="15" xfId="0" applyFont="1" applyFill="1" applyBorder="1" applyAlignment="1">
      <alignment vertical="center"/>
    </xf>
    <xf numFmtId="0" fontId="29" fillId="8" borderId="15" xfId="0" applyFont="1" applyFill="1" applyBorder="1" applyAlignment="1">
      <alignment horizontal="center" vertical="center"/>
    </xf>
    <xf numFmtId="0" fontId="20" fillId="24" borderId="0" xfId="0" applyFont="1" applyFill="1"/>
    <xf numFmtId="0" fontId="20" fillId="24" borderId="0" xfId="0" applyFont="1" applyFill="1" applyAlignment="1">
      <alignment vertical="top"/>
    </xf>
    <xf numFmtId="0" fontId="20" fillId="24" borderId="0" xfId="0" applyFont="1" applyFill="1" applyAlignment="1">
      <alignment wrapText="1"/>
    </xf>
    <xf numFmtId="0" fontId="28" fillId="24" borderId="0" xfId="0" applyFont="1" applyFill="1" applyAlignment="1">
      <alignment vertical="top" wrapText="1"/>
    </xf>
    <xf numFmtId="0" fontId="20" fillId="24" borderId="0" xfId="0" applyFont="1" applyFill="1" applyAlignment="1">
      <alignment horizontal="center" vertical="center"/>
    </xf>
    <xf numFmtId="0" fontId="28" fillId="8" borderId="14" xfId="0" applyFont="1" applyFill="1" applyBorder="1" applyAlignment="1">
      <alignment horizontal="center" vertical="center" wrapText="1"/>
    </xf>
    <xf numFmtId="0" fontId="28" fillId="8" borderId="16" xfId="0" applyFont="1" applyFill="1" applyBorder="1" applyAlignment="1">
      <alignment horizontal="right" vertical="center" wrapText="1"/>
    </xf>
    <xf numFmtId="0" fontId="28" fillId="8" borderId="17" xfId="0" applyFont="1" applyFill="1" applyBorder="1" applyAlignment="1">
      <alignment horizontal="right" vertical="center" wrapText="1"/>
    </xf>
    <xf numFmtId="0" fontId="0" fillId="24" borderId="18" xfId="0" applyFill="1" applyBorder="1" applyAlignment="1">
      <alignment wrapText="1"/>
    </xf>
    <xf numFmtId="0" fontId="20" fillId="24" borderId="18" xfId="0" applyFont="1" applyFill="1" applyBorder="1" applyAlignment="1">
      <alignment horizontal="center" vertical="center" wrapText="1"/>
    </xf>
    <xf numFmtId="0" fontId="20" fillId="24" borderId="10" xfId="0" applyFont="1" applyFill="1" applyBorder="1" applyAlignment="1">
      <alignment horizontal="center" vertical="center" wrapText="1"/>
    </xf>
    <xf numFmtId="0" fontId="28" fillId="8" borderId="18" xfId="0" applyFont="1" applyFill="1" applyBorder="1" applyAlignment="1">
      <alignment horizontal="right" vertical="center" wrapText="1"/>
    </xf>
    <xf numFmtId="0" fontId="28" fillId="24" borderId="0" xfId="0" applyFont="1" applyFill="1" applyAlignment="1">
      <alignment horizontal="right" vertical="center" wrapText="1"/>
    </xf>
    <xf numFmtId="0" fontId="20" fillId="24" borderId="0" xfId="0" applyFont="1" applyFill="1" applyAlignment="1" applyProtection="1">
      <alignment horizontal="left" wrapText="1"/>
      <protection locked="0"/>
    </xf>
    <xf numFmtId="15" fontId="20" fillId="24" borderId="0" xfId="0" applyNumberFormat="1" applyFont="1" applyFill="1" applyAlignment="1" applyProtection="1">
      <alignment horizontal="left" wrapText="1"/>
      <protection locked="0"/>
    </xf>
    <xf numFmtId="0" fontId="28" fillId="8" borderId="20" xfId="0" applyFont="1" applyFill="1" applyBorder="1" applyAlignment="1">
      <alignment horizontal="right" vertical="center" wrapText="1"/>
    </xf>
    <xf numFmtId="0" fontId="0" fillId="24" borderId="0" xfId="0" applyFill="1" applyAlignment="1">
      <alignment vertical="top"/>
    </xf>
    <xf numFmtId="0" fontId="0" fillId="24" borderId="0" xfId="0" applyFill="1" applyAlignment="1">
      <alignment vertical="top" wrapText="1"/>
    </xf>
    <xf numFmtId="0" fontId="33" fillId="24" borderId="0" xfId="0" applyFont="1" applyFill="1" applyAlignment="1">
      <alignment horizontal="center" vertical="center"/>
    </xf>
    <xf numFmtId="0" fontId="28" fillId="24" borderId="0" xfId="0" applyFont="1" applyFill="1"/>
    <xf numFmtId="0" fontId="20" fillId="24" borderId="0" xfId="0" applyFont="1" applyFill="1" applyAlignment="1" applyProtection="1">
      <alignment horizontal="left"/>
      <protection locked="0"/>
    </xf>
    <xf numFmtId="0" fontId="20" fillId="0" borderId="21" xfId="41" applyFont="1" applyBorder="1" applyAlignment="1">
      <alignment horizontal="left" vertical="center"/>
    </xf>
    <xf numFmtId="165" fontId="35" fillId="24" borderId="20" xfId="0" applyNumberFormat="1" applyFont="1" applyFill="1" applyBorder="1" applyAlignment="1" applyProtection="1">
      <alignment horizontal="center" vertical="center"/>
      <protection locked="0"/>
    </xf>
    <xf numFmtId="0" fontId="20" fillId="24" borderId="22" xfId="0" applyFont="1" applyFill="1" applyBorder="1" applyAlignment="1" applyProtection="1">
      <alignment horizontal="center" vertical="center"/>
      <protection locked="0"/>
    </xf>
    <xf numFmtId="0" fontId="20" fillId="0" borderId="0" xfId="41" applyFont="1" applyAlignment="1">
      <alignment vertical="center" wrapText="1"/>
    </xf>
    <xf numFmtId="0" fontId="20" fillId="0" borderId="0" xfId="41" applyFont="1" applyAlignment="1">
      <alignment horizontal="center" vertical="center" wrapText="1"/>
    </xf>
    <xf numFmtId="0" fontId="28" fillId="0" borderId="0" xfId="41" applyFont="1" applyAlignment="1">
      <alignment horizontal="center" vertical="center" wrapText="1"/>
    </xf>
    <xf numFmtId="14" fontId="20" fillId="0" borderId="0" xfId="41" applyNumberFormat="1" applyFont="1" applyAlignment="1">
      <alignment vertical="center" wrapText="1"/>
    </xf>
    <xf numFmtId="0" fontId="28" fillId="0" borderId="23" xfId="41" applyFont="1" applyBorder="1" applyAlignment="1">
      <alignment vertical="center" wrapText="1"/>
    </xf>
    <xf numFmtId="0" fontId="30" fillId="0" borderId="24" xfId="41" applyFont="1" applyBorder="1" applyAlignment="1">
      <alignment vertical="center" wrapText="1"/>
    </xf>
    <xf numFmtId="0" fontId="30" fillId="0" borderId="0" xfId="41" applyFont="1" applyAlignment="1">
      <alignment horizontal="center" vertical="center" wrapText="1"/>
    </xf>
    <xf numFmtId="0" fontId="28" fillId="8" borderId="25" xfId="0" applyFont="1" applyFill="1" applyBorder="1" applyAlignment="1">
      <alignment horizontal="center" vertical="center" wrapText="1"/>
    </xf>
    <xf numFmtId="0" fontId="28" fillId="8" borderId="19" xfId="0" applyFont="1" applyFill="1" applyBorder="1" applyAlignment="1">
      <alignment horizontal="center" vertical="center" wrapText="1"/>
    </xf>
    <xf numFmtId="0" fontId="28" fillId="8" borderId="26" xfId="0" applyFont="1" applyFill="1" applyBorder="1" applyAlignment="1">
      <alignment horizontal="center" vertical="center"/>
    </xf>
    <xf numFmtId="0" fontId="32" fillId="8" borderId="10" xfId="0" applyFont="1" applyFill="1" applyBorder="1" applyAlignment="1">
      <alignment horizontal="center" vertical="center" wrapText="1"/>
    </xf>
    <xf numFmtId="0" fontId="28" fillId="8" borderId="14" xfId="41" applyFont="1" applyFill="1" applyBorder="1" applyAlignment="1">
      <alignment vertical="center" wrapText="1"/>
    </xf>
    <xf numFmtId="166" fontId="20" fillId="24" borderId="38" xfId="0" applyNumberFormat="1" applyFont="1" applyFill="1" applyBorder="1" applyAlignment="1" applyProtection="1">
      <alignment horizontal="left" vertical="center"/>
      <protection locked="0"/>
    </xf>
    <xf numFmtId="166" fontId="20" fillId="24" borderId="39" xfId="0" applyNumberFormat="1" applyFont="1" applyFill="1" applyBorder="1" applyAlignment="1" applyProtection="1">
      <alignment horizontal="left" vertical="center"/>
      <protection locked="0"/>
    </xf>
    <xf numFmtId="14" fontId="20" fillId="0" borderId="11" xfId="41" applyNumberFormat="1" applyFont="1" applyBorder="1" applyAlignment="1">
      <alignment horizontal="center" vertical="center" wrapText="1"/>
    </xf>
    <xf numFmtId="14" fontId="20" fillId="0" borderId="13" xfId="41" applyNumberFormat="1" applyFont="1" applyBorder="1" applyAlignment="1">
      <alignment horizontal="center" vertical="center" wrapText="1"/>
    </xf>
    <xf numFmtId="0" fontId="20" fillId="0" borderId="34" xfId="0" applyFont="1" applyBorder="1" applyAlignment="1">
      <alignment horizontal="center" vertical="center" wrapText="1"/>
    </xf>
    <xf numFmtId="49" fontId="38" fillId="40" borderId="23" xfId="41" applyNumberFormat="1" applyFont="1" applyFill="1" applyBorder="1" applyAlignment="1">
      <alignment horizontal="center" vertical="center" wrapText="1"/>
    </xf>
    <xf numFmtId="14" fontId="20" fillId="0" borderId="0" xfId="41" applyNumberFormat="1" applyFont="1" applyAlignment="1">
      <alignment horizontal="center" vertical="center" wrapText="1"/>
    </xf>
    <xf numFmtId="0" fontId="20" fillId="0" borderId="34" xfId="41" applyFont="1" applyBorder="1" applyAlignment="1">
      <alignment horizontal="center" vertical="center" wrapText="1"/>
    </xf>
    <xf numFmtId="14" fontId="20" fillId="0" borderId="34" xfId="41" applyNumberFormat="1" applyFont="1" applyBorder="1" applyAlignment="1">
      <alignment horizontal="center" vertical="center" wrapText="1"/>
    </xf>
    <xf numFmtId="0" fontId="83" fillId="0" borderId="34" xfId="41" applyFont="1" applyBorder="1" applyAlignment="1">
      <alignment horizontal="center" vertical="center" wrapText="1"/>
    </xf>
    <xf numFmtId="0" fontId="38" fillId="40" borderId="16" xfId="41" applyFont="1" applyFill="1" applyBorder="1" applyAlignment="1">
      <alignment horizontal="left" vertical="center"/>
    </xf>
    <xf numFmtId="0" fontId="38" fillId="40" borderId="23" xfId="41" applyFont="1" applyFill="1" applyBorder="1" applyAlignment="1">
      <alignment horizontal="left" vertical="center"/>
    </xf>
    <xf numFmtId="0" fontId="38" fillId="40" borderId="23" xfId="41" applyFont="1" applyFill="1" applyBorder="1" applyAlignment="1">
      <alignment horizontal="center" vertical="center" wrapText="1"/>
    </xf>
    <xf numFmtId="0" fontId="83" fillId="41" borderId="34" xfId="41" applyFont="1" applyFill="1" applyBorder="1" applyAlignment="1">
      <alignment horizontal="left" vertical="top" wrapText="1"/>
    </xf>
    <xf numFmtId="0" fontId="28" fillId="25" borderId="34" xfId="41" applyFont="1" applyFill="1" applyBorder="1" applyAlignment="1">
      <alignment vertical="center" wrapText="1"/>
    </xf>
    <xf numFmtId="0" fontId="28" fillId="25" borderId="43" xfId="41" applyFont="1" applyFill="1" applyBorder="1" applyAlignment="1">
      <alignment horizontal="center" vertical="center" wrapText="1"/>
    </xf>
    <xf numFmtId="0" fontId="20" fillId="0" borderId="41" xfId="0" applyFont="1" applyBorder="1" applyAlignment="1">
      <alignment horizontal="center" vertical="center" wrapText="1"/>
    </xf>
    <xf numFmtId="49" fontId="28" fillId="40" borderId="34" xfId="0" applyNumberFormat="1" applyFont="1" applyFill="1" applyBorder="1" applyAlignment="1">
      <alignment horizontal="center" vertical="center" wrapText="1"/>
    </xf>
    <xf numFmtId="0" fontId="36" fillId="0" borderId="0" xfId="41" applyFont="1" applyAlignment="1">
      <alignment vertical="center" wrapText="1"/>
    </xf>
    <xf numFmtId="0" fontId="37" fillId="0" borderId="0" xfId="34" applyFont="1" applyAlignment="1">
      <alignment vertical="center"/>
    </xf>
    <xf numFmtId="0" fontId="0" fillId="0" borderId="0" xfId="0" applyAlignment="1">
      <alignment vertical="center"/>
    </xf>
    <xf numFmtId="0" fontId="83" fillId="41" borderId="34" xfId="41" applyFont="1" applyFill="1" applyBorder="1" applyAlignment="1">
      <alignment horizontal="left" vertical="center" wrapText="1"/>
    </xf>
    <xf numFmtId="0" fontId="83" fillId="0" borderId="34" xfId="41" quotePrefix="1" applyFont="1" applyBorder="1" applyAlignment="1">
      <alignment horizontal="left" vertical="center" wrapText="1"/>
    </xf>
    <xf numFmtId="0" fontId="83" fillId="0" borderId="34" xfId="41" applyFont="1" applyBorder="1" applyAlignment="1">
      <alignment horizontal="left" vertical="center" wrapText="1"/>
    </xf>
    <xf numFmtId="49" fontId="83" fillId="0" borderId="34" xfId="35" applyNumberFormat="1" applyFont="1" applyBorder="1" applyAlignment="1" applyProtection="1">
      <alignment horizontal="left" vertical="center" wrapText="1"/>
      <protection locked="0"/>
    </xf>
    <xf numFmtId="0" fontId="20" fillId="0" borderId="34" xfId="0" applyFont="1" applyBorder="1" applyAlignment="1">
      <alignment horizontal="center" vertical="center"/>
    </xf>
    <xf numFmtId="49" fontId="83" fillId="41" borderId="34" xfId="35" applyNumberFormat="1" applyFont="1" applyFill="1" applyBorder="1" applyAlignment="1" applyProtection="1">
      <alignment horizontal="left" vertical="center" wrapText="1"/>
      <protection locked="0"/>
    </xf>
    <xf numFmtId="0" fontId="20" fillId="41" borderId="0" xfId="41" applyFont="1" applyFill="1">
      <alignment vertical="center"/>
    </xf>
    <xf numFmtId="0" fontId="83" fillId="41" borderId="34" xfId="41" quotePrefix="1" applyFont="1" applyFill="1" applyBorder="1" applyAlignment="1">
      <alignment horizontal="left" vertical="center" wrapText="1"/>
    </xf>
    <xf numFmtId="0" fontId="20" fillId="0" borderId="34" xfId="41" applyFont="1" applyBorder="1">
      <alignment vertical="center"/>
    </xf>
    <xf numFmtId="0" fontId="0" fillId="0" borderId="0" xfId="0" applyAlignment="1">
      <alignment horizontal="center" vertical="center"/>
    </xf>
    <xf numFmtId="49" fontId="83" fillId="41" borderId="41" xfId="35" applyNumberFormat="1" applyFont="1" applyFill="1" applyBorder="1" applyAlignment="1" applyProtection="1">
      <alignment horizontal="left" vertical="center" wrapText="1"/>
      <protection locked="0"/>
    </xf>
    <xf numFmtId="0" fontId="20" fillId="41" borderId="41" xfId="41" applyFont="1" applyFill="1" applyBorder="1">
      <alignment vertical="center"/>
    </xf>
    <xf numFmtId="0" fontId="38" fillId="40" borderId="0" xfId="41" applyFont="1" applyFill="1" applyAlignment="1">
      <alignment horizontal="center" vertical="center" wrapText="1"/>
    </xf>
    <xf numFmtId="49" fontId="38" fillId="40" borderId="0" xfId="41" applyNumberFormat="1" applyFont="1" applyFill="1" applyAlignment="1">
      <alignment horizontal="center" vertical="center" wrapText="1"/>
    </xf>
    <xf numFmtId="0" fontId="20" fillId="0" borderId="0" xfId="41" applyFont="1" applyAlignment="1">
      <alignment horizontal="left" vertical="center" wrapText="1"/>
    </xf>
    <xf numFmtId="0" fontId="83" fillId="0" borderId="41" xfId="41" applyFont="1" applyBorder="1" applyAlignment="1">
      <alignment horizontal="center" vertical="center" wrapText="1"/>
    </xf>
    <xf numFmtId="0" fontId="83" fillId="41" borderId="41" xfId="41" applyFont="1" applyFill="1" applyBorder="1" applyAlignment="1">
      <alignment horizontal="left" vertical="center" wrapText="1"/>
    </xf>
    <xf numFmtId="0" fontId="83" fillId="0" borderId="41" xfId="41" quotePrefix="1" applyFont="1" applyBorder="1" applyAlignment="1">
      <alignment horizontal="left" vertical="center" wrapText="1"/>
    </xf>
    <xf numFmtId="0" fontId="28" fillId="8" borderId="14" xfId="41" applyFont="1" applyFill="1" applyBorder="1" applyAlignment="1">
      <alignment horizontal="left" vertical="center" wrapText="1"/>
    </xf>
    <xf numFmtId="0" fontId="28" fillId="8" borderId="14" xfId="41" applyFont="1" applyFill="1" applyBorder="1" applyAlignment="1">
      <alignment horizontal="center" vertical="center" wrapText="1"/>
    </xf>
    <xf numFmtId="0" fontId="28" fillId="0" borderId="23" xfId="41" applyFont="1" applyBorder="1" applyAlignment="1">
      <alignment horizontal="center" vertical="center" wrapText="1"/>
    </xf>
    <xf numFmtId="0" fontId="30" fillId="0" borderId="24" xfId="41" applyFont="1" applyBorder="1" applyAlignment="1">
      <alignment horizontal="center" vertical="center" wrapText="1"/>
    </xf>
    <xf numFmtId="0" fontId="38" fillId="40" borderId="23" xfId="41" applyFont="1" applyFill="1" applyBorder="1" applyAlignment="1">
      <alignment horizontal="center" vertical="center"/>
    </xf>
    <xf numFmtId="0" fontId="38" fillId="40" borderId="0" xfId="41" applyFont="1" applyFill="1" applyAlignment="1">
      <alignment horizontal="center" vertical="center"/>
    </xf>
    <xf numFmtId="49" fontId="38" fillId="40" borderId="53" xfId="41" applyNumberFormat="1" applyFont="1" applyFill="1" applyBorder="1" applyAlignment="1">
      <alignment horizontal="center" vertical="center" wrapText="1"/>
    </xf>
    <xf numFmtId="0" fontId="38" fillId="40" borderId="54" xfId="41" applyFont="1" applyFill="1" applyBorder="1" applyAlignment="1">
      <alignment horizontal="left" vertical="center"/>
    </xf>
    <xf numFmtId="0" fontId="38" fillId="40" borderId="53" xfId="41" applyFont="1" applyFill="1" applyBorder="1" applyAlignment="1">
      <alignment horizontal="center" vertical="center"/>
    </xf>
    <xf numFmtId="0" fontId="38" fillId="40" borderId="53" xfId="41" applyFont="1" applyFill="1" applyBorder="1" applyAlignment="1">
      <alignment horizontal="center" vertical="center" wrapText="1"/>
    </xf>
    <xf numFmtId="0" fontId="38" fillId="40" borderId="55" xfId="41" applyFont="1" applyFill="1" applyBorder="1" applyAlignment="1">
      <alignment horizontal="left" vertical="center"/>
    </xf>
    <xf numFmtId="0" fontId="20" fillId="0" borderId="10" xfId="41" applyFont="1" applyBorder="1" applyAlignment="1">
      <alignment horizontal="center" vertical="center"/>
    </xf>
    <xf numFmtId="0" fontId="20" fillId="24" borderId="10" xfId="0" applyFont="1" applyFill="1" applyBorder="1" applyAlignment="1" applyProtection="1">
      <alignment horizontal="center" wrapText="1"/>
      <protection locked="0"/>
    </xf>
    <xf numFmtId="14" fontId="20" fillId="24" borderId="19" xfId="0" applyNumberFormat="1" applyFont="1" applyFill="1" applyBorder="1" applyAlignment="1" applyProtection="1">
      <alignment horizontal="center" wrapText="1"/>
      <protection locked="0"/>
    </xf>
    <xf numFmtId="0" fontId="20" fillId="0" borderId="34" xfId="0" applyFont="1" applyBorder="1" applyAlignment="1">
      <alignment horizontal="left" vertical="top" wrapText="1"/>
    </xf>
    <xf numFmtId="0" fontId="83" fillId="41" borderId="41" xfId="41" quotePrefix="1" applyFont="1" applyFill="1" applyBorder="1" applyAlignment="1">
      <alignment horizontal="left" vertical="center" wrapText="1"/>
    </xf>
    <xf numFmtId="0" fontId="20" fillId="41" borderId="34" xfId="0" applyFont="1" applyFill="1" applyBorder="1" applyAlignment="1">
      <alignment horizontal="center" vertical="center"/>
    </xf>
    <xf numFmtId="0" fontId="20" fillId="41" borderId="34" xfId="0" applyFont="1" applyFill="1" applyBorder="1" applyAlignment="1">
      <alignment horizontal="center" vertical="center" wrapText="1"/>
    </xf>
    <xf numFmtId="0" fontId="94" fillId="41" borderId="34" xfId="41" applyFont="1" applyFill="1" applyBorder="1" applyAlignment="1">
      <alignment vertical="top" wrapText="1"/>
    </xf>
    <xf numFmtId="0" fontId="0" fillId="43" borderId="0" xfId="0" applyFill="1"/>
    <xf numFmtId="0" fontId="92" fillId="43" borderId="0" xfId="0" applyFont="1" applyFill="1"/>
    <xf numFmtId="0" fontId="20" fillId="43" borderId="0" xfId="0" applyFont="1" applyFill="1" applyAlignment="1" applyProtection="1">
      <alignment horizontal="left"/>
      <protection locked="0"/>
    </xf>
    <xf numFmtId="0" fontId="20" fillId="0" borderId="34" xfId="41" applyFont="1" applyBorder="1" applyAlignment="1">
      <alignment vertical="center" wrapText="1"/>
    </xf>
    <xf numFmtId="14" fontId="20" fillId="0" borderId="0" xfId="41" applyNumberFormat="1" applyFont="1" applyAlignment="1">
      <alignment horizontal="left" vertical="center" wrapText="1"/>
    </xf>
    <xf numFmtId="0" fontId="30" fillId="0" borderId="0" xfId="41" applyFont="1" applyAlignment="1">
      <alignment horizontal="left" vertical="center" wrapText="1"/>
    </xf>
    <xf numFmtId="49" fontId="38" fillId="40" borderId="23" xfId="41" applyNumberFormat="1" applyFont="1" applyFill="1" applyBorder="1" applyAlignment="1">
      <alignment horizontal="left" vertical="center" wrapText="1"/>
    </xf>
    <xf numFmtId="49" fontId="38" fillId="40" borderId="0" xfId="41" applyNumberFormat="1" applyFont="1" applyFill="1" applyAlignment="1">
      <alignment horizontal="left" vertical="center" wrapText="1"/>
    </xf>
    <xf numFmtId="49" fontId="38" fillId="40" borderId="53" xfId="41" applyNumberFormat="1" applyFont="1" applyFill="1" applyBorder="1" applyAlignment="1">
      <alignment horizontal="left" vertical="center" wrapText="1"/>
    </xf>
    <xf numFmtId="49" fontId="38" fillId="40" borderId="45" xfId="41" applyNumberFormat="1" applyFont="1" applyFill="1" applyBorder="1" applyAlignment="1">
      <alignment horizontal="left" vertical="center" wrapText="1"/>
    </xf>
    <xf numFmtId="0" fontId="20" fillId="41" borderId="0" xfId="41" applyFont="1" applyFill="1" applyAlignment="1">
      <alignment vertical="center" wrapText="1"/>
    </xf>
    <xf numFmtId="0" fontId="0" fillId="41" borderId="0" xfId="0" applyFill="1" applyAlignment="1">
      <alignment vertical="center"/>
    </xf>
    <xf numFmtId="11" fontId="0" fillId="24" borderId="0" xfId="0" applyNumberFormat="1" applyFill="1"/>
    <xf numFmtId="0" fontId="32" fillId="24" borderId="0" xfId="0" applyFont="1" applyFill="1"/>
    <xf numFmtId="0" fontId="20" fillId="24" borderId="56" xfId="0" applyFont="1" applyFill="1" applyBorder="1" applyAlignment="1" applyProtection="1">
      <alignment horizontal="center" vertical="center"/>
      <protection locked="0"/>
    </xf>
    <xf numFmtId="0" fontId="20" fillId="24" borderId="58" xfId="0" applyFont="1" applyFill="1" applyBorder="1" applyAlignment="1" applyProtection="1">
      <alignment horizontal="center" vertical="center"/>
      <protection locked="0"/>
    </xf>
    <xf numFmtId="0" fontId="20" fillId="24" borderId="61" xfId="0" applyFont="1" applyFill="1" applyBorder="1" applyAlignment="1" applyProtection="1">
      <alignment horizontal="center" vertical="center"/>
      <protection locked="0"/>
    </xf>
    <xf numFmtId="0" fontId="20" fillId="0" borderId="63" xfId="41" applyFont="1" applyBorder="1" applyAlignment="1">
      <alignment horizontal="left" vertical="center"/>
    </xf>
    <xf numFmtId="165" fontId="35" fillId="24" borderId="65" xfId="0" applyNumberFormat="1" applyFont="1" applyFill="1" applyBorder="1" applyAlignment="1" applyProtection="1">
      <alignment horizontal="center" vertical="center"/>
      <protection locked="0"/>
    </xf>
    <xf numFmtId="0" fontId="20" fillId="24" borderId="66" xfId="0" applyFont="1" applyFill="1" applyBorder="1" applyAlignment="1" applyProtection="1">
      <alignment horizontal="center" vertical="center"/>
      <protection locked="0"/>
    </xf>
    <xf numFmtId="0" fontId="20" fillId="0" borderId="67" xfId="41" applyFont="1" applyBorder="1" applyAlignment="1">
      <alignment horizontal="left" vertical="center"/>
    </xf>
    <xf numFmtId="0" fontId="20" fillId="0" borderId="68" xfId="41" applyFont="1" applyBorder="1" applyAlignment="1">
      <alignment horizontal="left" vertical="center"/>
    </xf>
    <xf numFmtId="165" fontId="35" fillId="24" borderId="70" xfId="0" applyNumberFormat="1" applyFont="1" applyFill="1" applyBorder="1" applyAlignment="1" applyProtection="1">
      <alignment horizontal="center" vertical="center"/>
      <protection locked="0"/>
    </xf>
    <xf numFmtId="0" fontId="20" fillId="24" borderId="71" xfId="0" applyFont="1" applyFill="1" applyBorder="1" applyAlignment="1" applyProtection="1">
      <alignment horizontal="center" vertical="center"/>
      <protection locked="0"/>
    </xf>
    <xf numFmtId="166" fontId="20" fillId="24" borderId="57" xfId="0" applyNumberFormat="1" applyFont="1" applyFill="1" applyBorder="1" applyAlignment="1" applyProtection="1">
      <alignment horizontal="left" vertical="center"/>
      <protection locked="0"/>
    </xf>
    <xf numFmtId="0" fontId="20" fillId="42" borderId="61" xfId="0" applyFont="1" applyFill="1" applyBorder="1" applyAlignment="1" applyProtection="1">
      <alignment horizontal="center" vertical="center"/>
      <protection locked="0"/>
    </xf>
    <xf numFmtId="0" fontId="20" fillId="42" borderId="58" xfId="0" applyFont="1" applyFill="1" applyBorder="1" applyAlignment="1" applyProtection="1">
      <alignment horizontal="center" vertical="center"/>
      <protection locked="0"/>
    </xf>
    <xf numFmtId="0" fontId="20" fillId="42" borderId="56" xfId="0" applyFont="1" applyFill="1" applyBorder="1" applyAlignment="1" applyProtection="1">
      <alignment horizontal="center" vertical="center"/>
      <protection locked="0"/>
    </xf>
    <xf numFmtId="0" fontId="20" fillId="41" borderId="34" xfId="41" applyFont="1" applyFill="1" applyBorder="1" applyAlignment="1">
      <alignment vertical="top" wrapText="1"/>
    </xf>
    <xf numFmtId="0" fontId="94" fillId="41" borderId="34" xfId="0" applyFont="1" applyFill="1" applyBorder="1" applyAlignment="1">
      <alignment horizontal="center" vertical="center" wrapText="1"/>
    </xf>
    <xf numFmtId="49" fontId="38" fillId="8" borderId="14" xfId="41" applyNumberFormat="1" applyFont="1" applyFill="1" applyBorder="1" applyAlignment="1">
      <alignment horizontal="center" vertical="center" wrapText="1"/>
    </xf>
    <xf numFmtId="49" fontId="38" fillId="8" borderId="16" xfId="41" applyNumberFormat="1" applyFont="1" applyFill="1" applyBorder="1" applyAlignment="1">
      <alignment horizontal="center" vertical="center" wrapText="1"/>
    </xf>
    <xf numFmtId="0" fontId="83" fillId="41" borderId="43" xfId="41" applyFont="1" applyFill="1" applyBorder="1" applyAlignment="1">
      <alignment horizontal="left" vertical="center" wrapText="1"/>
    </xf>
    <xf numFmtId="0" fontId="20" fillId="0" borderId="41" xfId="0" applyFont="1" applyBorder="1" applyAlignment="1">
      <alignment horizontal="center" vertical="center"/>
    </xf>
    <xf numFmtId="0" fontId="20" fillId="41" borderId="43" xfId="0" applyFont="1" applyFill="1" applyBorder="1" applyAlignment="1">
      <alignment horizontal="center" vertical="center"/>
    </xf>
    <xf numFmtId="0" fontId="83" fillId="41" borderId="46" xfId="41" applyFont="1" applyFill="1" applyBorder="1" applyAlignment="1">
      <alignment horizontal="left" vertical="center" wrapText="1"/>
    </xf>
    <xf numFmtId="0" fontId="83" fillId="41" borderId="46" xfId="41" applyFont="1" applyFill="1" applyBorder="1" applyAlignment="1">
      <alignment horizontal="center" vertical="center" wrapText="1"/>
    </xf>
    <xf numFmtId="0" fontId="83" fillId="41" borderId="41" xfId="41" applyFont="1" applyFill="1" applyBorder="1" applyAlignment="1">
      <alignment horizontal="center" vertical="center" wrapText="1"/>
    </xf>
    <xf numFmtId="0" fontId="83" fillId="41" borderId="43" xfId="41" applyFont="1" applyFill="1" applyBorder="1" applyAlignment="1">
      <alignment horizontal="center" vertical="center" wrapText="1"/>
    </xf>
    <xf numFmtId="0" fontId="83" fillId="44" borderId="34" xfId="41" applyFont="1" applyFill="1" applyBorder="1" applyAlignment="1">
      <alignment horizontal="center" vertical="center" wrapText="1"/>
    </xf>
    <xf numFmtId="0" fontId="83" fillId="44" borderId="34" xfId="41" applyFont="1" applyFill="1" applyBorder="1" applyAlignment="1">
      <alignment horizontal="left" vertical="center" wrapText="1"/>
    </xf>
    <xf numFmtId="0" fontId="83" fillId="44" borderId="34" xfId="41" quotePrefix="1" applyFont="1" applyFill="1" applyBorder="1" applyAlignment="1">
      <alignment horizontal="left" vertical="center" wrapText="1"/>
    </xf>
    <xf numFmtId="0" fontId="83" fillId="44" borderId="34" xfId="0" quotePrefix="1" applyFont="1" applyFill="1" applyBorder="1" applyAlignment="1">
      <alignment vertical="center" wrapText="1"/>
    </xf>
    <xf numFmtId="49" fontId="83" fillId="44" borderId="41" xfId="35" applyNumberFormat="1" applyFont="1" applyFill="1" applyBorder="1" applyAlignment="1" applyProtection="1">
      <alignment horizontal="left" vertical="center" wrapText="1"/>
      <protection locked="0"/>
    </xf>
    <xf numFmtId="0" fontId="20" fillId="44" borderId="41" xfId="0" applyFont="1" applyFill="1" applyBorder="1" applyAlignment="1">
      <alignment horizontal="center" vertical="center"/>
    </xf>
    <xf numFmtId="0" fontId="20" fillId="44" borderId="41" xfId="0" applyFont="1" applyFill="1" applyBorder="1" applyAlignment="1">
      <alignment horizontal="center" vertical="center" wrapText="1"/>
    </xf>
    <xf numFmtId="0" fontId="20" fillId="44" borderId="0" xfId="41" applyFont="1" applyFill="1">
      <alignment vertical="center"/>
    </xf>
    <xf numFmtId="49" fontId="83" fillId="44" borderId="34" xfId="35" applyNumberFormat="1" applyFont="1" applyFill="1" applyBorder="1" applyAlignment="1" applyProtection="1">
      <alignment horizontal="left" vertical="center" wrapText="1"/>
      <protection locked="0"/>
    </xf>
    <xf numFmtId="0" fontId="20" fillId="44" borderId="34" xfId="0" applyFont="1" applyFill="1" applyBorder="1" applyAlignment="1">
      <alignment horizontal="center" vertical="center" wrapText="1"/>
    </xf>
    <xf numFmtId="0" fontId="20" fillId="44" borderId="34" xfId="41" applyFont="1" applyFill="1" applyBorder="1">
      <alignment vertical="center"/>
    </xf>
    <xf numFmtId="0" fontId="20" fillId="44" borderId="34" xfId="0" applyFont="1" applyFill="1" applyBorder="1" applyAlignment="1">
      <alignment horizontal="center" vertical="center"/>
    </xf>
    <xf numFmtId="0" fontId="83" fillId="44" borderId="48" xfId="41" applyFont="1" applyFill="1" applyBorder="1" applyAlignment="1">
      <alignment horizontal="center" vertical="center" wrapText="1"/>
    </xf>
    <xf numFmtId="14" fontId="20" fillId="44" borderId="41" xfId="0" applyNumberFormat="1" applyFont="1" applyFill="1" applyBorder="1" applyAlignment="1">
      <alignment horizontal="center" vertical="center" wrapText="1"/>
    </xf>
    <xf numFmtId="0" fontId="83" fillId="44" borderId="41" xfId="41" applyFont="1" applyFill="1" applyBorder="1" applyAlignment="1">
      <alignment horizontal="left" vertical="center" wrapText="1"/>
    </xf>
    <xf numFmtId="14" fontId="83" fillId="41" borderId="34" xfId="41" applyNumberFormat="1" applyFont="1" applyFill="1" applyBorder="1" applyAlignment="1">
      <alignment horizontal="left" vertical="center" wrapText="1"/>
    </xf>
    <xf numFmtId="14" fontId="83" fillId="44" borderId="34" xfId="41" applyNumberFormat="1" applyFont="1" applyFill="1" applyBorder="1" applyAlignment="1">
      <alignment horizontal="left" vertical="center" wrapText="1"/>
    </xf>
    <xf numFmtId="0" fontId="83" fillId="44" borderId="41" xfId="41" applyFont="1" applyFill="1" applyBorder="1" applyAlignment="1">
      <alignment horizontal="center" vertical="center" wrapText="1"/>
    </xf>
    <xf numFmtId="14" fontId="83" fillId="41" borderId="0" xfId="41" applyNumberFormat="1" applyFont="1" applyFill="1" applyAlignment="1">
      <alignment horizontal="left" vertical="center" wrapText="1"/>
    </xf>
    <xf numFmtId="0" fontId="83" fillId="44" borderId="34" xfId="41" applyFont="1" applyFill="1" applyBorder="1" applyAlignment="1">
      <alignment horizontal="left" vertical="top" wrapText="1"/>
    </xf>
    <xf numFmtId="14" fontId="20" fillId="44" borderId="34" xfId="0" applyNumberFormat="1" applyFont="1" applyFill="1" applyBorder="1" applyAlignment="1">
      <alignment horizontal="center" vertical="center" wrapText="1"/>
    </xf>
    <xf numFmtId="14" fontId="83" fillId="0" borderId="34" xfId="41" quotePrefix="1" applyNumberFormat="1" applyFont="1" applyBorder="1" applyAlignment="1">
      <alignment horizontal="center" vertical="center" wrapText="1"/>
    </xf>
    <xf numFmtId="0" fontId="83" fillId="0" borderId="34" xfId="41" quotePrefix="1" applyFont="1" applyBorder="1" applyAlignment="1">
      <alignment horizontal="center" vertical="center" wrapText="1"/>
    </xf>
    <xf numFmtId="14" fontId="83" fillId="44" borderId="34" xfId="41" quotePrefix="1" applyNumberFormat="1" applyFont="1" applyFill="1" applyBorder="1" applyAlignment="1">
      <alignment horizontal="center" vertical="center" wrapText="1"/>
    </xf>
    <xf numFmtId="0" fontId="83" fillId="44" borderId="51" xfId="41" applyFont="1" applyFill="1" applyBorder="1" applyAlignment="1">
      <alignment horizontal="center" vertical="center" wrapText="1"/>
    </xf>
    <xf numFmtId="0" fontId="83" fillId="44" borderId="51" xfId="41" applyFont="1" applyFill="1" applyBorder="1" applyAlignment="1">
      <alignment horizontal="left" vertical="center" wrapText="1"/>
    </xf>
    <xf numFmtId="0" fontId="83" fillId="44" borderId="51" xfId="41" quotePrefix="1" applyFont="1" applyFill="1" applyBorder="1" applyAlignment="1">
      <alignment horizontal="left" vertical="center" wrapText="1"/>
    </xf>
    <xf numFmtId="0" fontId="83" fillId="44" borderId="51" xfId="41" quotePrefix="1" applyFont="1" applyFill="1" applyBorder="1" applyAlignment="1">
      <alignment horizontal="center" vertical="center" wrapText="1"/>
    </xf>
    <xf numFmtId="0" fontId="83" fillId="44" borderId="41" xfId="41" quotePrefix="1" applyFont="1" applyFill="1" applyBorder="1" applyAlignment="1">
      <alignment horizontal="left" vertical="center" wrapText="1"/>
    </xf>
    <xf numFmtId="14" fontId="20" fillId="44" borderId="34" xfId="41" applyNumberFormat="1" applyFont="1" applyFill="1" applyBorder="1">
      <alignment vertical="center"/>
    </xf>
    <xf numFmtId="14" fontId="83" fillId="44" borderId="51" xfId="41" quotePrefix="1" applyNumberFormat="1" applyFont="1" applyFill="1" applyBorder="1" applyAlignment="1">
      <alignment horizontal="center" vertical="center" wrapText="1"/>
    </xf>
    <xf numFmtId="14" fontId="83" fillId="44" borderId="41" xfId="41" quotePrefix="1" applyNumberFormat="1" applyFont="1" applyFill="1" applyBorder="1" applyAlignment="1">
      <alignment horizontal="center" vertical="center" wrapText="1"/>
    </xf>
    <xf numFmtId="14" fontId="20" fillId="0" borderId="34" xfId="41" applyNumberFormat="1" applyFont="1" applyBorder="1">
      <alignment vertical="center"/>
    </xf>
    <xf numFmtId="0" fontId="94" fillId="44" borderId="34" xfId="41" applyFont="1" applyFill="1" applyBorder="1" applyAlignment="1">
      <alignment vertical="center" wrapText="1"/>
    </xf>
    <xf numFmtId="14" fontId="20" fillId="0" borderId="34" xfId="0" applyNumberFormat="1" applyFont="1" applyBorder="1" applyAlignment="1">
      <alignment horizontal="center" vertical="center" wrapText="1"/>
    </xf>
    <xf numFmtId="14" fontId="20" fillId="0" borderId="34" xfId="41" applyNumberFormat="1" applyFont="1" applyBorder="1" applyAlignment="1">
      <alignment vertical="center" wrapText="1"/>
    </xf>
    <xf numFmtId="0" fontId="20" fillId="44" borderId="21" xfId="41" applyFont="1" applyFill="1" applyBorder="1" applyAlignment="1">
      <alignment horizontal="left" vertical="center"/>
    </xf>
    <xf numFmtId="165" fontId="35" fillId="45" borderId="20" xfId="0" applyNumberFormat="1" applyFont="1" applyFill="1" applyBorder="1" applyAlignment="1" applyProtection="1">
      <alignment horizontal="center" vertical="center"/>
      <protection locked="0"/>
    </xf>
    <xf numFmtId="0" fontId="20" fillId="45" borderId="22" xfId="0" applyFont="1" applyFill="1" applyBorder="1" applyAlignment="1" applyProtection="1">
      <alignment horizontal="center" vertical="center"/>
      <protection locked="0"/>
    </xf>
    <xf numFmtId="0" fontId="20" fillId="45" borderId="56" xfId="0" applyFont="1" applyFill="1" applyBorder="1" applyAlignment="1" applyProtection="1">
      <alignment horizontal="center" vertical="center"/>
      <protection locked="0"/>
    </xf>
    <xf numFmtId="166" fontId="20" fillId="45" borderId="38" xfId="0" applyNumberFormat="1" applyFont="1" applyFill="1" applyBorder="1" applyAlignment="1" applyProtection="1">
      <alignment horizontal="left" vertical="center"/>
      <protection locked="0"/>
    </xf>
    <xf numFmtId="0" fontId="20" fillId="45" borderId="0" xfId="0" applyFont="1" applyFill="1" applyAlignment="1" applyProtection="1">
      <alignment horizontal="left"/>
      <protection locked="0"/>
    </xf>
    <xf numFmtId="0" fontId="20" fillId="45" borderId="59" xfId="0" applyFont="1" applyFill="1" applyBorder="1" applyAlignment="1" applyProtection="1">
      <alignment horizontal="center" vertical="center"/>
      <protection locked="0"/>
    </xf>
    <xf numFmtId="166" fontId="20" fillId="45" borderId="39" xfId="0" applyNumberFormat="1" applyFont="1" applyFill="1" applyBorder="1" applyAlignment="1" applyProtection="1">
      <alignment horizontal="left" vertical="center"/>
      <protection locked="0"/>
    </xf>
    <xf numFmtId="0" fontId="20" fillId="45" borderId="60" xfId="0" applyFont="1" applyFill="1" applyBorder="1" applyAlignment="1" applyProtection="1">
      <alignment horizontal="center" vertical="center"/>
      <protection locked="0"/>
    </xf>
    <xf numFmtId="0" fontId="20" fillId="45" borderId="61" xfId="0" applyFont="1" applyFill="1" applyBorder="1" applyAlignment="1" applyProtection="1">
      <alignment horizontal="center" vertical="center"/>
      <protection locked="0"/>
    </xf>
    <xf numFmtId="0" fontId="20" fillId="45" borderId="57" xfId="0" applyFont="1" applyFill="1" applyBorder="1" applyAlignment="1" applyProtection="1">
      <alignment horizontal="center" vertical="center"/>
      <protection locked="0"/>
    </xf>
    <xf numFmtId="0" fontId="20" fillId="45" borderId="39" xfId="0" applyFont="1" applyFill="1" applyBorder="1" applyAlignment="1" applyProtection="1">
      <alignment horizontal="center" vertical="center"/>
      <protection locked="0"/>
    </xf>
    <xf numFmtId="0" fontId="0" fillId="45" borderId="0" xfId="0" applyFill="1"/>
    <xf numFmtId="0" fontId="20" fillId="45" borderId="62" xfId="0" applyFont="1" applyFill="1" applyBorder="1" applyAlignment="1" applyProtection="1">
      <alignment horizontal="center" vertical="center"/>
      <protection locked="0"/>
    </xf>
    <xf numFmtId="0" fontId="20" fillId="45" borderId="58" xfId="0" applyFont="1" applyFill="1" applyBorder="1" applyAlignment="1" applyProtection="1">
      <alignment horizontal="center" vertical="center"/>
      <protection locked="0"/>
    </xf>
    <xf numFmtId="0" fontId="92" fillId="45" borderId="0" xfId="0" applyFont="1" applyFill="1"/>
    <xf numFmtId="0" fontId="92" fillId="45" borderId="0" xfId="0" applyFont="1" applyFill="1" applyAlignment="1" applyProtection="1">
      <alignment horizontal="left"/>
      <protection locked="0"/>
    </xf>
    <xf numFmtId="0" fontId="83" fillId="0" borderId="34" xfId="41" applyFont="1" applyBorder="1" applyAlignment="1">
      <alignment horizontal="left" vertical="top" wrapText="1"/>
    </xf>
    <xf numFmtId="0" fontId="92" fillId="24" borderId="0" xfId="0" applyFont="1" applyFill="1"/>
    <xf numFmtId="0" fontId="20" fillId="46" borderId="11" xfId="41" applyFont="1" applyFill="1" applyBorder="1" applyAlignment="1">
      <alignment horizontal="center" vertical="center" wrapText="1"/>
    </xf>
    <xf numFmtId="164" fontId="20" fillId="46" borderId="11" xfId="41" applyNumberFormat="1" applyFont="1" applyFill="1" applyBorder="1" applyAlignment="1">
      <alignment horizontal="center" vertical="center" wrapText="1"/>
    </xf>
    <xf numFmtId="14" fontId="20" fillId="46" borderId="11" xfId="41" applyNumberFormat="1" applyFont="1" applyFill="1" applyBorder="1" applyAlignment="1">
      <alignment horizontal="center" vertical="center" wrapText="1"/>
    </xf>
    <xf numFmtId="0" fontId="20" fillId="46" borderId="11" xfId="41" applyFont="1" applyFill="1" applyBorder="1" applyAlignment="1">
      <alignment horizontal="left" vertical="center" wrapText="1"/>
    </xf>
    <xf numFmtId="0" fontId="20" fillId="41" borderId="21" xfId="41" applyFont="1" applyFill="1" applyBorder="1" applyAlignment="1">
      <alignment horizontal="left" vertical="center"/>
    </xf>
    <xf numFmtId="165" fontId="35" fillId="43" borderId="20" xfId="0" applyNumberFormat="1" applyFont="1" applyFill="1" applyBorder="1" applyAlignment="1" applyProtection="1">
      <alignment horizontal="center" vertical="center"/>
      <protection locked="0"/>
    </xf>
    <xf numFmtId="0" fontId="20" fillId="43" borderId="22" xfId="0" applyFont="1" applyFill="1" applyBorder="1" applyAlignment="1" applyProtection="1">
      <alignment horizontal="center" vertical="center"/>
      <protection locked="0"/>
    </xf>
    <xf numFmtId="166" fontId="20" fillId="43" borderId="39" xfId="0" applyNumberFormat="1" applyFont="1" applyFill="1" applyBorder="1" applyAlignment="1" applyProtection="1">
      <alignment horizontal="left" vertical="center"/>
      <protection locked="0"/>
    </xf>
    <xf numFmtId="0" fontId="20" fillId="43" borderId="61" xfId="0" applyFont="1" applyFill="1" applyBorder="1" applyAlignment="1" applyProtection="1">
      <alignment horizontal="center" vertical="center"/>
      <protection locked="0"/>
    </xf>
    <xf numFmtId="0" fontId="83" fillId="41" borderId="43" xfId="41" quotePrefix="1" applyFont="1" applyFill="1" applyBorder="1" applyAlignment="1">
      <alignment horizontal="left" vertical="center" wrapText="1"/>
    </xf>
    <xf numFmtId="49" fontId="83" fillId="41" borderId="34" xfId="35" applyNumberFormat="1" applyFont="1" applyFill="1" applyBorder="1" applyAlignment="1" applyProtection="1">
      <alignment vertical="center" wrapText="1"/>
      <protection locked="0"/>
    </xf>
    <xf numFmtId="165" fontId="35" fillId="41" borderId="20" xfId="0" applyNumberFormat="1" applyFont="1" applyFill="1" applyBorder="1" applyAlignment="1" applyProtection="1">
      <alignment horizontal="center" vertical="center"/>
      <protection locked="0"/>
    </xf>
    <xf numFmtId="0" fontId="20" fillId="41" borderId="22" xfId="0" applyFont="1" applyFill="1" applyBorder="1" applyAlignment="1" applyProtection="1">
      <alignment horizontal="center" vertical="center"/>
      <protection locked="0"/>
    </xf>
    <xf numFmtId="0" fontId="20" fillId="41" borderId="61" xfId="0" applyFont="1" applyFill="1" applyBorder="1" applyAlignment="1" applyProtection="1">
      <alignment horizontal="center" vertical="center"/>
      <protection locked="0"/>
    </xf>
    <xf numFmtId="166" fontId="20" fillId="41" borderId="39" xfId="0" applyNumberFormat="1" applyFont="1" applyFill="1" applyBorder="1" applyAlignment="1" applyProtection="1">
      <alignment horizontal="left" vertical="center"/>
      <protection locked="0"/>
    </xf>
    <xf numFmtId="0" fontId="0" fillId="41" borderId="0" xfId="0" applyFill="1"/>
    <xf numFmtId="0" fontId="20" fillId="41" borderId="0" xfId="0" applyFont="1" applyFill="1" applyAlignment="1" applyProtection="1">
      <alignment horizontal="left"/>
      <protection locked="0"/>
    </xf>
    <xf numFmtId="0" fontId="92" fillId="41" borderId="0" xfId="0" applyFont="1" applyFill="1"/>
    <xf numFmtId="0" fontId="20" fillId="47" borderId="61" xfId="0" applyFont="1" applyFill="1" applyBorder="1" applyAlignment="1" applyProtection="1">
      <alignment horizontal="center" vertical="center"/>
      <protection locked="0"/>
    </xf>
    <xf numFmtId="0" fontId="20" fillId="43" borderId="56" xfId="0" applyFont="1" applyFill="1" applyBorder="1" applyAlignment="1" applyProtection="1">
      <alignment horizontal="center" vertical="center"/>
      <protection locked="0"/>
    </xf>
    <xf numFmtId="0" fontId="20" fillId="43" borderId="58" xfId="0" applyFont="1" applyFill="1" applyBorder="1" applyAlignment="1" applyProtection="1">
      <alignment horizontal="center" vertical="center"/>
      <protection locked="0"/>
    </xf>
    <xf numFmtId="14" fontId="20" fillId="41" borderId="34" xfId="0" applyNumberFormat="1" applyFont="1" applyFill="1" applyBorder="1" applyAlignment="1">
      <alignment horizontal="center" vertical="center" wrapText="1"/>
    </xf>
    <xf numFmtId="0" fontId="20" fillId="41" borderId="34" xfId="41" applyFont="1" applyFill="1" applyBorder="1">
      <alignment vertical="center"/>
    </xf>
    <xf numFmtId="0" fontId="83" fillId="41" borderId="34" xfId="41" applyFont="1" applyFill="1" applyBorder="1" applyAlignment="1">
      <alignment horizontal="center" vertical="center" wrapText="1"/>
    </xf>
    <xf numFmtId="0" fontId="98" fillId="0" borderId="0" xfId="0" applyFont="1" applyAlignment="1">
      <alignment vertical="center"/>
    </xf>
    <xf numFmtId="0" fontId="96" fillId="0" borderId="0" xfId="0" quotePrefix="1" applyFont="1" applyAlignment="1">
      <alignment horizontal="right"/>
    </xf>
    <xf numFmtId="0" fontId="99" fillId="0" borderId="0" xfId="0" applyFont="1"/>
    <xf numFmtId="0" fontId="34" fillId="0" borderId="0" xfId="34" applyAlignment="1">
      <alignment vertical="center"/>
    </xf>
    <xf numFmtId="0" fontId="100" fillId="0" borderId="0" xfId="0" applyFont="1" applyAlignment="1">
      <alignment vertical="center"/>
    </xf>
    <xf numFmtId="0" fontId="97" fillId="0" borderId="0" xfId="0" applyFont="1"/>
    <xf numFmtId="0" fontId="96" fillId="0" borderId="0" xfId="0" applyFont="1"/>
    <xf numFmtId="0" fontId="101" fillId="48" borderId="0" xfId="41" applyFont="1" applyFill="1" applyAlignment="1">
      <alignment vertical="center" wrapText="1"/>
    </xf>
    <xf numFmtId="0" fontId="94" fillId="24" borderId="61" xfId="0" applyFont="1" applyFill="1" applyBorder="1" applyAlignment="1" applyProtection="1">
      <alignment horizontal="center" vertical="center"/>
      <protection locked="0"/>
    </xf>
    <xf numFmtId="0" fontId="20" fillId="0" borderId="10" xfId="41" applyFont="1" applyBorder="1">
      <alignment vertical="center"/>
    </xf>
    <xf numFmtId="0" fontId="29" fillId="0" borderId="24" xfId="41" applyFont="1" applyBorder="1">
      <alignment vertical="center"/>
    </xf>
    <xf numFmtId="0" fontId="0" fillId="24" borderId="18" xfId="0" applyFill="1" applyBorder="1" applyAlignment="1" applyProtection="1">
      <alignment horizontal="left" vertical="center" wrapText="1"/>
      <protection locked="0"/>
    </xf>
    <xf numFmtId="0" fontId="0" fillId="24" borderId="69" xfId="0" applyFill="1" applyBorder="1" applyAlignment="1" applyProtection="1">
      <alignment horizontal="left" vertical="center" wrapText="1"/>
      <protection locked="0"/>
    </xf>
    <xf numFmtId="0" fontId="0" fillId="41" borderId="18" xfId="0" applyFill="1" applyBorder="1" applyAlignment="1" applyProtection="1">
      <alignment horizontal="left" vertical="center" wrapText="1"/>
      <protection locked="0"/>
    </xf>
    <xf numFmtId="0" fontId="0" fillId="45" borderId="18" xfId="0" applyFill="1" applyBorder="1" applyAlignment="1" applyProtection="1">
      <alignment horizontal="left" vertical="center" wrapText="1"/>
      <protection locked="0"/>
    </xf>
    <xf numFmtId="0" fontId="34" fillId="0" borderId="35" xfId="34" applyBorder="1"/>
    <xf numFmtId="0" fontId="34" fillId="0" borderId="36" xfId="34" applyBorder="1"/>
    <xf numFmtId="0" fontId="34" fillId="0" borderId="37" xfId="34" applyBorder="1"/>
    <xf numFmtId="0" fontId="0" fillId="24" borderId="64" xfId="0" applyFill="1" applyBorder="1" applyAlignment="1" applyProtection="1">
      <alignment horizontal="left" vertical="center" wrapText="1"/>
      <protection locked="0"/>
    </xf>
    <xf numFmtId="0" fontId="0" fillId="43" borderId="18" xfId="0" applyFill="1" applyBorder="1" applyAlignment="1" applyProtection="1">
      <alignment horizontal="left" vertical="center" wrapText="1"/>
      <protection locked="0"/>
    </xf>
    <xf numFmtId="0" fontId="28" fillId="8" borderId="32" xfId="0" applyFont="1" applyFill="1" applyBorder="1" applyAlignment="1">
      <alignment horizontal="center" vertical="center" wrapText="1"/>
    </xf>
    <xf numFmtId="0" fontId="28" fillId="8" borderId="33" xfId="0" applyFont="1" applyFill="1" applyBorder="1" applyAlignment="1">
      <alignment horizontal="center" vertical="center" wrapText="1"/>
    </xf>
    <xf numFmtId="0" fontId="28" fillId="8" borderId="31" xfId="0" applyFont="1" applyFill="1" applyBorder="1" applyAlignment="1">
      <alignment horizontal="center" vertical="center" wrapText="1"/>
    </xf>
    <xf numFmtId="0" fontId="28" fillId="8" borderId="10" xfId="0" applyFont="1" applyFill="1" applyBorder="1" applyAlignment="1">
      <alignment horizontal="center" vertical="center"/>
    </xf>
    <xf numFmtId="0" fontId="28" fillId="8" borderId="10" xfId="0" applyFont="1" applyFill="1" applyBorder="1" applyAlignment="1">
      <alignment horizontal="center" vertical="center" wrapText="1"/>
    </xf>
    <xf numFmtId="0" fontId="28" fillId="8" borderId="27" xfId="0" applyFont="1" applyFill="1" applyBorder="1" applyAlignment="1">
      <alignment horizontal="center" vertical="center"/>
    </xf>
    <xf numFmtId="0" fontId="28" fillId="8" borderId="28" xfId="0" applyFont="1" applyFill="1" applyBorder="1" applyAlignment="1">
      <alignment horizontal="center" vertical="center"/>
    </xf>
    <xf numFmtId="0" fontId="28" fillId="8" borderId="29" xfId="0" applyFont="1" applyFill="1" applyBorder="1" applyAlignment="1">
      <alignment horizontal="center" vertical="center" wrapText="1"/>
    </xf>
    <xf numFmtId="0" fontId="28" fillId="8" borderId="30" xfId="0" applyFont="1" applyFill="1" applyBorder="1" applyAlignment="1">
      <alignment horizontal="center" vertical="center" wrapText="1"/>
    </xf>
    <xf numFmtId="49" fontId="38" fillId="8" borderId="42" xfId="41" applyNumberFormat="1" applyFont="1" applyFill="1" applyBorder="1" applyAlignment="1">
      <alignment horizontal="center" vertical="center" wrapText="1"/>
    </xf>
    <xf numFmtId="49" fontId="38" fillId="8" borderId="44" xfId="41" applyNumberFormat="1" applyFont="1" applyFill="1" applyBorder="1" applyAlignment="1">
      <alignment horizontal="center" vertical="center" wrapText="1"/>
    </xf>
    <xf numFmtId="49" fontId="28" fillId="40" borderId="34" xfId="0" applyNumberFormat="1" applyFont="1" applyFill="1" applyBorder="1" applyAlignment="1">
      <alignment horizontal="center" vertical="center" wrapText="1"/>
    </xf>
    <xf numFmtId="49" fontId="38" fillId="8" borderId="14" xfId="41" applyNumberFormat="1" applyFont="1" applyFill="1" applyBorder="1" applyAlignment="1">
      <alignment horizontal="center" vertical="center" wrapText="1"/>
    </xf>
    <xf numFmtId="49" fontId="38" fillId="8" borderId="16" xfId="41" applyNumberFormat="1" applyFont="1" applyFill="1" applyBorder="1" applyAlignment="1">
      <alignment horizontal="center" vertical="center" wrapText="1"/>
    </xf>
    <xf numFmtId="0" fontId="28" fillId="8" borderId="10" xfId="41" applyFont="1" applyFill="1" applyBorder="1" applyAlignment="1">
      <alignment horizontal="center" vertical="center"/>
    </xf>
    <xf numFmtId="0" fontId="38" fillId="8" borderId="10" xfId="41" applyFont="1" applyFill="1" applyBorder="1" applyAlignment="1">
      <alignment horizontal="center" vertical="center"/>
    </xf>
    <xf numFmtId="0" fontId="38" fillId="8" borderId="19" xfId="41" applyFont="1" applyFill="1" applyBorder="1" applyAlignment="1">
      <alignment horizontal="center" vertical="center"/>
    </xf>
    <xf numFmtId="0" fontId="38" fillId="8" borderId="10" xfId="41" applyFont="1" applyFill="1" applyBorder="1" applyAlignment="1">
      <alignment horizontal="center" vertical="center" wrapText="1"/>
    </xf>
    <xf numFmtId="49" fontId="38" fillId="8" borderId="10" xfId="41" applyNumberFormat="1" applyFont="1" applyFill="1" applyBorder="1" applyAlignment="1">
      <alignment horizontal="center" vertical="center" wrapText="1"/>
    </xf>
    <xf numFmtId="0" fontId="20" fillId="41" borderId="43" xfId="41" applyFont="1" applyFill="1" applyBorder="1" applyAlignment="1">
      <alignment horizontal="left" vertical="center"/>
    </xf>
    <xf numFmtId="0" fontId="20" fillId="41" borderId="46" xfId="41" applyFont="1" applyFill="1" applyBorder="1" applyAlignment="1">
      <alignment horizontal="left" vertical="center"/>
    </xf>
    <xf numFmtId="0" fontId="20" fillId="41" borderId="41" xfId="41" applyFont="1" applyFill="1" applyBorder="1" applyAlignment="1">
      <alignment horizontal="left" vertical="center"/>
    </xf>
    <xf numFmtId="0" fontId="20" fillId="41" borderId="43" xfId="0" applyFont="1" applyFill="1" applyBorder="1" applyAlignment="1">
      <alignment horizontal="center" vertical="center"/>
    </xf>
    <xf numFmtId="0" fontId="20" fillId="41" borderId="46" xfId="0" applyFont="1" applyFill="1" applyBorder="1" applyAlignment="1">
      <alignment horizontal="center" vertical="center"/>
    </xf>
    <xf numFmtId="0" fontId="20" fillId="41" borderId="41" xfId="0" applyFont="1" applyFill="1" applyBorder="1" applyAlignment="1">
      <alignment horizontal="center" vertical="center"/>
    </xf>
    <xf numFmtId="14" fontId="83" fillId="41" borderId="43" xfId="41" applyNumberFormat="1" applyFont="1" applyFill="1" applyBorder="1" applyAlignment="1">
      <alignment horizontal="center" vertical="center" wrapText="1"/>
    </xf>
    <xf numFmtId="14" fontId="83" fillId="41" borderId="46" xfId="41" applyNumberFormat="1" applyFont="1" applyFill="1" applyBorder="1" applyAlignment="1">
      <alignment horizontal="center" vertical="center" wrapText="1"/>
    </xf>
    <xf numFmtId="14" fontId="83" fillId="41" borderId="41" xfId="41" applyNumberFormat="1" applyFont="1" applyFill="1" applyBorder="1" applyAlignment="1">
      <alignment horizontal="center" vertical="center" wrapText="1"/>
    </xf>
    <xf numFmtId="49" fontId="38" fillId="8" borderId="74" xfId="41" applyNumberFormat="1" applyFont="1" applyFill="1" applyBorder="1" applyAlignment="1">
      <alignment horizontal="center" vertical="center" wrapText="1"/>
    </xf>
    <xf numFmtId="49" fontId="38" fillId="8" borderId="72" xfId="41" applyNumberFormat="1" applyFont="1" applyFill="1" applyBorder="1" applyAlignment="1">
      <alignment horizontal="center" vertical="center" wrapText="1"/>
    </xf>
    <xf numFmtId="49" fontId="38" fillId="8" borderId="73" xfId="41" applyNumberFormat="1" applyFont="1" applyFill="1" applyBorder="1" applyAlignment="1">
      <alignment horizontal="center" vertical="center" wrapText="1"/>
    </xf>
    <xf numFmtId="0" fontId="83" fillId="41" borderId="43" xfId="41" applyFont="1" applyFill="1" applyBorder="1" applyAlignment="1">
      <alignment horizontal="center" vertical="center" wrapText="1"/>
    </xf>
    <xf numFmtId="0" fontId="83" fillId="41" borderId="46" xfId="41" applyFont="1" applyFill="1" applyBorder="1" applyAlignment="1">
      <alignment horizontal="center" vertical="center" wrapText="1"/>
    </xf>
    <xf numFmtId="0" fontId="83" fillId="41" borderId="41" xfId="41" applyFont="1" applyFill="1" applyBorder="1" applyAlignment="1">
      <alignment horizontal="center" vertical="center" wrapText="1"/>
    </xf>
    <xf numFmtId="0" fontId="83" fillId="41" borderId="43" xfId="41" applyFont="1" applyFill="1" applyBorder="1" applyAlignment="1">
      <alignment horizontal="left" vertical="center" wrapText="1"/>
    </xf>
    <xf numFmtId="0" fontId="83" fillId="41" borderId="46" xfId="41" applyFont="1" applyFill="1" applyBorder="1" applyAlignment="1">
      <alignment horizontal="left" vertical="center" wrapText="1"/>
    </xf>
    <xf numFmtId="0" fontId="83" fillId="41" borderId="41" xfId="41" applyFont="1" applyFill="1" applyBorder="1" applyAlignment="1">
      <alignment horizontal="left" vertical="center" wrapText="1"/>
    </xf>
    <xf numFmtId="0" fontId="83" fillId="41" borderId="43" xfId="41" quotePrefix="1" applyFont="1" applyFill="1" applyBorder="1" applyAlignment="1">
      <alignment horizontal="left" vertical="center" wrapText="1"/>
    </xf>
    <xf numFmtId="0" fontId="83" fillId="41" borderId="46" xfId="41" quotePrefix="1" applyFont="1" applyFill="1" applyBorder="1" applyAlignment="1">
      <alignment horizontal="left" vertical="center" wrapText="1"/>
    </xf>
    <xf numFmtId="0" fontId="83" fillId="41" borderId="41" xfId="41" quotePrefix="1" applyFont="1" applyFill="1" applyBorder="1" applyAlignment="1">
      <alignment horizontal="left" vertical="center" wrapText="1"/>
    </xf>
    <xf numFmtId="0" fontId="83" fillId="44" borderId="43" xfId="41" applyFont="1" applyFill="1" applyBorder="1" applyAlignment="1">
      <alignment horizontal="center" vertical="center" wrapText="1"/>
    </xf>
    <xf numFmtId="0" fontId="83" fillId="44" borderId="41" xfId="41" applyFont="1" applyFill="1" applyBorder="1" applyAlignment="1">
      <alignment horizontal="center" vertical="center" wrapText="1"/>
    </xf>
    <xf numFmtId="0" fontId="83" fillId="44" borderId="43" xfId="41" applyFont="1" applyFill="1" applyBorder="1" applyAlignment="1">
      <alignment horizontal="left" vertical="center" wrapText="1"/>
    </xf>
    <xf numFmtId="0" fontId="83" fillId="44" borderId="41" xfId="41" applyFont="1" applyFill="1" applyBorder="1" applyAlignment="1">
      <alignment horizontal="left" vertical="center" wrapText="1"/>
    </xf>
    <xf numFmtId="0" fontId="83" fillId="44" borderId="43" xfId="41" quotePrefix="1" applyFont="1" applyFill="1" applyBorder="1" applyAlignment="1">
      <alignment horizontal="left" vertical="center" wrapText="1"/>
    </xf>
    <xf numFmtId="0" fontId="83" fillId="44" borderId="41" xfId="41" quotePrefix="1" applyFont="1" applyFill="1" applyBorder="1" applyAlignment="1">
      <alignment horizontal="left" vertical="center" wrapText="1"/>
    </xf>
    <xf numFmtId="0" fontId="83" fillId="41" borderId="52" xfId="41" quotePrefix="1" applyFont="1" applyFill="1" applyBorder="1" applyAlignment="1">
      <alignment horizontal="left" vertical="center" wrapText="1"/>
    </xf>
    <xf numFmtId="0" fontId="83" fillId="41" borderId="49" xfId="41" applyFont="1" applyFill="1" applyBorder="1" applyAlignment="1">
      <alignment horizontal="left" vertical="center" wrapText="1"/>
    </xf>
    <xf numFmtId="0" fontId="83" fillId="41" borderId="47" xfId="41" applyFont="1" applyFill="1" applyBorder="1" applyAlignment="1">
      <alignment horizontal="left" vertical="center" wrapText="1"/>
    </xf>
    <xf numFmtId="0" fontId="83" fillId="41" borderId="50" xfId="41" applyFont="1" applyFill="1" applyBorder="1" applyAlignment="1">
      <alignment horizontal="left" vertical="center" wrapText="1"/>
    </xf>
    <xf numFmtId="0" fontId="83" fillId="41" borderId="49" xfId="41" applyFont="1" applyFill="1" applyBorder="1" applyAlignment="1">
      <alignment horizontal="center" vertical="center" wrapText="1"/>
    </xf>
    <xf numFmtId="0" fontId="83" fillId="41" borderId="47" xfId="41" applyFont="1" applyFill="1" applyBorder="1" applyAlignment="1">
      <alignment horizontal="center" vertical="center" wrapText="1"/>
    </xf>
    <xf numFmtId="0" fontId="83" fillId="41" borderId="50" xfId="41" applyFont="1" applyFill="1" applyBorder="1" applyAlignment="1">
      <alignment horizontal="center" vertical="center" wrapText="1"/>
    </xf>
    <xf numFmtId="0" fontId="83" fillId="41" borderId="52" xfId="41" applyFont="1" applyFill="1" applyBorder="1" applyAlignment="1">
      <alignment horizontal="left" vertical="center" wrapText="1"/>
    </xf>
    <xf numFmtId="0" fontId="83" fillId="0" borderId="43" xfId="41" applyFont="1" applyBorder="1" applyAlignment="1">
      <alignment horizontal="center" vertical="center" wrapText="1"/>
    </xf>
    <xf numFmtId="0" fontId="83" fillId="0" borderId="46" xfId="41" applyFont="1" applyBorder="1" applyAlignment="1">
      <alignment horizontal="center" vertical="center" wrapText="1"/>
    </xf>
    <xf numFmtId="0" fontId="83" fillId="0" borderId="41" xfId="41" applyFont="1" applyBorder="1" applyAlignment="1">
      <alignment horizontal="center" vertical="center" wrapText="1"/>
    </xf>
    <xf numFmtId="0" fontId="83" fillId="0" borderId="43" xfId="41" quotePrefix="1" applyFont="1" applyBorder="1" applyAlignment="1">
      <alignment horizontal="left" vertical="center" wrapText="1"/>
    </xf>
    <xf numFmtId="0" fontId="83" fillId="0" borderId="46" xfId="41" quotePrefix="1" applyFont="1" applyBorder="1" applyAlignment="1">
      <alignment horizontal="left" vertical="center" wrapText="1"/>
    </xf>
    <xf numFmtId="0" fontId="83" fillId="0" borderId="41" xfId="41" quotePrefix="1" applyFont="1" applyBorder="1" applyAlignment="1">
      <alignment horizontal="left" vertical="center" wrapText="1"/>
    </xf>
    <xf numFmtId="0" fontId="83" fillId="0" borderId="43" xfId="41" applyFont="1" applyBorder="1" applyAlignment="1">
      <alignment horizontal="left" vertical="center" wrapText="1"/>
    </xf>
    <xf numFmtId="0" fontId="83" fillId="0" borderId="46" xfId="41" applyFont="1" applyBorder="1" applyAlignment="1">
      <alignment horizontal="left" vertical="center" wrapText="1"/>
    </xf>
    <xf numFmtId="0" fontId="83" fillId="0" borderId="41" xfId="41" applyFont="1" applyBorder="1" applyAlignment="1">
      <alignment horizontal="left" vertical="center" wrapText="1"/>
    </xf>
    <xf numFmtId="0" fontId="20" fillId="44" borderId="43" xfId="0" applyFont="1" applyFill="1" applyBorder="1" applyAlignment="1">
      <alignment horizontal="center" vertical="center"/>
    </xf>
    <xf numFmtId="0" fontId="20" fillId="44" borderId="41" xfId="0" applyFont="1" applyFill="1" applyBorder="1" applyAlignment="1">
      <alignment horizontal="center" vertical="center"/>
    </xf>
    <xf numFmtId="14" fontId="83" fillId="44" borderId="43" xfId="41" applyNumberFormat="1" applyFont="1" applyFill="1" applyBorder="1" applyAlignment="1">
      <alignment horizontal="center" vertical="center" wrapText="1"/>
    </xf>
    <xf numFmtId="14" fontId="83" fillId="44" borderId="41" xfId="41" applyNumberFormat="1" applyFont="1" applyFill="1" applyBorder="1" applyAlignment="1">
      <alignment horizontal="center" vertical="center" wrapText="1"/>
    </xf>
    <xf numFmtId="0" fontId="20" fillId="0" borderId="43" xfId="0" applyFont="1" applyBorder="1" applyAlignment="1">
      <alignment horizontal="center" vertical="center"/>
    </xf>
    <xf numFmtId="0" fontId="20" fillId="0" borderId="46" xfId="0" applyFont="1" applyBorder="1" applyAlignment="1">
      <alignment horizontal="center" vertical="center"/>
    </xf>
    <xf numFmtId="0" fontId="20" fillId="0" borderId="41" xfId="0" applyFont="1" applyBorder="1" applyAlignment="1">
      <alignment horizontal="center" vertical="center"/>
    </xf>
    <xf numFmtId="14" fontId="83" fillId="0" borderId="43" xfId="41" quotePrefix="1" applyNumberFormat="1" applyFont="1" applyBorder="1" applyAlignment="1">
      <alignment horizontal="center" vertical="top" wrapText="1"/>
    </xf>
    <xf numFmtId="0" fontId="83" fillId="0" borderId="46" xfId="41" quotePrefix="1" applyFont="1" applyBorder="1" applyAlignment="1">
      <alignment horizontal="center" vertical="top" wrapText="1"/>
    </xf>
    <xf numFmtId="0" fontId="83" fillId="0" borderId="41" xfId="41" quotePrefix="1" applyFont="1" applyBorder="1" applyAlignment="1">
      <alignment horizontal="center" vertical="top" wrapText="1"/>
    </xf>
    <xf numFmtId="14" fontId="83" fillId="44" borderId="43" xfId="41" quotePrefix="1" applyNumberFormat="1" applyFont="1" applyFill="1" applyBorder="1" applyAlignment="1">
      <alignment horizontal="center" vertical="center" wrapText="1"/>
    </xf>
    <xf numFmtId="0" fontId="83" fillId="44" borderId="46" xfId="41" quotePrefix="1" applyFont="1" applyFill="1" applyBorder="1" applyAlignment="1">
      <alignment horizontal="center" vertical="center" wrapText="1"/>
    </xf>
    <xf numFmtId="0" fontId="83" fillId="44" borderId="41" xfId="41" quotePrefix="1" applyFont="1" applyFill="1" applyBorder="1" applyAlignment="1">
      <alignment horizontal="center" vertical="center" wrapText="1"/>
    </xf>
    <xf numFmtId="14" fontId="83" fillId="0" borderId="43" xfId="41" quotePrefix="1" applyNumberFormat="1" applyFont="1" applyBorder="1" applyAlignment="1">
      <alignment horizontal="center" vertical="center" wrapText="1"/>
    </xf>
    <xf numFmtId="0" fontId="83" fillId="0" borderId="46" xfId="41" quotePrefix="1" applyFont="1" applyBorder="1" applyAlignment="1">
      <alignment horizontal="center" vertical="center" wrapText="1"/>
    </xf>
    <xf numFmtId="0" fontId="83" fillId="0" borderId="41" xfId="41" quotePrefix="1" applyFont="1" applyBorder="1" applyAlignment="1">
      <alignment horizontal="center" vertical="center" wrapText="1"/>
    </xf>
    <xf numFmtId="0" fontId="83" fillId="44" borderId="43" xfId="41" quotePrefix="1" applyFont="1" applyFill="1" applyBorder="1" applyAlignment="1">
      <alignment horizontal="center" vertical="center" wrapText="1"/>
    </xf>
    <xf numFmtId="0" fontId="20" fillId="44" borderId="46" xfId="0" applyFont="1" applyFill="1" applyBorder="1" applyAlignment="1">
      <alignment horizontal="center" vertical="center"/>
    </xf>
    <xf numFmtId="0" fontId="83" fillId="44" borderId="46" xfId="41" applyFont="1" applyFill="1" applyBorder="1" applyAlignment="1">
      <alignment horizontal="center" vertical="center" wrapText="1"/>
    </xf>
    <xf numFmtId="0" fontId="83" fillId="44" borderId="46" xfId="41" quotePrefix="1" applyFont="1" applyFill="1" applyBorder="1" applyAlignment="1">
      <alignment horizontal="left" vertical="center" wrapText="1"/>
    </xf>
    <xf numFmtId="0" fontId="38" fillId="8" borderId="10" xfId="41" applyFont="1" applyFill="1" applyBorder="1" applyAlignment="1">
      <alignment horizontal="left" vertical="center" wrapText="1"/>
    </xf>
    <xf numFmtId="0" fontId="83" fillId="44" borderId="46" xfId="41" applyFont="1" applyFill="1" applyBorder="1" applyAlignment="1">
      <alignment horizontal="left" vertical="center" wrapText="1"/>
    </xf>
    <xf numFmtId="0" fontId="20" fillId="0" borderId="43"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1" xfId="0" applyFont="1" applyBorder="1" applyAlignment="1">
      <alignment horizontal="center" vertical="center" wrapText="1"/>
    </xf>
  </cellXfs>
  <cellStyles count="184">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 xfId="66" xr:uid="{00000000-0005-0000-0000-000012000000}"/>
    <cellStyle name="Accent 1" xfId="67" xr:uid="{00000000-0005-0000-0000-000013000000}"/>
    <cellStyle name="Accent 1 2" xfId="87" xr:uid="{00000000-0005-0000-0000-000014000000}"/>
    <cellStyle name="Accent 1 2 2" xfId="153" xr:uid="{00000000-0005-0000-0000-000015000000}"/>
    <cellStyle name="Accent 1 3" xfId="86" xr:uid="{00000000-0005-0000-0000-000016000000}"/>
    <cellStyle name="Accent 1 3 2" xfId="165" xr:uid="{00000000-0005-0000-0000-000017000000}"/>
    <cellStyle name="Accent 1 4" xfId="144" xr:uid="{00000000-0005-0000-0000-000018000000}"/>
    <cellStyle name="Accent 2" xfId="68" xr:uid="{00000000-0005-0000-0000-000019000000}"/>
    <cellStyle name="Accent 2 2" xfId="89" xr:uid="{00000000-0005-0000-0000-00001A000000}"/>
    <cellStyle name="Accent 2 2 2" xfId="154" xr:uid="{00000000-0005-0000-0000-00001B000000}"/>
    <cellStyle name="Accent 2 3" xfId="88" xr:uid="{00000000-0005-0000-0000-00001C000000}"/>
    <cellStyle name="Accent 2 3 2" xfId="166" xr:uid="{00000000-0005-0000-0000-00001D000000}"/>
    <cellStyle name="Accent 2 4" xfId="145" xr:uid="{00000000-0005-0000-0000-00001E000000}"/>
    <cellStyle name="Accent 3" xfId="69" xr:uid="{00000000-0005-0000-0000-00001F000000}"/>
    <cellStyle name="Accent 3 2" xfId="91" xr:uid="{00000000-0005-0000-0000-000020000000}"/>
    <cellStyle name="Accent 3 2 2" xfId="155" xr:uid="{00000000-0005-0000-0000-000021000000}"/>
    <cellStyle name="Accent 3 3" xfId="90" xr:uid="{00000000-0005-0000-0000-000022000000}"/>
    <cellStyle name="Accent 3 3 2" xfId="167" xr:uid="{00000000-0005-0000-0000-000023000000}"/>
    <cellStyle name="Accent 3 4" xfId="146" xr:uid="{00000000-0005-0000-0000-000024000000}"/>
    <cellStyle name="Accent 4" xfId="92" xr:uid="{00000000-0005-0000-0000-000025000000}"/>
    <cellStyle name="Accent 4 2" xfId="152" xr:uid="{00000000-0005-0000-0000-000026000000}"/>
    <cellStyle name="Accent 5" xfId="85" xr:uid="{00000000-0005-0000-0000-000027000000}"/>
    <cellStyle name="Accent 5 2" xfId="164" xr:uid="{00000000-0005-0000-0000-000028000000}"/>
    <cellStyle name="Accent 6" xfId="143" xr:uid="{00000000-0005-0000-0000-000029000000}"/>
    <cellStyle name="Accent1 2" xfId="19" xr:uid="{00000000-0005-0000-0000-00002A000000}"/>
    <cellStyle name="Accent2 2" xfId="20" xr:uid="{00000000-0005-0000-0000-00002B000000}"/>
    <cellStyle name="Accent3 2" xfId="21" xr:uid="{00000000-0005-0000-0000-00002C000000}"/>
    <cellStyle name="Accent4 2" xfId="22" xr:uid="{00000000-0005-0000-0000-00002D000000}"/>
    <cellStyle name="Accent5 2" xfId="23" xr:uid="{00000000-0005-0000-0000-00002E000000}"/>
    <cellStyle name="Accent6 2" xfId="24" xr:uid="{00000000-0005-0000-0000-00002F000000}"/>
    <cellStyle name="Bad 2" xfId="25" xr:uid="{00000000-0005-0000-0000-000030000000}"/>
    <cellStyle name="Bad 2 2" xfId="63" xr:uid="{00000000-0005-0000-0000-000031000000}"/>
    <cellStyle name="Bad 3" xfId="140" xr:uid="{00000000-0005-0000-0000-000032000000}"/>
    <cellStyle name="Calculation 2" xfId="26" xr:uid="{00000000-0005-0000-0000-000033000000}"/>
    <cellStyle name="cf1" xfId="70" xr:uid="{00000000-0005-0000-0000-000034000000}"/>
    <cellStyle name="Check Cell 2" xfId="27" xr:uid="{00000000-0005-0000-0000-000035000000}"/>
    <cellStyle name="ConditionalStyle_1" xfId="93" xr:uid="{00000000-0005-0000-0000-000036000000}"/>
    <cellStyle name="Error" xfId="71" xr:uid="{00000000-0005-0000-0000-000037000000}"/>
    <cellStyle name="Error 2" xfId="95" xr:uid="{00000000-0005-0000-0000-000038000000}"/>
    <cellStyle name="Error 2 2" xfId="156" xr:uid="{00000000-0005-0000-0000-000039000000}"/>
    <cellStyle name="Error 3" xfId="94" xr:uid="{00000000-0005-0000-0000-00003A000000}"/>
    <cellStyle name="Error 3 2" xfId="168" xr:uid="{00000000-0005-0000-0000-00003B000000}"/>
    <cellStyle name="Error 4" xfId="142" xr:uid="{00000000-0005-0000-0000-00003C000000}"/>
    <cellStyle name="Excel Built-in Bad" xfId="96" xr:uid="{00000000-0005-0000-0000-00003D000000}"/>
    <cellStyle name="Excel Built-in Bad 1" xfId="97" xr:uid="{00000000-0005-0000-0000-00003E000000}"/>
    <cellStyle name="Excel Built-in Good" xfId="98" xr:uid="{00000000-0005-0000-0000-00003F000000}"/>
    <cellStyle name="Excel Built-in Good 1" xfId="99" xr:uid="{00000000-0005-0000-0000-000040000000}"/>
    <cellStyle name="Excel Built-in Heading 1" xfId="100" xr:uid="{00000000-0005-0000-0000-000041000000}"/>
    <cellStyle name="Excel Built-in Heading 1 1" xfId="101" xr:uid="{00000000-0005-0000-0000-000042000000}"/>
    <cellStyle name="Excel Built-in Heading 2" xfId="102" xr:uid="{00000000-0005-0000-0000-000043000000}"/>
    <cellStyle name="Excel Built-in Heading 2 1" xfId="103" xr:uid="{00000000-0005-0000-0000-000044000000}"/>
    <cellStyle name="Excel Built-in Neutral" xfId="104" xr:uid="{00000000-0005-0000-0000-000045000000}"/>
    <cellStyle name="Excel Built-in Neutral 1" xfId="105" xr:uid="{00000000-0005-0000-0000-000046000000}"/>
    <cellStyle name="Excel Built-in Normal" xfId="72" xr:uid="{00000000-0005-0000-0000-000047000000}"/>
    <cellStyle name="Excel Built-in Normal 1" xfId="106" xr:uid="{00000000-0005-0000-0000-000048000000}"/>
    <cellStyle name="Excel Built-in Normal 1 2" xfId="157" xr:uid="{00000000-0005-0000-0000-000049000000}"/>
    <cellStyle name="Excel Built-in Normal 2" xfId="107" xr:uid="{00000000-0005-0000-0000-00004A000000}"/>
    <cellStyle name="Excel Built-in Normal 2 2" xfId="169" xr:uid="{00000000-0005-0000-0000-00004B000000}"/>
    <cellStyle name="Excel Built-in Normal 3" xfId="148" xr:uid="{00000000-0005-0000-0000-00004C000000}"/>
    <cellStyle name="Excel Built-in Note" xfId="108" xr:uid="{00000000-0005-0000-0000-00004D000000}"/>
    <cellStyle name="Excel Built-in Note 1" xfId="109" xr:uid="{00000000-0005-0000-0000-00004E000000}"/>
    <cellStyle name="Explanatory Text 2" xfId="28" xr:uid="{00000000-0005-0000-0000-00004F000000}"/>
    <cellStyle name="Footnote" xfId="73" xr:uid="{00000000-0005-0000-0000-000050000000}"/>
    <cellStyle name="Footnote 2" xfId="111" xr:uid="{00000000-0005-0000-0000-000051000000}"/>
    <cellStyle name="Footnote 2 2" xfId="158" xr:uid="{00000000-0005-0000-0000-000052000000}"/>
    <cellStyle name="Footnote 3" xfId="110" xr:uid="{00000000-0005-0000-0000-000053000000}"/>
    <cellStyle name="Footnote 3 2" xfId="170" xr:uid="{00000000-0005-0000-0000-000054000000}"/>
    <cellStyle name="Footnote 4" xfId="136" xr:uid="{00000000-0005-0000-0000-000055000000}"/>
    <cellStyle name="Good 2" xfId="29" xr:uid="{00000000-0005-0000-0000-000056000000}"/>
    <cellStyle name="Good 2 2" xfId="62" xr:uid="{00000000-0005-0000-0000-000057000000}"/>
    <cellStyle name="Good 3" xfId="138" xr:uid="{00000000-0005-0000-0000-000058000000}"/>
    <cellStyle name="Heading" xfId="74" xr:uid="{00000000-0005-0000-0000-000059000000}"/>
    <cellStyle name="Heading 1 2" xfId="30" xr:uid="{00000000-0005-0000-0000-00005A000000}"/>
    <cellStyle name="Heading 1 2 2" xfId="60" xr:uid="{00000000-0005-0000-0000-00005B000000}"/>
    <cellStyle name="Heading 1 3" xfId="84" xr:uid="{00000000-0005-0000-0000-00005C000000}"/>
    <cellStyle name="Heading 1 4" xfId="132" xr:uid="{00000000-0005-0000-0000-00005D000000}"/>
    <cellStyle name="Heading 2 2" xfId="31" xr:uid="{00000000-0005-0000-0000-00005E000000}"/>
    <cellStyle name="Heading 2 2 2" xfId="61" xr:uid="{00000000-0005-0000-0000-00005F000000}"/>
    <cellStyle name="Heading 2 3" xfId="133" xr:uid="{00000000-0005-0000-0000-000060000000}"/>
    <cellStyle name="Heading 3 2" xfId="32" xr:uid="{00000000-0005-0000-0000-000061000000}"/>
    <cellStyle name="Heading 4 2" xfId="33" xr:uid="{00000000-0005-0000-0000-000062000000}"/>
    <cellStyle name="Heading 5" xfId="112" xr:uid="{00000000-0005-0000-0000-000063000000}"/>
    <cellStyle name="Heading 5 2" xfId="171" xr:uid="{00000000-0005-0000-0000-000064000000}"/>
    <cellStyle name="Heading1" xfId="75" xr:uid="{00000000-0005-0000-0000-000065000000}"/>
    <cellStyle name="Heading1 1" xfId="114" xr:uid="{00000000-0005-0000-0000-000066000000}"/>
    <cellStyle name="Heading1 2" xfId="113" xr:uid="{00000000-0005-0000-0000-000067000000}"/>
    <cellStyle name="Heading1 2 2" xfId="172" xr:uid="{00000000-0005-0000-0000-000068000000}"/>
    <cellStyle name="Hyperlink" xfId="34" builtinId="8"/>
    <cellStyle name="Hyperlink 2" xfId="183" xr:uid="{00000000-0005-0000-0000-00006A000000}"/>
    <cellStyle name="IBM(401K)" xfId="35" xr:uid="{00000000-0005-0000-0000-00006B000000}"/>
    <cellStyle name="Input 2" xfId="36" xr:uid="{00000000-0005-0000-0000-00006C000000}"/>
    <cellStyle name="J401K" xfId="37" xr:uid="{00000000-0005-0000-0000-00006D000000}"/>
    <cellStyle name="Linked Cell 2" xfId="38" xr:uid="{00000000-0005-0000-0000-00006E000000}"/>
    <cellStyle name="Neutral 2" xfId="39" xr:uid="{00000000-0005-0000-0000-00006F000000}"/>
    <cellStyle name="Neutral 2 2" xfId="64" xr:uid="{00000000-0005-0000-0000-000070000000}"/>
    <cellStyle name="Neutral 3" xfId="139" xr:uid="{00000000-0005-0000-0000-000071000000}"/>
    <cellStyle name="Normal" xfId="0" builtinId="0"/>
    <cellStyle name="Normal 10" xfId="181" xr:uid="{00000000-0005-0000-0000-000073000000}"/>
    <cellStyle name="Normal 11" xfId="182" xr:uid="{00000000-0005-0000-0000-000074000000}"/>
    <cellStyle name="Normal 2" xfId="40" xr:uid="{00000000-0005-0000-0000-000075000000}"/>
    <cellStyle name="Normal 2 2" xfId="41" xr:uid="{00000000-0005-0000-0000-000076000000}"/>
    <cellStyle name="Normal 2 2 2" xfId="159" xr:uid="{00000000-0005-0000-0000-000077000000}"/>
    <cellStyle name="Normal 2 2 3" xfId="116" xr:uid="{00000000-0005-0000-0000-000078000000}"/>
    <cellStyle name="Normal 2 3" xfId="42" xr:uid="{00000000-0005-0000-0000-000079000000}"/>
    <cellStyle name="Normal 2 3 2" xfId="173" xr:uid="{00000000-0005-0000-0000-00007A000000}"/>
    <cellStyle name="Normal 2 3 3" xfId="115" xr:uid="{00000000-0005-0000-0000-00007B000000}"/>
    <cellStyle name="Normal 2 4" xfId="56" xr:uid="{00000000-0005-0000-0000-00007C000000}"/>
    <cellStyle name="Normal 2 4 2" xfId="147" xr:uid="{00000000-0005-0000-0000-00007D000000}"/>
    <cellStyle name="Normal 2 4 3" xfId="57" xr:uid="{00000000-0005-0000-0000-00007E000000}"/>
    <cellStyle name="Normal 2 5" xfId="76" xr:uid="{00000000-0005-0000-0000-00007F000000}"/>
    <cellStyle name="Normal 3" xfId="43" xr:uid="{00000000-0005-0000-0000-000080000000}"/>
    <cellStyle name="Normal 3 2" xfId="44" xr:uid="{00000000-0005-0000-0000-000081000000}"/>
    <cellStyle name="Normal 3 2 2" xfId="160" xr:uid="{00000000-0005-0000-0000-000082000000}"/>
    <cellStyle name="Normal 3 2 3" xfId="118" xr:uid="{00000000-0005-0000-0000-000083000000}"/>
    <cellStyle name="Normal 3 3" xfId="117" xr:uid="{00000000-0005-0000-0000-000084000000}"/>
    <cellStyle name="Normal 3 3 2" xfId="174" xr:uid="{00000000-0005-0000-0000-000085000000}"/>
    <cellStyle name="Normal 3 4" xfId="149" xr:uid="{00000000-0005-0000-0000-000086000000}"/>
    <cellStyle name="Normal 3 5" xfId="77" xr:uid="{00000000-0005-0000-0000-000087000000}"/>
    <cellStyle name="Normal 3_地図システム-結合テスト仕様書結果" xfId="45" xr:uid="{00000000-0005-0000-0000-000088000000}"/>
    <cellStyle name="Normal 4" xfId="46" xr:uid="{00000000-0005-0000-0000-000089000000}"/>
    <cellStyle name="Normal 4 2" xfId="119" xr:uid="{00000000-0005-0000-0000-00008A000000}"/>
    <cellStyle name="Normal 4 3" xfId="150" xr:uid="{00000000-0005-0000-0000-00008B000000}"/>
    <cellStyle name="Normal 4 4" xfId="59" xr:uid="{00000000-0005-0000-0000-00008C000000}"/>
    <cellStyle name="Normal 5" xfId="47" xr:uid="{00000000-0005-0000-0000-00008D000000}"/>
    <cellStyle name="Normal 5 2" xfId="151" xr:uid="{00000000-0005-0000-0000-00008E000000}"/>
    <cellStyle name="Normal 5 3" xfId="120" xr:uid="{00000000-0005-0000-0000-00008F000000}"/>
    <cellStyle name="Normal 6" xfId="48" xr:uid="{00000000-0005-0000-0000-000090000000}"/>
    <cellStyle name="Normal 6 2" xfId="83" xr:uid="{00000000-0005-0000-0000-000091000000}"/>
    <cellStyle name="Normal 7" xfId="131" xr:uid="{00000000-0005-0000-0000-000092000000}"/>
    <cellStyle name="Normal 8" xfId="58" xr:uid="{00000000-0005-0000-0000-000093000000}"/>
    <cellStyle name="Normal 9" xfId="180" xr:uid="{00000000-0005-0000-0000-000094000000}"/>
    <cellStyle name="Note 2" xfId="49" xr:uid="{00000000-0005-0000-0000-000095000000}"/>
    <cellStyle name="Note 2 2" xfId="65" xr:uid="{00000000-0005-0000-0000-000096000000}"/>
    <cellStyle name="Note 3" xfId="135" xr:uid="{00000000-0005-0000-0000-000097000000}"/>
    <cellStyle name="Output 2" xfId="50" xr:uid="{00000000-0005-0000-0000-000098000000}"/>
    <cellStyle name="Result" xfId="78" xr:uid="{00000000-0005-0000-0000-000099000000}"/>
    <cellStyle name="Result 1" xfId="122" xr:uid="{00000000-0005-0000-0000-00009A000000}"/>
    <cellStyle name="Result 2" xfId="121" xr:uid="{00000000-0005-0000-0000-00009B000000}"/>
    <cellStyle name="Result 2 2" xfId="175" xr:uid="{00000000-0005-0000-0000-00009C000000}"/>
    <cellStyle name="Result2" xfId="79" xr:uid="{00000000-0005-0000-0000-00009D000000}"/>
    <cellStyle name="Result2 1" xfId="124" xr:uid="{00000000-0005-0000-0000-00009E000000}"/>
    <cellStyle name="Result2 2" xfId="123" xr:uid="{00000000-0005-0000-0000-00009F000000}"/>
    <cellStyle name="Result2 2 2" xfId="176" xr:uid="{00000000-0005-0000-0000-0000A0000000}"/>
    <cellStyle name="Status" xfId="80" xr:uid="{00000000-0005-0000-0000-0000A1000000}"/>
    <cellStyle name="Status 2" xfId="126" xr:uid="{00000000-0005-0000-0000-0000A2000000}"/>
    <cellStyle name="Status 2 2" xfId="161" xr:uid="{00000000-0005-0000-0000-0000A3000000}"/>
    <cellStyle name="Status 3" xfId="125" xr:uid="{00000000-0005-0000-0000-0000A4000000}"/>
    <cellStyle name="Status 3 2" xfId="177" xr:uid="{00000000-0005-0000-0000-0000A5000000}"/>
    <cellStyle name="Status 4" xfId="137" xr:uid="{00000000-0005-0000-0000-0000A6000000}"/>
    <cellStyle name="Text" xfId="81" xr:uid="{00000000-0005-0000-0000-0000A7000000}"/>
    <cellStyle name="Text 2" xfId="128" xr:uid="{00000000-0005-0000-0000-0000A8000000}"/>
    <cellStyle name="Text 2 2" xfId="162" xr:uid="{00000000-0005-0000-0000-0000A9000000}"/>
    <cellStyle name="Text 3" xfId="127" xr:uid="{00000000-0005-0000-0000-0000AA000000}"/>
    <cellStyle name="Text 3 2" xfId="178" xr:uid="{00000000-0005-0000-0000-0000AB000000}"/>
    <cellStyle name="Text 4" xfId="134" xr:uid="{00000000-0005-0000-0000-0000AC000000}"/>
    <cellStyle name="Title 2" xfId="51" xr:uid="{00000000-0005-0000-0000-0000AD000000}"/>
    <cellStyle name="Total 2" xfId="52" xr:uid="{00000000-0005-0000-0000-0000AE000000}"/>
    <cellStyle name="Warning" xfId="82" xr:uid="{00000000-0005-0000-0000-0000AF000000}"/>
    <cellStyle name="Warning 2" xfId="130" xr:uid="{00000000-0005-0000-0000-0000B0000000}"/>
    <cellStyle name="Warning 2 2" xfId="163" xr:uid="{00000000-0005-0000-0000-0000B1000000}"/>
    <cellStyle name="Warning 3" xfId="129" xr:uid="{00000000-0005-0000-0000-0000B2000000}"/>
    <cellStyle name="Warning 3 2" xfId="179" xr:uid="{00000000-0005-0000-0000-0000B3000000}"/>
    <cellStyle name="Warning 4" xfId="141" xr:uid="{00000000-0005-0000-0000-0000B4000000}"/>
    <cellStyle name="Warning Text 2" xfId="53" xr:uid="{00000000-0005-0000-0000-0000B5000000}"/>
    <cellStyle name="標準 3" xfId="54" xr:uid="{00000000-0005-0000-0000-0000B6000000}"/>
    <cellStyle name="標準_【P6】自販システム対応STEP1_P6計画書" xfId="55" xr:uid="{00000000-0005-0000-0000-0000B7000000}"/>
  </cellStyles>
  <dxfs count="7">
    <dxf>
      <font>
        <b/>
        <i val="0"/>
        <condense val="0"/>
        <extend val="0"/>
        <color indexed="9"/>
      </font>
      <fill>
        <patternFill patternType="solid">
          <fgColor indexed="25"/>
          <bgColor indexed="10"/>
        </patternFill>
      </fill>
    </dxf>
    <dxf>
      <font>
        <b/>
        <i val="0"/>
        <condense val="0"/>
        <extend val="0"/>
        <color indexed="12"/>
      </font>
    </dxf>
    <dxf>
      <font>
        <b val="0"/>
        <condense val="0"/>
        <extend val="0"/>
        <color indexed="9"/>
      </font>
      <fill>
        <patternFill patternType="solid">
          <fgColor indexed="25"/>
          <bgColor indexed="10"/>
        </patternFill>
      </fill>
    </dxf>
    <dxf>
      <font>
        <b val="0"/>
        <condense val="0"/>
        <extend val="0"/>
        <color indexed="9"/>
      </font>
      <fill>
        <patternFill patternType="solid">
          <fgColor indexed="31"/>
          <bgColor indexed="22"/>
        </patternFill>
      </fill>
    </dxf>
    <dxf>
      <font>
        <b val="0"/>
        <condense val="0"/>
        <extend val="0"/>
        <color indexed="12"/>
      </font>
    </dxf>
    <dxf>
      <font>
        <b/>
        <i val="0"/>
        <condense val="0"/>
        <extend val="0"/>
        <color indexed="9"/>
      </font>
      <fill>
        <patternFill patternType="solid">
          <fgColor indexed="25"/>
          <bgColor indexed="10"/>
        </patternFill>
      </fill>
    </dxf>
    <dxf>
      <font>
        <b/>
        <i val="0"/>
        <condense val="0"/>
        <extend val="0"/>
        <color indexed="1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E8F2A1"/>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B0F0"/>
      <rgbColor rgb="00CCECFF"/>
      <rgbColor rgb="00CCFFCC"/>
      <rgbColor rgb="00FFFF99"/>
      <rgbColor rgb="0099CCFF"/>
      <rgbColor rgb="00FF99CC"/>
      <rgbColor rgb="00CC99FF"/>
      <rgbColor rgb="00FFCC99"/>
      <rgbColor rgb="003366FF"/>
      <rgbColor rgb="0033CCCC"/>
      <rgbColor rgb="0092D050"/>
      <rgbColor rgb="00FFCC00"/>
      <rgbColor rgb="00FF9900"/>
      <rgbColor rgb="00FF6600"/>
      <rgbColor rgb="005983B0"/>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5" Type="http://schemas.openxmlformats.org/officeDocument/2006/relationships/image" Target="../media/image7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80.png"/><Relationship Id="rId7" Type="http://schemas.openxmlformats.org/officeDocument/2006/relationships/image" Target="../media/image84.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1</xdr:col>
      <xdr:colOff>76200</xdr:colOff>
      <xdr:row>1</xdr:row>
      <xdr:rowOff>28575</xdr:rowOff>
    </xdr:from>
    <xdr:to>
      <xdr:col>2</xdr:col>
      <xdr:colOff>742950</xdr:colOff>
      <xdr:row>3</xdr:row>
      <xdr:rowOff>38100</xdr:rowOff>
    </xdr:to>
    <xdr:pic>
      <xdr:nvPicPr>
        <xdr:cNvPr id="1474" name="Picture 2">
          <a:extLst>
            <a:ext uri="{FF2B5EF4-FFF2-40B4-BE49-F238E27FC236}">
              <a16:creationId xmlns:a16="http://schemas.microsoft.com/office/drawing/2014/main" id="{0E8C2F89-EA96-4B72-9C9B-7AE2F8C5B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90500"/>
          <a:ext cx="1009650" cy="333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80808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85725</xdr:colOff>
      <xdr:row>14</xdr:row>
      <xdr:rowOff>171450</xdr:rowOff>
    </xdr:from>
    <xdr:to>
      <xdr:col>15</xdr:col>
      <xdr:colOff>133350</xdr:colOff>
      <xdr:row>17</xdr:row>
      <xdr:rowOff>209550</xdr:rowOff>
    </xdr:to>
    <xdr:sp macro="" textlink="">
      <xdr:nvSpPr>
        <xdr:cNvPr id="2" name="Speech Bubble: Rectangle 1">
          <a:extLst>
            <a:ext uri="{FF2B5EF4-FFF2-40B4-BE49-F238E27FC236}">
              <a16:creationId xmlns:a16="http://schemas.microsoft.com/office/drawing/2014/main" id="{2E414180-89FA-40C5-947A-DD50DB23466A}"/>
            </a:ext>
          </a:extLst>
        </xdr:cNvPr>
        <xdr:cNvSpPr/>
      </xdr:nvSpPr>
      <xdr:spPr bwMode="auto">
        <a:xfrm>
          <a:off x="11868150" y="2905125"/>
          <a:ext cx="2409825" cy="695325"/>
        </a:xfrm>
        <a:prstGeom prst="wedgeRectCallout">
          <a:avLst>
            <a:gd name="adj1" fmla="val -75692"/>
            <a:gd name="adj2" fmla="val 13968"/>
          </a:avLst>
        </a:prstGeom>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wrap="square" lIns="18288" tIns="0" rIns="0" bIns="0" rtlCol="0" anchor="ctr" upright="1"/>
        <a:lstStyle/>
        <a:p>
          <a:pPr algn="l"/>
          <a:r>
            <a:rPr lang="en-US" sz="1200"/>
            <a:t>Gray color: </a:t>
          </a:r>
        </a:p>
        <a:p>
          <a:pPr algn="l"/>
          <a:br>
            <a:rPr lang="en-US" sz="1200"/>
          </a:br>
          <a:r>
            <a:rPr lang="en-US" sz="1200"/>
            <a:t>No need</a:t>
          </a:r>
          <a:r>
            <a:rPr lang="en-US" sz="1200" baseline="0"/>
            <a:t> to re-test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1636059</xdr:colOff>
      <xdr:row>17</xdr:row>
      <xdr:rowOff>11206</xdr:rowOff>
    </xdr:from>
    <xdr:to>
      <xdr:col>6</xdr:col>
      <xdr:colOff>33618</xdr:colOff>
      <xdr:row>24</xdr:row>
      <xdr:rowOff>44823</xdr:rowOff>
    </xdr:to>
    <xdr:sp macro="" textlink="">
      <xdr:nvSpPr>
        <xdr:cNvPr id="3" name="Speech Bubble: Rectangle 2">
          <a:extLst>
            <a:ext uri="{FF2B5EF4-FFF2-40B4-BE49-F238E27FC236}">
              <a16:creationId xmlns:a16="http://schemas.microsoft.com/office/drawing/2014/main" id="{9588B528-4E8F-4A24-B921-79DF977A1545}"/>
            </a:ext>
          </a:extLst>
        </xdr:cNvPr>
        <xdr:cNvSpPr/>
      </xdr:nvSpPr>
      <xdr:spPr bwMode="auto">
        <a:xfrm>
          <a:off x="7496735" y="3888441"/>
          <a:ext cx="2342030" cy="1131794"/>
        </a:xfrm>
        <a:prstGeom prst="wedgeRectCallout">
          <a:avLst>
            <a:gd name="adj1" fmla="val -19712"/>
            <a:gd name="adj2" fmla="val -115654"/>
          </a:avLst>
        </a:prstGeom>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wrap="square" lIns="18288" tIns="0" rIns="0" bIns="0" rtlCol="0" anchor="ctr" upright="1"/>
        <a:lstStyle/>
        <a:p>
          <a:pPr algn="l"/>
          <a:r>
            <a:rPr lang="en-US" sz="1400"/>
            <a:t>Gray color: </a:t>
          </a:r>
        </a:p>
        <a:p>
          <a:pPr algn="l"/>
          <a:br>
            <a:rPr lang="en-US" sz="1400"/>
          </a:br>
          <a:r>
            <a:rPr lang="en-US" sz="1400"/>
            <a:t>No need</a:t>
          </a:r>
          <a:r>
            <a:rPr lang="en-US" sz="1400" baseline="0"/>
            <a:t> to re-test in CPRI_INT-1034</a:t>
          </a:r>
        </a:p>
        <a:p>
          <a:pPr algn="l"/>
          <a:r>
            <a:rPr lang="en-US" sz="1400" baseline="0"/>
            <a:t>Reason: UI feature</a:t>
          </a:r>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75639</xdr:colOff>
      <xdr:row>13</xdr:row>
      <xdr:rowOff>43142</xdr:rowOff>
    </xdr:from>
    <xdr:to>
      <xdr:col>11</xdr:col>
      <xdr:colOff>53788</xdr:colOff>
      <xdr:row>13</xdr:row>
      <xdr:rowOff>1005085</xdr:rowOff>
    </xdr:to>
    <xdr:pic>
      <xdr:nvPicPr>
        <xdr:cNvPr id="4" name="Picture 3">
          <a:extLst>
            <a:ext uri="{FF2B5EF4-FFF2-40B4-BE49-F238E27FC236}">
              <a16:creationId xmlns:a16="http://schemas.microsoft.com/office/drawing/2014/main" id="{92C75688-86A6-41AC-B335-02C943F8A401}"/>
            </a:ext>
          </a:extLst>
        </xdr:cNvPr>
        <xdr:cNvPicPr>
          <a:picLocks noChangeAspect="1"/>
        </xdr:cNvPicPr>
      </xdr:nvPicPr>
      <xdr:blipFill>
        <a:blip xmlns:r="http://schemas.openxmlformats.org/officeDocument/2006/relationships" r:embed="rId1"/>
        <a:stretch>
          <a:fillRect/>
        </a:stretch>
      </xdr:blipFill>
      <xdr:spPr>
        <a:xfrm>
          <a:off x="16335374" y="7046818"/>
          <a:ext cx="2028825" cy="961943"/>
        </a:xfrm>
        <a:prstGeom prst="rect">
          <a:avLst/>
        </a:prstGeom>
      </xdr:spPr>
    </xdr:pic>
    <xdr:clientData/>
  </xdr:twoCellAnchor>
  <xdr:oneCellAnchor>
    <xdr:from>
      <xdr:col>10</xdr:col>
      <xdr:colOff>67236</xdr:colOff>
      <xdr:row>16</xdr:row>
      <xdr:rowOff>78443</xdr:rowOff>
    </xdr:from>
    <xdr:ext cx="1792941" cy="962993"/>
    <xdr:pic>
      <xdr:nvPicPr>
        <xdr:cNvPr id="9" name="Picture 8">
          <a:extLst>
            <a:ext uri="{FF2B5EF4-FFF2-40B4-BE49-F238E27FC236}">
              <a16:creationId xmlns:a16="http://schemas.microsoft.com/office/drawing/2014/main" id="{729D7B76-9059-47A3-A293-D5CAED19149B}"/>
            </a:ext>
          </a:extLst>
        </xdr:cNvPr>
        <xdr:cNvPicPr>
          <a:picLocks noChangeAspect="1"/>
        </xdr:cNvPicPr>
      </xdr:nvPicPr>
      <xdr:blipFill>
        <a:blip xmlns:r="http://schemas.openxmlformats.org/officeDocument/2006/relationships" r:embed="rId2"/>
        <a:stretch>
          <a:fillRect/>
        </a:stretch>
      </xdr:blipFill>
      <xdr:spPr>
        <a:xfrm>
          <a:off x="16326971" y="10780061"/>
          <a:ext cx="1792941" cy="962993"/>
        </a:xfrm>
        <a:prstGeom prst="rect">
          <a:avLst/>
        </a:prstGeom>
      </xdr:spPr>
    </xdr:pic>
    <xdr:clientData/>
  </xdr:oneCellAnchor>
  <xdr:twoCellAnchor editAs="oneCell">
    <xdr:from>
      <xdr:col>10</xdr:col>
      <xdr:colOff>80121</xdr:colOff>
      <xdr:row>17</xdr:row>
      <xdr:rowOff>53254</xdr:rowOff>
    </xdr:from>
    <xdr:to>
      <xdr:col>11</xdr:col>
      <xdr:colOff>1115545</xdr:colOff>
      <xdr:row>17</xdr:row>
      <xdr:rowOff>1567596</xdr:rowOff>
    </xdr:to>
    <xdr:pic>
      <xdr:nvPicPr>
        <xdr:cNvPr id="10" name="Picture 9">
          <a:extLst>
            <a:ext uri="{FF2B5EF4-FFF2-40B4-BE49-F238E27FC236}">
              <a16:creationId xmlns:a16="http://schemas.microsoft.com/office/drawing/2014/main" id="{4303D6B2-FB5D-49BF-9848-7BED3CA267D2}"/>
            </a:ext>
          </a:extLst>
        </xdr:cNvPr>
        <xdr:cNvPicPr>
          <a:picLocks noChangeAspect="1"/>
        </xdr:cNvPicPr>
      </xdr:nvPicPr>
      <xdr:blipFill>
        <a:blip xmlns:r="http://schemas.openxmlformats.org/officeDocument/2006/relationships" r:embed="rId3"/>
        <a:stretch>
          <a:fillRect/>
        </a:stretch>
      </xdr:blipFill>
      <xdr:spPr>
        <a:xfrm>
          <a:off x="16339856" y="12222842"/>
          <a:ext cx="3086100" cy="1514342"/>
        </a:xfrm>
        <a:prstGeom prst="rect">
          <a:avLst/>
        </a:prstGeom>
      </xdr:spPr>
    </xdr:pic>
    <xdr:clientData/>
  </xdr:twoCellAnchor>
  <xdr:twoCellAnchor editAs="oneCell">
    <xdr:from>
      <xdr:col>10</xdr:col>
      <xdr:colOff>79001</xdr:colOff>
      <xdr:row>12</xdr:row>
      <xdr:rowOff>50428</xdr:rowOff>
    </xdr:from>
    <xdr:to>
      <xdr:col>11</xdr:col>
      <xdr:colOff>134471</xdr:colOff>
      <xdr:row>12</xdr:row>
      <xdr:rowOff>986117</xdr:rowOff>
    </xdr:to>
    <xdr:pic>
      <xdr:nvPicPr>
        <xdr:cNvPr id="12" name="Picture 11">
          <a:extLst>
            <a:ext uri="{FF2B5EF4-FFF2-40B4-BE49-F238E27FC236}">
              <a16:creationId xmlns:a16="http://schemas.microsoft.com/office/drawing/2014/main" id="{E2EEBCE6-0942-46BE-89B0-CD965E1EE7C0}"/>
            </a:ext>
          </a:extLst>
        </xdr:cNvPr>
        <xdr:cNvPicPr>
          <a:picLocks noChangeAspect="1"/>
        </xdr:cNvPicPr>
      </xdr:nvPicPr>
      <xdr:blipFill>
        <a:blip xmlns:r="http://schemas.openxmlformats.org/officeDocument/2006/relationships" r:embed="rId4"/>
        <a:stretch>
          <a:fillRect/>
        </a:stretch>
      </xdr:blipFill>
      <xdr:spPr>
        <a:xfrm>
          <a:off x="16338736" y="5832663"/>
          <a:ext cx="2106146" cy="935689"/>
        </a:xfrm>
        <a:prstGeom prst="rect">
          <a:avLst/>
        </a:prstGeom>
      </xdr:spPr>
    </xdr:pic>
    <xdr:clientData/>
  </xdr:twoCellAnchor>
  <xdr:twoCellAnchor editAs="oneCell">
    <xdr:from>
      <xdr:col>10</xdr:col>
      <xdr:colOff>67235</xdr:colOff>
      <xdr:row>14</xdr:row>
      <xdr:rowOff>77218</xdr:rowOff>
    </xdr:from>
    <xdr:to>
      <xdr:col>11</xdr:col>
      <xdr:colOff>672804</xdr:colOff>
      <xdr:row>14</xdr:row>
      <xdr:rowOff>2061884</xdr:rowOff>
    </xdr:to>
    <xdr:pic>
      <xdr:nvPicPr>
        <xdr:cNvPr id="14" name="Picture 13">
          <a:extLst>
            <a:ext uri="{FF2B5EF4-FFF2-40B4-BE49-F238E27FC236}">
              <a16:creationId xmlns:a16="http://schemas.microsoft.com/office/drawing/2014/main" id="{9C466439-F5DF-404A-8A8E-ECC001CE1F54}"/>
            </a:ext>
          </a:extLst>
        </xdr:cNvPr>
        <xdr:cNvPicPr>
          <a:picLocks noChangeAspect="1"/>
        </xdr:cNvPicPr>
      </xdr:nvPicPr>
      <xdr:blipFill>
        <a:blip xmlns:r="http://schemas.openxmlformats.org/officeDocument/2006/relationships" r:embed="rId5"/>
        <a:stretch>
          <a:fillRect/>
        </a:stretch>
      </xdr:blipFill>
      <xdr:spPr>
        <a:xfrm>
          <a:off x="16326970" y="8313542"/>
          <a:ext cx="2656245" cy="1984666"/>
        </a:xfrm>
        <a:prstGeom prst="rect">
          <a:avLst/>
        </a:prstGeom>
      </xdr:spPr>
    </xdr:pic>
    <xdr:clientData/>
  </xdr:twoCellAnchor>
  <xdr:twoCellAnchor editAs="oneCell">
    <xdr:from>
      <xdr:col>10</xdr:col>
      <xdr:colOff>85638</xdr:colOff>
      <xdr:row>10</xdr:row>
      <xdr:rowOff>123264</xdr:rowOff>
    </xdr:from>
    <xdr:to>
      <xdr:col>13</xdr:col>
      <xdr:colOff>159261</xdr:colOff>
      <xdr:row>10</xdr:row>
      <xdr:rowOff>2039471</xdr:rowOff>
    </xdr:to>
    <xdr:pic>
      <xdr:nvPicPr>
        <xdr:cNvPr id="5" name="Picture 4">
          <a:extLst>
            <a:ext uri="{FF2B5EF4-FFF2-40B4-BE49-F238E27FC236}">
              <a16:creationId xmlns:a16="http://schemas.microsoft.com/office/drawing/2014/main" id="{668ECD89-6414-4917-93AC-AE854E26D295}"/>
            </a:ext>
          </a:extLst>
        </xdr:cNvPr>
        <xdr:cNvPicPr>
          <a:picLocks noChangeAspect="1"/>
        </xdr:cNvPicPr>
      </xdr:nvPicPr>
      <xdr:blipFill>
        <a:blip xmlns:r="http://schemas.openxmlformats.org/officeDocument/2006/relationships" r:embed="rId6"/>
        <a:stretch>
          <a:fillRect/>
        </a:stretch>
      </xdr:blipFill>
      <xdr:spPr>
        <a:xfrm>
          <a:off x="16345373" y="3653117"/>
          <a:ext cx="4174976" cy="1916207"/>
        </a:xfrm>
        <a:prstGeom prst="rect">
          <a:avLst/>
        </a:prstGeom>
      </xdr:spPr>
    </xdr:pic>
    <xdr:clientData/>
  </xdr:twoCellAnchor>
  <xdr:twoCellAnchor editAs="oneCell">
    <xdr:from>
      <xdr:col>11</xdr:col>
      <xdr:colOff>78442</xdr:colOff>
      <xdr:row>21</xdr:row>
      <xdr:rowOff>57150</xdr:rowOff>
    </xdr:from>
    <xdr:to>
      <xdr:col>13</xdr:col>
      <xdr:colOff>11206</xdr:colOff>
      <xdr:row>21</xdr:row>
      <xdr:rowOff>499899</xdr:rowOff>
    </xdr:to>
    <xdr:pic>
      <xdr:nvPicPr>
        <xdr:cNvPr id="7" name="Picture 6">
          <a:extLst>
            <a:ext uri="{FF2B5EF4-FFF2-40B4-BE49-F238E27FC236}">
              <a16:creationId xmlns:a16="http://schemas.microsoft.com/office/drawing/2014/main" id="{BA8E229C-A928-4040-AA5C-89FFC3F93F9C}"/>
            </a:ext>
          </a:extLst>
        </xdr:cNvPr>
        <xdr:cNvPicPr>
          <a:picLocks noChangeAspect="1"/>
        </xdr:cNvPicPr>
      </xdr:nvPicPr>
      <xdr:blipFill rotWithShape="1">
        <a:blip xmlns:r="http://schemas.openxmlformats.org/officeDocument/2006/relationships" r:embed="rId7"/>
        <a:srcRect t="20198"/>
        <a:stretch/>
      </xdr:blipFill>
      <xdr:spPr>
        <a:xfrm>
          <a:off x="17974236" y="15935885"/>
          <a:ext cx="1983441" cy="442749"/>
        </a:xfrm>
        <a:prstGeom prst="rect">
          <a:avLst/>
        </a:prstGeom>
      </xdr:spPr>
    </xdr:pic>
    <xdr:clientData/>
  </xdr:twoCellAnchor>
  <xdr:twoCellAnchor editAs="oneCell">
    <xdr:from>
      <xdr:col>11</xdr:col>
      <xdr:colOff>44825</xdr:colOff>
      <xdr:row>27</xdr:row>
      <xdr:rowOff>67234</xdr:rowOff>
    </xdr:from>
    <xdr:to>
      <xdr:col>12</xdr:col>
      <xdr:colOff>526678</xdr:colOff>
      <xdr:row>27</xdr:row>
      <xdr:rowOff>463829</xdr:rowOff>
    </xdr:to>
    <xdr:pic>
      <xdr:nvPicPr>
        <xdr:cNvPr id="8" name="Picture 7">
          <a:extLst>
            <a:ext uri="{FF2B5EF4-FFF2-40B4-BE49-F238E27FC236}">
              <a16:creationId xmlns:a16="http://schemas.microsoft.com/office/drawing/2014/main" id="{8E5351F1-F345-422B-9BF5-74BEBBC99B1A}"/>
            </a:ext>
          </a:extLst>
        </xdr:cNvPr>
        <xdr:cNvPicPr>
          <a:picLocks noChangeAspect="1"/>
        </xdr:cNvPicPr>
      </xdr:nvPicPr>
      <xdr:blipFill rotWithShape="1">
        <a:blip xmlns:r="http://schemas.openxmlformats.org/officeDocument/2006/relationships" r:embed="rId8"/>
        <a:srcRect t="26864"/>
        <a:stretch/>
      </xdr:blipFill>
      <xdr:spPr>
        <a:xfrm>
          <a:off x="17940619" y="18175940"/>
          <a:ext cx="1938618" cy="396595"/>
        </a:xfrm>
        <a:prstGeom prst="rect">
          <a:avLst/>
        </a:prstGeom>
      </xdr:spPr>
    </xdr:pic>
    <xdr:clientData/>
  </xdr:twoCellAnchor>
  <xdr:twoCellAnchor editAs="oneCell">
    <xdr:from>
      <xdr:col>11</xdr:col>
      <xdr:colOff>112060</xdr:colOff>
      <xdr:row>32</xdr:row>
      <xdr:rowOff>100854</xdr:rowOff>
    </xdr:from>
    <xdr:to>
      <xdr:col>12</xdr:col>
      <xdr:colOff>522456</xdr:colOff>
      <xdr:row>32</xdr:row>
      <xdr:rowOff>586697</xdr:rowOff>
    </xdr:to>
    <xdr:pic>
      <xdr:nvPicPr>
        <xdr:cNvPr id="13" name="Picture 12">
          <a:extLst>
            <a:ext uri="{FF2B5EF4-FFF2-40B4-BE49-F238E27FC236}">
              <a16:creationId xmlns:a16="http://schemas.microsoft.com/office/drawing/2014/main" id="{54D33E2D-F39A-40D0-BFE2-329C53DC031B}"/>
            </a:ext>
          </a:extLst>
        </xdr:cNvPr>
        <xdr:cNvPicPr>
          <a:picLocks noChangeAspect="1"/>
        </xdr:cNvPicPr>
      </xdr:nvPicPr>
      <xdr:blipFill>
        <a:blip xmlns:r="http://schemas.openxmlformats.org/officeDocument/2006/relationships" r:embed="rId9"/>
        <a:stretch>
          <a:fillRect/>
        </a:stretch>
      </xdr:blipFill>
      <xdr:spPr>
        <a:xfrm>
          <a:off x="18007854" y="20136972"/>
          <a:ext cx="1867161" cy="485843"/>
        </a:xfrm>
        <a:prstGeom prst="rect">
          <a:avLst/>
        </a:prstGeom>
      </xdr:spPr>
    </xdr:pic>
    <xdr:clientData/>
  </xdr:twoCellAnchor>
  <xdr:twoCellAnchor editAs="oneCell">
    <xdr:from>
      <xdr:col>10</xdr:col>
      <xdr:colOff>137271</xdr:colOff>
      <xdr:row>18</xdr:row>
      <xdr:rowOff>112058</xdr:rowOff>
    </xdr:from>
    <xdr:to>
      <xdr:col>13</xdr:col>
      <xdr:colOff>186171</xdr:colOff>
      <xdr:row>18</xdr:row>
      <xdr:rowOff>1994647</xdr:rowOff>
    </xdr:to>
    <xdr:pic>
      <xdr:nvPicPr>
        <xdr:cNvPr id="15" name="Picture 14">
          <a:extLst>
            <a:ext uri="{FF2B5EF4-FFF2-40B4-BE49-F238E27FC236}">
              <a16:creationId xmlns:a16="http://schemas.microsoft.com/office/drawing/2014/main" id="{DE3483FB-3848-4A52-8602-446743CF877E}"/>
            </a:ext>
          </a:extLst>
        </xdr:cNvPr>
        <xdr:cNvPicPr>
          <a:picLocks noChangeAspect="1"/>
        </xdr:cNvPicPr>
      </xdr:nvPicPr>
      <xdr:blipFill>
        <a:blip xmlns:r="http://schemas.openxmlformats.org/officeDocument/2006/relationships" r:embed="rId10"/>
        <a:stretch>
          <a:fillRect/>
        </a:stretch>
      </xdr:blipFill>
      <xdr:spPr>
        <a:xfrm>
          <a:off x="16397006" y="17447558"/>
          <a:ext cx="4150253" cy="1882589"/>
        </a:xfrm>
        <a:prstGeom prst="rect">
          <a:avLst/>
        </a:prstGeom>
      </xdr:spPr>
    </xdr:pic>
    <xdr:clientData/>
  </xdr:twoCellAnchor>
  <xdr:twoCellAnchor editAs="oneCell">
    <xdr:from>
      <xdr:col>10</xdr:col>
      <xdr:colOff>78441</xdr:colOff>
      <xdr:row>9</xdr:row>
      <xdr:rowOff>134470</xdr:rowOff>
    </xdr:from>
    <xdr:to>
      <xdr:col>13</xdr:col>
      <xdr:colOff>127341</xdr:colOff>
      <xdr:row>9</xdr:row>
      <xdr:rowOff>2017059</xdr:rowOff>
    </xdr:to>
    <xdr:pic>
      <xdr:nvPicPr>
        <xdr:cNvPr id="16" name="Picture 15">
          <a:extLst>
            <a:ext uri="{FF2B5EF4-FFF2-40B4-BE49-F238E27FC236}">
              <a16:creationId xmlns:a16="http://schemas.microsoft.com/office/drawing/2014/main" id="{3BFFA3BE-0EFD-469D-8CEA-E214BF4A3DEB}"/>
            </a:ext>
          </a:extLst>
        </xdr:cNvPr>
        <xdr:cNvPicPr>
          <a:picLocks noChangeAspect="1"/>
        </xdr:cNvPicPr>
      </xdr:nvPicPr>
      <xdr:blipFill>
        <a:blip xmlns:r="http://schemas.openxmlformats.org/officeDocument/2006/relationships" r:embed="rId10"/>
        <a:stretch>
          <a:fillRect/>
        </a:stretch>
      </xdr:blipFill>
      <xdr:spPr>
        <a:xfrm>
          <a:off x="15923559" y="1568823"/>
          <a:ext cx="4150253" cy="1882589"/>
        </a:xfrm>
        <a:prstGeom prst="rect">
          <a:avLst/>
        </a:prstGeom>
      </xdr:spPr>
    </xdr:pic>
    <xdr:clientData/>
  </xdr:twoCellAnchor>
  <xdr:twoCellAnchor editAs="oneCell">
    <xdr:from>
      <xdr:col>10</xdr:col>
      <xdr:colOff>44825</xdr:colOff>
      <xdr:row>36</xdr:row>
      <xdr:rowOff>56030</xdr:rowOff>
    </xdr:from>
    <xdr:to>
      <xdr:col>11</xdr:col>
      <xdr:colOff>204257</xdr:colOff>
      <xdr:row>36</xdr:row>
      <xdr:rowOff>837189</xdr:rowOff>
    </xdr:to>
    <xdr:pic>
      <xdr:nvPicPr>
        <xdr:cNvPr id="17" name="Picture 16">
          <a:extLst>
            <a:ext uri="{FF2B5EF4-FFF2-40B4-BE49-F238E27FC236}">
              <a16:creationId xmlns:a16="http://schemas.microsoft.com/office/drawing/2014/main" id="{0F6A6447-DA25-4342-AF83-C5AB997656D7}"/>
            </a:ext>
          </a:extLst>
        </xdr:cNvPr>
        <xdr:cNvPicPr>
          <a:picLocks noChangeAspect="1"/>
        </xdr:cNvPicPr>
      </xdr:nvPicPr>
      <xdr:blipFill>
        <a:blip xmlns:r="http://schemas.openxmlformats.org/officeDocument/2006/relationships" r:embed="rId11"/>
        <a:stretch>
          <a:fillRect/>
        </a:stretch>
      </xdr:blipFill>
      <xdr:spPr>
        <a:xfrm>
          <a:off x="16304560" y="22871206"/>
          <a:ext cx="2210108" cy="781159"/>
        </a:xfrm>
        <a:prstGeom prst="rect">
          <a:avLst/>
        </a:prstGeom>
      </xdr:spPr>
    </xdr:pic>
    <xdr:clientData/>
  </xdr:twoCellAnchor>
  <xdr:twoCellAnchor editAs="oneCell">
    <xdr:from>
      <xdr:col>11</xdr:col>
      <xdr:colOff>280146</xdr:colOff>
      <xdr:row>36</xdr:row>
      <xdr:rowOff>78443</xdr:rowOff>
    </xdr:from>
    <xdr:to>
      <xdr:col>15</xdr:col>
      <xdr:colOff>448235</xdr:colOff>
      <xdr:row>40</xdr:row>
      <xdr:rowOff>67237</xdr:rowOff>
    </xdr:to>
    <xdr:pic>
      <xdr:nvPicPr>
        <xdr:cNvPr id="18" name="Picture 17">
          <a:extLst>
            <a:ext uri="{FF2B5EF4-FFF2-40B4-BE49-F238E27FC236}">
              <a16:creationId xmlns:a16="http://schemas.microsoft.com/office/drawing/2014/main" id="{D242377E-D7EE-4D54-B825-5C334FDCEA4B}"/>
            </a:ext>
          </a:extLst>
        </xdr:cNvPr>
        <xdr:cNvPicPr>
          <a:picLocks noChangeAspect="1"/>
        </xdr:cNvPicPr>
      </xdr:nvPicPr>
      <xdr:blipFill rotWithShape="1">
        <a:blip xmlns:r="http://schemas.openxmlformats.org/officeDocument/2006/relationships" r:embed="rId12"/>
        <a:srcRect r="31099" b="12020"/>
        <a:stretch/>
      </xdr:blipFill>
      <xdr:spPr>
        <a:xfrm>
          <a:off x="18590558" y="22893619"/>
          <a:ext cx="3406589" cy="2028264"/>
        </a:xfrm>
        <a:prstGeom prst="rect">
          <a:avLst/>
        </a:prstGeom>
      </xdr:spPr>
    </xdr:pic>
    <xdr:clientData/>
  </xdr:twoCellAnchor>
  <xdr:twoCellAnchor editAs="oneCell">
    <xdr:from>
      <xdr:col>11</xdr:col>
      <xdr:colOff>56029</xdr:colOff>
      <xdr:row>31</xdr:row>
      <xdr:rowOff>56031</xdr:rowOff>
    </xdr:from>
    <xdr:to>
      <xdr:col>11</xdr:col>
      <xdr:colOff>1199189</xdr:colOff>
      <xdr:row>31</xdr:row>
      <xdr:rowOff>456137</xdr:rowOff>
    </xdr:to>
    <xdr:pic>
      <xdr:nvPicPr>
        <xdr:cNvPr id="2" name="Picture 1">
          <a:extLst>
            <a:ext uri="{FF2B5EF4-FFF2-40B4-BE49-F238E27FC236}">
              <a16:creationId xmlns:a16="http://schemas.microsoft.com/office/drawing/2014/main" id="{CEA23E2A-6CFB-4D46-A74E-33CAE1E6AC8B}"/>
            </a:ext>
          </a:extLst>
        </xdr:cNvPr>
        <xdr:cNvPicPr>
          <a:picLocks noChangeAspect="1"/>
        </xdr:cNvPicPr>
      </xdr:nvPicPr>
      <xdr:blipFill>
        <a:blip xmlns:r="http://schemas.openxmlformats.org/officeDocument/2006/relationships" r:embed="rId13"/>
        <a:stretch>
          <a:fillRect/>
        </a:stretch>
      </xdr:blipFill>
      <xdr:spPr>
        <a:xfrm>
          <a:off x="17951823" y="19632707"/>
          <a:ext cx="1143160" cy="400106"/>
        </a:xfrm>
        <a:prstGeom prst="rect">
          <a:avLst/>
        </a:prstGeom>
      </xdr:spPr>
    </xdr:pic>
    <xdr:clientData/>
  </xdr:twoCellAnchor>
  <xdr:twoCellAnchor editAs="oneCell">
    <xdr:from>
      <xdr:col>11</xdr:col>
      <xdr:colOff>76575</xdr:colOff>
      <xdr:row>33</xdr:row>
      <xdr:rowOff>336177</xdr:rowOff>
    </xdr:from>
    <xdr:to>
      <xdr:col>12</xdr:col>
      <xdr:colOff>500530</xdr:colOff>
      <xdr:row>33</xdr:row>
      <xdr:rowOff>930089</xdr:rowOff>
    </xdr:to>
    <xdr:pic>
      <xdr:nvPicPr>
        <xdr:cNvPr id="3" name="Picture 2">
          <a:extLst>
            <a:ext uri="{FF2B5EF4-FFF2-40B4-BE49-F238E27FC236}">
              <a16:creationId xmlns:a16="http://schemas.microsoft.com/office/drawing/2014/main" id="{5B5E9498-7F3A-4943-BD42-2549CA9F88DA}"/>
            </a:ext>
          </a:extLst>
        </xdr:cNvPr>
        <xdr:cNvPicPr>
          <a:picLocks noChangeAspect="1"/>
        </xdr:cNvPicPr>
      </xdr:nvPicPr>
      <xdr:blipFill>
        <a:blip xmlns:r="http://schemas.openxmlformats.org/officeDocument/2006/relationships" r:embed="rId14"/>
        <a:stretch>
          <a:fillRect/>
        </a:stretch>
      </xdr:blipFill>
      <xdr:spPr>
        <a:xfrm>
          <a:off x="17972369" y="21067059"/>
          <a:ext cx="1880720" cy="5939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157442</xdr:colOff>
      <xdr:row>9</xdr:row>
      <xdr:rowOff>184899</xdr:rowOff>
    </xdr:from>
    <xdr:to>
      <xdr:col>6</xdr:col>
      <xdr:colOff>2263588</xdr:colOff>
      <xdr:row>9</xdr:row>
      <xdr:rowOff>1123349</xdr:rowOff>
    </xdr:to>
    <xdr:pic>
      <xdr:nvPicPr>
        <xdr:cNvPr id="5" name="Picture 4">
          <a:extLst>
            <a:ext uri="{FF2B5EF4-FFF2-40B4-BE49-F238E27FC236}">
              <a16:creationId xmlns:a16="http://schemas.microsoft.com/office/drawing/2014/main" id="{AEC8608A-D587-494A-BC2C-6C475338C470}"/>
            </a:ext>
          </a:extLst>
        </xdr:cNvPr>
        <xdr:cNvPicPr>
          <a:picLocks noChangeAspect="1"/>
        </xdr:cNvPicPr>
      </xdr:nvPicPr>
      <xdr:blipFill>
        <a:blip xmlns:r="http://schemas.openxmlformats.org/officeDocument/2006/relationships" r:embed="rId1"/>
        <a:stretch>
          <a:fillRect/>
        </a:stretch>
      </xdr:blipFill>
      <xdr:spPr>
        <a:xfrm>
          <a:off x="10377207" y="1619252"/>
          <a:ext cx="2106146" cy="938450"/>
        </a:xfrm>
        <a:prstGeom prst="rect">
          <a:avLst/>
        </a:prstGeom>
      </xdr:spPr>
    </xdr:pic>
    <xdr:clientData/>
  </xdr:twoCellAnchor>
  <xdr:twoCellAnchor editAs="oneCell">
    <xdr:from>
      <xdr:col>6</xdr:col>
      <xdr:colOff>156883</xdr:colOff>
      <xdr:row>12</xdr:row>
      <xdr:rowOff>224118</xdr:rowOff>
    </xdr:from>
    <xdr:to>
      <xdr:col>6</xdr:col>
      <xdr:colOff>2989244</xdr:colOff>
      <xdr:row>12</xdr:row>
      <xdr:rowOff>1378324</xdr:rowOff>
    </xdr:to>
    <xdr:pic>
      <xdr:nvPicPr>
        <xdr:cNvPr id="6" name="Picture 5">
          <a:extLst>
            <a:ext uri="{FF2B5EF4-FFF2-40B4-BE49-F238E27FC236}">
              <a16:creationId xmlns:a16="http://schemas.microsoft.com/office/drawing/2014/main" id="{1312BAA8-099E-4F3F-8F52-0F1665F77EFE}"/>
            </a:ext>
          </a:extLst>
        </xdr:cNvPr>
        <xdr:cNvPicPr>
          <a:picLocks noChangeAspect="1"/>
        </xdr:cNvPicPr>
      </xdr:nvPicPr>
      <xdr:blipFill>
        <a:blip xmlns:r="http://schemas.openxmlformats.org/officeDocument/2006/relationships" r:embed="rId2"/>
        <a:stretch>
          <a:fillRect/>
        </a:stretch>
      </xdr:blipFill>
      <xdr:spPr>
        <a:xfrm>
          <a:off x="10376648" y="4773706"/>
          <a:ext cx="2832361" cy="1154206"/>
        </a:xfrm>
        <a:prstGeom prst="rect">
          <a:avLst/>
        </a:prstGeom>
      </xdr:spPr>
    </xdr:pic>
    <xdr:clientData/>
  </xdr:twoCellAnchor>
  <xdr:twoCellAnchor editAs="oneCell">
    <xdr:from>
      <xdr:col>6</xdr:col>
      <xdr:colOff>179294</xdr:colOff>
      <xdr:row>11</xdr:row>
      <xdr:rowOff>179293</xdr:rowOff>
    </xdr:from>
    <xdr:to>
      <xdr:col>6</xdr:col>
      <xdr:colOff>2179544</xdr:colOff>
      <xdr:row>11</xdr:row>
      <xdr:rowOff>1322293</xdr:rowOff>
    </xdr:to>
    <xdr:pic>
      <xdr:nvPicPr>
        <xdr:cNvPr id="13" name="Picture 12">
          <a:extLst>
            <a:ext uri="{FF2B5EF4-FFF2-40B4-BE49-F238E27FC236}">
              <a16:creationId xmlns:a16="http://schemas.microsoft.com/office/drawing/2014/main" id="{6DBC0364-8AD5-4954-A611-DA58DE47F1E9}"/>
            </a:ext>
          </a:extLst>
        </xdr:cNvPr>
        <xdr:cNvPicPr>
          <a:picLocks noChangeAspect="1"/>
        </xdr:cNvPicPr>
      </xdr:nvPicPr>
      <xdr:blipFill>
        <a:blip xmlns:r="http://schemas.openxmlformats.org/officeDocument/2006/relationships" r:embed="rId3"/>
        <a:stretch>
          <a:fillRect/>
        </a:stretch>
      </xdr:blipFill>
      <xdr:spPr>
        <a:xfrm>
          <a:off x="10399059" y="3339352"/>
          <a:ext cx="2000250" cy="1143000"/>
        </a:xfrm>
        <a:prstGeom prst="rect">
          <a:avLst/>
        </a:prstGeom>
      </xdr:spPr>
    </xdr:pic>
    <xdr:clientData/>
  </xdr:twoCellAnchor>
  <xdr:twoCellAnchor>
    <xdr:from>
      <xdr:col>5</xdr:col>
      <xdr:colOff>2969559</xdr:colOff>
      <xdr:row>14</xdr:row>
      <xdr:rowOff>549088</xdr:rowOff>
    </xdr:from>
    <xdr:to>
      <xdr:col>6</xdr:col>
      <xdr:colOff>605118</xdr:colOff>
      <xdr:row>20</xdr:row>
      <xdr:rowOff>11206</xdr:rowOff>
    </xdr:to>
    <xdr:sp macro="" textlink="">
      <xdr:nvSpPr>
        <xdr:cNvPr id="7" name="Speech Bubble: Rectangle 6">
          <a:extLst>
            <a:ext uri="{FF2B5EF4-FFF2-40B4-BE49-F238E27FC236}">
              <a16:creationId xmlns:a16="http://schemas.microsoft.com/office/drawing/2014/main" id="{10B924E4-D72B-48BE-BF91-CA6F0E570524}"/>
            </a:ext>
          </a:extLst>
        </xdr:cNvPr>
        <xdr:cNvSpPr/>
      </xdr:nvSpPr>
      <xdr:spPr bwMode="auto">
        <a:xfrm>
          <a:off x="8482853" y="7160559"/>
          <a:ext cx="2342030" cy="1131794"/>
        </a:xfrm>
        <a:prstGeom prst="wedgeRectCallout">
          <a:avLst>
            <a:gd name="adj1" fmla="val -19712"/>
            <a:gd name="adj2" fmla="val -115654"/>
          </a:avLst>
        </a:prstGeom>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wrap="square" lIns="18288" tIns="0" rIns="0" bIns="0" rtlCol="0" anchor="ctr" upright="1"/>
        <a:lstStyle/>
        <a:p>
          <a:pPr algn="l"/>
          <a:r>
            <a:rPr lang="en-US" sz="1400"/>
            <a:t>Gray color: </a:t>
          </a:r>
        </a:p>
        <a:p>
          <a:pPr algn="l"/>
          <a:br>
            <a:rPr lang="en-US" sz="1400"/>
          </a:br>
          <a:r>
            <a:rPr lang="en-US" sz="1400"/>
            <a:t>No need</a:t>
          </a:r>
          <a:r>
            <a:rPr lang="en-US" sz="1400" baseline="0"/>
            <a:t> to re-test in CPRI_INT-1034</a:t>
          </a:r>
        </a:p>
        <a:p>
          <a:pPr algn="l"/>
          <a:r>
            <a:rPr lang="en-US" sz="1400" baseline="0"/>
            <a:t>Reason: UI feature</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142875</xdr:colOff>
      <xdr:row>9</xdr:row>
      <xdr:rowOff>200025</xdr:rowOff>
    </xdr:from>
    <xdr:to>
      <xdr:col>6</xdr:col>
      <xdr:colOff>2171700</xdr:colOff>
      <xdr:row>9</xdr:row>
      <xdr:rowOff>1109382</xdr:rowOff>
    </xdr:to>
    <xdr:pic>
      <xdr:nvPicPr>
        <xdr:cNvPr id="5" name="Picture 4">
          <a:extLst>
            <a:ext uri="{FF2B5EF4-FFF2-40B4-BE49-F238E27FC236}">
              <a16:creationId xmlns:a16="http://schemas.microsoft.com/office/drawing/2014/main" id="{9997BAF8-EBAE-4D0B-9BF3-EEC81DEC4335}"/>
            </a:ext>
          </a:extLst>
        </xdr:cNvPr>
        <xdr:cNvPicPr>
          <a:picLocks noChangeAspect="1"/>
        </xdr:cNvPicPr>
      </xdr:nvPicPr>
      <xdr:blipFill>
        <a:blip xmlns:r="http://schemas.openxmlformats.org/officeDocument/2006/relationships" r:embed="rId1"/>
        <a:stretch>
          <a:fillRect/>
        </a:stretch>
      </xdr:blipFill>
      <xdr:spPr>
        <a:xfrm>
          <a:off x="10362640" y="1634378"/>
          <a:ext cx="2028825" cy="909357"/>
        </a:xfrm>
        <a:prstGeom prst="rect">
          <a:avLst/>
        </a:prstGeom>
      </xdr:spPr>
    </xdr:pic>
    <xdr:clientData/>
  </xdr:twoCellAnchor>
  <xdr:twoCellAnchor>
    <xdr:from>
      <xdr:col>5</xdr:col>
      <xdr:colOff>1826559</xdr:colOff>
      <xdr:row>11</xdr:row>
      <xdr:rowOff>481853</xdr:rowOff>
    </xdr:from>
    <xdr:to>
      <xdr:col>5</xdr:col>
      <xdr:colOff>4168589</xdr:colOff>
      <xdr:row>16</xdr:row>
      <xdr:rowOff>100853</xdr:rowOff>
    </xdr:to>
    <xdr:sp macro="" textlink="">
      <xdr:nvSpPr>
        <xdr:cNvPr id="3" name="Speech Bubble: Rectangle 2">
          <a:extLst>
            <a:ext uri="{FF2B5EF4-FFF2-40B4-BE49-F238E27FC236}">
              <a16:creationId xmlns:a16="http://schemas.microsoft.com/office/drawing/2014/main" id="{F3D8069C-3A8E-481F-8470-BADC85E8B5D0}"/>
            </a:ext>
          </a:extLst>
        </xdr:cNvPr>
        <xdr:cNvSpPr/>
      </xdr:nvSpPr>
      <xdr:spPr bwMode="auto">
        <a:xfrm>
          <a:off x="7339853" y="3653118"/>
          <a:ext cx="2342030" cy="1131794"/>
        </a:xfrm>
        <a:prstGeom prst="wedgeRectCallout">
          <a:avLst>
            <a:gd name="adj1" fmla="val -19712"/>
            <a:gd name="adj2" fmla="val -115654"/>
          </a:avLst>
        </a:prstGeom>
        <a:ln>
          <a:headEnd type="none" w="med" len="med"/>
          <a:tailEnd type="none" w="med" len="med"/>
        </a:ln>
      </xdr:spPr>
      <xdr:style>
        <a:lnRef idx="1">
          <a:schemeClr val="accent6"/>
        </a:lnRef>
        <a:fillRef idx="2">
          <a:schemeClr val="accent6"/>
        </a:fillRef>
        <a:effectRef idx="1">
          <a:schemeClr val="accent6"/>
        </a:effectRef>
        <a:fontRef idx="minor">
          <a:schemeClr val="dk1"/>
        </a:fontRef>
      </xdr:style>
      <xdr:txBody>
        <a:bodyPr vertOverflow="clip" wrap="square" lIns="18288" tIns="0" rIns="0" bIns="0" rtlCol="0" anchor="ctr" upright="1"/>
        <a:lstStyle/>
        <a:p>
          <a:pPr algn="l"/>
          <a:r>
            <a:rPr lang="en-US" sz="1400"/>
            <a:t>Gray color: </a:t>
          </a:r>
        </a:p>
        <a:p>
          <a:pPr algn="l"/>
          <a:br>
            <a:rPr lang="en-US" sz="1400"/>
          </a:br>
          <a:r>
            <a:rPr lang="en-US" sz="1400"/>
            <a:t>No need</a:t>
          </a:r>
          <a:r>
            <a:rPr lang="en-US" sz="1400" baseline="0"/>
            <a:t> to re-test in CPRI_INT-1034</a:t>
          </a:r>
        </a:p>
        <a:p>
          <a:pPr algn="l"/>
          <a:r>
            <a:rPr lang="en-US" sz="1400" baseline="0"/>
            <a:t>Reason: UI feature</a:t>
          </a:r>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12</xdr:row>
      <xdr:rowOff>990547</xdr:rowOff>
    </xdr:from>
    <xdr:to>
      <xdr:col>7</xdr:col>
      <xdr:colOff>411415</xdr:colOff>
      <xdr:row>31</xdr:row>
      <xdr:rowOff>223101</xdr:rowOff>
    </xdr:to>
    <xdr:pic>
      <xdr:nvPicPr>
        <xdr:cNvPr id="4" name="Picture 3">
          <a:extLst>
            <a:ext uri="{FF2B5EF4-FFF2-40B4-BE49-F238E27FC236}">
              <a16:creationId xmlns:a16="http://schemas.microsoft.com/office/drawing/2014/main" id="{5F80C004-3893-4B58-95E5-81BB38C11194}"/>
            </a:ext>
          </a:extLst>
        </xdr:cNvPr>
        <xdr:cNvPicPr>
          <a:picLocks noChangeAspect="1"/>
        </xdr:cNvPicPr>
      </xdr:nvPicPr>
      <xdr:blipFill>
        <a:blip xmlns:r="http://schemas.openxmlformats.org/officeDocument/2006/relationships" r:embed="rId1"/>
        <a:stretch>
          <a:fillRect/>
        </a:stretch>
      </xdr:blipFill>
      <xdr:spPr>
        <a:xfrm>
          <a:off x="0" y="3422223"/>
          <a:ext cx="14822180" cy="11514202"/>
        </a:xfrm>
        <a:prstGeom prst="rect">
          <a:avLst/>
        </a:prstGeom>
      </xdr:spPr>
    </xdr:pic>
    <xdr:clientData/>
  </xdr:twoCellAnchor>
  <xdr:twoCellAnchor editAs="oneCell">
    <xdr:from>
      <xdr:col>6</xdr:col>
      <xdr:colOff>71257</xdr:colOff>
      <xdr:row>13</xdr:row>
      <xdr:rowOff>653143</xdr:rowOff>
    </xdr:from>
    <xdr:to>
      <xdr:col>6</xdr:col>
      <xdr:colOff>2366716</xdr:colOff>
      <xdr:row>13</xdr:row>
      <xdr:rowOff>2253646</xdr:rowOff>
    </xdr:to>
    <xdr:pic>
      <xdr:nvPicPr>
        <xdr:cNvPr id="5" name="Picture 4">
          <a:extLst>
            <a:ext uri="{FF2B5EF4-FFF2-40B4-BE49-F238E27FC236}">
              <a16:creationId xmlns:a16="http://schemas.microsoft.com/office/drawing/2014/main" id="{5B483028-B5A3-4D41-B697-5420CBBE8AFA}"/>
            </a:ext>
          </a:extLst>
        </xdr:cNvPr>
        <xdr:cNvPicPr>
          <a:picLocks noChangeAspect="1"/>
        </xdr:cNvPicPr>
      </xdr:nvPicPr>
      <xdr:blipFill>
        <a:blip xmlns:r="http://schemas.openxmlformats.org/officeDocument/2006/relationships" r:embed="rId2"/>
        <a:stretch>
          <a:fillRect/>
        </a:stretch>
      </xdr:blipFill>
      <xdr:spPr>
        <a:xfrm>
          <a:off x="10521543" y="5606143"/>
          <a:ext cx="2295459" cy="1600503"/>
        </a:xfrm>
        <a:prstGeom prst="rect">
          <a:avLst/>
        </a:prstGeom>
      </xdr:spPr>
    </xdr:pic>
    <xdr:clientData/>
  </xdr:twoCellAnchor>
  <xdr:twoCellAnchor editAs="oneCell">
    <xdr:from>
      <xdr:col>6</xdr:col>
      <xdr:colOff>54429</xdr:colOff>
      <xdr:row>12</xdr:row>
      <xdr:rowOff>870165</xdr:rowOff>
    </xdr:from>
    <xdr:to>
      <xdr:col>6</xdr:col>
      <xdr:colOff>2701437</xdr:colOff>
      <xdr:row>12</xdr:row>
      <xdr:rowOff>2290306</xdr:rowOff>
    </xdr:to>
    <xdr:pic>
      <xdr:nvPicPr>
        <xdr:cNvPr id="8" name="Picture 7">
          <a:extLst>
            <a:ext uri="{FF2B5EF4-FFF2-40B4-BE49-F238E27FC236}">
              <a16:creationId xmlns:a16="http://schemas.microsoft.com/office/drawing/2014/main" id="{32A625A9-2DAB-45C6-B8EC-2FB1D9FE1E35}"/>
            </a:ext>
          </a:extLst>
        </xdr:cNvPr>
        <xdr:cNvPicPr>
          <a:picLocks noChangeAspect="1"/>
        </xdr:cNvPicPr>
      </xdr:nvPicPr>
      <xdr:blipFill>
        <a:blip xmlns:r="http://schemas.openxmlformats.org/officeDocument/2006/relationships" r:embed="rId3"/>
        <a:stretch>
          <a:fillRect/>
        </a:stretch>
      </xdr:blipFill>
      <xdr:spPr>
        <a:xfrm>
          <a:off x="10504715" y="3523558"/>
          <a:ext cx="2647008" cy="1420141"/>
        </a:xfrm>
        <a:prstGeom prst="rect">
          <a:avLst/>
        </a:prstGeom>
      </xdr:spPr>
    </xdr:pic>
    <xdr:clientData/>
  </xdr:twoCellAnchor>
  <xdr:twoCellAnchor editAs="oneCell">
    <xdr:from>
      <xdr:col>11</xdr:col>
      <xdr:colOff>68038</xdr:colOff>
      <xdr:row>16</xdr:row>
      <xdr:rowOff>68037</xdr:rowOff>
    </xdr:from>
    <xdr:to>
      <xdr:col>11</xdr:col>
      <xdr:colOff>2109108</xdr:colOff>
      <xdr:row>19</xdr:row>
      <xdr:rowOff>350197</xdr:rowOff>
    </xdr:to>
    <xdr:pic>
      <xdr:nvPicPr>
        <xdr:cNvPr id="11" name="Picture 10">
          <a:extLst>
            <a:ext uri="{FF2B5EF4-FFF2-40B4-BE49-F238E27FC236}">
              <a16:creationId xmlns:a16="http://schemas.microsoft.com/office/drawing/2014/main" id="{A9827280-2A1D-4A08-B682-258316FFD9F8}"/>
            </a:ext>
          </a:extLst>
        </xdr:cNvPr>
        <xdr:cNvPicPr>
          <a:picLocks noChangeAspect="1"/>
        </xdr:cNvPicPr>
      </xdr:nvPicPr>
      <xdr:blipFill>
        <a:blip xmlns:r="http://schemas.openxmlformats.org/officeDocument/2006/relationships" r:embed="rId4"/>
        <a:stretch>
          <a:fillRect/>
        </a:stretch>
      </xdr:blipFill>
      <xdr:spPr>
        <a:xfrm>
          <a:off x="17321895" y="7905751"/>
          <a:ext cx="2041070" cy="1588447"/>
        </a:xfrm>
        <a:prstGeom prst="rect">
          <a:avLst/>
        </a:prstGeom>
      </xdr:spPr>
    </xdr:pic>
    <xdr:clientData/>
  </xdr:twoCellAnchor>
  <xdr:twoCellAnchor editAs="oneCell">
    <xdr:from>
      <xdr:col>11</xdr:col>
      <xdr:colOff>68037</xdr:colOff>
      <xdr:row>20</xdr:row>
      <xdr:rowOff>1</xdr:rowOff>
    </xdr:from>
    <xdr:to>
      <xdr:col>11</xdr:col>
      <xdr:colOff>1170215</xdr:colOff>
      <xdr:row>21</xdr:row>
      <xdr:rowOff>422335</xdr:rowOff>
    </xdr:to>
    <xdr:pic>
      <xdr:nvPicPr>
        <xdr:cNvPr id="12" name="Picture 11">
          <a:extLst>
            <a:ext uri="{FF2B5EF4-FFF2-40B4-BE49-F238E27FC236}">
              <a16:creationId xmlns:a16="http://schemas.microsoft.com/office/drawing/2014/main" id="{13302BFD-A499-431F-AA03-F15F52AFADD6}"/>
            </a:ext>
          </a:extLst>
        </xdr:cNvPr>
        <xdr:cNvPicPr>
          <a:picLocks noChangeAspect="1"/>
        </xdr:cNvPicPr>
      </xdr:nvPicPr>
      <xdr:blipFill>
        <a:blip xmlns:r="http://schemas.openxmlformats.org/officeDocument/2006/relationships" r:embed="rId5"/>
        <a:stretch>
          <a:fillRect/>
        </a:stretch>
      </xdr:blipFill>
      <xdr:spPr>
        <a:xfrm>
          <a:off x="17321894" y="9579430"/>
          <a:ext cx="1102178" cy="857762"/>
        </a:xfrm>
        <a:prstGeom prst="rect">
          <a:avLst/>
        </a:prstGeom>
      </xdr:spPr>
    </xdr:pic>
    <xdr:clientData/>
  </xdr:twoCellAnchor>
  <xdr:twoCellAnchor editAs="oneCell">
    <xdr:from>
      <xdr:col>11</xdr:col>
      <xdr:colOff>68037</xdr:colOff>
      <xdr:row>23</xdr:row>
      <xdr:rowOff>54428</xdr:rowOff>
    </xdr:from>
    <xdr:to>
      <xdr:col>11</xdr:col>
      <xdr:colOff>1047749</xdr:colOff>
      <xdr:row>24</xdr:row>
      <xdr:rowOff>381452</xdr:rowOff>
    </xdr:to>
    <xdr:pic>
      <xdr:nvPicPr>
        <xdr:cNvPr id="13" name="Picture 12">
          <a:extLst>
            <a:ext uri="{FF2B5EF4-FFF2-40B4-BE49-F238E27FC236}">
              <a16:creationId xmlns:a16="http://schemas.microsoft.com/office/drawing/2014/main" id="{4312A50A-D2C0-49CF-B38F-3AF118631B61}"/>
            </a:ext>
          </a:extLst>
        </xdr:cNvPr>
        <xdr:cNvPicPr>
          <a:picLocks noChangeAspect="1"/>
        </xdr:cNvPicPr>
      </xdr:nvPicPr>
      <xdr:blipFill>
        <a:blip xmlns:r="http://schemas.openxmlformats.org/officeDocument/2006/relationships" r:embed="rId6"/>
        <a:stretch>
          <a:fillRect/>
        </a:stretch>
      </xdr:blipFill>
      <xdr:spPr>
        <a:xfrm>
          <a:off x="17321894" y="10504714"/>
          <a:ext cx="979712" cy="762454"/>
        </a:xfrm>
        <a:prstGeom prst="rect">
          <a:avLst/>
        </a:prstGeom>
      </xdr:spPr>
    </xdr:pic>
    <xdr:clientData/>
  </xdr:twoCellAnchor>
  <xdr:twoCellAnchor editAs="oneCell">
    <xdr:from>
      <xdr:col>11</xdr:col>
      <xdr:colOff>68036</xdr:colOff>
      <xdr:row>25</xdr:row>
      <xdr:rowOff>40821</xdr:rowOff>
    </xdr:from>
    <xdr:to>
      <xdr:col>11</xdr:col>
      <xdr:colOff>1256980</xdr:colOff>
      <xdr:row>26</xdr:row>
      <xdr:rowOff>517071</xdr:rowOff>
    </xdr:to>
    <xdr:pic>
      <xdr:nvPicPr>
        <xdr:cNvPr id="14" name="Picture 13">
          <a:extLst>
            <a:ext uri="{FF2B5EF4-FFF2-40B4-BE49-F238E27FC236}">
              <a16:creationId xmlns:a16="http://schemas.microsoft.com/office/drawing/2014/main" id="{5A26DF2D-41E6-4180-B644-4DD37B1857DB}"/>
            </a:ext>
          </a:extLst>
        </xdr:cNvPr>
        <xdr:cNvPicPr>
          <a:picLocks noChangeAspect="1"/>
        </xdr:cNvPicPr>
      </xdr:nvPicPr>
      <xdr:blipFill>
        <a:blip xmlns:r="http://schemas.openxmlformats.org/officeDocument/2006/relationships" r:embed="rId7"/>
        <a:stretch>
          <a:fillRect/>
        </a:stretch>
      </xdr:blipFill>
      <xdr:spPr>
        <a:xfrm>
          <a:off x="17321893" y="11361964"/>
          <a:ext cx="1188944" cy="925286"/>
        </a:xfrm>
        <a:prstGeom prst="rect">
          <a:avLst/>
        </a:prstGeom>
      </xdr:spPr>
    </xdr:pic>
    <xdr:clientData/>
  </xdr:twoCellAnchor>
  <xdr:twoCellAnchor editAs="oneCell">
    <xdr:from>
      <xdr:col>11</xdr:col>
      <xdr:colOff>122465</xdr:colOff>
      <xdr:row>42</xdr:row>
      <xdr:rowOff>95250</xdr:rowOff>
    </xdr:from>
    <xdr:to>
      <xdr:col>11</xdr:col>
      <xdr:colOff>1999152</xdr:colOff>
      <xdr:row>42</xdr:row>
      <xdr:rowOff>2229148</xdr:rowOff>
    </xdr:to>
    <xdr:pic>
      <xdr:nvPicPr>
        <xdr:cNvPr id="2" name="Picture 1">
          <a:extLst>
            <a:ext uri="{FF2B5EF4-FFF2-40B4-BE49-F238E27FC236}">
              <a16:creationId xmlns:a16="http://schemas.microsoft.com/office/drawing/2014/main" id="{6623C591-D1A2-4828-8C38-CF661353E8B6}"/>
            </a:ext>
          </a:extLst>
        </xdr:cNvPr>
        <xdr:cNvPicPr>
          <a:picLocks noChangeAspect="1"/>
        </xdr:cNvPicPr>
      </xdr:nvPicPr>
      <xdr:blipFill>
        <a:blip xmlns:r="http://schemas.openxmlformats.org/officeDocument/2006/relationships" r:embed="rId8"/>
        <a:stretch>
          <a:fillRect/>
        </a:stretch>
      </xdr:blipFill>
      <xdr:spPr>
        <a:xfrm>
          <a:off x="17376322" y="19240500"/>
          <a:ext cx="1876687" cy="2133898"/>
        </a:xfrm>
        <a:prstGeom prst="rect">
          <a:avLst/>
        </a:prstGeom>
      </xdr:spPr>
    </xdr:pic>
    <xdr:clientData/>
  </xdr:twoCellAnchor>
  <xdr:twoCellAnchor editAs="oneCell">
    <xdr:from>
      <xdr:col>11</xdr:col>
      <xdr:colOff>122465</xdr:colOff>
      <xdr:row>43</xdr:row>
      <xdr:rowOff>68036</xdr:rowOff>
    </xdr:from>
    <xdr:to>
      <xdr:col>11</xdr:col>
      <xdr:colOff>1894362</xdr:colOff>
      <xdr:row>43</xdr:row>
      <xdr:rowOff>2135249</xdr:rowOff>
    </xdr:to>
    <xdr:pic>
      <xdr:nvPicPr>
        <xdr:cNvPr id="3" name="Picture 2">
          <a:extLst>
            <a:ext uri="{FF2B5EF4-FFF2-40B4-BE49-F238E27FC236}">
              <a16:creationId xmlns:a16="http://schemas.microsoft.com/office/drawing/2014/main" id="{1E2F81B6-2C91-4B84-B1EC-152B9FF91B76}"/>
            </a:ext>
          </a:extLst>
        </xdr:cNvPr>
        <xdr:cNvPicPr>
          <a:picLocks noChangeAspect="1"/>
        </xdr:cNvPicPr>
      </xdr:nvPicPr>
      <xdr:blipFill>
        <a:blip xmlns:r="http://schemas.openxmlformats.org/officeDocument/2006/relationships" r:embed="rId9"/>
        <a:stretch>
          <a:fillRect/>
        </a:stretch>
      </xdr:blipFill>
      <xdr:spPr>
        <a:xfrm>
          <a:off x="17376322" y="21512893"/>
          <a:ext cx="1771897" cy="2067213"/>
        </a:xfrm>
        <a:prstGeom prst="rect">
          <a:avLst/>
        </a:prstGeom>
      </xdr:spPr>
    </xdr:pic>
    <xdr:clientData/>
  </xdr:twoCellAnchor>
  <xdr:twoCellAnchor editAs="oneCell">
    <xdr:from>
      <xdr:col>11</xdr:col>
      <xdr:colOff>136072</xdr:colOff>
      <xdr:row>44</xdr:row>
      <xdr:rowOff>68036</xdr:rowOff>
    </xdr:from>
    <xdr:to>
      <xdr:col>11</xdr:col>
      <xdr:colOff>1907969</xdr:colOff>
      <xdr:row>44</xdr:row>
      <xdr:rowOff>2125723</xdr:rowOff>
    </xdr:to>
    <xdr:pic>
      <xdr:nvPicPr>
        <xdr:cNvPr id="6" name="Picture 5">
          <a:extLst>
            <a:ext uri="{FF2B5EF4-FFF2-40B4-BE49-F238E27FC236}">
              <a16:creationId xmlns:a16="http://schemas.microsoft.com/office/drawing/2014/main" id="{EF748F3D-3123-476F-8E7D-C8C2CA7FF984}"/>
            </a:ext>
          </a:extLst>
        </xdr:cNvPr>
        <xdr:cNvPicPr>
          <a:picLocks noChangeAspect="1"/>
        </xdr:cNvPicPr>
      </xdr:nvPicPr>
      <xdr:blipFill>
        <a:blip xmlns:r="http://schemas.openxmlformats.org/officeDocument/2006/relationships" r:embed="rId10"/>
        <a:stretch>
          <a:fillRect/>
        </a:stretch>
      </xdr:blipFill>
      <xdr:spPr>
        <a:xfrm>
          <a:off x="17389929" y="23662822"/>
          <a:ext cx="1771897" cy="2057687"/>
        </a:xfrm>
        <a:prstGeom prst="rect">
          <a:avLst/>
        </a:prstGeom>
      </xdr:spPr>
    </xdr:pic>
    <xdr:clientData/>
  </xdr:twoCellAnchor>
  <xdr:twoCellAnchor editAs="oneCell">
    <xdr:from>
      <xdr:col>11</xdr:col>
      <xdr:colOff>122464</xdr:colOff>
      <xdr:row>45</xdr:row>
      <xdr:rowOff>95250</xdr:rowOff>
    </xdr:from>
    <xdr:to>
      <xdr:col>11</xdr:col>
      <xdr:colOff>1808624</xdr:colOff>
      <xdr:row>45</xdr:row>
      <xdr:rowOff>2067200</xdr:rowOff>
    </xdr:to>
    <xdr:pic>
      <xdr:nvPicPr>
        <xdr:cNvPr id="7" name="Picture 6">
          <a:extLst>
            <a:ext uri="{FF2B5EF4-FFF2-40B4-BE49-F238E27FC236}">
              <a16:creationId xmlns:a16="http://schemas.microsoft.com/office/drawing/2014/main" id="{AFE8953B-66AE-4DBF-96E9-CE113A984AE2}"/>
            </a:ext>
          </a:extLst>
        </xdr:cNvPr>
        <xdr:cNvPicPr>
          <a:picLocks noChangeAspect="1"/>
        </xdr:cNvPicPr>
      </xdr:nvPicPr>
      <xdr:blipFill>
        <a:blip xmlns:r="http://schemas.openxmlformats.org/officeDocument/2006/relationships" r:embed="rId11"/>
        <a:stretch>
          <a:fillRect/>
        </a:stretch>
      </xdr:blipFill>
      <xdr:spPr>
        <a:xfrm>
          <a:off x="17376321" y="25880786"/>
          <a:ext cx="1686160" cy="1971950"/>
        </a:xfrm>
        <a:prstGeom prst="rect">
          <a:avLst/>
        </a:prstGeom>
      </xdr:spPr>
    </xdr:pic>
    <xdr:clientData/>
  </xdr:twoCellAnchor>
  <xdr:twoCellAnchor editAs="oneCell">
    <xdr:from>
      <xdr:col>11</xdr:col>
      <xdr:colOff>108858</xdr:colOff>
      <xdr:row>46</xdr:row>
      <xdr:rowOff>68036</xdr:rowOff>
    </xdr:from>
    <xdr:to>
      <xdr:col>11</xdr:col>
      <xdr:colOff>1966492</xdr:colOff>
      <xdr:row>46</xdr:row>
      <xdr:rowOff>2068565</xdr:rowOff>
    </xdr:to>
    <xdr:pic>
      <xdr:nvPicPr>
        <xdr:cNvPr id="9" name="Picture 8">
          <a:extLst>
            <a:ext uri="{FF2B5EF4-FFF2-40B4-BE49-F238E27FC236}">
              <a16:creationId xmlns:a16="http://schemas.microsoft.com/office/drawing/2014/main" id="{BF85EDC8-C07C-4AE3-B33E-67D1A347FA95}"/>
            </a:ext>
          </a:extLst>
        </xdr:cNvPr>
        <xdr:cNvPicPr>
          <a:picLocks noChangeAspect="1"/>
        </xdr:cNvPicPr>
      </xdr:nvPicPr>
      <xdr:blipFill>
        <a:blip xmlns:r="http://schemas.openxmlformats.org/officeDocument/2006/relationships" r:embed="rId12"/>
        <a:stretch>
          <a:fillRect/>
        </a:stretch>
      </xdr:blipFill>
      <xdr:spPr>
        <a:xfrm>
          <a:off x="17526001" y="28044322"/>
          <a:ext cx="1857634" cy="2000529"/>
        </a:xfrm>
        <a:prstGeom prst="rect">
          <a:avLst/>
        </a:prstGeom>
      </xdr:spPr>
    </xdr:pic>
    <xdr:clientData/>
  </xdr:twoCellAnchor>
  <xdr:twoCellAnchor editAs="oneCell">
    <xdr:from>
      <xdr:col>11</xdr:col>
      <xdr:colOff>95250</xdr:colOff>
      <xdr:row>47</xdr:row>
      <xdr:rowOff>68036</xdr:rowOff>
    </xdr:from>
    <xdr:to>
      <xdr:col>11</xdr:col>
      <xdr:colOff>1790937</xdr:colOff>
      <xdr:row>47</xdr:row>
      <xdr:rowOff>1992355</xdr:rowOff>
    </xdr:to>
    <xdr:pic>
      <xdr:nvPicPr>
        <xdr:cNvPr id="10" name="Picture 9">
          <a:extLst>
            <a:ext uri="{FF2B5EF4-FFF2-40B4-BE49-F238E27FC236}">
              <a16:creationId xmlns:a16="http://schemas.microsoft.com/office/drawing/2014/main" id="{8D88D39D-B770-40A8-85F7-F8AA6C30ED7F}"/>
            </a:ext>
          </a:extLst>
        </xdr:cNvPr>
        <xdr:cNvPicPr>
          <a:picLocks noChangeAspect="1"/>
        </xdr:cNvPicPr>
      </xdr:nvPicPr>
      <xdr:blipFill>
        <a:blip xmlns:r="http://schemas.openxmlformats.org/officeDocument/2006/relationships" r:embed="rId13"/>
        <a:stretch>
          <a:fillRect/>
        </a:stretch>
      </xdr:blipFill>
      <xdr:spPr>
        <a:xfrm>
          <a:off x="17512393" y="30194250"/>
          <a:ext cx="1695687" cy="1924319"/>
        </a:xfrm>
        <a:prstGeom prst="rect">
          <a:avLst/>
        </a:prstGeom>
      </xdr:spPr>
    </xdr:pic>
    <xdr:clientData/>
  </xdr:twoCellAnchor>
  <xdr:twoCellAnchor editAs="oneCell">
    <xdr:from>
      <xdr:col>11</xdr:col>
      <xdr:colOff>108857</xdr:colOff>
      <xdr:row>48</xdr:row>
      <xdr:rowOff>81643</xdr:rowOff>
    </xdr:from>
    <xdr:to>
      <xdr:col>11</xdr:col>
      <xdr:colOff>1756912</xdr:colOff>
      <xdr:row>48</xdr:row>
      <xdr:rowOff>2015488</xdr:rowOff>
    </xdr:to>
    <xdr:pic>
      <xdr:nvPicPr>
        <xdr:cNvPr id="15" name="Picture 14">
          <a:extLst>
            <a:ext uri="{FF2B5EF4-FFF2-40B4-BE49-F238E27FC236}">
              <a16:creationId xmlns:a16="http://schemas.microsoft.com/office/drawing/2014/main" id="{CE1AA95C-691C-40A8-80C0-1E4D2DD2DD90}"/>
            </a:ext>
          </a:extLst>
        </xdr:cNvPr>
        <xdr:cNvPicPr>
          <a:picLocks noChangeAspect="1"/>
        </xdr:cNvPicPr>
      </xdr:nvPicPr>
      <xdr:blipFill>
        <a:blip xmlns:r="http://schemas.openxmlformats.org/officeDocument/2006/relationships" r:embed="rId14"/>
        <a:stretch>
          <a:fillRect/>
        </a:stretch>
      </xdr:blipFill>
      <xdr:spPr>
        <a:xfrm>
          <a:off x="17526000" y="32262536"/>
          <a:ext cx="1648055" cy="1933845"/>
        </a:xfrm>
        <a:prstGeom prst="rect">
          <a:avLst/>
        </a:prstGeom>
      </xdr:spPr>
    </xdr:pic>
    <xdr:clientData/>
  </xdr:twoCellAnchor>
  <xdr:twoCellAnchor editAs="oneCell">
    <xdr:from>
      <xdr:col>11</xdr:col>
      <xdr:colOff>122465</xdr:colOff>
      <xdr:row>49</xdr:row>
      <xdr:rowOff>95250</xdr:rowOff>
    </xdr:from>
    <xdr:to>
      <xdr:col>11</xdr:col>
      <xdr:colOff>1799099</xdr:colOff>
      <xdr:row>49</xdr:row>
      <xdr:rowOff>2029095</xdr:rowOff>
    </xdr:to>
    <xdr:pic>
      <xdr:nvPicPr>
        <xdr:cNvPr id="16" name="Picture 15">
          <a:extLst>
            <a:ext uri="{FF2B5EF4-FFF2-40B4-BE49-F238E27FC236}">
              <a16:creationId xmlns:a16="http://schemas.microsoft.com/office/drawing/2014/main" id="{0F9324BA-9EAE-4AF1-BAA2-7C825E90DF59}"/>
            </a:ext>
          </a:extLst>
        </xdr:cNvPr>
        <xdr:cNvPicPr>
          <a:picLocks noChangeAspect="1"/>
        </xdr:cNvPicPr>
      </xdr:nvPicPr>
      <xdr:blipFill>
        <a:blip xmlns:r="http://schemas.openxmlformats.org/officeDocument/2006/relationships" r:embed="rId15"/>
        <a:stretch>
          <a:fillRect/>
        </a:stretch>
      </xdr:blipFill>
      <xdr:spPr>
        <a:xfrm>
          <a:off x="17539608" y="34398857"/>
          <a:ext cx="1676634" cy="1933845"/>
        </a:xfrm>
        <a:prstGeom prst="rect">
          <a:avLst/>
        </a:prstGeom>
      </xdr:spPr>
    </xdr:pic>
    <xdr:clientData/>
  </xdr:twoCellAnchor>
  <xdr:twoCellAnchor editAs="oneCell">
    <xdr:from>
      <xdr:col>11</xdr:col>
      <xdr:colOff>108857</xdr:colOff>
      <xdr:row>50</xdr:row>
      <xdr:rowOff>95250</xdr:rowOff>
    </xdr:from>
    <xdr:to>
      <xdr:col>11</xdr:col>
      <xdr:colOff>1823596</xdr:colOff>
      <xdr:row>50</xdr:row>
      <xdr:rowOff>2038621</xdr:rowOff>
    </xdr:to>
    <xdr:pic>
      <xdr:nvPicPr>
        <xdr:cNvPr id="17" name="Picture 16">
          <a:extLst>
            <a:ext uri="{FF2B5EF4-FFF2-40B4-BE49-F238E27FC236}">
              <a16:creationId xmlns:a16="http://schemas.microsoft.com/office/drawing/2014/main" id="{7A723E3C-EE28-4654-A6AD-3844F2988DC2}"/>
            </a:ext>
          </a:extLst>
        </xdr:cNvPr>
        <xdr:cNvPicPr>
          <a:picLocks noChangeAspect="1"/>
        </xdr:cNvPicPr>
      </xdr:nvPicPr>
      <xdr:blipFill>
        <a:blip xmlns:r="http://schemas.openxmlformats.org/officeDocument/2006/relationships" r:embed="rId16"/>
        <a:stretch>
          <a:fillRect/>
        </a:stretch>
      </xdr:blipFill>
      <xdr:spPr>
        <a:xfrm>
          <a:off x="17526000" y="36480750"/>
          <a:ext cx="1714739" cy="1943371"/>
        </a:xfrm>
        <a:prstGeom prst="rect">
          <a:avLst/>
        </a:prstGeom>
      </xdr:spPr>
    </xdr:pic>
    <xdr:clientData/>
  </xdr:twoCellAnchor>
  <xdr:twoCellAnchor editAs="oneCell">
    <xdr:from>
      <xdr:col>11</xdr:col>
      <xdr:colOff>97971</xdr:colOff>
      <xdr:row>51</xdr:row>
      <xdr:rowOff>111578</xdr:rowOff>
    </xdr:from>
    <xdr:to>
      <xdr:col>11</xdr:col>
      <xdr:colOff>1812710</xdr:colOff>
      <xdr:row>52</xdr:row>
      <xdr:rowOff>270</xdr:rowOff>
    </xdr:to>
    <xdr:pic>
      <xdr:nvPicPr>
        <xdr:cNvPr id="18" name="Picture 17">
          <a:extLst>
            <a:ext uri="{FF2B5EF4-FFF2-40B4-BE49-F238E27FC236}">
              <a16:creationId xmlns:a16="http://schemas.microsoft.com/office/drawing/2014/main" id="{4668DB26-660C-473D-BC18-247E6E22114B}"/>
            </a:ext>
          </a:extLst>
        </xdr:cNvPr>
        <xdr:cNvPicPr>
          <a:picLocks noChangeAspect="1"/>
        </xdr:cNvPicPr>
      </xdr:nvPicPr>
      <xdr:blipFill>
        <a:blip xmlns:r="http://schemas.openxmlformats.org/officeDocument/2006/relationships" r:embed="rId16"/>
        <a:stretch>
          <a:fillRect/>
        </a:stretch>
      </xdr:blipFill>
      <xdr:spPr>
        <a:xfrm>
          <a:off x="17515114" y="38701435"/>
          <a:ext cx="1714739" cy="1943371"/>
        </a:xfrm>
        <a:prstGeom prst="rect">
          <a:avLst/>
        </a:prstGeom>
      </xdr:spPr>
    </xdr:pic>
    <xdr:clientData/>
  </xdr:twoCellAnchor>
  <xdr:twoCellAnchor editAs="oneCell">
    <xdr:from>
      <xdr:col>11</xdr:col>
      <xdr:colOff>127906</xdr:colOff>
      <xdr:row>52</xdr:row>
      <xdr:rowOff>114299</xdr:rowOff>
    </xdr:from>
    <xdr:to>
      <xdr:col>11</xdr:col>
      <xdr:colOff>1842645</xdr:colOff>
      <xdr:row>52</xdr:row>
      <xdr:rowOff>2057670</xdr:rowOff>
    </xdr:to>
    <xdr:pic>
      <xdr:nvPicPr>
        <xdr:cNvPr id="19" name="Picture 18">
          <a:extLst>
            <a:ext uri="{FF2B5EF4-FFF2-40B4-BE49-F238E27FC236}">
              <a16:creationId xmlns:a16="http://schemas.microsoft.com/office/drawing/2014/main" id="{D666B35F-04E1-4BFD-A0F6-30B0B6A8F359}"/>
            </a:ext>
          </a:extLst>
        </xdr:cNvPr>
        <xdr:cNvPicPr>
          <a:picLocks noChangeAspect="1"/>
        </xdr:cNvPicPr>
      </xdr:nvPicPr>
      <xdr:blipFill>
        <a:blip xmlns:r="http://schemas.openxmlformats.org/officeDocument/2006/relationships" r:embed="rId16"/>
        <a:stretch>
          <a:fillRect/>
        </a:stretch>
      </xdr:blipFill>
      <xdr:spPr>
        <a:xfrm>
          <a:off x="17545049" y="40758835"/>
          <a:ext cx="1714739" cy="1943371"/>
        </a:xfrm>
        <a:prstGeom prst="rect">
          <a:avLst/>
        </a:prstGeom>
      </xdr:spPr>
    </xdr:pic>
    <xdr:clientData/>
  </xdr:twoCellAnchor>
  <xdr:twoCellAnchor editAs="oneCell">
    <xdr:from>
      <xdr:col>11</xdr:col>
      <xdr:colOff>144234</xdr:colOff>
      <xdr:row>53</xdr:row>
      <xdr:rowOff>76198</xdr:rowOff>
    </xdr:from>
    <xdr:to>
      <xdr:col>11</xdr:col>
      <xdr:colOff>1858973</xdr:colOff>
      <xdr:row>53</xdr:row>
      <xdr:rowOff>2019569</xdr:rowOff>
    </xdr:to>
    <xdr:pic>
      <xdr:nvPicPr>
        <xdr:cNvPr id="20" name="Picture 19">
          <a:extLst>
            <a:ext uri="{FF2B5EF4-FFF2-40B4-BE49-F238E27FC236}">
              <a16:creationId xmlns:a16="http://schemas.microsoft.com/office/drawing/2014/main" id="{FF57E9E1-CDC6-4836-9147-774D55CA0AE7}"/>
            </a:ext>
          </a:extLst>
        </xdr:cNvPr>
        <xdr:cNvPicPr>
          <a:picLocks noChangeAspect="1"/>
        </xdr:cNvPicPr>
      </xdr:nvPicPr>
      <xdr:blipFill>
        <a:blip xmlns:r="http://schemas.openxmlformats.org/officeDocument/2006/relationships" r:embed="rId16"/>
        <a:stretch>
          <a:fillRect/>
        </a:stretch>
      </xdr:blipFill>
      <xdr:spPr>
        <a:xfrm>
          <a:off x="17561377" y="42802627"/>
          <a:ext cx="1714739" cy="1943371"/>
        </a:xfrm>
        <a:prstGeom prst="rect">
          <a:avLst/>
        </a:prstGeom>
      </xdr:spPr>
    </xdr:pic>
    <xdr:clientData/>
  </xdr:twoCellAnchor>
  <xdr:twoCellAnchor editAs="oneCell">
    <xdr:from>
      <xdr:col>11</xdr:col>
      <xdr:colOff>163285</xdr:colOff>
      <xdr:row>54</xdr:row>
      <xdr:rowOff>95251</xdr:rowOff>
    </xdr:from>
    <xdr:to>
      <xdr:col>11</xdr:col>
      <xdr:colOff>1878024</xdr:colOff>
      <xdr:row>54</xdr:row>
      <xdr:rowOff>2038622</xdr:rowOff>
    </xdr:to>
    <xdr:pic>
      <xdr:nvPicPr>
        <xdr:cNvPr id="21" name="Picture 20">
          <a:extLst>
            <a:ext uri="{FF2B5EF4-FFF2-40B4-BE49-F238E27FC236}">
              <a16:creationId xmlns:a16="http://schemas.microsoft.com/office/drawing/2014/main" id="{3F338F46-48F0-431B-A0DA-95A2867BA5F4}"/>
            </a:ext>
          </a:extLst>
        </xdr:cNvPr>
        <xdr:cNvPicPr>
          <a:picLocks noChangeAspect="1"/>
        </xdr:cNvPicPr>
      </xdr:nvPicPr>
      <xdr:blipFill>
        <a:blip xmlns:r="http://schemas.openxmlformats.org/officeDocument/2006/relationships" r:embed="rId16"/>
        <a:stretch>
          <a:fillRect/>
        </a:stretch>
      </xdr:blipFill>
      <xdr:spPr>
        <a:xfrm>
          <a:off x="17580428" y="44917180"/>
          <a:ext cx="1714739" cy="1943371"/>
        </a:xfrm>
        <a:prstGeom prst="rect">
          <a:avLst/>
        </a:prstGeom>
      </xdr:spPr>
    </xdr:pic>
    <xdr:clientData/>
  </xdr:twoCellAnchor>
  <xdr:twoCellAnchor editAs="oneCell">
    <xdr:from>
      <xdr:col>11</xdr:col>
      <xdr:colOff>163285</xdr:colOff>
      <xdr:row>55</xdr:row>
      <xdr:rowOff>81643</xdr:rowOff>
    </xdr:from>
    <xdr:to>
      <xdr:col>11</xdr:col>
      <xdr:colOff>1868498</xdr:colOff>
      <xdr:row>55</xdr:row>
      <xdr:rowOff>1986909</xdr:rowOff>
    </xdr:to>
    <xdr:pic>
      <xdr:nvPicPr>
        <xdr:cNvPr id="22" name="Picture 21">
          <a:extLst>
            <a:ext uri="{FF2B5EF4-FFF2-40B4-BE49-F238E27FC236}">
              <a16:creationId xmlns:a16="http://schemas.microsoft.com/office/drawing/2014/main" id="{7B2F1166-C2F6-4235-ACE3-E27D30946C97}"/>
            </a:ext>
          </a:extLst>
        </xdr:cNvPr>
        <xdr:cNvPicPr>
          <a:picLocks noChangeAspect="1"/>
        </xdr:cNvPicPr>
      </xdr:nvPicPr>
      <xdr:blipFill>
        <a:blip xmlns:r="http://schemas.openxmlformats.org/officeDocument/2006/relationships" r:embed="rId17"/>
        <a:stretch>
          <a:fillRect/>
        </a:stretch>
      </xdr:blipFill>
      <xdr:spPr>
        <a:xfrm>
          <a:off x="17580428" y="46999072"/>
          <a:ext cx="1705213" cy="1905266"/>
        </a:xfrm>
        <a:prstGeom prst="rect">
          <a:avLst/>
        </a:prstGeom>
      </xdr:spPr>
    </xdr:pic>
    <xdr:clientData/>
  </xdr:twoCellAnchor>
  <xdr:twoCellAnchor editAs="oneCell">
    <xdr:from>
      <xdr:col>11</xdr:col>
      <xdr:colOff>149678</xdr:colOff>
      <xdr:row>56</xdr:row>
      <xdr:rowOff>122464</xdr:rowOff>
    </xdr:from>
    <xdr:to>
      <xdr:col>11</xdr:col>
      <xdr:colOff>1854891</xdr:colOff>
      <xdr:row>56</xdr:row>
      <xdr:rowOff>2018204</xdr:rowOff>
    </xdr:to>
    <xdr:pic>
      <xdr:nvPicPr>
        <xdr:cNvPr id="23" name="Picture 22">
          <a:extLst>
            <a:ext uri="{FF2B5EF4-FFF2-40B4-BE49-F238E27FC236}">
              <a16:creationId xmlns:a16="http://schemas.microsoft.com/office/drawing/2014/main" id="{9C63C288-211A-404C-91EC-22AD1B91F09F}"/>
            </a:ext>
          </a:extLst>
        </xdr:cNvPr>
        <xdr:cNvPicPr>
          <a:picLocks noChangeAspect="1"/>
        </xdr:cNvPicPr>
      </xdr:nvPicPr>
      <xdr:blipFill>
        <a:blip xmlns:r="http://schemas.openxmlformats.org/officeDocument/2006/relationships" r:embed="rId18"/>
        <a:stretch>
          <a:fillRect/>
        </a:stretch>
      </xdr:blipFill>
      <xdr:spPr>
        <a:xfrm>
          <a:off x="17566821" y="49149000"/>
          <a:ext cx="1705213" cy="1895740"/>
        </a:xfrm>
        <a:prstGeom prst="rect">
          <a:avLst/>
        </a:prstGeom>
      </xdr:spPr>
    </xdr:pic>
    <xdr:clientData/>
  </xdr:twoCellAnchor>
  <xdr:twoCellAnchor editAs="oneCell">
    <xdr:from>
      <xdr:col>11</xdr:col>
      <xdr:colOff>136071</xdr:colOff>
      <xdr:row>59</xdr:row>
      <xdr:rowOff>95250</xdr:rowOff>
    </xdr:from>
    <xdr:to>
      <xdr:col>11</xdr:col>
      <xdr:colOff>1784126</xdr:colOff>
      <xdr:row>59</xdr:row>
      <xdr:rowOff>1981463</xdr:rowOff>
    </xdr:to>
    <xdr:pic>
      <xdr:nvPicPr>
        <xdr:cNvPr id="24" name="Picture 23">
          <a:extLst>
            <a:ext uri="{FF2B5EF4-FFF2-40B4-BE49-F238E27FC236}">
              <a16:creationId xmlns:a16="http://schemas.microsoft.com/office/drawing/2014/main" id="{F3B8321A-BC98-4E6D-B19A-66184E322656}"/>
            </a:ext>
          </a:extLst>
        </xdr:cNvPr>
        <xdr:cNvPicPr>
          <a:picLocks noChangeAspect="1"/>
        </xdr:cNvPicPr>
      </xdr:nvPicPr>
      <xdr:blipFill>
        <a:blip xmlns:r="http://schemas.openxmlformats.org/officeDocument/2006/relationships" r:embed="rId19"/>
        <a:stretch>
          <a:fillRect/>
        </a:stretch>
      </xdr:blipFill>
      <xdr:spPr>
        <a:xfrm>
          <a:off x="17553214" y="51230893"/>
          <a:ext cx="1648055" cy="1886213"/>
        </a:xfrm>
        <a:prstGeom prst="rect">
          <a:avLst/>
        </a:prstGeom>
      </xdr:spPr>
    </xdr:pic>
    <xdr:clientData/>
  </xdr:twoCellAnchor>
  <xdr:twoCellAnchor editAs="oneCell">
    <xdr:from>
      <xdr:col>11</xdr:col>
      <xdr:colOff>149679</xdr:colOff>
      <xdr:row>57</xdr:row>
      <xdr:rowOff>68036</xdr:rowOff>
    </xdr:from>
    <xdr:to>
      <xdr:col>11</xdr:col>
      <xdr:colOff>1816787</xdr:colOff>
      <xdr:row>57</xdr:row>
      <xdr:rowOff>1992355</xdr:rowOff>
    </xdr:to>
    <xdr:pic>
      <xdr:nvPicPr>
        <xdr:cNvPr id="27" name="Picture 26">
          <a:extLst>
            <a:ext uri="{FF2B5EF4-FFF2-40B4-BE49-F238E27FC236}">
              <a16:creationId xmlns:a16="http://schemas.microsoft.com/office/drawing/2014/main" id="{521AA61C-B4EC-49B5-A0BA-0EA0F68DA78E}"/>
            </a:ext>
          </a:extLst>
        </xdr:cNvPr>
        <xdr:cNvPicPr>
          <a:picLocks noChangeAspect="1"/>
        </xdr:cNvPicPr>
      </xdr:nvPicPr>
      <xdr:blipFill>
        <a:blip xmlns:r="http://schemas.openxmlformats.org/officeDocument/2006/relationships" r:embed="rId20"/>
        <a:stretch>
          <a:fillRect/>
        </a:stretch>
      </xdr:blipFill>
      <xdr:spPr>
        <a:xfrm>
          <a:off x="17566822" y="51203679"/>
          <a:ext cx="1667108" cy="1924319"/>
        </a:xfrm>
        <a:prstGeom prst="rect">
          <a:avLst/>
        </a:prstGeom>
      </xdr:spPr>
    </xdr:pic>
    <xdr:clientData/>
  </xdr:twoCellAnchor>
  <xdr:twoCellAnchor editAs="oneCell">
    <xdr:from>
      <xdr:col>11</xdr:col>
      <xdr:colOff>136072</xdr:colOff>
      <xdr:row>58</xdr:row>
      <xdr:rowOff>95250</xdr:rowOff>
    </xdr:from>
    <xdr:to>
      <xdr:col>11</xdr:col>
      <xdr:colOff>1812706</xdr:colOff>
      <xdr:row>58</xdr:row>
      <xdr:rowOff>2010042</xdr:rowOff>
    </xdr:to>
    <xdr:pic>
      <xdr:nvPicPr>
        <xdr:cNvPr id="28" name="Picture 27">
          <a:extLst>
            <a:ext uri="{FF2B5EF4-FFF2-40B4-BE49-F238E27FC236}">
              <a16:creationId xmlns:a16="http://schemas.microsoft.com/office/drawing/2014/main" id="{47FAE34B-07F9-429A-BD3B-BE2846768919}"/>
            </a:ext>
          </a:extLst>
        </xdr:cNvPr>
        <xdr:cNvPicPr>
          <a:picLocks noChangeAspect="1"/>
        </xdr:cNvPicPr>
      </xdr:nvPicPr>
      <xdr:blipFill>
        <a:blip xmlns:r="http://schemas.openxmlformats.org/officeDocument/2006/relationships" r:embed="rId21"/>
        <a:stretch>
          <a:fillRect/>
        </a:stretch>
      </xdr:blipFill>
      <xdr:spPr>
        <a:xfrm>
          <a:off x="17553215" y="53244750"/>
          <a:ext cx="1676634" cy="1914792"/>
        </a:xfrm>
        <a:prstGeom prst="rect">
          <a:avLst/>
        </a:prstGeom>
      </xdr:spPr>
    </xdr:pic>
    <xdr:clientData/>
  </xdr:twoCellAnchor>
  <xdr:twoCellAnchor editAs="oneCell">
    <xdr:from>
      <xdr:col>11</xdr:col>
      <xdr:colOff>231321</xdr:colOff>
      <xdr:row>61</xdr:row>
      <xdr:rowOff>40821</xdr:rowOff>
    </xdr:from>
    <xdr:to>
      <xdr:col>11</xdr:col>
      <xdr:colOff>1898429</xdr:colOff>
      <xdr:row>61</xdr:row>
      <xdr:rowOff>1965140</xdr:rowOff>
    </xdr:to>
    <xdr:pic>
      <xdr:nvPicPr>
        <xdr:cNvPr id="30" name="Picture 29">
          <a:extLst>
            <a:ext uri="{FF2B5EF4-FFF2-40B4-BE49-F238E27FC236}">
              <a16:creationId xmlns:a16="http://schemas.microsoft.com/office/drawing/2014/main" id="{ED153638-DADD-4A40-B929-6A73C580C560}"/>
            </a:ext>
          </a:extLst>
        </xdr:cNvPr>
        <xdr:cNvPicPr>
          <a:picLocks noChangeAspect="1"/>
        </xdr:cNvPicPr>
      </xdr:nvPicPr>
      <xdr:blipFill>
        <a:blip xmlns:r="http://schemas.openxmlformats.org/officeDocument/2006/relationships" r:embed="rId22"/>
        <a:stretch>
          <a:fillRect/>
        </a:stretch>
      </xdr:blipFill>
      <xdr:spPr>
        <a:xfrm>
          <a:off x="17648464" y="59381571"/>
          <a:ext cx="1667108" cy="1924319"/>
        </a:xfrm>
        <a:prstGeom prst="rect">
          <a:avLst/>
        </a:prstGeom>
      </xdr:spPr>
    </xdr:pic>
    <xdr:clientData/>
  </xdr:twoCellAnchor>
  <xdr:twoCellAnchor editAs="oneCell">
    <xdr:from>
      <xdr:col>11</xdr:col>
      <xdr:colOff>176892</xdr:colOff>
      <xdr:row>60</xdr:row>
      <xdr:rowOff>54429</xdr:rowOff>
    </xdr:from>
    <xdr:to>
      <xdr:col>11</xdr:col>
      <xdr:colOff>1815421</xdr:colOff>
      <xdr:row>60</xdr:row>
      <xdr:rowOff>1988274</xdr:rowOff>
    </xdr:to>
    <xdr:pic>
      <xdr:nvPicPr>
        <xdr:cNvPr id="31" name="Picture 30">
          <a:extLst>
            <a:ext uri="{FF2B5EF4-FFF2-40B4-BE49-F238E27FC236}">
              <a16:creationId xmlns:a16="http://schemas.microsoft.com/office/drawing/2014/main" id="{6C3F8C3F-07C7-4F48-B199-FDDA92D5FEEF}"/>
            </a:ext>
          </a:extLst>
        </xdr:cNvPr>
        <xdr:cNvPicPr>
          <a:picLocks noChangeAspect="1"/>
        </xdr:cNvPicPr>
      </xdr:nvPicPr>
      <xdr:blipFill>
        <a:blip xmlns:r="http://schemas.openxmlformats.org/officeDocument/2006/relationships" r:embed="rId23"/>
        <a:stretch>
          <a:fillRect/>
        </a:stretch>
      </xdr:blipFill>
      <xdr:spPr>
        <a:xfrm>
          <a:off x="17594035" y="57326893"/>
          <a:ext cx="1638529" cy="1933845"/>
        </a:xfrm>
        <a:prstGeom prst="rect">
          <a:avLst/>
        </a:prstGeom>
      </xdr:spPr>
    </xdr:pic>
    <xdr:clientData/>
  </xdr:twoCellAnchor>
  <xdr:twoCellAnchor editAs="oneCell">
    <xdr:from>
      <xdr:col>5</xdr:col>
      <xdr:colOff>22411</xdr:colOff>
      <xdr:row>62</xdr:row>
      <xdr:rowOff>112352</xdr:rowOff>
    </xdr:from>
    <xdr:to>
      <xdr:col>5</xdr:col>
      <xdr:colOff>3155576</xdr:colOff>
      <xdr:row>62</xdr:row>
      <xdr:rowOff>2034831</xdr:rowOff>
    </xdr:to>
    <xdr:pic>
      <xdr:nvPicPr>
        <xdr:cNvPr id="26" name="Picture 25">
          <a:extLst>
            <a:ext uri="{FF2B5EF4-FFF2-40B4-BE49-F238E27FC236}">
              <a16:creationId xmlns:a16="http://schemas.microsoft.com/office/drawing/2014/main" id="{C4407C1E-C3CA-4434-BBE8-156EE0DA98A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927911" y="61464558"/>
          <a:ext cx="3133165" cy="1922479"/>
        </a:xfrm>
        <a:prstGeom prst="rect">
          <a:avLst/>
        </a:prstGeom>
      </xdr:spPr>
    </xdr:pic>
    <xdr:clientData/>
  </xdr:twoCellAnchor>
  <xdr:twoCellAnchor editAs="oneCell">
    <xdr:from>
      <xdr:col>11</xdr:col>
      <xdr:colOff>162590</xdr:colOff>
      <xdr:row>62</xdr:row>
      <xdr:rowOff>168087</xdr:rowOff>
    </xdr:from>
    <xdr:to>
      <xdr:col>11</xdr:col>
      <xdr:colOff>2172020</xdr:colOff>
      <xdr:row>62</xdr:row>
      <xdr:rowOff>2050676</xdr:rowOff>
    </xdr:to>
    <xdr:pic>
      <xdr:nvPicPr>
        <xdr:cNvPr id="33" name="Picture 32">
          <a:extLst>
            <a:ext uri="{FF2B5EF4-FFF2-40B4-BE49-F238E27FC236}">
              <a16:creationId xmlns:a16="http://schemas.microsoft.com/office/drawing/2014/main" id="{0A945946-654F-4757-9709-872BA42D78B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7330002" y="61520293"/>
          <a:ext cx="2009430" cy="1882589"/>
        </a:xfrm>
        <a:prstGeom prst="rect">
          <a:avLst/>
        </a:prstGeom>
      </xdr:spPr>
    </xdr:pic>
    <xdr:clientData/>
  </xdr:twoCellAnchor>
  <xdr:twoCellAnchor editAs="oneCell">
    <xdr:from>
      <xdr:col>5</xdr:col>
      <xdr:colOff>11205</xdr:colOff>
      <xdr:row>63</xdr:row>
      <xdr:rowOff>71155</xdr:rowOff>
    </xdr:from>
    <xdr:to>
      <xdr:col>5</xdr:col>
      <xdr:colOff>3235970</xdr:colOff>
      <xdr:row>63</xdr:row>
      <xdr:rowOff>2140322</xdr:rowOff>
    </xdr:to>
    <xdr:pic>
      <xdr:nvPicPr>
        <xdr:cNvPr id="35" name="Picture 34">
          <a:extLst>
            <a:ext uri="{FF2B5EF4-FFF2-40B4-BE49-F238E27FC236}">
              <a16:creationId xmlns:a16="http://schemas.microsoft.com/office/drawing/2014/main" id="{B5F06826-10CE-4916-8711-1085AC2419F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916705" y="63619714"/>
          <a:ext cx="3224765" cy="2069167"/>
        </a:xfrm>
        <a:prstGeom prst="rect">
          <a:avLst/>
        </a:prstGeom>
      </xdr:spPr>
    </xdr:pic>
    <xdr:clientData/>
  </xdr:twoCellAnchor>
  <xdr:twoCellAnchor editAs="oneCell">
    <xdr:from>
      <xdr:col>11</xdr:col>
      <xdr:colOff>78441</xdr:colOff>
      <xdr:row>63</xdr:row>
      <xdr:rowOff>284008</xdr:rowOff>
    </xdr:from>
    <xdr:to>
      <xdr:col>13</xdr:col>
      <xdr:colOff>126022</xdr:colOff>
      <xdr:row>63</xdr:row>
      <xdr:rowOff>1833485</xdr:rowOff>
    </xdr:to>
    <xdr:pic>
      <xdr:nvPicPr>
        <xdr:cNvPr id="37" name="Picture 36">
          <a:extLst>
            <a:ext uri="{FF2B5EF4-FFF2-40B4-BE49-F238E27FC236}">
              <a16:creationId xmlns:a16="http://schemas.microsoft.com/office/drawing/2014/main" id="{4E04F2B2-1923-4DED-ACA8-3D80BB721DF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7245853" y="63832567"/>
          <a:ext cx="2893875" cy="1549477"/>
        </a:xfrm>
        <a:prstGeom prst="rect">
          <a:avLst/>
        </a:prstGeom>
      </xdr:spPr>
    </xdr:pic>
    <xdr:clientData/>
  </xdr:twoCellAnchor>
  <xdr:twoCellAnchor editAs="oneCell">
    <xdr:from>
      <xdr:col>5</xdr:col>
      <xdr:colOff>31025</xdr:colOff>
      <xdr:row>64</xdr:row>
      <xdr:rowOff>89645</xdr:rowOff>
    </xdr:from>
    <xdr:to>
      <xdr:col>5</xdr:col>
      <xdr:colOff>2875429</xdr:colOff>
      <xdr:row>64</xdr:row>
      <xdr:rowOff>2139986</xdr:rowOff>
    </xdr:to>
    <xdr:pic>
      <xdr:nvPicPr>
        <xdr:cNvPr id="39" name="Picture 38">
          <a:extLst>
            <a:ext uri="{FF2B5EF4-FFF2-40B4-BE49-F238E27FC236}">
              <a16:creationId xmlns:a16="http://schemas.microsoft.com/office/drawing/2014/main" id="{9070B0BD-9B29-4135-8C3B-B88B2792ECC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36525" y="65834557"/>
          <a:ext cx="2844404" cy="2050341"/>
        </a:xfrm>
        <a:prstGeom prst="rect">
          <a:avLst/>
        </a:prstGeom>
      </xdr:spPr>
    </xdr:pic>
    <xdr:clientData/>
  </xdr:twoCellAnchor>
  <xdr:twoCellAnchor editAs="oneCell">
    <xdr:from>
      <xdr:col>11</xdr:col>
      <xdr:colOff>134470</xdr:colOff>
      <xdr:row>64</xdr:row>
      <xdr:rowOff>156882</xdr:rowOff>
    </xdr:from>
    <xdr:to>
      <xdr:col>12</xdr:col>
      <xdr:colOff>33617</xdr:colOff>
      <xdr:row>64</xdr:row>
      <xdr:rowOff>2122566</xdr:rowOff>
    </xdr:to>
    <xdr:pic>
      <xdr:nvPicPr>
        <xdr:cNvPr id="41" name="Picture 40">
          <a:extLst>
            <a:ext uri="{FF2B5EF4-FFF2-40B4-BE49-F238E27FC236}">
              <a16:creationId xmlns:a16="http://schemas.microsoft.com/office/drawing/2014/main" id="{D2ABD00C-904E-44CD-B01D-9E78F01196E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7301882" y="65901794"/>
          <a:ext cx="2151530" cy="1965684"/>
        </a:xfrm>
        <a:prstGeom prst="rect">
          <a:avLst/>
        </a:prstGeom>
      </xdr:spPr>
    </xdr:pic>
    <xdr:clientData/>
  </xdr:twoCellAnchor>
  <xdr:twoCellAnchor editAs="oneCell">
    <xdr:from>
      <xdr:col>5</xdr:col>
      <xdr:colOff>22410</xdr:colOff>
      <xdr:row>65</xdr:row>
      <xdr:rowOff>75223</xdr:rowOff>
    </xdr:from>
    <xdr:to>
      <xdr:col>5</xdr:col>
      <xdr:colOff>2965075</xdr:colOff>
      <xdr:row>66</xdr:row>
      <xdr:rowOff>13926</xdr:rowOff>
    </xdr:to>
    <xdr:pic>
      <xdr:nvPicPr>
        <xdr:cNvPr id="43" name="Picture 42">
          <a:extLst>
            <a:ext uri="{FF2B5EF4-FFF2-40B4-BE49-F238E27FC236}">
              <a16:creationId xmlns:a16="http://schemas.microsoft.com/office/drawing/2014/main" id="{C0274485-7117-4FE1-8376-31D44AA1855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927910" y="68016488"/>
          <a:ext cx="2942665" cy="2135056"/>
        </a:xfrm>
        <a:prstGeom prst="rect">
          <a:avLst/>
        </a:prstGeom>
      </xdr:spPr>
    </xdr:pic>
    <xdr:clientData/>
  </xdr:twoCellAnchor>
  <xdr:twoCellAnchor editAs="oneCell">
    <xdr:from>
      <xdr:col>11</xdr:col>
      <xdr:colOff>100853</xdr:colOff>
      <xdr:row>65</xdr:row>
      <xdr:rowOff>132965</xdr:rowOff>
    </xdr:from>
    <xdr:to>
      <xdr:col>11</xdr:col>
      <xdr:colOff>2116467</xdr:colOff>
      <xdr:row>65</xdr:row>
      <xdr:rowOff>2006061</xdr:rowOff>
    </xdr:to>
    <xdr:pic>
      <xdr:nvPicPr>
        <xdr:cNvPr id="45" name="Picture 44">
          <a:extLst>
            <a:ext uri="{FF2B5EF4-FFF2-40B4-BE49-F238E27FC236}">
              <a16:creationId xmlns:a16="http://schemas.microsoft.com/office/drawing/2014/main" id="{2B935CF7-B59A-477E-86D5-28F3F9C018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7268265" y="68074230"/>
          <a:ext cx="2015614" cy="1873096"/>
        </a:xfrm>
        <a:prstGeom prst="rect">
          <a:avLst/>
        </a:prstGeom>
      </xdr:spPr>
    </xdr:pic>
    <xdr:clientData/>
  </xdr:twoCellAnchor>
  <xdr:twoCellAnchor editAs="oneCell">
    <xdr:from>
      <xdr:col>5</xdr:col>
      <xdr:colOff>22411</xdr:colOff>
      <xdr:row>66</xdr:row>
      <xdr:rowOff>144760</xdr:rowOff>
    </xdr:from>
    <xdr:to>
      <xdr:col>5</xdr:col>
      <xdr:colOff>2897840</xdr:colOff>
      <xdr:row>66</xdr:row>
      <xdr:rowOff>2026082</xdr:rowOff>
    </xdr:to>
    <xdr:pic>
      <xdr:nvPicPr>
        <xdr:cNvPr id="47" name="Picture 46">
          <a:extLst>
            <a:ext uri="{FF2B5EF4-FFF2-40B4-BE49-F238E27FC236}">
              <a16:creationId xmlns:a16="http://schemas.microsoft.com/office/drawing/2014/main" id="{6AEF10CF-0321-4E8F-8CD4-957AEEA50A5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927911" y="70282378"/>
          <a:ext cx="2875429" cy="1881322"/>
        </a:xfrm>
        <a:prstGeom prst="rect">
          <a:avLst/>
        </a:prstGeom>
      </xdr:spPr>
    </xdr:pic>
    <xdr:clientData/>
  </xdr:twoCellAnchor>
  <xdr:twoCellAnchor editAs="oneCell">
    <xdr:from>
      <xdr:col>11</xdr:col>
      <xdr:colOff>213254</xdr:colOff>
      <xdr:row>66</xdr:row>
      <xdr:rowOff>201704</xdr:rowOff>
    </xdr:from>
    <xdr:to>
      <xdr:col>11</xdr:col>
      <xdr:colOff>2229969</xdr:colOff>
      <xdr:row>66</xdr:row>
      <xdr:rowOff>2019401</xdr:rowOff>
    </xdr:to>
    <xdr:pic>
      <xdr:nvPicPr>
        <xdr:cNvPr id="49" name="Picture 48">
          <a:extLst>
            <a:ext uri="{FF2B5EF4-FFF2-40B4-BE49-F238E27FC236}">
              <a16:creationId xmlns:a16="http://schemas.microsoft.com/office/drawing/2014/main" id="{3811E2BE-7852-4BE5-9A04-A0ABFB06832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7380666" y="70339322"/>
          <a:ext cx="2016715" cy="1817697"/>
        </a:xfrm>
        <a:prstGeom prst="rect">
          <a:avLst/>
        </a:prstGeom>
      </xdr:spPr>
    </xdr:pic>
    <xdr:clientData/>
  </xdr:twoCellAnchor>
  <xdr:twoCellAnchor editAs="oneCell">
    <xdr:from>
      <xdr:col>5</xdr:col>
      <xdr:colOff>22412</xdr:colOff>
      <xdr:row>67</xdr:row>
      <xdr:rowOff>78442</xdr:rowOff>
    </xdr:from>
    <xdr:to>
      <xdr:col>5</xdr:col>
      <xdr:colOff>2924736</xdr:colOff>
      <xdr:row>67</xdr:row>
      <xdr:rowOff>2084160</xdr:rowOff>
    </xdr:to>
    <xdr:pic>
      <xdr:nvPicPr>
        <xdr:cNvPr id="51" name="Picture 50">
          <a:extLst>
            <a:ext uri="{FF2B5EF4-FFF2-40B4-BE49-F238E27FC236}">
              <a16:creationId xmlns:a16="http://schemas.microsoft.com/office/drawing/2014/main" id="{1EEC59BC-DEF0-41BF-923E-98E6433BD9E7}"/>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927912" y="72412413"/>
          <a:ext cx="2902324" cy="2005718"/>
        </a:xfrm>
        <a:prstGeom prst="rect">
          <a:avLst/>
        </a:prstGeom>
      </xdr:spPr>
    </xdr:pic>
    <xdr:clientData/>
  </xdr:twoCellAnchor>
  <xdr:twoCellAnchor editAs="oneCell">
    <xdr:from>
      <xdr:col>11</xdr:col>
      <xdr:colOff>160375</xdr:colOff>
      <xdr:row>67</xdr:row>
      <xdr:rowOff>156882</xdr:rowOff>
    </xdr:from>
    <xdr:to>
      <xdr:col>11</xdr:col>
      <xdr:colOff>2208370</xdr:colOff>
      <xdr:row>67</xdr:row>
      <xdr:rowOff>1966276</xdr:rowOff>
    </xdr:to>
    <xdr:pic>
      <xdr:nvPicPr>
        <xdr:cNvPr id="53" name="Picture 52">
          <a:extLst>
            <a:ext uri="{FF2B5EF4-FFF2-40B4-BE49-F238E27FC236}">
              <a16:creationId xmlns:a16="http://schemas.microsoft.com/office/drawing/2014/main" id="{D3C182AB-544C-4B22-808F-4EA684C89039}"/>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7327787" y="72490853"/>
          <a:ext cx="2047995" cy="18093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134470</xdr:colOff>
      <xdr:row>9</xdr:row>
      <xdr:rowOff>358588</xdr:rowOff>
    </xdr:from>
    <xdr:to>
      <xdr:col>5</xdr:col>
      <xdr:colOff>2431676</xdr:colOff>
      <xdr:row>9</xdr:row>
      <xdr:rowOff>1579481</xdr:rowOff>
    </xdr:to>
    <xdr:pic>
      <xdr:nvPicPr>
        <xdr:cNvPr id="2" name="Picture 1">
          <a:extLst>
            <a:ext uri="{FF2B5EF4-FFF2-40B4-BE49-F238E27FC236}">
              <a16:creationId xmlns:a16="http://schemas.microsoft.com/office/drawing/2014/main" id="{89704642-980D-4724-836E-D422468BEE8F}"/>
            </a:ext>
          </a:extLst>
        </xdr:cNvPr>
        <xdr:cNvPicPr>
          <a:picLocks noChangeAspect="1"/>
        </xdr:cNvPicPr>
      </xdr:nvPicPr>
      <xdr:blipFill>
        <a:blip xmlns:r="http://schemas.openxmlformats.org/officeDocument/2006/relationships" r:embed="rId1"/>
        <a:stretch>
          <a:fillRect/>
        </a:stretch>
      </xdr:blipFill>
      <xdr:spPr>
        <a:xfrm>
          <a:off x="5647764" y="1815353"/>
          <a:ext cx="2297206" cy="122089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19050</xdr:colOff>
      <xdr:row>203</xdr:row>
      <xdr:rowOff>104775</xdr:rowOff>
    </xdr:from>
    <xdr:to>
      <xdr:col>4</xdr:col>
      <xdr:colOff>323537</xdr:colOff>
      <xdr:row>212</xdr:row>
      <xdr:rowOff>133164</xdr:rowOff>
    </xdr:to>
    <xdr:pic>
      <xdr:nvPicPr>
        <xdr:cNvPr id="4" name="Picture 3">
          <a:extLst>
            <a:ext uri="{FF2B5EF4-FFF2-40B4-BE49-F238E27FC236}">
              <a16:creationId xmlns:a16="http://schemas.microsoft.com/office/drawing/2014/main" id="{DD74E054-8ADD-4592-AF06-F6E3EE3E70BF}"/>
            </a:ext>
          </a:extLst>
        </xdr:cNvPr>
        <xdr:cNvPicPr>
          <a:picLocks noChangeAspect="1"/>
        </xdr:cNvPicPr>
      </xdr:nvPicPr>
      <xdr:blipFill>
        <a:blip xmlns:r="http://schemas.openxmlformats.org/officeDocument/2006/relationships" r:embed="rId1"/>
        <a:stretch>
          <a:fillRect/>
        </a:stretch>
      </xdr:blipFill>
      <xdr:spPr>
        <a:xfrm>
          <a:off x="904875" y="35918775"/>
          <a:ext cx="2504762" cy="1485714"/>
        </a:xfrm>
        <a:prstGeom prst="rect">
          <a:avLst/>
        </a:prstGeom>
      </xdr:spPr>
    </xdr:pic>
    <xdr:clientData/>
  </xdr:twoCellAnchor>
  <xdr:twoCellAnchor>
    <xdr:from>
      <xdr:col>4</xdr:col>
      <xdr:colOff>123825</xdr:colOff>
      <xdr:row>209</xdr:row>
      <xdr:rowOff>28575</xdr:rowOff>
    </xdr:from>
    <xdr:to>
      <xdr:col>5</xdr:col>
      <xdr:colOff>361950</xdr:colOff>
      <xdr:row>211</xdr:row>
      <xdr:rowOff>9525</xdr:rowOff>
    </xdr:to>
    <xdr:sp macro="" textlink="">
      <xdr:nvSpPr>
        <xdr:cNvPr id="5" name="Rectangle 4">
          <a:extLst>
            <a:ext uri="{FF2B5EF4-FFF2-40B4-BE49-F238E27FC236}">
              <a16:creationId xmlns:a16="http://schemas.microsoft.com/office/drawing/2014/main" id="{2DB641C5-3743-43B7-A98C-C325CEAB7B56}"/>
            </a:ext>
          </a:extLst>
        </xdr:cNvPr>
        <xdr:cNvSpPr/>
      </xdr:nvSpPr>
      <xdr:spPr>
        <a:xfrm>
          <a:off x="1619250" y="36985575"/>
          <a:ext cx="847725" cy="3619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118386</xdr:colOff>
      <xdr:row>9</xdr:row>
      <xdr:rowOff>773206</xdr:rowOff>
    </xdr:from>
    <xdr:to>
      <xdr:col>6</xdr:col>
      <xdr:colOff>1770529</xdr:colOff>
      <xdr:row>9</xdr:row>
      <xdr:rowOff>2039470</xdr:rowOff>
    </xdr:to>
    <xdr:pic>
      <xdr:nvPicPr>
        <xdr:cNvPr id="3" name="Picture 2">
          <a:extLst>
            <a:ext uri="{FF2B5EF4-FFF2-40B4-BE49-F238E27FC236}">
              <a16:creationId xmlns:a16="http://schemas.microsoft.com/office/drawing/2014/main" id="{2C9CC25C-0121-489B-9616-82B7D04303BD}"/>
            </a:ext>
          </a:extLst>
        </xdr:cNvPr>
        <xdr:cNvPicPr>
          <a:picLocks noChangeAspect="1"/>
        </xdr:cNvPicPr>
      </xdr:nvPicPr>
      <xdr:blipFill rotWithShape="1">
        <a:blip xmlns:r="http://schemas.openxmlformats.org/officeDocument/2006/relationships" r:embed="rId1"/>
        <a:srcRect t="44818"/>
        <a:stretch/>
      </xdr:blipFill>
      <xdr:spPr>
        <a:xfrm>
          <a:off x="10338151" y="2229971"/>
          <a:ext cx="1652143" cy="1266264"/>
        </a:xfrm>
        <a:prstGeom prst="rect">
          <a:avLst/>
        </a:prstGeom>
      </xdr:spPr>
    </xdr:pic>
    <xdr:clientData/>
  </xdr:twoCellAnchor>
  <xdr:twoCellAnchor editAs="oneCell">
    <xdr:from>
      <xdr:col>5</xdr:col>
      <xdr:colOff>78440</xdr:colOff>
      <xdr:row>9</xdr:row>
      <xdr:rowOff>649942</xdr:rowOff>
    </xdr:from>
    <xdr:to>
      <xdr:col>5</xdr:col>
      <xdr:colOff>1983440</xdr:colOff>
      <xdr:row>9</xdr:row>
      <xdr:rowOff>1898046</xdr:rowOff>
    </xdr:to>
    <xdr:pic>
      <xdr:nvPicPr>
        <xdr:cNvPr id="4" name="Picture 3">
          <a:extLst>
            <a:ext uri="{FF2B5EF4-FFF2-40B4-BE49-F238E27FC236}">
              <a16:creationId xmlns:a16="http://schemas.microsoft.com/office/drawing/2014/main" id="{7293FE82-F8A6-48DA-8957-B30FA2E73593}"/>
            </a:ext>
          </a:extLst>
        </xdr:cNvPr>
        <xdr:cNvPicPr>
          <a:picLocks noChangeAspect="1"/>
        </xdr:cNvPicPr>
      </xdr:nvPicPr>
      <xdr:blipFill>
        <a:blip xmlns:r="http://schemas.openxmlformats.org/officeDocument/2006/relationships" r:embed="rId2"/>
        <a:stretch>
          <a:fillRect/>
        </a:stretch>
      </xdr:blipFill>
      <xdr:spPr>
        <a:xfrm>
          <a:off x="5591734" y="2106707"/>
          <a:ext cx="1905000" cy="124810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56031</xdr:colOff>
      <xdr:row>9</xdr:row>
      <xdr:rowOff>851648</xdr:rowOff>
    </xdr:from>
    <xdr:to>
      <xdr:col>5</xdr:col>
      <xdr:colOff>1946875</xdr:colOff>
      <xdr:row>9</xdr:row>
      <xdr:rowOff>2106706</xdr:rowOff>
    </xdr:to>
    <xdr:pic>
      <xdr:nvPicPr>
        <xdr:cNvPr id="4" name="Picture 3">
          <a:extLst>
            <a:ext uri="{FF2B5EF4-FFF2-40B4-BE49-F238E27FC236}">
              <a16:creationId xmlns:a16="http://schemas.microsoft.com/office/drawing/2014/main" id="{9C6F8EB9-5335-46D1-AA3A-DF1FEF8762F4}"/>
            </a:ext>
          </a:extLst>
        </xdr:cNvPr>
        <xdr:cNvPicPr>
          <a:picLocks noChangeAspect="1"/>
        </xdr:cNvPicPr>
      </xdr:nvPicPr>
      <xdr:blipFill>
        <a:blip xmlns:r="http://schemas.openxmlformats.org/officeDocument/2006/relationships" r:embed="rId1"/>
        <a:stretch>
          <a:fillRect/>
        </a:stretch>
      </xdr:blipFill>
      <xdr:spPr>
        <a:xfrm>
          <a:off x="5569325" y="2308413"/>
          <a:ext cx="1890844" cy="1255058"/>
        </a:xfrm>
        <a:prstGeom prst="rect">
          <a:avLst/>
        </a:prstGeom>
      </xdr:spPr>
    </xdr:pic>
    <xdr:clientData/>
  </xdr:twoCellAnchor>
  <xdr:twoCellAnchor editAs="oneCell">
    <xdr:from>
      <xdr:col>5</xdr:col>
      <xdr:colOff>2129118</xdr:colOff>
      <xdr:row>9</xdr:row>
      <xdr:rowOff>874060</xdr:rowOff>
    </xdr:from>
    <xdr:to>
      <xdr:col>5</xdr:col>
      <xdr:colOff>4595597</xdr:colOff>
      <xdr:row>9</xdr:row>
      <xdr:rowOff>3787589</xdr:rowOff>
    </xdr:to>
    <xdr:pic>
      <xdr:nvPicPr>
        <xdr:cNvPr id="5" name="Picture 4">
          <a:extLst>
            <a:ext uri="{FF2B5EF4-FFF2-40B4-BE49-F238E27FC236}">
              <a16:creationId xmlns:a16="http://schemas.microsoft.com/office/drawing/2014/main" id="{7F555299-5515-439B-AF67-6EB66EA4BCFA}"/>
            </a:ext>
          </a:extLst>
        </xdr:cNvPr>
        <xdr:cNvPicPr>
          <a:picLocks noChangeAspect="1"/>
        </xdr:cNvPicPr>
      </xdr:nvPicPr>
      <xdr:blipFill>
        <a:blip xmlns:r="http://schemas.openxmlformats.org/officeDocument/2006/relationships" r:embed="rId2"/>
        <a:stretch>
          <a:fillRect/>
        </a:stretch>
      </xdr:blipFill>
      <xdr:spPr>
        <a:xfrm>
          <a:off x="7642412" y="2330825"/>
          <a:ext cx="2466479" cy="2913529"/>
        </a:xfrm>
        <a:prstGeom prst="rect">
          <a:avLst/>
        </a:prstGeom>
      </xdr:spPr>
    </xdr:pic>
    <xdr:clientData/>
  </xdr:twoCellAnchor>
  <xdr:twoCellAnchor editAs="oneCell">
    <xdr:from>
      <xdr:col>11</xdr:col>
      <xdr:colOff>164226</xdr:colOff>
      <xdr:row>9</xdr:row>
      <xdr:rowOff>403411</xdr:rowOff>
    </xdr:from>
    <xdr:to>
      <xdr:col>14</xdr:col>
      <xdr:colOff>576947</xdr:colOff>
      <xdr:row>9</xdr:row>
      <xdr:rowOff>4836938</xdr:rowOff>
    </xdr:to>
    <xdr:pic>
      <xdr:nvPicPr>
        <xdr:cNvPr id="2" name="Picture 1">
          <a:extLst>
            <a:ext uri="{FF2B5EF4-FFF2-40B4-BE49-F238E27FC236}">
              <a16:creationId xmlns:a16="http://schemas.microsoft.com/office/drawing/2014/main" id="{A5B65536-14DC-4D0B-8BA4-CCA4C00C7C13}"/>
            </a:ext>
          </a:extLst>
        </xdr:cNvPr>
        <xdr:cNvPicPr>
          <a:picLocks noChangeAspect="1"/>
        </xdr:cNvPicPr>
      </xdr:nvPicPr>
      <xdr:blipFill>
        <a:blip xmlns:r="http://schemas.openxmlformats.org/officeDocument/2006/relationships" r:embed="rId3"/>
        <a:stretch>
          <a:fillRect/>
        </a:stretch>
      </xdr:blipFill>
      <xdr:spPr>
        <a:xfrm>
          <a:off x="16614461" y="1860176"/>
          <a:ext cx="4099456" cy="443352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68650</xdr:colOff>
      <xdr:row>70</xdr:row>
      <xdr:rowOff>69336</xdr:rowOff>
    </xdr:from>
    <xdr:to>
      <xdr:col>5</xdr:col>
      <xdr:colOff>2576364</xdr:colOff>
      <xdr:row>86</xdr:row>
      <xdr:rowOff>7704</xdr:rowOff>
    </xdr:to>
    <xdr:pic>
      <xdr:nvPicPr>
        <xdr:cNvPr id="7" name="Picture 6">
          <a:extLst>
            <a:ext uri="{FF2B5EF4-FFF2-40B4-BE49-F238E27FC236}">
              <a16:creationId xmlns:a16="http://schemas.microsoft.com/office/drawing/2014/main" id="{5790A30D-4BB2-4B20-877B-6B5BCDFF288A}"/>
            </a:ext>
          </a:extLst>
        </xdr:cNvPr>
        <xdr:cNvPicPr>
          <a:picLocks noChangeAspect="1"/>
        </xdr:cNvPicPr>
      </xdr:nvPicPr>
      <xdr:blipFill>
        <a:blip xmlns:r="http://schemas.openxmlformats.org/officeDocument/2006/relationships" r:embed="rId1"/>
        <a:stretch>
          <a:fillRect/>
        </a:stretch>
      </xdr:blipFill>
      <xdr:spPr>
        <a:xfrm>
          <a:off x="6321532" y="16317865"/>
          <a:ext cx="2507714" cy="2448486"/>
        </a:xfrm>
        <a:prstGeom prst="rect">
          <a:avLst/>
        </a:prstGeom>
      </xdr:spPr>
    </xdr:pic>
    <xdr:clientData/>
  </xdr:twoCellAnchor>
  <xdr:twoCellAnchor editAs="oneCell">
    <xdr:from>
      <xdr:col>4</xdr:col>
      <xdr:colOff>35033</xdr:colOff>
      <xdr:row>70</xdr:row>
      <xdr:rowOff>69338</xdr:rowOff>
    </xdr:from>
    <xdr:to>
      <xdr:col>4</xdr:col>
      <xdr:colOff>2509152</xdr:colOff>
      <xdr:row>85</xdr:row>
      <xdr:rowOff>152453</xdr:rowOff>
    </xdr:to>
    <xdr:pic>
      <xdr:nvPicPr>
        <xdr:cNvPr id="8" name="Picture 7">
          <a:extLst>
            <a:ext uri="{FF2B5EF4-FFF2-40B4-BE49-F238E27FC236}">
              <a16:creationId xmlns:a16="http://schemas.microsoft.com/office/drawing/2014/main" id="{36B49488-1380-456D-9630-B13E8E50E9C5}"/>
            </a:ext>
          </a:extLst>
        </xdr:cNvPr>
        <xdr:cNvPicPr>
          <a:picLocks noChangeAspect="1"/>
        </xdr:cNvPicPr>
      </xdr:nvPicPr>
      <xdr:blipFill>
        <a:blip xmlns:r="http://schemas.openxmlformats.org/officeDocument/2006/relationships" r:embed="rId2"/>
        <a:stretch>
          <a:fillRect/>
        </a:stretch>
      </xdr:blipFill>
      <xdr:spPr>
        <a:xfrm>
          <a:off x="3609709" y="16317867"/>
          <a:ext cx="2474119" cy="2436351"/>
        </a:xfrm>
        <a:prstGeom prst="rect">
          <a:avLst/>
        </a:prstGeom>
      </xdr:spPr>
    </xdr:pic>
    <xdr:clientData/>
  </xdr:twoCellAnchor>
  <xdr:twoCellAnchor editAs="oneCell">
    <xdr:from>
      <xdr:col>1</xdr:col>
      <xdr:colOff>23824</xdr:colOff>
      <xdr:row>70</xdr:row>
      <xdr:rowOff>35720</xdr:rowOff>
    </xdr:from>
    <xdr:to>
      <xdr:col>3</xdr:col>
      <xdr:colOff>1209688</xdr:colOff>
      <xdr:row>85</xdr:row>
      <xdr:rowOff>126209</xdr:rowOff>
    </xdr:to>
    <xdr:pic>
      <xdr:nvPicPr>
        <xdr:cNvPr id="11" name="Picture 10">
          <a:extLst>
            <a:ext uri="{FF2B5EF4-FFF2-40B4-BE49-F238E27FC236}">
              <a16:creationId xmlns:a16="http://schemas.microsoft.com/office/drawing/2014/main" id="{89964C2D-FB5C-4B97-BF80-962FF1B55A59}"/>
            </a:ext>
          </a:extLst>
        </xdr:cNvPr>
        <xdr:cNvPicPr>
          <a:picLocks noChangeAspect="1"/>
        </xdr:cNvPicPr>
      </xdr:nvPicPr>
      <xdr:blipFill>
        <a:blip xmlns:r="http://schemas.openxmlformats.org/officeDocument/2006/relationships" r:embed="rId3"/>
        <a:stretch>
          <a:fillRect/>
        </a:stretch>
      </xdr:blipFill>
      <xdr:spPr>
        <a:xfrm>
          <a:off x="242899" y="9751220"/>
          <a:ext cx="2462214" cy="2519364"/>
        </a:xfrm>
        <a:prstGeom prst="rect">
          <a:avLst/>
        </a:prstGeom>
      </xdr:spPr>
    </xdr:pic>
    <xdr:clientData/>
  </xdr:twoCellAnchor>
  <xdr:twoCellAnchor editAs="oneCell">
    <xdr:from>
      <xdr:col>1</xdr:col>
      <xdr:colOff>11906</xdr:colOff>
      <xdr:row>24</xdr:row>
      <xdr:rowOff>0</xdr:rowOff>
    </xdr:from>
    <xdr:to>
      <xdr:col>4</xdr:col>
      <xdr:colOff>340045</xdr:colOff>
      <xdr:row>32</xdr:row>
      <xdr:rowOff>133171</xdr:rowOff>
    </xdr:to>
    <xdr:pic>
      <xdr:nvPicPr>
        <xdr:cNvPr id="12" name="Picture 11">
          <a:extLst>
            <a:ext uri="{FF2B5EF4-FFF2-40B4-BE49-F238E27FC236}">
              <a16:creationId xmlns:a16="http://schemas.microsoft.com/office/drawing/2014/main" id="{2782077D-9327-4ED2-B652-0F6558C13706}"/>
            </a:ext>
          </a:extLst>
        </xdr:cNvPr>
        <xdr:cNvPicPr>
          <a:picLocks noChangeAspect="1"/>
        </xdr:cNvPicPr>
      </xdr:nvPicPr>
      <xdr:blipFill>
        <a:blip xmlns:r="http://schemas.openxmlformats.org/officeDocument/2006/relationships" r:embed="rId4"/>
        <a:stretch>
          <a:fillRect/>
        </a:stretch>
      </xdr:blipFill>
      <xdr:spPr>
        <a:xfrm>
          <a:off x="230981" y="952500"/>
          <a:ext cx="3804764" cy="1428571"/>
        </a:xfrm>
        <a:prstGeom prst="rect">
          <a:avLst/>
        </a:prstGeom>
      </xdr:spPr>
    </xdr:pic>
    <xdr:clientData/>
  </xdr:twoCellAnchor>
  <xdr:twoCellAnchor editAs="oneCell">
    <xdr:from>
      <xdr:col>4</xdr:col>
      <xdr:colOff>1804148</xdr:colOff>
      <xdr:row>24</xdr:row>
      <xdr:rowOff>123265</xdr:rowOff>
    </xdr:from>
    <xdr:to>
      <xdr:col>9</xdr:col>
      <xdr:colOff>72776</xdr:colOff>
      <xdr:row>31</xdr:row>
      <xdr:rowOff>142171</xdr:rowOff>
    </xdr:to>
    <xdr:pic>
      <xdr:nvPicPr>
        <xdr:cNvPr id="13" name="Picture 12">
          <a:extLst>
            <a:ext uri="{FF2B5EF4-FFF2-40B4-BE49-F238E27FC236}">
              <a16:creationId xmlns:a16="http://schemas.microsoft.com/office/drawing/2014/main" id="{3D9FB026-AB78-4208-A85E-3A305B5F5F8F}"/>
            </a:ext>
          </a:extLst>
        </xdr:cNvPr>
        <xdr:cNvPicPr>
          <a:picLocks noChangeAspect="1"/>
        </xdr:cNvPicPr>
      </xdr:nvPicPr>
      <xdr:blipFill>
        <a:blip xmlns:r="http://schemas.openxmlformats.org/officeDocument/2006/relationships" r:embed="rId5"/>
        <a:stretch>
          <a:fillRect/>
        </a:stretch>
      </xdr:blipFill>
      <xdr:spPr>
        <a:xfrm>
          <a:off x="5378824" y="9020736"/>
          <a:ext cx="10651128" cy="1117082"/>
        </a:xfrm>
        <a:prstGeom prst="rect">
          <a:avLst/>
        </a:prstGeom>
      </xdr:spPr>
    </xdr:pic>
    <xdr:clientData/>
  </xdr:twoCellAnchor>
  <xdr:twoCellAnchor editAs="oneCell">
    <xdr:from>
      <xdr:col>1</xdr:col>
      <xdr:colOff>11907</xdr:colOff>
      <xdr:row>35</xdr:row>
      <xdr:rowOff>0</xdr:rowOff>
    </xdr:from>
    <xdr:to>
      <xdr:col>4</xdr:col>
      <xdr:colOff>349570</xdr:colOff>
      <xdr:row>43</xdr:row>
      <xdr:rowOff>133171</xdr:rowOff>
    </xdr:to>
    <xdr:pic>
      <xdr:nvPicPr>
        <xdr:cNvPr id="14" name="Picture 13">
          <a:extLst>
            <a:ext uri="{FF2B5EF4-FFF2-40B4-BE49-F238E27FC236}">
              <a16:creationId xmlns:a16="http://schemas.microsoft.com/office/drawing/2014/main" id="{597F717D-27B3-447A-BFB3-FB39D6C43C62}"/>
            </a:ext>
          </a:extLst>
        </xdr:cNvPr>
        <xdr:cNvPicPr>
          <a:picLocks noChangeAspect="1"/>
        </xdr:cNvPicPr>
      </xdr:nvPicPr>
      <xdr:blipFill>
        <a:blip xmlns:r="http://schemas.openxmlformats.org/officeDocument/2006/relationships" r:embed="rId6"/>
        <a:stretch>
          <a:fillRect/>
        </a:stretch>
      </xdr:blipFill>
      <xdr:spPr>
        <a:xfrm>
          <a:off x="230982" y="3048000"/>
          <a:ext cx="3814288" cy="1428571"/>
        </a:xfrm>
        <a:prstGeom prst="rect">
          <a:avLst/>
        </a:prstGeom>
      </xdr:spPr>
    </xdr:pic>
    <xdr:clientData/>
  </xdr:twoCellAnchor>
  <xdr:twoCellAnchor editAs="oneCell">
    <xdr:from>
      <xdr:col>5</xdr:col>
      <xdr:colOff>191902</xdr:colOff>
      <xdr:row>45</xdr:row>
      <xdr:rowOff>146378</xdr:rowOff>
    </xdr:from>
    <xdr:to>
      <xdr:col>5</xdr:col>
      <xdr:colOff>2561298</xdr:colOff>
      <xdr:row>66</xdr:row>
      <xdr:rowOff>60933</xdr:rowOff>
    </xdr:to>
    <xdr:pic>
      <xdr:nvPicPr>
        <xdr:cNvPr id="16" name="Picture 15">
          <a:extLst>
            <a:ext uri="{FF2B5EF4-FFF2-40B4-BE49-F238E27FC236}">
              <a16:creationId xmlns:a16="http://schemas.microsoft.com/office/drawing/2014/main" id="{722F2398-13FB-4FD8-9150-9A2CD63AF1BE}"/>
            </a:ext>
          </a:extLst>
        </xdr:cNvPr>
        <xdr:cNvPicPr>
          <a:picLocks noChangeAspect="1"/>
        </xdr:cNvPicPr>
      </xdr:nvPicPr>
      <xdr:blipFill>
        <a:blip xmlns:r="http://schemas.openxmlformats.org/officeDocument/2006/relationships" r:embed="rId7"/>
        <a:stretch>
          <a:fillRect/>
        </a:stretch>
      </xdr:blipFill>
      <xdr:spPr>
        <a:xfrm>
          <a:off x="6444784" y="12405613"/>
          <a:ext cx="2369396" cy="3242702"/>
        </a:xfrm>
        <a:prstGeom prst="rect">
          <a:avLst/>
        </a:prstGeom>
      </xdr:spPr>
    </xdr:pic>
    <xdr:clientData/>
  </xdr:twoCellAnchor>
  <xdr:twoCellAnchor>
    <xdr:from>
      <xdr:col>8</xdr:col>
      <xdr:colOff>9526</xdr:colOff>
      <xdr:row>37</xdr:row>
      <xdr:rowOff>33342</xdr:rowOff>
    </xdr:from>
    <xdr:to>
      <xdr:col>8</xdr:col>
      <xdr:colOff>319089</xdr:colOff>
      <xdr:row>38</xdr:row>
      <xdr:rowOff>140499</xdr:rowOff>
    </xdr:to>
    <xdr:sp macro="" textlink="">
      <xdr:nvSpPr>
        <xdr:cNvPr id="18" name="Rectangle 17">
          <a:extLst>
            <a:ext uri="{FF2B5EF4-FFF2-40B4-BE49-F238E27FC236}">
              <a16:creationId xmlns:a16="http://schemas.microsoft.com/office/drawing/2014/main" id="{3EC47664-0BFB-4464-A46B-7A26B9B7C6C1}"/>
            </a:ext>
          </a:extLst>
        </xdr:cNvPr>
        <xdr:cNvSpPr/>
      </xdr:nvSpPr>
      <xdr:spPr>
        <a:xfrm>
          <a:off x="4495801" y="3462342"/>
          <a:ext cx="309563" cy="2976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1688031</xdr:colOff>
      <xdr:row>34</xdr:row>
      <xdr:rowOff>90347</xdr:rowOff>
    </xdr:from>
    <xdr:to>
      <xdr:col>8</xdr:col>
      <xdr:colOff>728463</xdr:colOff>
      <xdr:row>42</xdr:row>
      <xdr:rowOff>118757</xdr:rowOff>
    </xdr:to>
    <xdr:grpSp>
      <xdr:nvGrpSpPr>
        <xdr:cNvPr id="27" name="Group 26">
          <a:extLst>
            <a:ext uri="{FF2B5EF4-FFF2-40B4-BE49-F238E27FC236}">
              <a16:creationId xmlns:a16="http://schemas.microsoft.com/office/drawing/2014/main" id="{71E1360D-EF5E-4023-AA95-9D3DC9416F22}"/>
            </a:ext>
          </a:extLst>
        </xdr:cNvPr>
        <xdr:cNvGrpSpPr/>
      </xdr:nvGrpSpPr>
      <xdr:grpSpPr>
        <a:xfrm>
          <a:off x="5262707" y="8976612"/>
          <a:ext cx="10627315" cy="1283469"/>
          <a:chOff x="15168707" y="10668700"/>
          <a:chExt cx="10627315" cy="1283469"/>
        </a:xfrm>
      </xdr:grpSpPr>
      <xdr:grpSp>
        <xdr:nvGrpSpPr>
          <xdr:cNvPr id="26" name="Group 25">
            <a:extLst>
              <a:ext uri="{FF2B5EF4-FFF2-40B4-BE49-F238E27FC236}">
                <a16:creationId xmlns:a16="http://schemas.microsoft.com/office/drawing/2014/main" id="{2BC95C78-65B2-422A-9CE5-D426BDEC07C5}"/>
              </a:ext>
            </a:extLst>
          </xdr:cNvPr>
          <xdr:cNvGrpSpPr/>
        </xdr:nvGrpSpPr>
        <xdr:grpSpPr>
          <a:xfrm>
            <a:off x="15168707" y="10668700"/>
            <a:ext cx="10627315" cy="1283469"/>
            <a:chOff x="15168707" y="10668700"/>
            <a:chExt cx="10627315" cy="1283469"/>
          </a:xfrm>
        </xdr:grpSpPr>
        <xdr:pic>
          <xdr:nvPicPr>
            <xdr:cNvPr id="15" name="Picture 14">
              <a:extLst>
                <a:ext uri="{FF2B5EF4-FFF2-40B4-BE49-F238E27FC236}">
                  <a16:creationId xmlns:a16="http://schemas.microsoft.com/office/drawing/2014/main" id="{2323EC0D-7DDE-4194-8FFB-DAEA08D058BA}"/>
                </a:ext>
              </a:extLst>
            </xdr:cNvPr>
            <xdr:cNvPicPr>
              <a:picLocks noChangeAspect="1"/>
            </xdr:cNvPicPr>
          </xdr:nvPicPr>
          <xdr:blipFill>
            <a:blip xmlns:r="http://schemas.openxmlformats.org/officeDocument/2006/relationships" r:embed="rId8"/>
            <a:stretch>
              <a:fillRect/>
            </a:stretch>
          </xdr:blipFill>
          <xdr:spPr>
            <a:xfrm>
              <a:off x="15173465" y="10668700"/>
              <a:ext cx="10622557" cy="1283469"/>
            </a:xfrm>
            <a:prstGeom prst="rect">
              <a:avLst/>
            </a:prstGeom>
          </xdr:spPr>
        </xdr:pic>
        <xdr:sp macro="" textlink="">
          <xdr:nvSpPr>
            <xdr:cNvPr id="17" name="Rectangle 16">
              <a:extLst>
                <a:ext uri="{FF2B5EF4-FFF2-40B4-BE49-F238E27FC236}">
                  <a16:creationId xmlns:a16="http://schemas.microsoft.com/office/drawing/2014/main" id="{680DBDE2-FC71-4006-882A-D68C85244CB7}"/>
                </a:ext>
              </a:extLst>
            </xdr:cNvPr>
            <xdr:cNvSpPr/>
          </xdr:nvSpPr>
          <xdr:spPr>
            <a:xfrm>
              <a:off x="15173463" y="11258412"/>
              <a:ext cx="309563" cy="2304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6DBB55D7-C366-4D98-AF7D-0A36BB41AD51}"/>
                </a:ext>
              </a:extLst>
            </xdr:cNvPr>
            <xdr:cNvSpPr/>
          </xdr:nvSpPr>
          <xdr:spPr>
            <a:xfrm>
              <a:off x="15168707" y="10771098"/>
              <a:ext cx="309563" cy="2304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 name="Straight Arrow Connector 19">
              <a:extLst>
                <a:ext uri="{FF2B5EF4-FFF2-40B4-BE49-F238E27FC236}">
                  <a16:creationId xmlns:a16="http://schemas.microsoft.com/office/drawing/2014/main" id="{240D61E8-193F-40A3-B934-D160D7C70F21}"/>
                </a:ext>
              </a:extLst>
            </xdr:cNvPr>
            <xdr:cNvCxnSpPr>
              <a:stCxn id="19" idx="3"/>
            </xdr:cNvCxnSpPr>
          </xdr:nvCxnSpPr>
          <xdr:spPr>
            <a:xfrm flipV="1">
              <a:off x="15478270" y="10885113"/>
              <a:ext cx="621780" cy="119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a:extLst>
                <a:ext uri="{FF2B5EF4-FFF2-40B4-BE49-F238E27FC236}">
                  <a16:creationId xmlns:a16="http://schemas.microsoft.com/office/drawing/2014/main" id="{97BF2014-FAE4-4FA6-8E23-FDBFBFB01D57}"/>
                </a:ext>
              </a:extLst>
            </xdr:cNvPr>
            <xdr:cNvCxnSpPr/>
          </xdr:nvCxnSpPr>
          <xdr:spPr>
            <a:xfrm flipV="1">
              <a:off x="15487798" y="11134862"/>
              <a:ext cx="621780" cy="119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5B9C35D5-6983-408C-A77F-645AA5677D53}"/>
                </a:ext>
              </a:extLst>
            </xdr:cNvPr>
            <xdr:cNvCxnSpPr/>
          </xdr:nvCxnSpPr>
          <xdr:spPr>
            <a:xfrm flipV="1">
              <a:off x="15485420" y="11362899"/>
              <a:ext cx="621780" cy="119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a:extLst>
                <a:ext uri="{FF2B5EF4-FFF2-40B4-BE49-F238E27FC236}">
                  <a16:creationId xmlns:a16="http://schemas.microsoft.com/office/drawing/2014/main" id="{2D83883A-29C3-487F-9A78-B767BD147A87}"/>
                </a:ext>
              </a:extLst>
            </xdr:cNvPr>
            <xdr:cNvSpPr txBox="1"/>
          </xdr:nvSpPr>
          <xdr:spPr>
            <a:xfrm>
              <a:off x="16159581" y="10787763"/>
              <a:ext cx="7716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VLAN Min</a:t>
              </a:r>
            </a:p>
          </xdr:txBody>
        </xdr:sp>
      </xdr:grpSp>
      <xdr:sp macro="" textlink="">
        <xdr:nvSpPr>
          <xdr:cNvPr id="24" name="TextBox 23">
            <a:extLst>
              <a:ext uri="{FF2B5EF4-FFF2-40B4-BE49-F238E27FC236}">
                <a16:creationId xmlns:a16="http://schemas.microsoft.com/office/drawing/2014/main" id="{F33A99DC-E88C-4715-BE3A-AA504FC1E72D}"/>
              </a:ext>
            </a:extLst>
          </xdr:cNvPr>
          <xdr:cNvSpPr txBox="1"/>
        </xdr:nvSpPr>
        <xdr:spPr>
          <a:xfrm>
            <a:off x="16169109" y="11015800"/>
            <a:ext cx="795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VLAN Max</a:t>
            </a:r>
          </a:p>
        </xdr:txBody>
      </xdr:sp>
      <xdr:sp macro="" textlink="">
        <xdr:nvSpPr>
          <xdr:cNvPr id="25" name="TextBox 24">
            <a:extLst>
              <a:ext uri="{FF2B5EF4-FFF2-40B4-BE49-F238E27FC236}">
                <a16:creationId xmlns:a16="http://schemas.microsoft.com/office/drawing/2014/main" id="{DF296CB5-E94E-41E4-B1A8-395C986EC8EF}"/>
              </a:ext>
            </a:extLst>
          </xdr:cNvPr>
          <xdr:cNvSpPr txBox="1"/>
        </xdr:nvSpPr>
        <xdr:spPr>
          <a:xfrm>
            <a:off x="16178637" y="11289360"/>
            <a:ext cx="8882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Last</a:t>
            </a:r>
            <a:r>
              <a:rPr lang="en-US" sz="1100" b="1" baseline="0">
                <a:solidFill>
                  <a:srgbClr val="FF0000"/>
                </a:solidFill>
              </a:rPr>
              <a:t> used ID</a:t>
            </a:r>
            <a:endParaRPr lang="en-US" sz="1100" b="1">
              <a:solidFill>
                <a:srgbClr val="FF0000"/>
              </a:solidFill>
            </a:endParaRPr>
          </a:p>
        </xdr:txBody>
      </xdr:sp>
    </xdr:grpSp>
    <xdr:clientData/>
  </xdr:twoCellAnchor>
  <xdr:twoCellAnchor editAs="oneCell">
    <xdr:from>
      <xdr:col>6</xdr:col>
      <xdr:colOff>179293</xdr:colOff>
      <xdr:row>70</xdr:row>
      <xdr:rowOff>78441</xdr:rowOff>
    </xdr:from>
    <xdr:to>
      <xdr:col>6</xdr:col>
      <xdr:colOff>2702577</xdr:colOff>
      <xdr:row>86</xdr:row>
      <xdr:rowOff>16945</xdr:rowOff>
    </xdr:to>
    <xdr:pic>
      <xdr:nvPicPr>
        <xdr:cNvPr id="28" name="Picture 27">
          <a:extLst>
            <a:ext uri="{FF2B5EF4-FFF2-40B4-BE49-F238E27FC236}">
              <a16:creationId xmlns:a16="http://schemas.microsoft.com/office/drawing/2014/main" id="{5BBE5AC0-5521-486D-9009-5E480200DD60}"/>
            </a:ext>
          </a:extLst>
        </xdr:cNvPr>
        <xdr:cNvPicPr>
          <a:picLocks noChangeAspect="1"/>
        </xdr:cNvPicPr>
      </xdr:nvPicPr>
      <xdr:blipFill>
        <a:blip xmlns:r="http://schemas.openxmlformats.org/officeDocument/2006/relationships" r:embed="rId9"/>
        <a:stretch>
          <a:fillRect/>
        </a:stretch>
      </xdr:blipFill>
      <xdr:spPr>
        <a:xfrm>
          <a:off x="11138646" y="16326970"/>
          <a:ext cx="2523284" cy="2448622"/>
        </a:xfrm>
        <a:prstGeom prst="rect">
          <a:avLst/>
        </a:prstGeom>
      </xdr:spPr>
    </xdr:pic>
    <xdr:clientData/>
  </xdr:twoCellAnchor>
  <xdr:twoCellAnchor editAs="oneCell">
    <xdr:from>
      <xdr:col>6</xdr:col>
      <xdr:colOff>3160758</xdr:colOff>
      <xdr:row>70</xdr:row>
      <xdr:rowOff>78441</xdr:rowOff>
    </xdr:from>
    <xdr:to>
      <xdr:col>9</xdr:col>
      <xdr:colOff>688317</xdr:colOff>
      <xdr:row>86</xdr:row>
      <xdr:rowOff>28715</xdr:rowOff>
    </xdr:to>
    <xdr:pic>
      <xdr:nvPicPr>
        <xdr:cNvPr id="29" name="Picture 28">
          <a:extLst>
            <a:ext uri="{FF2B5EF4-FFF2-40B4-BE49-F238E27FC236}">
              <a16:creationId xmlns:a16="http://schemas.microsoft.com/office/drawing/2014/main" id="{0A474D01-2026-43D1-8CDC-2D6F3170E2EF}"/>
            </a:ext>
          </a:extLst>
        </xdr:cNvPr>
        <xdr:cNvPicPr>
          <a:picLocks noChangeAspect="1"/>
        </xdr:cNvPicPr>
      </xdr:nvPicPr>
      <xdr:blipFill>
        <a:blip xmlns:r="http://schemas.openxmlformats.org/officeDocument/2006/relationships" r:embed="rId10"/>
        <a:stretch>
          <a:fillRect/>
        </a:stretch>
      </xdr:blipFill>
      <xdr:spPr>
        <a:xfrm>
          <a:off x="14120111" y="16326970"/>
          <a:ext cx="2525382" cy="2460392"/>
        </a:xfrm>
        <a:prstGeom prst="rect">
          <a:avLst/>
        </a:prstGeom>
      </xdr:spPr>
    </xdr:pic>
    <xdr:clientData/>
  </xdr:twoCellAnchor>
  <xdr:twoCellAnchor editAs="oneCell">
    <xdr:from>
      <xdr:col>1</xdr:col>
      <xdr:colOff>11906</xdr:colOff>
      <xdr:row>97</xdr:row>
      <xdr:rowOff>190499</xdr:rowOff>
    </xdr:from>
    <xdr:to>
      <xdr:col>4</xdr:col>
      <xdr:colOff>359093</xdr:colOff>
      <xdr:row>106</xdr:row>
      <xdr:rowOff>142693</xdr:rowOff>
    </xdr:to>
    <xdr:pic>
      <xdr:nvPicPr>
        <xdr:cNvPr id="30" name="Picture 29">
          <a:extLst>
            <a:ext uri="{FF2B5EF4-FFF2-40B4-BE49-F238E27FC236}">
              <a16:creationId xmlns:a16="http://schemas.microsoft.com/office/drawing/2014/main" id="{0CDA8314-4D15-4F06-83E7-843419021600}"/>
            </a:ext>
          </a:extLst>
        </xdr:cNvPr>
        <xdr:cNvPicPr>
          <a:picLocks noChangeAspect="1"/>
        </xdr:cNvPicPr>
      </xdr:nvPicPr>
      <xdr:blipFill>
        <a:blip xmlns:r="http://schemas.openxmlformats.org/officeDocument/2006/relationships" r:embed="rId11"/>
        <a:stretch>
          <a:fillRect/>
        </a:stretch>
      </xdr:blipFill>
      <xdr:spPr>
        <a:xfrm>
          <a:off x="230981" y="952499"/>
          <a:ext cx="3823812" cy="1438095"/>
        </a:xfrm>
        <a:prstGeom prst="rect">
          <a:avLst/>
        </a:prstGeom>
      </xdr:spPr>
    </xdr:pic>
    <xdr:clientData/>
  </xdr:twoCellAnchor>
  <xdr:twoCellAnchor editAs="oneCell">
    <xdr:from>
      <xdr:col>4</xdr:col>
      <xdr:colOff>1155607</xdr:colOff>
      <xdr:row>98</xdr:row>
      <xdr:rowOff>34318</xdr:rowOff>
    </xdr:from>
    <xdr:to>
      <xdr:col>7</xdr:col>
      <xdr:colOff>340421</xdr:colOff>
      <xdr:row>107</xdr:row>
      <xdr:rowOff>53183</xdr:rowOff>
    </xdr:to>
    <xdr:pic>
      <xdr:nvPicPr>
        <xdr:cNvPr id="31" name="Picture 30">
          <a:extLst>
            <a:ext uri="{FF2B5EF4-FFF2-40B4-BE49-F238E27FC236}">
              <a16:creationId xmlns:a16="http://schemas.microsoft.com/office/drawing/2014/main" id="{67148402-A302-4DEC-8C43-0D281E82C6EC}"/>
            </a:ext>
          </a:extLst>
        </xdr:cNvPr>
        <xdr:cNvPicPr>
          <a:picLocks noChangeAspect="1"/>
        </xdr:cNvPicPr>
      </xdr:nvPicPr>
      <xdr:blipFill>
        <a:blip xmlns:r="http://schemas.openxmlformats.org/officeDocument/2006/relationships" r:embed="rId12"/>
        <a:stretch>
          <a:fillRect/>
        </a:stretch>
      </xdr:blipFill>
      <xdr:spPr>
        <a:xfrm>
          <a:off x="4730283" y="21078965"/>
          <a:ext cx="9807991" cy="1430806"/>
        </a:xfrm>
        <a:prstGeom prst="rect">
          <a:avLst/>
        </a:prstGeom>
      </xdr:spPr>
    </xdr:pic>
    <xdr:clientData/>
  </xdr:twoCellAnchor>
  <xdr:twoCellAnchor editAs="oneCell">
    <xdr:from>
      <xdr:col>4</xdr:col>
      <xdr:colOff>1143703</xdr:colOff>
      <xdr:row>107</xdr:row>
      <xdr:rowOff>134473</xdr:rowOff>
    </xdr:from>
    <xdr:to>
      <xdr:col>5</xdr:col>
      <xdr:colOff>549483</xdr:colOff>
      <xdr:row>128</xdr:row>
      <xdr:rowOff>0</xdr:rowOff>
    </xdr:to>
    <xdr:pic>
      <xdr:nvPicPr>
        <xdr:cNvPr id="32" name="Picture 31">
          <a:extLst>
            <a:ext uri="{FF2B5EF4-FFF2-40B4-BE49-F238E27FC236}">
              <a16:creationId xmlns:a16="http://schemas.microsoft.com/office/drawing/2014/main" id="{80DBE8B6-4559-422C-A3A4-E21C92A89CD3}"/>
            </a:ext>
          </a:extLst>
        </xdr:cNvPr>
        <xdr:cNvPicPr>
          <a:picLocks noChangeAspect="1"/>
        </xdr:cNvPicPr>
      </xdr:nvPicPr>
      <xdr:blipFill>
        <a:blip xmlns:r="http://schemas.openxmlformats.org/officeDocument/2006/relationships" r:embed="rId13"/>
        <a:stretch>
          <a:fillRect/>
        </a:stretch>
      </xdr:blipFill>
      <xdr:spPr>
        <a:xfrm>
          <a:off x="4718379" y="22591061"/>
          <a:ext cx="2083986" cy="3227292"/>
        </a:xfrm>
        <a:prstGeom prst="rect">
          <a:avLst/>
        </a:prstGeom>
      </xdr:spPr>
    </xdr:pic>
    <xdr:clientData/>
  </xdr:twoCellAnchor>
  <xdr:twoCellAnchor editAs="oneCell">
    <xdr:from>
      <xdr:col>1</xdr:col>
      <xdr:colOff>0</xdr:colOff>
      <xdr:row>130</xdr:row>
      <xdr:rowOff>0</xdr:rowOff>
    </xdr:from>
    <xdr:to>
      <xdr:col>4</xdr:col>
      <xdr:colOff>337663</xdr:colOff>
      <xdr:row>138</xdr:row>
      <xdr:rowOff>133171</xdr:rowOff>
    </xdr:to>
    <xdr:pic>
      <xdr:nvPicPr>
        <xdr:cNvPr id="34" name="Picture 33">
          <a:extLst>
            <a:ext uri="{FF2B5EF4-FFF2-40B4-BE49-F238E27FC236}">
              <a16:creationId xmlns:a16="http://schemas.microsoft.com/office/drawing/2014/main" id="{8A01FD81-ADBC-4DEB-AEED-8212752103A4}"/>
            </a:ext>
          </a:extLst>
        </xdr:cNvPr>
        <xdr:cNvPicPr>
          <a:picLocks noChangeAspect="1"/>
        </xdr:cNvPicPr>
      </xdr:nvPicPr>
      <xdr:blipFill>
        <a:blip xmlns:r="http://schemas.openxmlformats.org/officeDocument/2006/relationships" r:embed="rId14"/>
        <a:stretch>
          <a:fillRect/>
        </a:stretch>
      </xdr:blipFill>
      <xdr:spPr>
        <a:xfrm>
          <a:off x="219075" y="7048500"/>
          <a:ext cx="3814288" cy="1428571"/>
        </a:xfrm>
        <a:prstGeom prst="rect">
          <a:avLst/>
        </a:prstGeom>
      </xdr:spPr>
    </xdr:pic>
    <xdr:clientData/>
  </xdr:twoCellAnchor>
  <xdr:twoCellAnchor editAs="oneCell">
    <xdr:from>
      <xdr:col>5</xdr:col>
      <xdr:colOff>135886</xdr:colOff>
      <xdr:row>142</xdr:row>
      <xdr:rowOff>125367</xdr:rowOff>
    </xdr:from>
    <xdr:to>
      <xdr:col>5</xdr:col>
      <xdr:colOff>2643600</xdr:colOff>
      <xdr:row>158</xdr:row>
      <xdr:rowOff>63734</xdr:rowOff>
    </xdr:to>
    <xdr:pic>
      <xdr:nvPicPr>
        <xdr:cNvPr id="35" name="Picture 34">
          <a:extLst>
            <a:ext uri="{FF2B5EF4-FFF2-40B4-BE49-F238E27FC236}">
              <a16:creationId xmlns:a16="http://schemas.microsoft.com/office/drawing/2014/main" id="{5CB6FE20-B18C-4190-87F1-4798DA109BAC}"/>
            </a:ext>
          </a:extLst>
        </xdr:cNvPr>
        <xdr:cNvPicPr>
          <a:picLocks noChangeAspect="1"/>
        </xdr:cNvPicPr>
      </xdr:nvPicPr>
      <xdr:blipFill>
        <a:blip xmlns:r="http://schemas.openxmlformats.org/officeDocument/2006/relationships" r:embed="rId1"/>
        <a:stretch>
          <a:fillRect/>
        </a:stretch>
      </xdr:blipFill>
      <xdr:spPr>
        <a:xfrm>
          <a:off x="6388768" y="28207308"/>
          <a:ext cx="2507714" cy="2448485"/>
        </a:xfrm>
        <a:prstGeom prst="rect">
          <a:avLst/>
        </a:prstGeom>
      </xdr:spPr>
    </xdr:pic>
    <xdr:clientData/>
  </xdr:twoCellAnchor>
  <xdr:twoCellAnchor editAs="oneCell">
    <xdr:from>
      <xdr:col>4</xdr:col>
      <xdr:colOff>102269</xdr:colOff>
      <xdr:row>142</xdr:row>
      <xdr:rowOff>125367</xdr:rowOff>
    </xdr:from>
    <xdr:to>
      <xdr:col>4</xdr:col>
      <xdr:colOff>2576388</xdr:colOff>
      <xdr:row>158</xdr:row>
      <xdr:rowOff>51599</xdr:rowOff>
    </xdr:to>
    <xdr:pic>
      <xdr:nvPicPr>
        <xdr:cNvPr id="36" name="Picture 35">
          <a:extLst>
            <a:ext uri="{FF2B5EF4-FFF2-40B4-BE49-F238E27FC236}">
              <a16:creationId xmlns:a16="http://schemas.microsoft.com/office/drawing/2014/main" id="{BA39D9C9-2F0C-4FC8-8555-5A64AE20C8DF}"/>
            </a:ext>
          </a:extLst>
        </xdr:cNvPr>
        <xdr:cNvPicPr>
          <a:picLocks noChangeAspect="1"/>
        </xdr:cNvPicPr>
      </xdr:nvPicPr>
      <xdr:blipFill>
        <a:blip xmlns:r="http://schemas.openxmlformats.org/officeDocument/2006/relationships" r:embed="rId2"/>
        <a:stretch>
          <a:fillRect/>
        </a:stretch>
      </xdr:blipFill>
      <xdr:spPr>
        <a:xfrm>
          <a:off x="3676945" y="28207308"/>
          <a:ext cx="2474119" cy="2436350"/>
        </a:xfrm>
        <a:prstGeom prst="rect">
          <a:avLst/>
        </a:prstGeom>
      </xdr:spPr>
    </xdr:pic>
    <xdr:clientData/>
  </xdr:twoCellAnchor>
  <xdr:twoCellAnchor editAs="oneCell">
    <xdr:from>
      <xdr:col>6</xdr:col>
      <xdr:colOff>102268</xdr:colOff>
      <xdr:row>142</xdr:row>
      <xdr:rowOff>69338</xdr:rowOff>
    </xdr:from>
    <xdr:to>
      <xdr:col>6</xdr:col>
      <xdr:colOff>2625552</xdr:colOff>
      <xdr:row>158</xdr:row>
      <xdr:rowOff>7841</xdr:rowOff>
    </xdr:to>
    <xdr:pic>
      <xdr:nvPicPr>
        <xdr:cNvPr id="37" name="Picture 36">
          <a:extLst>
            <a:ext uri="{FF2B5EF4-FFF2-40B4-BE49-F238E27FC236}">
              <a16:creationId xmlns:a16="http://schemas.microsoft.com/office/drawing/2014/main" id="{71D74F8C-FA92-4643-AB5A-8EA72FE51790}"/>
            </a:ext>
          </a:extLst>
        </xdr:cNvPr>
        <xdr:cNvPicPr>
          <a:picLocks noChangeAspect="1"/>
        </xdr:cNvPicPr>
      </xdr:nvPicPr>
      <xdr:blipFill>
        <a:blip xmlns:r="http://schemas.openxmlformats.org/officeDocument/2006/relationships" r:embed="rId9"/>
        <a:stretch>
          <a:fillRect/>
        </a:stretch>
      </xdr:blipFill>
      <xdr:spPr>
        <a:xfrm>
          <a:off x="11061621" y="28151279"/>
          <a:ext cx="2523284" cy="2448621"/>
        </a:xfrm>
        <a:prstGeom prst="rect">
          <a:avLst/>
        </a:prstGeom>
      </xdr:spPr>
    </xdr:pic>
    <xdr:clientData/>
  </xdr:twoCellAnchor>
  <xdr:twoCellAnchor editAs="oneCell">
    <xdr:from>
      <xdr:col>7</xdr:col>
      <xdr:colOff>147792</xdr:colOff>
      <xdr:row>142</xdr:row>
      <xdr:rowOff>80543</xdr:rowOff>
    </xdr:from>
    <xdr:to>
      <xdr:col>10</xdr:col>
      <xdr:colOff>50998</xdr:colOff>
      <xdr:row>158</xdr:row>
      <xdr:rowOff>30816</xdr:rowOff>
    </xdr:to>
    <xdr:pic>
      <xdr:nvPicPr>
        <xdr:cNvPr id="38" name="Picture 37">
          <a:extLst>
            <a:ext uri="{FF2B5EF4-FFF2-40B4-BE49-F238E27FC236}">
              <a16:creationId xmlns:a16="http://schemas.microsoft.com/office/drawing/2014/main" id="{FF5EB669-05CA-4227-BDC0-C0D6D979CB2F}"/>
            </a:ext>
          </a:extLst>
        </xdr:cNvPr>
        <xdr:cNvPicPr>
          <a:picLocks noChangeAspect="1"/>
        </xdr:cNvPicPr>
      </xdr:nvPicPr>
      <xdr:blipFill>
        <a:blip xmlns:r="http://schemas.openxmlformats.org/officeDocument/2006/relationships" r:embed="rId10"/>
        <a:stretch>
          <a:fillRect/>
        </a:stretch>
      </xdr:blipFill>
      <xdr:spPr>
        <a:xfrm>
          <a:off x="14345645" y="28162484"/>
          <a:ext cx="2525382" cy="2460391"/>
        </a:xfrm>
        <a:prstGeom prst="rect">
          <a:avLst/>
        </a:prstGeom>
      </xdr:spPr>
    </xdr:pic>
    <xdr:clientData/>
  </xdr:twoCellAnchor>
  <xdr:twoCellAnchor editAs="oneCell">
    <xdr:from>
      <xdr:col>1</xdr:col>
      <xdr:colOff>23824</xdr:colOff>
      <xdr:row>143</xdr:row>
      <xdr:rowOff>35720</xdr:rowOff>
    </xdr:from>
    <xdr:to>
      <xdr:col>3</xdr:col>
      <xdr:colOff>1209688</xdr:colOff>
      <xdr:row>158</xdr:row>
      <xdr:rowOff>126208</xdr:rowOff>
    </xdr:to>
    <xdr:pic>
      <xdr:nvPicPr>
        <xdr:cNvPr id="39" name="Picture 38">
          <a:extLst>
            <a:ext uri="{FF2B5EF4-FFF2-40B4-BE49-F238E27FC236}">
              <a16:creationId xmlns:a16="http://schemas.microsoft.com/office/drawing/2014/main" id="{D7431038-B1FE-4F12-9D37-6EE95FCD9B51}"/>
            </a:ext>
          </a:extLst>
        </xdr:cNvPr>
        <xdr:cNvPicPr>
          <a:picLocks noChangeAspect="1"/>
        </xdr:cNvPicPr>
      </xdr:nvPicPr>
      <xdr:blipFill>
        <a:blip xmlns:r="http://schemas.openxmlformats.org/officeDocument/2006/relationships" r:embed="rId3"/>
        <a:stretch>
          <a:fillRect/>
        </a:stretch>
      </xdr:blipFill>
      <xdr:spPr>
        <a:xfrm>
          <a:off x="242899" y="9560720"/>
          <a:ext cx="2462214" cy="2519364"/>
        </a:xfrm>
        <a:prstGeom prst="rect">
          <a:avLst/>
        </a:prstGeom>
      </xdr:spPr>
    </xdr:pic>
    <xdr:clientData/>
  </xdr:twoCellAnchor>
  <xdr:twoCellAnchor>
    <xdr:from>
      <xdr:col>4</xdr:col>
      <xdr:colOff>1299882</xdr:colOff>
      <xdr:row>129</xdr:row>
      <xdr:rowOff>134470</xdr:rowOff>
    </xdr:from>
    <xdr:to>
      <xdr:col>7</xdr:col>
      <xdr:colOff>449682</xdr:colOff>
      <xdr:row>139</xdr:row>
      <xdr:rowOff>5977</xdr:rowOff>
    </xdr:to>
    <xdr:grpSp>
      <xdr:nvGrpSpPr>
        <xdr:cNvPr id="49" name="Group 48">
          <a:extLst>
            <a:ext uri="{FF2B5EF4-FFF2-40B4-BE49-F238E27FC236}">
              <a16:creationId xmlns:a16="http://schemas.microsoft.com/office/drawing/2014/main" id="{36AA58F0-F4BA-45E4-91D4-5C779BC58FD2}"/>
            </a:ext>
          </a:extLst>
        </xdr:cNvPr>
        <xdr:cNvGrpSpPr/>
      </xdr:nvGrpSpPr>
      <xdr:grpSpPr>
        <a:xfrm>
          <a:off x="4874558" y="24361588"/>
          <a:ext cx="9772977" cy="1440330"/>
          <a:chOff x="15161559" y="26165735"/>
          <a:chExt cx="9772977" cy="1440330"/>
        </a:xfrm>
      </xdr:grpSpPr>
      <xdr:pic>
        <xdr:nvPicPr>
          <xdr:cNvPr id="33" name="Picture 32">
            <a:extLst>
              <a:ext uri="{FF2B5EF4-FFF2-40B4-BE49-F238E27FC236}">
                <a16:creationId xmlns:a16="http://schemas.microsoft.com/office/drawing/2014/main" id="{CDF4B87B-D9C9-4BA8-BF6A-399DF2C2D846}"/>
              </a:ext>
            </a:extLst>
          </xdr:cNvPr>
          <xdr:cNvPicPr>
            <a:picLocks noChangeAspect="1"/>
          </xdr:cNvPicPr>
        </xdr:nvPicPr>
        <xdr:blipFill>
          <a:blip xmlns:r="http://schemas.openxmlformats.org/officeDocument/2006/relationships" r:embed="rId15"/>
          <a:stretch>
            <a:fillRect/>
          </a:stretch>
        </xdr:blipFill>
        <xdr:spPr>
          <a:xfrm>
            <a:off x="15161559" y="26165735"/>
            <a:ext cx="9772977" cy="1440330"/>
          </a:xfrm>
          <a:prstGeom prst="rect">
            <a:avLst/>
          </a:prstGeom>
        </xdr:spPr>
      </xdr:pic>
      <xdr:sp macro="" textlink="">
        <xdr:nvSpPr>
          <xdr:cNvPr id="40" name="Rectangle 39">
            <a:extLst>
              <a:ext uri="{FF2B5EF4-FFF2-40B4-BE49-F238E27FC236}">
                <a16:creationId xmlns:a16="http://schemas.microsoft.com/office/drawing/2014/main" id="{87D6A173-D6F8-4D62-B2F5-1676F2474589}"/>
              </a:ext>
            </a:extLst>
          </xdr:cNvPr>
          <xdr:cNvSpPr/>
        </xdr:nvSpPr>
        <xdr:spPr>
          <a:xfrm>
            <a:off x="15190129" y="26893268"/>
            <a:ext cx="309563" cy="2304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97B8ED77-1113-4D5B-AE32-83AA835A1FAF}"/>
              </a:ext>
            </a:extLst>
          </xdr:cNvPr>
          <xdr:cNvSpPr/>
        </xdr:nvSpPr>
        <xdr:spPr>
          <a:xfrm>
            <a:off x="15187751" y="26638756"/>
            <a:ext cx="309563" cy="2640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D9E6CB1D-19C9-45F6-B4F3-140720BCC78A}"/>
              </a:ext>
            </a:extLst>
          </xdr:cNvPr>
          <xdr:cNvSpPr/>
        </xdr:nvSpPr>
        <xdr:spPr>
          <a:xfrm>
            <a:off x="15185373" y="26405954"/>
            <a:ext cx="309563" cy="2354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3" name="Straight Arrow Connector 42">
            <a:extLst>
              <a:ext uri="{FF2B5EF4-FFF2-40B4-BE49-F238E27FC236}">
                <a16:creationId xmlns:a16="http://schemas.microsoft.com/office/drawing/2014/main" id="{0CD82187-8D32-4983-89BB-1C127D7BB3F9}"/>
              </a:ext>
            </a:extLst>
          </xdr:cNvPr>
          <xdr:cNvCxnSpPr>
            <a:stCxn id="42" idx="3"/>
          </xdr:cNvCxnSpPr>
        </xdr:nvCxnSpPr>
        <xdr:spPr>
          <a:xfrm flipV="1">
            <a:off x="15494936" y="26519969"/>
            <a:ext cx="621780" cy="119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CB748FD-59B0-4EF8-B462-C77333FC0551}"/>
              </a:ext>
            </a:extLst>
          </xdr:cNvPr>
          <xdr:cNvCxnSpPr/>
        </xdr:nvCxnSpPr>
        <xdr:spPr>
          <a:xfrm flipV="1">
            <a:off x="15504464" y="26769717"/>
            <a:ext cx="621780" cy="119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id="{B1EA05C9-09CD-40F5-A13F-468573D29C6D}"/>
              </a:ext>
            </a:extLst>
          </xdr:cNvPr>
          <xdr:cNvCxnSpPr/>
        </xdr:nvCxnSpPr>
        <xdr:spPr>
          <a:xfrm flipV="1">
            <a:off x="15502086" y="26997754"/>
            <a:ext cx="621780" cy="119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6" name="TextBox 45">
            <a:extLst>
              <a:ext uri="{FF2B5EF4-FFF2-40B4-BE49-F238E27FC236}">
                <a16:creationId xmlns:a16="http://schemas.microsoft.com/office/drawing/2014/main" id="{EBB56C0E-A9F4-4971-B51C-E61205B59837}"/>
              </a:ext>
            </a:extLst>
          </xdr:cNvPr>
          <xdr:cNvSpPr txBox="1"/>
        </xdr:nvSpPr>
        <xdr:spPr>
          <a:xfrm>
            <a:off x="16176247" y="26422619"/>
            <a:ext cx="7716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VLAN Min</a:t>
            </a:r>
          </a:p>
        </xdr:txBody>
      </xdr:sp>
      <xdr:sp macro="" textlink="">
        <xdr:nvSpPr>
          <xdr:cNvPr id="47" name="TextBox 46">
            <a:extLst>
              <a:ext uri="{FF2B5EF4-FFF2-40B4-BE49-F238E27FC236}">
                <a16:creationId xmlns:a16="http://schemas.microsoft.com/office/drawing/2014/main" id="{9E1241EC-42CF-4065-BF8D-A0591C179B67}"/>
              </a:ext>
            </a:extLst>
          </xdr:cNvPr>
          <xdr:cNvSpPr txBox="1"/>
        </xdr:nvSpPr>
        <xdr:spPr>
          <a:xfrm>
            <a:off x="16185775" y="26650655"/>
            <a:ext cx="795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VLAN Max</a:t>
            </a:r>
          </a:p>
        </xdr:txBody>
      </xdr:sp>
      <xdr:sp macro="" textlink="">
        <xdr:nvSpPr>
          <xdr:cNvPr id="48" name="TextBox 47">
            <a:extLst>
              <a:ext uri="{FF2B5EF4-FFF2-40B4-BE49-F238E27FC236}">
                <a16:creationId xmlns:a16="http://schemas.microsoft.com/office/drawing/2014/main" id="{F8C97F9E-0BB5-4C36-BF86-486D24999002}"/>
              </a:ext>
            </a:extLst>
          </xdr:cNvPr>
          <xdr:cNvSpPr txBox="1"/>
        </xdr:nvSpPr>
        <xdr:spPr>
          <a:xfrm>
            <a:off x="16195303" y="26924216"/>
            <a:ext cx="8882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0000"/>
                </a:solidFill>
              </a:rPr>
              <a:t>Last</a:t>
            </a:r>
            <a:r>
              <a:rPr lang="en-US" sz="1100" b="1" baseline="0">
                <a:solidFill>
                  <a:srgbClr val="FF0000"/>
                </a:solidFill>
              </a:rPr>
              <a:t> used ID</a:t>
            </a:r>
            <a:endParaRPr lang="en-US" sz="1100" b="1">
              <a:solidFill>
                <a:srgbClr val="FF0000"/>
              </a:solidFill>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145676</xdr:colOff>
      <xdr:row>9</xdr:row>
      <xdr:rowOff>510022</xdr:rowOff>
    </xdr:from>
    <xdr:to>
      <xdr:col>5</xdr:col>
      <xdr:colOff>2608089</xdr:colOff>
      <xdr:row>9</xdr:row>
      <xdr:rowOff>1727624</xdr:rowOff>
    </xdr:to>
    <xdr:pic>
      <xdr:nvPicPr>
        <xdr:cNvPr id="3" name="Picture 2">
          <a:extLst>
            <a:ext uri="{FF2B5EF4-FFF2-40B4-BE49-F238E27FC236}">
              <a16:creationId xmlns:a16="http://schemas.microsoft.com/office/drawing/2014/main" id="{595120AB-0BDD-44ED-BE23-2043A0904112}"/>
            </a:ext>
          </a:extLst>
        </xdr:cNvPr>
        <xdr:cNvPicPr>
          <a:picLocks noChangeAspect="1"/>
        </xdr:cNvPicPr>
      </xdr:nvPicPr>
      <xdr:blipFill>
        <a:blip xmlns:r="http://schemas.openxmlformats.org/officeDocument/2006/relationships" r:embed="rId1"/>
        <a:stretch>
          <a:fillRect/>
        </a:stretch>
      </xdr:blipFill>
      <xdr:spPr>
        <a:xfrm>
          <a:off x="6241676" y="1966787"/>
          <a:ext cx="2462413" cy="1217602"/>
        </a:xfrm>
        <a:prstGeom prst="rect">
          <a:avLst/>
        </a:prstGeom>
      </xdr:spPr>
    </xdr:pic>
    <xdr:clientData/>
  </xdr:twoCellAnchor>
  <xdr:twoCellAnchor editAs="oneCell">
    <xdr:from>
      <xdr:col>5</xdr:col>
      <xdr:colOff>112060</xdr:colOff>
      <xdr:row>12</xdr:row>
      <xdr:rowOff>549058</xdr:rowOff>
    </xdr:from>
    <xdr:to>
      <xdr:col>5</xdr:col>
      <xdr:colOff>2540855</xdr:colOff>
      <xdr:row>12</xdr:row>
      <xdr:rowOff>1750037</xdr:rowOff>
    </xdr:to>
    <xdr:pic>
      <xdr:nvPicPr>
        <xdr:cNvPr id="4" name="Picture 3">
          <a:extLst>
            <a:ext uri="{FF2B5EF4-FFF2-40B4-BE49-F238E27FC236}">
              <a16:creationId xmlns:a16="http://schemas.microsoft.com/office/drawing/2014/main" id="{DABFF841-1FBD-4B1B-ABB7-01A3729D800B}"/>
            </a:ext>
          </a:extLst>
        </xdr:cNvPr>
        <xdr:cNvPicPr>
          <a:picLocks noChangeAspect="1"/>
        </xdr:cNvPicPr>
      </xdr:nvPicPr>
      <xdr:blipFill>
        <a:blip xmlns:r="http://schemas.openxmlformats.org/officeDocument/2006/relationships" r:embed="rId2"/>
        <a:stretch>
          <a:fillRect/>
        </a:stretch>
      </xdr:blipFill>
      <xdr:spPr>
        <a:xfrm>
          <a:off x="6208060" y="4941764"/>
          <a:ext cx="2428795" cy="1200979"/>
        </a:xfrm>
        <a:prstGeom prst="rect">
          <a:avLst/>
        </a:prstGeom>
      </xdr:spPr>
    </xdr:pic>
    <xdr:clientData/>
  </xdr:twoCellAnchor>
  <xdr:twoCellAnchor editAs="oneCell">
    <xdr:from>
      <xdr:col>5</xdr:col>
      <xdr:colOff>134470</xdr:colOff>
      <xdr:row>15</xdr:row>
      <xdr:rowOff>509650</xdr:rowOff>
    </xdr:from>
    <xdr:to>
      <xdr:col>5</xdr:col>
      <xdr:colOff>2529649</xdr:colOff>
      <xdr:row>15</xdr:row>
      <xdr:rowOff>1694007</xdr:rowOff>
    </xdr:to>
    <xdr:pic>
      <xdr:nvPicPr>
        <xdr:cNvPr id="5" name="Picture 4">
          <a:extLst>
            <a:ext uri="{FF2B5EF4-FFF2-40B4-BE49-F238E27FC236}">
              <a16:creationId xmlns:a16="http://schemas.microsoft.com/office/drawing/2014/main" id="{A6B30810-540D-4B73-A057-D1B4260E8182}"/>
            </a:ext>
          </a:extLst>
        </xdr:cNvPr>
        <xdr:cNvPicPr>
          <a:picLocks noChangeAspect="1"/>
        </xdr:cNvPicPr>
      </xdr:nvPicPr>
      <xdr:blipFill>
        <a:blip xmlns:r="http://schemas.openxmlformats.org/officeDocument/2006/relationships" r:embed="rId3"/>
        <a:stretch>
          <a:fillRect/>
        </a:stretch>
      </xdr:blipFill>
      <xdr:spPr>
        <a:xfrm>
          <a:off x="6230470" y="7838297"/>
          <a:ext cx="2395179" cy="11843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168088</xdr:colOff>
      <xdr:row>9</xdr:row>
      <xdr:rowOff>212912</xdr:rowOff>
    </xdr:from>
    <xdr:to>
      <xdr:col>5</xdr:col>
      <xdr:colOff>2678207</xdr:colOff>
      <xdr:row>9</xdr:row>
      <xdr:rowOff>1787889</xdr:rowOff>
    </xdr:to>
    <xdr:pic>
      <xdr:nvPicPr>
        <xdr:cNvPr id="3" name="Picture 2">
          <a:extLst>
            <a:ext uri="{FF2B5EF4-FFF2-40B4-BE49-F238E27FC236}">
              <a16:creationId xmlns:a16="http://schemas.microsoft.com/office/drawing/2014/main" id="{04060743-DECF-43B2-AB85-3184CF98444C}"/>
            </a:ext>
          </a:extLst>
        </xdr:cNvPr>
        <xdr:cNvPicPr>
          <a:picLocks noChangeAspect="1"/>
        </xdr:cNvPicPr>
      </xdr:nvPicPr>
      <xdr:blipFill>
        <a:blip xmlns:r="http://schemas.openxmlformats.org/officeDocument/2006/relationships" r:embed="rId1"/>
        <a:stretch>
          <a:fillRect/>
        </a:stretch>
      </xdr:blipFill>
      <xdr:spPr>
        <a:xfrm>
          <a:off x="5681382" y="1647265"/>
          <a:ext cx="2510119" cy="1574977"/>
        </a:xfrm>
        <a:prstGeom prst="rect">
          <a:avLst/>
        </a:prstGeom>
      </xdr:spPr>
    </xdr:pic>
    <xdr:clientData/>
  </xdr:twoCellAnchor>
  <xdr:twoCellAnchor editAs="oneCell">
    <xdr:from>
      <xdr:col>5</xdr:col>
      <xdr:colOff>168089</xdr:colOff>
      <xdr:row>10</xdr:row>
      <xdr:rowOff>521407</xdr:rowOff>
    </xdr:from>
    <xdr:to>
      <xdr:col>5</xdr:col>
      <xdr:colOff>3521025</xdr:colOff>
      <xdr:row>10</xdr:row>
      <xdr:rowOff>2410535</xdr:rowOff>
    </xdr:to>
    <xdr:pic>
      <xdr:nvPicPr>
        <xdr:cNvPr id="4" name="Picture 3">
          <a:extLst>
            <a:ext uri="{FF2B5EF4-FFF2-40B4-BE49-F238E27FC236}">
              <a16:creationId xmlns:a16="http://schemas.microsoft.com/office/drawing/2014/main" id="{2562E0C8-8EB2-41B9-89D7-498689E4C184}"/>
            </a:ext>
          </a:extLst>
        </xdr:cNvPr>
        <xdr:cNvPicPr>
          <a:picLocks noChangeAspect="1"/>
        </xdr:cNvPicPr>
      </xdr:nvPicPr>
      <xdr:blipFill>
        <a:blip xmlns:r="http://schemas.openxmlformats.org/officeDocument/2006/relationships" r:embed="rId2"/>
        <a:stretch>
          <a:fillRect/>
        </a:stretch>
      </xdr:blipFill>
      <xdr:spPr>
        <a:xfrm>
          <a:off x="5681383" y="3827142"/>
          <a:ext cx="3352936" cy="1889128"/>
        </a:xfrm>
        <a:prstGeom prst="rect">
          <a:avLst/>
        </a:prstGeom>
      </xdr:spPr>
    </xdr:pic>
    <xdr:clientData/>
  </xdr:twoCellAnchor>
  <xdr:twoCellAnchor editAs="oneCell">
    <xdr:from>
      <xdr:col>6</xdr:col>
      <xdr:colOff>56028</xdr:colOff>
      <xdr:row>17</xdr:row>
      <xdr:rowOff>933398</xdr:rowOff>
    </xdr:from>
    <xdr:to>
      <xdr:col>6</xdr:col>
      <xdr:colOff>2953321</xdr:colOff>
      <xdr:row>17</xdr:row>
      <xdr:rowOff>3567913</xdr:rowOff>
    </xdr:to>
    <xdr:pic>
      <xdr:nvPicPr>
        <xdr:cNvPr id="5" name="Picture 4">
          <a:extLst>
            <a:ext uri="{FF2B5EF4-FFF2-40B4-BE49-F238E27FC236}">
              <a16:creationId xmlns:a16="http://schemas.microsoft.com/office/drawing/2014/main" id="{C5FAB330-DF8E-4218-BFE9-28CE42BCAD49}"/>
            </a:ext>
          </a:extLst>
        </xdr:cNvPr>
        <xdr:cNvPicPr>
          <a:picLocks noChangeAspect="1"/>
        </xdr:cNvPicPr>
      </xdr:nvPicPr>
      <xdr:blipFill>
        <a:blip xmlns:r="http://schemas.openxmlformats.org/officeDocument/2006/relationships" r:embed="rId3"/>
        <a:stretch>
          <a:fillRect/>
        </a:stretch>
      </xdr:blipFill>
      <xdr:spPr>
        <a:xfrm>
          <a:off x="10275793" y="12161692"/>
          <a:ext cx="2897293" cy="2634515"/>
        </a:xfrm>
        <a:prstGeom prst="rect">
          <a:avLst/>
        </a:prstGeom>
      </xdr:spPr>
    </xdr:pic>
    <xdr:clientData/>
  </xdr:twoCellAnchor>
  <xdr:twoCellAnchor editAs="oneCell">
    <xdr:from>
      <xdr:col>6</xdr:col>
      <xdr:colOff>89646</xdr:colOff>
      <xdr:row>17</xdr:row>
      <xdr:rowOff>3772633</xdr:rowOff>
    </xdr:from>
    <xdr:to>
      <xdr:col>6</xdr:col>
      <xdr:colOff>3171263</xdr:colOff>
      <xdr:row>17</xdr:row>
      <xdr:rowOff>4975412</xdr:rowOff>
    </xdr:to>
    <xdr:pic>
      <xdr:nvPicPr>
        <xdr:cNvPr id="7" name="Picture 6">
          <a:extLst>
            <a:ext uri="{FF2B5EF4-FFF2-40B4-BE49-F238E27FC236}">
              <a16:creationId xmlns:a16="http://schemas.microsoft.com/office/drawing/2014/main" id="{7DB4C694-EF3B-4BFB-B369-AAE5F4C08F54}"/>
            </a:ext>
          </a:extLst>
        </xdr:cNvPr>
        <xdr:cNvPicPr>
          <a:picLocks noChangeAspect="1"/>
        </xdr:cNvPicPr>
      </xdr:nvPicPr>
      <xdr:blipFill rotWithShape="1">
        <a:blip xmlns:r="http://schemas.openxmlformats.org/officeDocument/2006/relationships" r:embed="rId4"/>
        <a:srcRect l="21881" r="22183" b="71039"/>
        <a:stretch/>
      </xdr:blipFill>
      <xdr:spPr>
        <a:xfrm>
          <a:off x="10309411" y="15000927"/>
          <a:ext cx="3081617" cy="1202779"/>
        </a:xfrm>
        <a:prstGeom prst="rect">
          <a:avLst/>
        </a:prstGeom>
      </xdr:spPr>
    </xdr:pic>
    <xdr:clientData/>
  </xdr:twoCellAnchor>
  <xdr:oneCellAnchor>
    <xdr:from>
      <xdr:col>10</xdr:col>
      <xdr:colOff>201705</xdr:colOff>
      <xdr:row>12</xdr:row>
      <xdr:rowOff>403413</xdr:rowOff>
    </xdr:from>
    <xdr:ext cx="3408839" cy="1994646"/>
    <xdr:pic>
      <xdr:nvPicPr>
        <xdr:cNvPr id="8" name="Picture 7">
          <a:extLst>
            <a:ext uri="{FF2B5EF4-FFF2-40B4-BE49-F238E27FC236}">
              <a16:creationId xmlns:a16="http://schemas.microsoft.com/office/drawing/2014/main" id="{2656B4E8-F432-4EAC-9E6C-3F1B4F119C72}"/>
            </a:ext>
          </a:extLst>
        </xdr:cNvPr>
        <xdr:cNvPicPr>
          <a:picLocks noChangeAspect="1"/>
        </xdr:cNvPicPr>
      </xdr:nvPicPr>
      <xdr:blipFill>
        <a:blip xmlns:r="http://schemas.openxmlformats.org/officeDocument/2006/relationships" r:embed="rId5"/>
        <a:stretch>
          <a:fillRect/>
        </a:stretch>
      </xdr:blipFill>
      <xdr:spPr>
        <a:xfrm>
          <a:off x="17738911" y="7575178"/>
          <a:ext cx="3408839" cy="1994646"/>
        </a:xfrm>
        <a:prstGeom prst="rect">
          <a:avLst/>
        </a:prstGeom>
      </xdr:spPr>
    </xdr:pic>
    <xdr:clientData/>
  </xdr:oneCellAnchor>
  <xdr:twoCellAnchor editAs="oneCell">
    <xdr:from>
      <xdr:col>10</xdr:col>
      <xdr:colOff>100854</xdr:colOff>
      <xdr:row>11</xdr:row>
      <xdr:rowOff>83244</xdr:rowOff>
    </xdr:from>
    <xdr:to>
      <xdr:col>11</xdr:col>
      <xdr:colOff>1429766</xdr:colOff>
      <xdr:row>11</xdr:row>
      <xdr:rowOff>1354497</xdr:rowOff>
    </xdr:to>
    <xdr:pic>
      <xdr:nvPicPr>
        <xdr:cNvPr id="2" name="Picture 1">
          <a:extLst>
            <a:ext uri="{FF2B5EF4-FFF2-40B4-BE49-F238E27FC236}">
              <a16:creationId xmlns:a16="http://schemas.microsoft.com/office/drawing/2014/main" id="{DF7FFE1A-AE22-42B9-A77B-12B078FCECBA}"/>
            </a:ext>
          </a:extLst>
        </xdr:cNvPr>
        <xdr:cNvPicPr>
          <a:picLocks noChangeAspect="1"/>
        </xdr:cNvPicPr>
      </xdr:nvPicPr>
      <xdr:blipFill>
        <a:blip xmlns:r="http://schemas.openxmlformats.org/officeDocument/2006/relationships" r:embed="rId6"/>
        <a:stretch>
          <a:fillRect/>
        </a:stretch>
      </xdr:blipFill>
      <xdr:spPr>
        <a:xfrm>
          <a:off x="17638060" y="5831862"/>
          <a:ext cx="2169353" cy="1271253"/>
        </a:xfrm>
        <a:prstGeom prst="rect">
          <a:avLst/>
        </a:prstGeom>
      </xdr:spPr>
    </xdr:pic>
    <xdr:clientData/>
  </xdr:twoCellAnchor>
  <xdr:twoCellAnchor editAs="oneCell">
    <xdr:from>
      <xdr:col>10</xdr:col>
      <xdr:colOff>208838</xdr:colOff>
      <xdr:row>19</xdr:row>
      <xdr:rowOff>355106</xdr:rowOff>
    </xdr:from>
    <xdr:to>
      <xdr:col>13</xdr:col>
      <xdr:colOff>581403</xdr:colOff>
      <xdr:row>20</xdr:row>
      <xdr:rowOff>873105</xdr:rowOff>
    </xdr:to>
    <xdr:pic>
      <xdr:nvPicPr>
        <xdr:cNvPr id="6" name="Picture 5">
          <a:extLst>
            <a:ext uri="{FF2B5EF4-FFF2-40B4-BE49-F238E27FC236}">
              <a16:creationId xmlns:a16="http://schemas.microsoft.com/office/drawing/2014/main" id="{A7E0E051-B633-43D3-9316-F3E604A70988}"/>
            </a:ext>
          </a:extLst>
        </xdr:cNvPr>
        <xdr:cNvPicPr>
          <a:picLocks noChangeAspect="1"/>
        </xdr:cNvPicPr>
      </xdr:nvPicPr>
      <xdr:blipFill>
        <a:blip xmlns:r="http://schemas.openxmlformats.org/officeDocument/2006/relationships" r:embed="rId7"/>
        <a:stretch>
          <a:fillRect/>
        </a:stretch>
      </xdr:blipFill>
      <xdr:spPr>
        <a:xfrm>
          <a:off x="17746044" y="19774900"/>
          <a:ext cx="3263683" cy="14929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mailto:f_5g_du@localhost%3E%20run%20./gets/get-o-ran-usermgmt.xml" TargetMode="External"/><Relationship Id="rId2" Type="http://schemas.openxmlformats.org/officeDocument/2006/relationships/hyperlink" Target="mailto:f_5g_du@localhost%3E%20run%20./edits/edit-o-ran-usermgmt_alt_maxuser.xml" TargetMode="External"/><Relationship Id="rId1" Type="http://schemas.openxmlformats.org/officeDocument/2006/relationships/hyperlink" Target="mailto:f_5g_du@localhost%3E%20run%20./gets/get-o-ran-usermgmt.xml" TargetMode="External"/><Relationship Id="rId5" Type="http://schemas.openxmlformats.org/officeDocument/2006/relationships/drawing" Target="../drawings/drawing9.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F81"/>
  <sheetViews>
    <sheetView workbookViewId="0">
      <selection activeCell="J11" sqref="J11"/>
    </sheetView>
  </sheetViews>
  <sheetFormatPr defaultColWidth="8.85546875" defaultRowHeight="12.75"/>
  <cols>
    <col min="1" max="1" width="2.5703125" style="1" customWidth="1"/>
    <col min="2" max="2" width="5.140625" style="1" customWidth="1"/>
    <col min="3" max="3" width="11.5703125" style="1" customWidth="1"/>
    <col min="4" max="4" width="15.140625" style="1" customWidth="1"/>
    <col min="5" max="5" width="13" style="1" customWidth="1"/>
    <col min="6" max="6" width="72.42578125" style="1" customWidth="1"/>
    <col min="7" max="16384" width="8.85546875" style="1"/>
  </cols>
  <sheetData>
    <row r="2" spans="2:6">
      <c r="B2" s="240"/>
      <c r="C2" s="240"/>
      <c r="D2" s="2" t="s">
        <v>0</v>
      </c>
      <c r="E2" s="240" t="s">
        <v>45</v>
      </c>
      <c r="F2" s="240"/>
    </row>
    <row r="3" spans="2:6">
      <c r="B3" s="240"/>
      <c r="C3" s="240"/>
      <c r="D3" s="2" t="s">
        <v>1</v>
      </c>
      <c r="E3" s="240" t="s">
        <v>678</v>
      </c>
      <c r="F3" s="240"/>
    </row>
    <row r="4" spans="2:6">
      <c r="B4" s="240"/>
      <c r="C4" s="240"/>
      <c r="D4" s="2" t="s">
        <v>2</v>
      </c>
      <c r="E4" s="240" t="s">
        <v>372</v>
      </c>
      <c r="F4" s="240"/>
    </row>
    <row r="6" spans="2:6" ht="18">
      <c r="B6" s="241" t="s">
        <v>3</v>
      </c>
      <c r="C6" s="241"/>
      <c r="D6" s="241"/>
      <c r="E6" s="241"/>
      <c r="F6" s="241"/>
    </row>
    <row r="7" spans="2:6">
      <c r="B7" s="3" t="s">
        <v>4</v>
      </c>
      <c r="C7" s="3" t="s">
        <v>5</v>
      </c>
      <c r="D7" s="3" t="s">
        <v>6</v>
      </c>
      <c r="E7" s="3" t="s">
        <v>7</v>
      </c>
      <c r="F7" s="3" t="s">
        <v>8</v>
      </c>
    </row>
    <row r="8" spans="2:6">
      <c r="B8" s="4">
        <v>1</v>
      </c>
      <c r="C8" s="5">
        <v>1</v>
      </c>
      <c r="D8" s="57">
        <v>44410</v>
      </c>
      <c r="E8" s="4" t="s">
        <v>372</v>
      </c>
      <c r="F8" s="6" t="s">
        <v>41</v>
      </c>
    </row>
    <row r="9" spans="2:6">
      <c r="B9" s="4">
        <v>2</v>
      </c>
      <c r="C9" s="5">
        <v>2</v>
      </c>
      <c r="D9" s="57">
        <v>44450</v>
      </c>
      <c r="E9" s="4" t="s">
        <v>372</v>
      </c>
      <c r="F9" s="6" t="s">
        <v>578</v>
      </c>
    </row>
    <row r="10" spans="2:6">
      <c r="B10" s="4">
        <v>3</v>
      </c>
      <c r="C10" s="5">
        <v>3</v>
      </c>
      <c r="D10" s="57">
        <v>44454</v>
      </c>
      <c r="E10" s="4" t="s">
        <v>372</v>
      </c>
      <c r="F10" s="7" t="s">
        <v>579</v>
      </c>
    </row>
    <row r="11" spans="2:6" ht="38.25">
      <c r="B11" s="207">
        <v>4</v>
      </c>
      <c r="C11" s="208">
        <v>4</v>
      </c>
      <c r="D11" s="209">
        <v>44502</v>
      </c>
      <c r="E11" s="207" t="s">
        <v>372</v>
      </c>
      <c r="F11" s="210" t="s">
        <v>679</v>
      </c>
    </row>
    <row r="12" spans="2:6">
      <c r="B12" s="4"/>
      <c r="C12" s="5"/>
      <c r="D12" s="57"/>
      <c r="E12" s="4"/>
      <c r="F12" s="4"/>
    </row>
    <row r="13" spans="2:6">
      <c r="B13" s="4"/>
      <c r="C13" s="5"/>
      <c r="D13" s="57"/>
      <c r="E13" s="4"/>
      <c r="F13" s="4"/>
    </row>
    <row r="14" spans="2:6">
      <c r="B14" s="4"/>
      <c r="C14" s="5"/>
      <c r="D14" s="57"/>
      <c r="E14" s="4"/>
      <c r="F14" s="4"/>
    </row>
    <row r="15" spans="2:6">
      <c r="B15" s="4"/>
      <c r="C15" s="5"/>
      <c r="D15" s="57"/>
      <c r="E15" s="4"/>
      <c r="F15" s="4"/>
    </row>
    <row r="16" spans="2:6">
      <c r="B16" s="4"/>
      <c r="C16" s="5"/>
      <c r="D16" s="57"/>
      <c r="E16" s="4"/>
      <c r="F16" s="4"/>
    </row>
    <row r="17" spans="2:6">
      <c r="B17" s="4"/>
      <c r="C17" s="5"/>
      <c r="D17" s="57"/>
      <c r="E17" s="4"/>
      <c r="F17" s="4"/>
    </row>
    <row r="18" spans="2:6">
      <c r="B18" s="4"/>
      <c r="C18" s="5"/>
      <c r="D18" s="57"/>
      <c r="E18" s="4"/>
      <c r="F18" s="4"/>
    </row>
    <row r="19" spans="2:6">
      <c r="B19" s="4"/>
      <c r="C19" s="5"/>
      <c r="D19" s="57"/>
      <c r="E19" s="4"/>
      <c r="F19" s="4"/>
    </row>
    <row r="20" spans="2:6">
      <c r="B20" s="4"/>
      <c r="C20" s="5"/>
      <c r="D20" s="57"/>
      <c r="E20" s="4"/>
      <c r="F20" s="4"/>
    </row>
    <row r="21" spans="2:6">
      <c r="B21" s="4"/>
      <c r="C21" s="5"/>
      <c r="D21" s="57"/>
      <c r="E21" s="4"/>
      <c r="F21" s="4"/>
    </row>
    <row r="22" spans="2:6">
      <c r="B22" s="4"/>
      <c r="C22" s="5"/>
      <c r="D22" s="57"/>
      <c r="E22" s="4"/>
      <c r="F22" s="4"/>
    </row>
    <row r="23" spans="2:6">
      <c r="B23" s="8"/>
      <c r="C23" s="9"/>
      <c r="D23" s="58"/>
      <c r="E23" s="8"/>
      <c r="F23" s="8"/>
    </row>
    <row r="24" spans="2:6">
      <c r="C24" s="10"/>
    </row>
    <row r="25" spans="2:6">
      <c r="C25" s="10"/>
    </row>
    <row r="26" spans="2:6">
      <c r="C26" s="10"/>
    </row>
    <row r="27" spans="2:6">
      <c r="C27" s="10"/>
    </row>
    <row r="28" spans="2:6">
      <c r="C28" s="10"/>
    </row>
    <row r="29" spans="2:6">
      <c r="C29" s="10"/>
    </row>
    <row r="30" spans="2:6">
      <c r="C30" s="10"/>
    </row>
    <row r="31" spans="2:6">
      <c r="C31" s="10"/>
    </row>
    <row r="32" spans="2:6">
      <c r="C32" s="10"/>
    </row>
    <row r="33" spans="3:3">
      <c r="C33" s="10"/>
    </row>
    <row r="34" spans="3:3">
      <c r="C34" s="10"/>
    </row>
    <row r="35" spans="3:3">
      <c r="C35" s="10"/>
    </row>
    <row r="36" spans="3:3">
      <c r="C36" s="10"/>
    </row>
    <row r="37" spans="3:3">
      <c r="C37" s="10"/>
    </row>
    <row r="38" spans="3:3">
      <c r="C38" s="10"/>
    </row>
    <row r="39" spans="3:3">
      <c r="C39" s="10"/>
    </row>
    <row r="40" spans="3:3">
      <c r="C40" s="10"/>
    </row>
    <row r="41" spans="3:3">
      <c r="C41" s="10"/>
    </row>
    <row r="42" spans="3:3">
      <c r="C42" s="10"/>
    </row>
    <row r="43" spans="3:3">
      <c r="C43" s="10"/>
    </row>
    <row r="44" spans="3:3">
      <c r="C44" s="10"/>
    </row>
    <row r="45" spans="3:3">
      <c r="C45" s="10"/>
    </row>
    <row r="46" spans="3:3">
      <c r="C46" s="10"/>
    </row>
    <row r="47" spans="3:3">
      <c r="C47" s="10"/>
    </row>
    <row r="48" spans="3:3">
      <c r="C48" s="10"/>
    </row>
    <row r="49" spans="3:3">
      <c r="C49" s="10"/>
    </row>
    <row r="50" spans="3:3">
      <c r="C50" s="10"/>
    </row>
    <row r="51" spans="3:3">
      <c r="C51" s="10"/>
    </row>
    <row r="52" spans="3:3">
      <c r="C52" s="10"/>
    </row>
    <row r="53" spans="3:3">
      <c r="C53" s="10"/>
    </row>
    <row r="54" spans="3:3">
      <c r="C54" s="10"/>
    </row>
    <row r="55" spans="3:3">
      <c r="C55" s="10"/>
    </row>
    <row r="56" spans="3:3">
      <c r="C56" s="10"/>
    </row>
    <row r="57" spans="3:3">
      <c r="C57" s="10"/>
    </row>
    <row r="58" spans="3:3">
      <c r="C58" s="10"/>
    </row>
    <row r="59" spans="3:3">
      <c r="C59" s="10"/>
    </row>
    <row r="60" spans="3:3">
      <c r="C60" s="10"/>
    </row>
    <row r="61" spans="3:3">
      <c r="C61" s="10"/>
    </row>
    <row r="62" spans="3:3">
      <c r="C62" s="10"/>
    </row>
    <row r="63" spans="3:3">
      <c r="C63" s="10"/>
    </row>
    <row r="64" spans="3:3">
      <c r="C64" s="10"/>
    </row>
    <row r="65" spans="3:3">
      <c r="C65" s="10"/>
    </row>
    <row r="66" spans="3:3">
      <c r="C66" s="10"/>
    </row>
    <row r="67" spans="3:3">
      <c r="C67" s="10"/>
    </row>
    <row r="68" spans="3:3">
      <c r="C68" s="10"/>
    </row>
    <row r="69" spans="3:3">
      <c r="C69" s="10"/>
    </row>
    <row r="70" spans="3:3">
      <c r="C70" s="10"/>
    </row>
    <row r="71" spans="3:3">
      <c r="C71" s="10"/>
    </row>
    <row r="72" spans="3:3">
      <c r="C72" s="10"/>
    </row>
    <row r="73" spans="3:3">
      <c r="C73" s="10"/>
    </row>
    <row r="74" spans="3:3">
      <c r="C74" s="10"/>
    </row>
    <row r="75" spans="3:3">
      <c r="C75" s="10"/>
    </row>
    <row r="76" spans="3:3">
      <c r="C76" s="10"/>
    </row>
    <row r="77" spans="3:3">
      <c r="C77" s="10"/>
    </row>
    <row r="78" spans="3:3">
      <c r="C78" s="10"/>
    </row>
    <row r="79" spans="3:3">
      <c r="C79" s="10"/>
    </row>
    <row r="80" spans="3:3">
      <c r="C80" s="10"/>
    </row>
    <row r="81" spans="3:3">
      <c r="C81" s="10"/>
    </row>
  </sheetData>
  <sheetProtection selectLockedCells="1" selectUnlockedCells="1"/>
  <mergeCells count="5">
    <mergeCell ref="B2:C4"/>
    <mergeCell ref="E2:F2"/>
    <mergeCell ref="E3:F3"/>
    <mergeCell ref="E4:F4"/>
    <mergeCell ref="B6:F6"/>
  </mergeCells>
  <printOptions horizontalCentered="1"/>
  <pageMargins left="0.19652777777777777" right="0.19652777777777777" top="0.78680555555555554" bottom="0.78611111111111109" header="0.51180555555555551" footer="0.51180555555555551"/>
  <pageSetup paperSize="9" firstPageNumber="0" fitToHeight="0" orientation="landscape" horizontalDpi="300" verticalDpi="300" r:id="rId1"/>
  <headerFooter alignWithMargins="0">
    <oddFooter>&amp;C&amp;9&amp;P</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R112"/>
  <sheetViews>
    <sheetView zoomScaleNormal="100" workbookViewId="0">
      <selection activeCell="O29" sqref="O29"/>
    </sheetView>
  </sheetViews>
  <sheetFormatPr defaultColWidth="8.85546875" defaultRowHeight="12.75"/>
  <cols>
    <col min="1" max="1" width="1.5703125" style="11" customWidth="1"/>
    <col min="2" max="2" width="23.28515625" style="11" customWidth="1"/>
    <col min="3" max="3" width="24.5703125" style="12" customWidth="1"/>
    <col min="4" max="4" width="5.28515625" style="12" customWidth="1"/>
    <col min="5" max="5" width="16" style="12" customWidth="1"/>
    <col min="6" max="6" width="53.28515625" style="12" customWidth="1"/>
    <col min="7" max="7" width="9" style="11" customWidth="1"/>
    <col min="8" max="8" width="11.5703125" style="11" customWidth="1"/>
    <col min="9" max="9" width="10.7109375" style="13" customWidth="1"/>
    <col min="10" max="10" width="12.5703125" style="11" customWidth="1"/>
    <col min="11" max="213" width="8.85546875" style="11" customWidth="1"/>
    <col min="214" max="214" width="1.5703125" style="11" customWidth="1"/>
    <col min="215" max="215" width="11.85546875" style="11" customWidth="1"/>
    <col min="216" max="216" width="19.28515625" style="11" customWidth="1"/>
    <col min="217" max="217" width="8.7109375" style="11" customWidth="1"/>
    <col min="218" max="218" width="3" style="11" customWidth="1"/>
    <col min="219" max="219" width="16.5703125" style="11" customWidth="1"/>
    <col min="220" max="220" width="7.28515625" style="11" customWidth="1"/>
    <col min="221" max="221" width="7" style="11" customWidth="1"/>
    <col min="222" max="222" width="9.140625" style="11" customWidth="1"/>
    <col min="223" max="223" width="6.28515625" style="11" customWidth="1"/>
    <col min="224" max="224" width="8.7109375" style="11" customWidth="1"/>
    <col min="225" max="225" width="6.28515625" style="11" customWidth="1"/>
    <col min="226" max="226" width="8.7109375" style="11" customWidth="1"/>
    <col min="227" max="227" width="6.28515625" style="11" customWidth="1"/>
    <col min="228" max="228" width="8.7109375" style="11" customWidth="1"/>
    <col min="229" max="16384" width="8.85546875" style="11"/>
  </cols>
  <sheetData>
    <row r="2" spans="2:18" ht="18">
      <c r="B2" s="14" t="s">
        <v>9</v>
      </c>
      <c r="C2" s="15"/>
      <c r="D2" s="15"/>
      <c r="E2" s="15"/>
      <c r="F2" s="15"/>
      <c r="G2" s="16"/>
      <c r="H2" s="17"/>
      <c r="I2" s="18"/>
    </row>
    <row r="3" spans="2:18" s="19" customFormat="1">
      <c r="B3" s="20"/>
      <c r="C3" s="21"/>
      <c r="D3" s="21"/>
      <c r="E3" s="21"/>
      <c r="F3" s="22"/>
      <c r="G3" s="20"/>
      <c r="I3" s="23"/>
    </row>
    <row r="4" spans="2:18" ht="26.25" customHeight="1">
      <c r="B4" s="254" t="s">
        <v>10</v>
      </c>
      <c r="C4" s="254"/>
      <c r="E4" s="255" t="s">
        <v>11</v>
      </c>
      <c r="F4" s="255"/>
      <c r="H4" s="24"/>
      <c r="I4" s="53" t="s">
        <v>42</v>
      </c>
      <c r="N4" s="11" t="s">
        <v>573</v>
      </c>
    </row>
    <row r="5" spans="2:18">
      <c r="B5" s="25" t="s">
        <v>0</v>
      </c>
      <c r="C5" s="105" t="str">
        <f>Cover!E2</f>
        <v>Artiza 5G</v>
      </c>
      <c r="E5" s="26" t="s">
        <v>12</v>
      </c>
      <c r="F5" s="27">
        <f>I5</f>
        <v>87</v>
      </c>
      <c r="H5" s="26" t="s">
        <v>12</v>
      </c>
      <c r="I5" s="28">
        <f>COUNTA($B$15:$B$20,$B$22:$B$36,B38:B42,B44:B45,B47:B72,B74:B76,B78:B79,B81:B82,B84:B85,B87:B91,B93:B99,B101:B112)</f>
        <v>87</v>
      </c>
      <c r="N5" s="11" t="s">
        <v>570</v>
      </c>
      <c r="P5" s="206" t="s">
        <v>676</v>
      </c>
    </row>
    <row r="6" spans="2:18">
      <c r="B6" s="26" t="s">
        <v>13</v>
      </c>
      <c r="C6" s="106"/>
      <c r="E6" s="26" t="s">
        <v>14</v>
      </c>
      <c r="F6" s="27">
        <f>SUM(I6:I6)</f>
        <v>81</v>
      </c>
      <c r="H6" s="26" t="s">
        <v>14</v>
      </c>
      <c r="I6" s="29">
        <f>SUM(I7:I8)</f>
        <v>81</v>
      </c>
      <c r="P6" s="125"/>
    </row>
    <row r="7" spans="2:18">
      <c r="B7" s="26" t="s">
        <v>15</v>
      </c>
      <c r="C7" s="107" t="s">
        <v>372</v>
      </c>
      <c r="E7" s="26" t="s">
        <v>16</v>
      </c>
      <c r="F7" s="27">
        <f>SUM(I7:I7)</f>
        <v>81</v>
      </c>
      <c r="H7" s="26" t="s">
        <v>16</v>
      </c>
      <c r="I7" s="28">
        <f>COUNTIF(I$15:I$210,"Passed")</f>
        <v>81</v>
      </c>
    </row>
    <row r="8" spans="2:18">
      <c r="B8" s="30" t="s">
        <v>17</v>
      </c>
      <c r="C8" s="57">
        <v>44502</v>
      </c>
      <c r="E8" s="26" t="s">
        <v>18</v>
      </c>
      <c r="F8" s="27">
        <f>SUM(I8:I8)</f>
        <v>0</v>
      </c>
      <c r="H8" s="26" t="s">
        <v>18</v>
      </c>
      <c r="I8" s="28">
        <f>COUNTIF(I$15:I$210,"Failed")</f>
        <v>0</v>
      </c>
      <c r="N8" s="11" t="s">
        <v>571</v>
      </c>
      <c r="Q8" s="206" t="s">
        <v>583</v>
      </c>
    </row>
    <row r="9" spans="2:18">
      <c r="B9" s="31"/>
      <c r="C9" s="32"/>
      <c r="D9" s="33"/>
      <c r="E9" s="26" t="s">
        <v>19</v>
      </c>
      <c r="F9" s="27">
        <f>SUM(I9:I9)</f>
        <v>1</v>
      </c>
      <c r="H9" s="26" t="s">
        <v>19</v>
      </c>
      <c r="I9" s="28">
        <f>COUNTIF(I$15:I$210,"Pending")</f>
        <v>1</v>
      </c>
      <c r="N9" s="126"/>
      <c r="O9" s="126"/>
      <c r="P9" s="126"/>
      <c r="Q9" s="11" t="s">
        <v>572</v>
      </c>
      <c r="R9" s="126"/>
    </row>
    <row r="10" spans="2:18">
      <c r="B10" s="31"/>
      <c r="C10" s="33"/>
      <c r="D10" s="33"/>
      <c r="E10" s="34" t="s">
        <v>20</v>
      </c>
      <c r="F10" s="27">
        <f>SUM(I10:I10)</f>
        <v>5</v>
      </c>
      <c r="H10" s="34" t="s">
        <v>20</v>
      </c>
      <c r="I10" s="28">
        <f>COUNTIF(I$15:I$210,"NOT RUN")</f>
        <v>5</v>
      </c>
      <c r="Q10" s="11" t="s">
        <v>582</v>
      </c>
    </row>
    <row r="11" spans="2:18" ht="27.75" thickBot="1">
      <c r="B11" s="35"/>
      <c r="C11" s="36"/>
      <c r="D11" s="36"/>
      <c r="E11" s="36"/>
      <c r="F11" s="36"/>
      <c r="G11" s="35"/>
      <c r="H11" s="35"/>
      <c r="I11" s="37"/>
    </row>
    <row r="12" spans="2:18" s="38" customFormat="1" ht="14.65" customHeight="1" thickBot="1">
      <c r="B12" s="256" t="s">
        <v>21</v>
      </c>
      <c r="C12" s="258" t="s">
        <v>22</v>
      </c>
      <c r="D12" s="258"/>
      <c r="E12" s="258"/>
      <c r="F12" s="258"/>
      <c r="G12" s="251" t="s">
        <v>23</v>
      </c>
      <c r="H12" s="253" t="s">
        <v>24</v>
      </c>
      <c r="I12" s="253"/>
      <c r="J12" s="253"/>
    </row>
    <row r="13" spans="2:18" s="38" customFormat="1" ht="13.5" thickBot="1">
      <c r="B13" s="257"/>
      <c r="C13" s="259"/>
      <c r="D13" s="259"/>
      <c r="E13" s="259"/>
      <c r="F13" s="259"/>
      <c r="G13" s="252"/>
      <c r="H13" s="50" t="s">
        <v>25</v>
      </c>
      <c r="I13" s="51" t="s">
        <v>43</v>
      </c>
      <c r="J13" s="52" t="s">
        <v>26</v>
      </c>
    </row>
    <row r="14" spans="2:18" ht="13.5" thickBot="1">
      <c r="B14" s="246" t="s">
        <v>396</v>
      </c>
      <c r="C14" s="247"/>
      <c r="D14" s="247"/>
      <c r="E14" s="247"/>
      <c r="F14" s="247"/>
      <c r="G14" s="247"/>
      <c r="H14" s="247"/>
      <c r="I14" s="247"/>
      <c r="J14" s="248"/>
    </row>
    <row r="15" spans="2:18" s="193" customFormat="1" ht="17.25" customHeight="1">
      <c r="B15" s="188" t="str">
        <f>'Login Dialog'!C10</f>
        <v>MT_LG_1</v>
      </c>
      <c r="C15" s="245" t="str">
        <f>VLOOKUP(Summary!B15,'Login Dialog'!$C$10:$G$276,2,0)</f>
        <v>Show error message when do not input password</v>
      </c>
      <c r="D15" s="245"/>
      <c r="E15" s="245"/>
      <c r="F15" s="245"/>
      <c r="G15" s="189" t="s">
        <v>27</v>
      </c>
      <c r="H15" s="190"/>
      <c r="I15" s="191" t="str">
        <f>IF(VLOOKUP(B15,'Login Dialog'!$C$10:$I$50,7,0)&lt;&gt;0,VLOOKUP(B15,'Login Dialog'!$C$10:$I$50,7,0),"")</f>
        <v>PASSED</v>
      </c>
      <c r="J15" s="192"/>
    </row>
    <row r="16" spans="2:18" s="193" customFormat="1" ht="17.25" customHeight="1">
      <c r="B16" s="188" t="str">
        <f>'Login Dialog'!C11</f>
        <v>MT_LG_2</v>
      </c>
      <c r="C16" s="245" t="str">
        <f>VLOOKUP(Summary!B16,'Login Dialog'!$C$10:$G$276,2,0)</f>
        <v>Show error message when input wrong password (differrent from [fjttool])</v>
      </c>
      <c r="D16" s="245"/>
      <c r="E16" s="245"/>
      <c r="F16" s="245"/>
      <c r="G16" s="189" t="s">
        <v>27</v>
      </c>
      <c r="H16" s="190"/>
      <c r="I16" s="194" t="str">
        <f>IF(VLOOKUP(B16,'Login Dialog'!$C$10:$I$50,7,0)&lt;&gt;0,VLOOKUP(B16,'Login Dialog'!$C$10:$I$50,7,0),"")</f>
        <v>PASSED</v>
      </c>
      <c r="J16" s="195"/>
    </row>
    <row r="17" spans="2:12" s="193" customFormat="1" ht="17.25" customHeight="1">
      <c r="B17" s="188" t="str">
        <f>'Login Dialog'!C12</f>
        <v>MT_LG_3</v>
      </c>
      <c r="C17" s="245" t="str">
        <f>VLOOKUP(Summary!B17,'Login Dialog'!$C$10:$G$276,2,0)</f>
        <v>Return to Login Dialog and focus to input textbox when cliking button OK on error message dialog</v>
      </c>
      <c r="D17" s="245"/>
      <c r="E17" s="245"/>
      <c r="F17" s="245"/>
      <c r="G17" s="189" t="s">
        <v>27</v>
      </c>
      <c r="H17" s="190"/>
      <c r="I17" s="196" t="str">
        <f>IF(VLOOKUP(B17,'Login Dialog'!$C$10:$I$50,7,0)&lt;&gt;0,VLOOKUP(B17,'Login Dialog'!$C$10:$I$50,7,0),"")</f>
        <v>PASSED</v>
      </c>
      <c r="J17" s="195"/>
    </row>
    <row r="18" spans="2:12" s="193" customFormat="1" ht="17.25" customHeight="1">
      <c r="B18" s="188" t="str">
        <f>'Login Dialog'!C13</f>
        <v>MT_LG_4</v>
      </c>
      <c r="C18" s="245" t="str">
        <f>VLOOKUP(Summary!B18,'Login Dialog'!$C$10:$G$276,2,0)</f>
        <v>Show Main Screen when input right password</v>
      </c>
      <c r="D18" s="245"/>
      <c r="E18" s="245"/>
      <c r="F18" s="245"/>
      <c r="G18" s="189" t="s">
        <v>27</v>
      </c>
      <c r="H18" s="190"/>
      <c r="I18" s="196" t="str">
        <f>IF(VLOOKUP(B18,'Login Dialog'!$C$10:$I$50,7,0)&lt;&gt;0,VLOOKUP(B18,'Login Dialog'!$C$10:$I$50,7,0),"")</f>
        <v>PASSED</v>
      </c>
      <c r="J18" s="195"/>
    </row>
    <row r="19" spans="2:12" s="193" customFormat="1" ht="17.25" customHeight="1">
      <c r="B19" s="188" t="str">
        <f>'Login Dialog'!C14</f>
        <v>MT_LG_5</v>
      </c>
      <c r="C19" s="245" t="str">
        <f>VLOOKUP(Summary!B19,'Login Dialog'!$C$10:$G$276,2,0)</f>
        <v>Exit Login Dialog by clicking  [x]</v>
      </c>
      <c r="D19" s="245"/>
      <c r="E19" s="245"/>
      <c r="F19" s="245"/>
      <c r="G19" s="189" t="s">
        <v>27</v>
      </c>
      <c r="H19" s="190"/>
      <c r="I19" s="197" t="str">
        <f>IF(VLOOKUP(B19,'Login Dialog'!$C$10:$I$50,7,0)&lt;&gt;0,VLOOKUP(B19,'Login Dialog'!$C$10:$I$50,7,0),"")</f>
        <v>PASSED</v>
      </c>
      <c r="J19" s="195"/>
    </row>
    <row r="20" spans="2:12" s="193" customFormat="1" ht="17.25" customHeight="1" thickBot="1">
      <c r="B20" s="188" t="str">
        <f>'Login Dialog'!C15</f>
        <v>MT_LG_6</v>
      </c>
      <c r="C20" s="245" t="str">
        <f>VLOOKUP(Summary!B20,'Login Dialog'!$C$10:$G$276,2,0)</f>
        <v>Exit Login Dialog by clicking button [Exit]</v>
      </c>
      <c r="D20" s="245"/>
      <c r="E20" s="245"/>
      <c r="F20" s="245"/>
      <c r="G20" s="189" t="s">
        <v>27</v>
      </c>
      <c r="H20" s="190"/>
      <c r="I20" s="198" t="str">
        <f>IF(VLOOKUP(B20,'Login Dialog'!$C$10:$I$50,7,0)&lt;&gt;0,VLOOKUP(B20,'Login Dialog'!$C$10:$I$50,7,0),"")</f>
        <v>PASSED</v>
      </c>
      <c r="J20" s="195"/>
    </row>
    <row r="21" spans="2:12" ht="17.25" customHeight="1" thickBot="1">
      <c r="B21" s="246" t="s">
        <v>395</v>
      </c>
      <c r="C21" s="247"/>
      <c r="D21" s="247"/>
      <c r="E21" s="247"/>
      <c r="F21" s="247"/>
      <c r="G21" s="247"/>
      <c r="H21" s="247"/>
      <c r="I21" s="247"/>
      <c r="J21" s="248"/>
    </row>
    <row r="22" spans="2:12" s="39" customFormat="1" ht="17.25" customHeight="1">
      <c r="B22" s="40" t="str">
        <f>'Main Screen'!C10</f>
        <v>MT_MS_1</v>
      </c>
      <c r="C22" s="242" t="str">
        <f>VLOOKUP(Summary!B22,'Main Screen'!$C$9:$G$220,2,0)</f>
        <v>Start connection with 6 units</v>
      </c>
      <c r="D22" s="242"/>
      <c r="E22" s="242"/>
      <c r="F22" s="242"/>
      <c r="G22" s="41" t="s">
        <v>27</v>
      </c>
      <c r="H22" s="42"/>
      <c r="I22" s="127" t="str">
        <f>IF(VLOOKUP(B22,'Main Screen'!$C$9:$I$54,7,0)&lt;&gt;0,VLOOKUP(B22,'Main Screen'!$C$9:$I$54,7,0),"")</f>
        <v>PASSED</v>
      </c>
      <c r="J22" s="55"/>
    </row>
    <row r="23" spans="2:12" s="39" customFormat="1" ht="17.25" customHeight="1">
      <c r="B23" s="40" t="str">
        <f>'Main Screen'!C11</f>
        <v>MT_MS_2</v>
      </c>
      <c r="C23" s="242" t="str">
        <f>VLOOKUP(Summary!B23,'Main Screen'!$C$9:$G$220,2,0)</f>
        <v>Stop connection with 6 units</v>
      </c>
      <c r="D23" s="242"/>
      <c r="E23" s="242"/>
      <c r="F23" s="242"/>
      <c r="G23" s="41" t="s">
        <v>27</v>
      </c>
      <c r="H23" s="42"/>
      <c r="I23" s="129" t="str">
        <f>IF(VLOOKUP(B23,'Main Screen'!$C$9:$I$54,7,0)&lt;&gt;0,VLOOKUP(B23,'Main Screen'!$C$9:$I$54,7,0),"")</f>
        <v>PASSED</v>
      </c>
      <c r="J23" s="56"/>
    </row>
    <row r="24" spans="2:12" s="193" customFormat="1" ht="17.25" customHeight="1">
      <c r="B24" s="188" t="str">
        <f>'Main Screen'!C13</f>
        <v>MT_MS_3</v>
      </c>
      <c r="C24" s="245" t="str">
        <f>VLOOKUP(Summary!B24,'Main Screen'!$C$9:$G$220,2,0)</f>
        <v>Open Option dialog</v>
      </c>
      <c r="D24" s="245"/>
      <c r="E24" s="245"/>
      <c r="F24" s="245"/>
      <c r="G24" s="189" t="s">
        <v>27</v>
      </c>
      <c r="H24" s="190"/>
      <c r="I24" s="197" t="str">
        <f>IF(VLOOKUP(B24,'Main Screen'!$C$9:$I$54,7,0)&lt;&gt;0,VLOOKUP(B24,'Main Screen'!$C$9:$I$54,7,0),"")</f>
        <v>PASSED</v>
      </c>
      <c r="J24" s="195"/>
    </row>
    <row r="25" spans="2:12" s="193" customFormat="1" ht="18" customHeight="1">
      <c r="B25" s="188" t="str">
        <f>'Main Screen'!C14</f>
        <v>MT_MS_4</v>
      </c>
      <c r="C25" s="245" t="str">
        <f>VLOOKUP(Summary!B25,'Main Screen'!$C$9:$G$220,2,0)</f>
        <v>Open About dialog</v>
      </c>
      <c r="D25" s="245"/>
      <c r="E25" s="245"/>
      <c r="F25" s="245"/>
      <c r="G25" s="189" t="s">
        <v>27</v>
      </c>
      <c r="H25" s="190"/>
      <c r="I25" s="201" t="str">
        <f>IF(VLOOKUP(B25,'Main Screen'!$C$9:$I$54,7,0)&lt;&gt;0,VLOOKUP(B25,'Main Screen'!$C$9:$I$54,7,0),"")</f>
        <v>PASSED</v>
      </c>
      <c r="J25" s="195"/>
    </row>
    <row r="26" spans="2:12" s="193" customFormat="1" ht="18" customHeight="1">
      <c r="B26" s="188" t="str">
        <f>'Main Screen'!C15</f>
        <v>MT_MS_5</v>
      </c>
      <c r="C26" s="245" t="str">
        <f>VLOOKUP(Summary!B26,'Main Screen'!$C$9:$G$220,2,0)</f>
        <v>Open Unit Detailed dialog</v>
      </c>
      <c r="D26" s="245"/>
      <c r="E26" s="245"/>
      <c r="F26" s="245"/>
      <c r="G26" s="189" t="s">
        <v>27</v>
      </c>
      <c r="H26" s="190"/>
      <c r="I26" s="197" t="str">
        <f>IF(VLOOKUP(B26,'Main Screen'!$C$9:$I$54,7,0)&lt;&gt;0,VLOOKUP(B26,'Main Screen'!$C$9:$I$54,7,0),"")</f>
        <v>PASSED</v>
      </c>
      <c r="J26" s="195"/>
    </row>
    <row r="27" spans="2:12" s="39" customFormat="1" ht="17.25" customHeight="1">
      <c r="B27" s="40" t="str">
        <f>'Main Screen'!C17</f>
        <v>MT_MS_6</v>
      </c>
      <c r="C27" s="242" t="str">
        <f>VLOOKUP(Summary!B27,'Main Screen'!$C$9:$G$220,2,0)</f>
        <v>Close Reset Device dialog without resetting the device</v>
      </c>
      <c r="D27" s="242"/>
      <c r="E27" s="242"/>
      <c r="F27" s="242"/>
      <c r="G27" s="41" t="s">
        <v>27</v>
      </c>
      <c r="H27" s="42"/>
      <c r="I27" s="129" t="str">
        <f>IF(VLOOKUP(B27,'Main Screen'!$C$9:$I$54,7,0)&lt;&gt;0,VLOOKUP(B27,'Main Screen'!$C$9:$I$54,7,0),"")</f>
        <v>PASSED</v>
      </c>
      <c r="J27" s="56"/>
    </row>
    <row r="28" spans="2:12" s="39" customFormat="1" ht="17.25" customHeight="1">
      <c r="B28" s="40" t="str">
        <f>'Main Screen'!C18</f>
        <v>MT_MS_7</v>
      </c>
      <c r="C28" s="242" t="str">
        <f>VLOOKUP(Summary!B28,'Main Screen'!$C$9:$G$220,2,0)</f>
        <v>Reset device</v>
      </c>
      <c r="D28" s="242"/>
      <c r="E28" s="242"/>
      <c r="F28" s="242"/>
      <c r="G28" s="41" t="s">
        <v>27</v>
      </c>
      <c r="H28" s="42"/>
      <c r="I28" s="129" t="str">
        <f>IF(VLOOKUP(B28,'Main Screen'!$C$9:$I$54,7,0)&lt;&gt;0,VLOOKUP(B28,'Main Screen'!$C$9:$I$54,7,0),"")</f>
        <v>PASSED</v>
      </c>
      <c r="J28" s="56"/>
    </row>
    <row r="29" spans="2:12" s="39" customFormat="1" ht="17.25" customHeight="1">
      <c r="B29" s="40" t="str">
        <f>'Main Screen'!C19</f>
        <v>MT_MS_8</v>
      </c>
      <c r="C29" s="242" t="str">
        <f>VLOOKUP(Summary!B29,'Main Screen'!$C$9:$G$220,2,0)</f>
        <v>Reconnect TCP connection after resetting device</v>
      </c>
      <c r="D29" s="242"/>
      <c r="E29" s="242"/>
      <c r="F29" s="242"/>
      <c r="G29" s="41" t="s">
        <v>27</v>
      </c>
      <c r="H29" s="42"/>
      <c r="I29" s="129" t="str">
        <f>IF(VLOOKUP(B29,'Main Screen'!$C$9:$I$54,7,0)&lt;&gt;0,VLOOKUP(B29,'Main Screen'!$C$9:$I$54,7,0),"")</f>
        <v>PASSED</v>
      </c>
      <c r="J29" s="56"/>
    </row>
    <row r="30" spans="2:12" s="115" customFormat="1" ht="17.25" customHeight="1">
      <c r="B30" s="211" t="str">
        <f>'Main Screen'!C21</f>
        <v>MT_MS_9</v>
      </c>
      <c r="C30" s="250" t="str">
        <f>VLOOKUP(Summary!B30,'Main Screen'!$C$9:$G$220,2,0)</f>
        <v>LED STS1 (common)</v>
      </c>
      <c r="D30" s="250"/>
      <c r="E30" s="250"/>
      <c r="F30" s="250"/>
      <c r="G30" s="212" t="s">
        <v>27</v>
      </c>
      <c r="H30" s="213"/>
      <c r="I30" s="215" t="str">
        <f>IF(VLOOKUP(B30,'Main Screen'!$C$9:$I$54,7,0)&lt;&gt;0,VLOOKUP(B30,'Main Screen'!$C$9:$I$54,7,0),"")</f>
        <v>NOT RUN</v>
      </c>
      <c r="J30" s="214"/>
    </row>
    <row r="31" spans="2:12" s="113" customFormat="1" ht="17.25" customHeight="1">
      <c r="B31" s="211" t="str">
        <f>'Main Screen'!C27</f>
        <v>MT_MS_10</v>
      </c>
      <c r="C31" s="250" t="str">
        <f>VLOOKUP(Summary!B31,'Main Screen'!$C$9:$G$220,2,0)</f>
        <v>LED STS2 (common)</v>
      </c>
      <c r="D31" s="250"/>
      <c r="E31" s="250"/>
      <c r="F31" s="250"/>
      <c r="G31" s="212" t="s">
        <v>27</v>
      </c>
      <c r="H31" s="213"/>
      <c r="I31" s="215" t="str">
        <f>IF(VLOOKUP(B31,'Main Screen'!$C$9:$I$54,7,0)&lt;&gt;0,VLOOKUP(B31,'Main Screen'!$C$9:$I$54,7,0),"")</f>
        <v>NOT RUN</v>
      </c>
      <c r="J31" s="214"/>
      <c r="L31" s="115"/>
    </row>
    <row r="32" spans="2:12" s="113" customFormat="1" ht="17.25" customHeight="1">
      <c r="B32" s="211" t="str">
        <f>'Main Screen'!C33</f>
        <v>MT_MS_11</v>
      </c>
      <c r="C32" s="250" t="str">
        <f>VLOOKUP(Summary!B32,'Main Screen'!$C$9:$G$220,2,0)</f>
        <v>LED FAN (common)</v>
      </c>
      <c r="D32" s="250"/>
      <c r="E32" s="250"/>
      <c r="F32" s="250"/>
      <c r="G32" s="212" t="s">
        <v>27</v>
      </c>
      <c r="H32" s="213"/>
      <c r="I32" s="215" t="str">
        <f>IF(VLOOKUP(B32,'Main Screen'!$C$9:$I$54,7,0)&lt;&gt;0,VLOOKUP(B32,'Main Screen'!$C$9:$I$54,7,0),"")</f>
        <v>NOT RUN</v>
      </c>
      <c r="J32" s="214"/>
    </row>
    <row r="33" spans="2:10" ht="17.25" customHeight="1">
      <c r="B33" s="40" t="str">
        <f>'Main Screen'!C37</f>
        <v>MT_MS_12</v>
      </c>
      <c r="C33" s="242" t="str">
        <f>VLOOKUP(Summary!B33,'Main Screen'!$C$9:$G$220,2,0)</f>
        <v>LED STS1 (unit)</v>
      </c>
      <c r="D33" s="242"/>
      <c r="E33" s="242"/>
      <c r="F33" s="242"/>
      <c r="G33" s="41" t="s">
        <v>27</v>
      </c>
      <c r="H33" s="42"/>
      <c r="I33" s="129" t="str">
        <f>IF(VLOOKUP(B33,'Main Screen'!$C$9:$I$54,7,0)&lt;&gt;0,VLOOKUP(B33,'Main Screen'!$C$9:$I$54,7,0),"")</f>
        <v>PASSED</v>
      </c>
      <c r="J33" s="56"/>
    </row>
    <row r="34" spans="2:10" s="39" customFormat="1" ht="17.25" customHeight="1">
      <c r="B34" s="40" t="str">
        <f>'Main Screen'!C43</f>
        <v>MT_MS_13</v>
      </c>
      <c r="C34" s="242" t="str">
        <f>VLOOKUP(Summary!B34,'Main Screen'!$C$9:$G$220,2,0)</f>
        <v>LED STS2 (unit)</v>
      </c>
      <c r="D34" s="242"/>
      <c r="E34" s="242"/>
      <c r="F34" s="242"/>
      <c r="G34" s="41" t="s">
        <v>27</v>
      </c>
      <c r="H34" s="42"/>
      <c r="I34" s="129" t="str">
        <f>IF(VLOOKUP(B34,'Main Screen'!$C$9:$I$54,7,0)&lt;&gt;0,VLOOKUP(B34,'Main Screen'!$C$9:$I$54,7,0),"")</f>
        <v>PASSED</v>
      </c>
      <c r="J34" s="56"/>
    </row>
    <row r="35" spans="2:10" s="193" customFormat="1" ht="17.25" customHeight="1">
      <c r="B35" s="188" t="str">
        <f>'Main Screen'!C50</f>
        <v>MT_MS_14</v>
      </c>
      <c r="C35" s="245" t="str">
        <f>VLOOKUP(Summary!B35,'Main Screen'!$C$9:$G$220,2,0)</f>
        <v>Exit Main Screen using button "終了"</v>
      </c>
      <c r="D35" s="245"/>
      <c r="E35" s="245"/>
      <c r="F35" s="245"/>
      <c r="G35" s="189" t="s">
        <v>27</v>
      </c>
      <c r="H35" s="190"/>
      <c r="I35" s="197" t="str">
        <f>IF(VLOOKUP(B35,'Main Screen'!$C$9:$I$54,7,0)&lt;&gt;0,VLOOKUP(B35,'Main Screen'!$C$9:$I$54,7,0),"")</f>
        <v>PASSED</v>
      </c>
      <c r="J35" s="195"/>
    </row>
    <row r="36" spans="2:10" s="193" customFormat="1" ht="17.25" customHeight="1" thickBot="1">
      <c r="B36" s="188" t="str">
        <f>'Main Screen'!C52</f>
        <v>MT_MS_15</v>
      </c>
      <c r="C36" s="245" t="str">
        <f>VLOOKUP(Summary!B36,'Main Screen'!$C$9:$G$220,2,0)</f>
        <v>Exit Main Screen using button "X"</v>
      </c>
      <c r="D36" s="245"/>
      <c r="E36" s="245"/>
      <c r="F36" s="245"/>
      <c r="G36" s="189" t="s">
        <v>27</v>
      </c>
      <c r="H36" s="190"/>
      <c r="I36" s="199" t="str">
        <f>IF(VLOOKUP(B36,'Main Screen'!$C$9:$I$54,7,0)&lt;&gt;0,VLOOKUP(B36,'Main Screen'!$C$9:$I$54,7,0),"")</f>
        <v>PASSED</v>
      </c>
      <c r="J36" s="195"/>
    </row>
    <row r="37" spans="2:10" ht="17.25" customHeight="1" thickBot="1">
      <c r="B37" s="246" t="s">
        <v>397</v>
      </c>
      <c r="C37" s="247"/>
      <c r="D37" s="247"/>
      <c r="E37" s="247"/>
      <c r="F37" s="247"/>
      <c r="G37" s="247"/>
      <c r="H37" s="247"/>
      <c r="I37" s="247"/>
      <c r="J37" s="248"/>
    </row>
    <row r="38" spans="2:10" s="193" customFormat="1" ht="17.25" customHeight="1">
      <c r="B38" s="188" t="str">
        <f>'Option Dialog'!C10</f>
        <v>MT_OD_1</v>
      </c>
      <c r="C38" s="245" t="str">
        <f>VLOOKUP(Summary!B38,'Option Dialog'!$C$9:$G$217,2,0)</f>
        <v>Open Option dialog</v>
      </c>
      <c r="D38" s="245"/>
      <c r="E38" s="245"/>
      <c r="F38" s="245"/>
      <c r="G38" s="189" t="s">
        <v>27</v>
      </c>
      <c r="H38" s="190"/>
      <c r="I38" s="191" t="str">
        <f>IF(VLOOKUP(B38,'Option Dialog'!$C$9:$I$51,7,0)&lt;&gt;0,VLOOKUP(B38,'Option Dialog'!$C$9:$I$54,7,0),"")</f>
        <v>PASSED</v>
      </c>
      <c r="J38" s="192"/>
    </row>
    <row r="39" spans="2:10" s="193" customFormat="1" ht="17.25" customHeight="1">
      <c r="B39" s="188" t="str">
        <f>'Option Dialog'!C11</f>
        <v>MT_OD_2</v>
      </c>
      <c r="C39" s="245" t="str">
        <f>VLOOKUP(Summary!B39,'Option Dialog'!$C$9:$G$217,2,0)</f>
        <v>Close Option dialog</v>
      </c>
      <c r="D39" s="245"/>
      <c r="E39" s="245"/>
      <c r="F39" s="245"/>
      <c r="G39" s="189" t="s">
        <v>27</v>
      </c>
      <c r="H39" s="190"/>
      <c r="I39" s="197" t="str">
        <f>IF(VLOOKUP(B39,'Option Dialog'!$C$9:$I$51,7,0)&lt;&gt;0,VLOOKUP(B39,'Option Dialog'!$C$9:$I$54,7,0),"")</f>
        <v>PASSED</v>
      </c>
      <c r="J39" s="195"/>
    </row>
    <row r="40" spans="2:10" s="193" customFormat="1" ht="18" customHeight="1">
      <c r="B40" s="188" t="str">
        <f>'Option Dialog'!C12</f>
        <v>MT_OD_3</v>
      </c>
      <c r="C40" s="245" t="str">
        <f>VLOOKUP(Summary!B40,'Option Dialog'!$C$9:$G$217,2,0)</f>
        <v>Input NO value in Option dialog</v>
      </c>
      <c r="D40" s="245"/>
      <c r="E40" s="245"/>
      <c r="F40" s="245"/>
      <c r="G40" s="189" t="s">
        <v>27</v>
      </c>
      <c r="H40" s="190"/>
      <c r="I40" s="197" t="str">
        <f>IF(VLOOKUP(B40,'Option Dialog'!$C$9:$I$51,7,0)&lt;&gt;0,VLOOKUP(B40,'Option Dialog'!$C$9:$I$54,7,0),"")</f>
        <v>PASSED</v>
      </c>
      <c r="J40" s="195"/>
    </row>
    <row r="41" spans="2:10" s="193" customFormat="1" ht="18" customHeight="1">
      <c r="B41" s="188" t="str">
        <f>'Option Dialog'!C13</f>
        <v>MT_OD_4</v>
      </c>
      <c r="C41" s="245" t="str">
        <f>VLOOKUP(Summary!B41,'Option Dialog'!$C$9:$G$217,2,0)</f>
        <v>Input INVALID value in Option dialog</v>
      </c>
      <c r="D41" s="245"/>
      <c r="E41" s="245"/>
      <c r="F41" s="245"/>
      <c r="G41" s="189" t="s">
        <v>27</v>
      </c>
      <c r="H41" s="190"/>
      <c r="I41" s="197" t="str">
        <f>IF(VLOOKUP(B41,'Option Dialog'!$C$9:$I$51,7,0)&lt;&gt;0,VLOOKUP(B41,'Option Dialog'!$C$9:$I$54,7,0),"")</f>
        <v>PASSED</v>
      </c>
      <c r="J41" s="195"/>
    </row>
    <row r="42" spans="2:10" s="193" customFormat="1" ht="17.25" customHeight="1" thickBot="1">
      <c r="B42" s="188" t="str">
        <f>'Option Dialog'!C14</f>
        <v>MT_OD_5</v>
      </c>
      <c r="C42" s="245" t="str">
        <f>VLOOKUP(Summary!B42,'Option Dialog'!$C$9:$G$217,2,0)</f>
        <v>Input VALID value in Option dialog</v>
      </c>
      <c r="D42" s="245"/>
      <c r="E42" s="245"/>
      <c r="F42" s="245"/>
      <c r="G42" s="189" t="s">
        <v>27</v>
      </c>
      <c r="H42" s="190"/>
      <c r="I42" s="199" t="str">
        <f>IF(VLOOKUP(B42,'Option Dialog'!$C$9:$I$51,7,0)&lt;&gt;0,VLOOKUP(B42,'Option Dialog'!$C$9:$I$54,7,0),"")</f>
        <v>PASSED</v>
      </c>
      <c r="J42" s="195"/>
    </row>
    <row r="43" spans="2:10" ht="17.25" customHeight="1" thickBot="1">
      <c r="B43" s="246" t="s">
        <v>399</v>
      </c>
      <c r="C43" s="247"/>
      <c r="D43" s="247"/>
      <c r="E43" s="247"/>
      <c r="F43" s="247"/>
      <c r="G43" s="247"/>
      <c r="H43" s="247"/>
      <c r="I43" s="247"/>
      <c r="J43" s="248"/>
    </row>
    <row r="44" spans="2:10" s="193" customFormat="1" ht="17.25" customHeight="1">
      <c r="B44" s="188" t="str">
        <f>'About Dialog'!C10</f>
        <v>MT_AD_1</v>
      </c>
      <c r="C44" s="245" t="str">
        <f>VLOOKUP(Summary!B44,'About Dialog'!$C$9:$G$217,2,0)</f>
        <v>Open About dialog</v>
      </c>
      <c r="D44" s="245"/>
      <c r="E44" s="245"/>
      <c r="F44" s="245"/>
      <c r="G44" s="189" t="s">
        <v>27</v>
      </c>
      <c r="H44" s="190"/>
      <c r="I44" s="191" t="str">
        <f>IF(VLOOKUP(B44,'About Dialog'!$C$9:$I$51,7,0)&lt;&gt;0,VLOOKUP(B44,'About Dialog'!$C$9:$I$54,7,0),"")</f>
        <v>PASSED</v>
      </c>
      <c r="J44" s="195"/>
    </row>
    <row r="45" spans="2:10" s="193" customFormat="1" ht="17.25" customHeight="1" thickBot="1">
      <c r="B45" s="188" t="str">
        <f>'About Dialog'!C11</f>
        <v>MT_AD_2</v>
      </c>
      <c r="C45" s="245" t="str">
        <f>VLOOKUP(Summary!B45,'About Dialog'!$C$9:$G$217,2,0)</f>
        <v>Close About dialog</v>
      </c>
      <c r="D45" s="245"/>
      <c r="E45" s="245"/>
      <c r="F45" s="245"/>
      <c r="G45" s="189" t="s">
        <v>27</v>
      </c>
      <c r="H45" s="190"/>
      <c r="I45" s="202" t="str">
        <f>IF(VLOOKUP(B45,'About Dialog'!$C$9:$I$51,7,0)&lt;&gt;0,VLOOKUP(B45,'About Dialog'!$C$9:$I$54,7,0),"")</f>
        <v>PASSED</v>
      </c>
      <c r="J45" s="195"/>
    </row>
    <row r="46" spans="2:10" ht="17.25" customHeight="1" thickBot="1">
      <c r="B46" s="246" t="s">
        <v>398</v>
      </c>
      <c r="C46" s="247"/>
      <c r="D46" s="247"/>
      <c r="E46" s="247"/>
      <c r="F46" s="247"/>
      <c r="G46" s="247"/>
      <c r="H46" s="247"/>
      <c r="I46" s="247"/>
      <c r="J46" s="248"/>
    </row>
    <row r="47" spans="2:10" s="193" customFormat="1" ht="17.25" customHeight="1">
      <c r="B47" s="188" t="str">
        <f>'Detailed Screen'!C10</f>
        <v>MT_DS_EXIT_1</v>
      </c>
      <c r="C47" s="245" t="str">
        <f>VLOOKUP(Summary!B47,'Detailed Screen'!$C$9:$G$222,2,0)</f>
        <v>Exit detailed screen</v>
      </c>
      <c r="D47" s="245"/>
      <c r="E47" s="245"/>
      <c r="F47" s="245"/>
      <c r="G47" s="189" t="s">
        <v>27</v>
      </c>
      <c r="H47" s="190"/>
      <c r="I47" s="191" t="str">
        <f>IF(VLOOKUP(B47,'Detailed Screen'!$C$9:$I$54,7,0)&lt;&gt;0,VLOOKUP(B47,'Detailed Screen'!$C$9:$I$57,7,0),"")</f>
        <v>PASSED</v>
      </c>
      <c r="J47" s="195"/>
    </row>
    <row r="48" spans="2:10" ht="17.25" customHeight="1">
      <c r="B48" s="40" t="str">
        <f>'Detailed Screen'!C12</f>
        <v>MT_DS_INV_1</v>
      </c>
      <c r="C48" s="242" t="str">
        <f>VLOOKUP(Summary!B48,'Detailed Screen'!$C$9:$G$222,2,0)</f>
        <v>Display unit number (インベントリ)</v>
      </c>
      <c r="D48" s="242"/>
      <c r="E48" s="242"/>
      <c r="F48" s="242"/>
      <c r="G48" s="41" t="s">
        <v>27</v>
      </c>
      <c r="H48" s="42"/>
      <c r="I48" s="129" t="str">
        <f>IF(VLOOKUP(B48,'Detailed Screen'!$C$9:$I$54,7,0)&lt;&gt;0,VLOOKUP(B48,'Detailed Screen'!$C$9:$I$57,7,0),"")</f>
        <v>PASSED</v>
      </c>
      <c r="J48" s="56"/>
    </row>
    <row r="49" spans="2:13" ht="17.25" customHeight="1">
      <c r="B49" s="40" t="str">
        <f>'Detailed Screen'!C13</f>
        <v>MT_DS_INV_2</v>
      </c>
      <c r="C49" s="242" t="str">
        <f>VLOOKUP(Summary!B49,'Detailed Screen'!$C$9:$G$222,2,0)</f>
        <v>Display firmware version (FWバージョン)</v>
      </c>
      <c r="D49" s="242"/>
      <c r="E49" s="242"/>
      <c r="F49" s="242"/>
      <c r="G49" s="41" t="s">
        <v>27</v>
      </c>
      <c r="H49" s="42"/>
      <c r="I49" s="129" t="str">
        <f>IF(VLOOKUP(B49,'Detailed Screen'!$C$9:$I$54,7,0)&lt;&gt;0,VLOOKUP(B49,'Detailed Screen'!$C$9:$I$57,7,0),"")</f>
        <v>PASSED</v>
      </c>
      <c r="J49" s="56"/>
    </row>
    <row r="50" spans="2:13" ht="17.25" customHeight="1">
      <c r="B50" s="40" t="str">
        <f>'Detailed Screen'!C14</f>
        <v>MT_DS_INV_3</v>
      </c>
      <c r="C50" s="242" t="str">
        <f>VLOOKUP(Summary!B50,'Detailed Screen'!$C$9:$G$222,2,0)</f>
        <v>Display hardware version (HW バージョン)</v>
      </c>
      <c r="D50" s="242"/>
      <c r="E50" s="242"/>
      <c r="F50" s="242"/>
      <c r="G50" s="41" t="s">
        <v>27</v>
      </c>
      <c r="H50" s="42"/>
      <c r="I50" s="129" t="str">
        <f>IF(VLOOKUP(B50,'Detailed Screen'!$C$9:$I$54,7,0)&lt;&gt;0,VLOOKUP(B50,'Detailed Screen'!$C$9:$I$57,7,0),"")</f>
        <v>PASSED</v>
      </c>
      <c r="J50" s="56"/>
    </row>
    <row r="51" spans="2:13" s="39" customFormat="1" ht="17.25" customHeight="1">
      <c r="B51" s="40" t="str">
        <f>'Detailed Screen'!C15</f>
        <v>MT_DS_INV_4</v>
      </c>
      <c r="C51" s="242" t="str">
        <f>VLOOKUP(Summary!B51,'Detailed Screen'!$C$9:$G$222,2,0)</f>
        <v>Display device name (装置種別)</v>
      </c>
      <c r="D51" s="242"/>
      <c r="E51" s="242"/>
      <c r="F51" s="242"/>
      <c r="G51" s="41" t="s">
        <v>27</v>
      </c>
      <c r="H51" s="42"/>
      <c r="I51" s="129" t="str">
        <f>IF(VLOOKUP(B51,'Detailed Screen'!$C$9:$I$54,7,0)&lt;&gt;0,VLOOKUP(B51,'Detailed Screen'!$C$9:$I$57,7,0),"")</f>
        <v>PASSED</v>
      </c>
      <c r="J51" s="56"/>
    </row>
    <row r="52" spans="2:13" s="222" customFormat="1" ht="17.25" customHeight="1">
      <c r="B52" s="211" t="str">
        <f>'Detailed Screen'!C17</f>
        <v>MT_DS_FH_1</v>
      </c>
      <c r="C52" s="244" t="str">
        <f>VLOOKUP(Summary!B52,'Detailed Screen'!$C$9:$G$222,2,0)</f>
        <v>[NR] LED PTP</v>
      </c>
      <c r="D52" s="244"/>
      <c r="E52" s="244"/>
      <c r="F52" s="244"/>
      <c r="G52" s="218" t="s">
        <v>27</v>
      </c>
      <c r="H52" s="219"/>
      <c r="I52" s="220" t="str">
        <f>IF(VLOOKUP(B52,'Detailed Screen'!$C$9:$I$54,7,0)&lt;&gt;0,VLOOKUP(B52,'Detailed Screen'!$C$9:$I$57,7,0),"")</f>
        <v>PASSED</v>
      </c>
      <c r="J52" s="221"/>
    </row>
    <row r="53" spans="2:13" s="223" customFormat="1" ht="17.25" customHeight="1">
      <c r="B53" s="211" t="str">
        <f>'Detailed Screen'!C21</f>
        <v>MT_DS_FH_2</v>
      </c>
      <c r="C53" s="244" t="str">
        <f>VLOOKUP(Summary!B53,'Detailed Screen'!$C$9:$G$222,2,0)</f>
        <v>[NR] LED LINK</v>
      </c>
      <c r="D53" s="244"/>
      <c r="E53" s="244"/>
      <c r="F53" s="244"/>
      <c r="G53" s="218" t="s">
        <v>27</v>
      </c>
      <c r="H53" s="219"/>
      <c r="I53" s="220" t="str">
        <f>IF(VLOOKUP(B53,'Detailed Screen'!$C$9:$I$54,7,0)&lt;&gt;0,VLOOKUP(B53,'Detailed Screen'!$C$9:$I$57,7,0),"")</f>
        <v>PASSED</v>
      </c>
      <c r="J53" s="221"/>
    </row>
    <row r="54" spans="2:13" s="222" customFormat="1" ht="17.25" customHeight="1">
      <c r="B54" s="211" t="str">
        <f>'Detailed Screen'!C24</f>
        <v>MT_DS_FH_3</v>
      </c>
      <c r="C54" s="244" t="str">
        <f>VLOOKUP(Summary!B54,'Detailed Screen'!$C$9:$G$222,2,0)</f>
        <v>[NR] LED SFP</v>
      </c>
      <c r="D54" s="244"/>
      <c r="E54" s="244"/>
      <c r="F54" s="244"/>
      <c r="G54" s="218" t="s">
        <v>27</v>
      </c>
      <c r="H54" s="219"/>
      <c r="I54" s="220" t="str">
        <f>IF(VLOOKUP(B54,'Detailed Screen'!$C$9:$I$54,7,0)&lt;&gt;0,VLOOKUP(B54,'Detailed Screen'!$C$9:$I$57,7,0),"")</f>
        <v>PASSED</v>
      </c>
      <c r="J54" s="221"/>
    </row>
    <row r="55" spans="2:13" s="223" customFormat="1" ht="17.25" customHeight="1">
      <c r="B55" s="211" t="str">
        <f>'Detailed Screen'!C26</f>
        <v>MT_DS_FH_4</v>
      </c>
      <c r="C55" s="244" t="str">
        <f>VLOOKUP(Summary!B55,'Detailed Screen'!$C$9:$G$222,2,0)</f>
        <v>[NR] SFP info</v>
      </c>
      <c r="D55" s="244"/>
      <c r="E55" s="244"/>
      <c r="F55" s="244"/>
      <c r="G55" s="218" t="s">
        <v>27</v>
      </c>
      <c r="H55" s="219"/>
      <c r="I55" s="220" t="str">
        <f>IF(VLOOKUP(B55,'Detailed Screen'!$C$9:$I$54,7,0)&lt;&gt;0,VLOOKUP(B55,'Detailed Screen'!$C$9:$I$57,7,0),"")</f>
        <v>PASSED</v>
      </c>
      <c r="J55" s="221"/>
    </row>
    <row r="56" spans="2:13" ht="17.25" customHeight="1">
      <c r="B56" s="40" t="str">
        <f>'Detailed Screen'!C28</f>
        <v>MT_DS_FH_5</v>
      </c>
      <c r="C56" s="242" t="str">
        <f>VLOOKUP(Summary!B56,'Detailed Screen'!$C$9:$G$222,2,0)</f>
        <v>[LTE] LED LINK</v>
      </c>
      <c r="D56" s="242"/>
      <c r="E56" s="242"/>
      <c r="F56" s="242"/>
      <c r="G56" s="41" t="s">
        <v>27</v>
      </c>
      <c r="H56" s="42"/>
      <c r="I56" s="129" t="str">
        <f>IF(VLOOKUP(B56,'Detailed Screen'!$C$9:$I$54,7,0)&lt;&gt;0,VLOOKUP(B56,'Detailed Screen'!$C$9:$I$57,7,0),"")</f>
        <v>PASSED</v>
      </c>
      <c r="J56" s="56"/>
    </row>
    <row r="57" spans="2:13" ht="17.25" customHeight="1">
      <c r="B57" s="40" t="str">
        <f>'Detailed Screen'!C31</f>
        <v>MT_DS_FH_6</v>
      </c>
      <c r="C57" s="242" t="str">
        <f>VLOOKUP(Summary!B57,'Detailed Screen'!$C$9:$G$222,2,0)</f>
        <v>[LTE] LED SFP</v>
      </c>
      <c r="D57" s="242"/>
      <c r="E57" s="242"/>
      <c r="F57" s="242"/>
      <c r="G57" s="41" t="s">
        <v>27</v>
      </c>
      <c r="H57" s="42"/>
      <c r="I57" s="129" t="str">
        <f>IF(VLOOKUP(B57,'Detailed Screen'!$C$9:$I$54,7,0)&lt;&gt;0,VLOOKUP(B57,'Detailed Screen'!$C$9:$I$57,7,0),"")</f>
        <v>PASSED</v>
      </c>
      <c r="J57" s="56"/>
    </row>
    <row r="58" spans="2:13" ht="17.25" customHeight="1">
      <c r="B58" s="40" t="str">
        <f>'Detailed Screen'!C33</f>
        <v>MT_DS_FH_7</v>
      </c>
      <c r="C58" s="242" t="str">
        <f>VLOOKUP(Summary!B58,'Detailed Screen'!$C$9:$G$222,2,0)</f>
        <v>[LTE] SFP info</v>
      </c>
      <c r="D58" s="242"/>
      <c r="E58" s="242"/>
      <c r="F58" s="242"/>
      <c r="G58" s="41" t="s">
        <v>27</v>
      </c>
      <c r="H58" s="42"/>
      <c r="I58" s="129" t="str">
        <f>IF(VLOOKUP(B58,'Detailed Screen'!$C$9:$I$54,7,0)&lt;&gt;0,VLOOKUP(B58,'Detailed Screen'!$C$9:$I$57,7,0),"")</f>
        <v>PASSED</v>
      </c>
      <c r="J58" s="56"/>
    </row>
    <row r="59" spans="2:13" ht="17.25" customHeight="1">
      <c r="B59" s="40" t="str">
        <f>'Detailed Screen'!C35</f>
        <v>MT_DS_FH_8</v>
      </c>
      <c r="C59" s="242" t="str">
        <f>VLOOKUP(Summary!B59,'Detailed Screen'!$C$9:$G$222,2,0)</f>
        <v>[RE] LED LINK</v>
      </c>
      <c r="D59" s="242"/>
      <c r="E59" s="242"/>
      <c r="F59" s="242"/>
      <c r="G59" s="41" t="s">
        <v>27</v>
      </c>
      <c r="H59" s="42"/>
      <c r="I59" s="129" t="str">
        <f>IF(VLOOKUP(B59,'Detailed Screen'!$C$9:$I$54,7,0)&lt;&gt;0,VLOOKUP(B59,'Detailed Screen'!$C$9:$I$57,7,0),"")</f>
        <v>PASSED</v>
      </c>
      <c r="J59" s="56"/>
    </row>
    <row r="60" spans="2:13" ht="17.25" customHeight="1">
      <c r="B60" s="40" t="str">
        <f>'Detailed Screen'!C38</f>
        <v>MT_DS_FH_9</v>
      </c>
      <c r="C60" s="242" t="str">
        <f>VLOOKUP(Summary!B60,'Detailed Screen'!$C$9:$G$222,2,0)</f>
        <v>[RE] LED SFP</v>
      </c>
      <c r="D60" s="242"/>
      <c r="E60" s="242"/>
      <c r="F60" s="242"/>
      <c r="G60" s="41" t="s">
        <v>27</v>
      </c>
      <c r="H60" s="42"/>
      <c r="I60" s="129" t="str">
        <f>IF(VLOOKUP(B60,'Detailed Screen'!$C$9:$I$54,7,0)&lt;&gt;0,VLOOKUP(B60,'Detailed Screen'!$C$9:$I$57,7,0),"")</f>
        <v>PASSED</v>
      </c>
      <c r="J60" s="56"/>
    </row>
    <row r="61" spans="2:13" s="39" customFormat="1" ht="17.25" customHeight="1">
      <c r="B61" s="40" t="str">
        <f>'Detailed Screen'!C40</f>
        <v>MT_DS_FH_10</v>
      </c>
      <c r="C61" s="242" t="str">
        <f>VLOOKUP(Summary!B61,'Detailed Screen'!$C$9:$G$222,2,0)</f>
        <v>[RE] SFP info</v>
      </c>
      <c r="D61" s="242"/>
      <c r="E61" s="242"/>
      <c r="F61" s="242"/>
      <c r="G61" s="41" t="s">
        <v>27</v>
      </c>
      <c r="H61" s="42"/>
      <c r="I61" s="129" t="str">
        <f>IF(VLOOKUP(B61,'Detailed Screen'!$C$9:$I$54,7,0)&lt;&gt;0,VLOOKUP(B61,'Detailed Screen'!$C$9:$I$57,7,0),"")</f>
        <v>PASSED</v>
      </c>
      <c r="J61" s="56"/>
    </row>
    <row r="62" spans="2:13" ht="17.25" customHeight="1">
      <c r="B62" s="40" t="str">
        <f>'Detailed Screen'!C43</f>
        <v>MT_DS_CELL_1</v>
      </c>
      <c r="C62" s="242" t="str">
        <f>VLOOKUP(Summary!B62,'Detailed Screen'!$C$9:$G$222,2,0)</f>
        <v>[LTE] Cell setting</v>
      </c>
      <c r="D62" s="242"/>
      <c r="E62" s="242"/>
      <c r="F62" s="242"/>
      <c r="G62" s="41" t="s">
        <v>27</v>
      </c>
      <c r="H62" s="42"/>
      <c r="I62" s="239" t="str">
        <f>IF(VLOOKUP(B62,'Detailed Screen'!$C$9:$I$51,7,0)&lt;&gt;0,VLOOKUP(B62,'Detailed Screen'!$C$9:$I$57,7,0),"")</f>
        <v>PENDING</v>
      </c>
      <c r="J62" s="56" t="s">
        <v>680</v>
      </c>
    </row>
    <row r="63" spans="2:13" ht="17.25" customHeight="1">
      <c r="B63" s="40" t="str">
        <f>'Detailed Screen'!C61</f>
        <v>MT_DS_CELL_2</v>
      </c>
      <c r="C63" s="242" t="str">
        <f>VLOOKUP(Summary!B63,'Detailed Screen'!$C$9:$G$222,2,0)</f>
        <v>[LTE] Cell releasing</v>
      </c>
      <c r="D63" s="242"/>
      <c r="E63" s="242"/>
      <c r="F63" s="242"/>
      <c r="G63" s="41" t="s">
        <v>27</v>
      </c>
      <c r="H63" s="42"/>
      <c r="I63" s="138" t="s">
        <v>437</v>
      </c>
      <c r="J63" s="56"/>
      <c r="K63" s="113"/>
      <c r="L63" s="113"/>
      <c r="M63" s="114"/>
    </row>
    <row r="64" spans="2:13" s="222" customFormat="1" ht="17.25" customHeight="1">
      <c r="B64" s="211" t="str">
        <f>'Detailed Screen'!C63</f>
        <v>MT_DS_CELL_3</v>
      </c>
      <c r="C64" s="244" t="str">
        <f>VLOOKUP(Summary!B64,'Detailed Screen'!$C$9:$G$222,2,0)</f>
        <v>[NR] Cell setting</v>
      </c>
      <c r="D64" s="244"/>
      <c r="E64" s="244"/>
      <c r="F64" s="244"/>
      <c r="G64" s="218" t="s">
        <v>27</v>
      </c>
      <c r="H64" s="219"/>
      <c r="I64" s="225" t="s">
        <v>442</v>
      </c>
      <c r="J64" s="221"/>
      <c r="M64" s="224"/>
    </row>
    <row r="65" spans="2:13" s="222" customFormat="1" ht="17.25" customHeight="1">
      <c r="B65" s="211" t="str">
        <f>'Detailed Screen'!C79</f>
        <v>MT_DS_CELL_4</v>
      </c>
      <c r="C65" s="244" t="str">
        <f>VLOOKUP(Summary!B65,'Detailed Screen'!$C$9:$G$222,2,0)</f>
        <v>[NR] Cell releasing</v>
      </c>
      <c r="D65" s="244"/>
      <c r="E65" s="244"/>
      <c r="F65" s="244"/>
      <c r="G65" s="218" t="s">
        <v>27</v>
      </c>
      <c r="H65" s="219"/>
      <c r="I65" s="225" t="s">
        <v>442</v>
      </c>
      <c r="J65" s="221"/>
      <c r="M65" s="224"/>
    </row>
    <row r="66" spans="2:13" s="200" customFormat="1" ht="17.25" customHeight="1">
      <c r="B66" s="188" t="str">
        <f>'Detailed Screen'!C82</f>
        <v>MT_DS_UR_1</v>
      </c>
      <c r="C66" s="245" t="str">
        <f>VLOOKUP(Summary!B66,'Detailed Screen'!$C$9:$G$222,2,0)</f>
        <v>Open Unit Reset dialog</v>
      </c>
      <c r="D66" s="245"/>
      <c r="E66" s="245"/>
      <c r="F66" s="245"/>
      <c r="G66" s="189" t="s">
        <v>27</v>
      </c>
      <c r="H66" s="190"/>
      <c r="I66" s="138" t="s">
        <v>437</v>
      </c>
      <c r="J66" s="195"/>
      <c r="L66" s="193"/>
      <c r="M66" s="203"/>
    </row>
    <row r="67" spans="2:13" s="193" customFormat="1" ht="17.25" customHeight="1">
      <c r="B67" s="188" t="str">
        <f>'Detailed Screen'!C84</f>
        <v>MT_DS_ACC_1</v>
      </c>
      <c r="C67" s="245" t="str">
        <f>VLOOKUP(Summary!B67,'Detailed Screen'!$C$9:$G$222,2,0)</f>
        <v>Open Account Reset dialog</v>
      </c>
      <c r="D67" s="245"/>
      <c r="E67" s="245"/>
      <c r="F67" s="245"/>
      <c r="G67" s="189" t="s">
        <v>27</v>
      </c>
      <c r="H67" s="190"/>
      <c r="I67" s="138" t="s">
        <v>437</v>
      </c>
      <c r="J67" s="195"/>
      <c r="M67" s="204"/>
    </row>
    <row r="68" spans="2:13" s="193" customFormat="1" ht="17.25" customHeight="1">
      <c r="B68" s="188" t="str">
        <f>'Detailed Screen'!C86</f>
        <v>MT_DS_ALM_1</v>
      </c>
      <c r="C68" s="245" t="str">
        <f>VLOOKUP(Summary!B68,'Detailed Screen'!$C$9:$G$222,2,0)</f>
        <v>Open Forced Alarm dialog</v>
      </c>
      <c r="D68" s="245"/>
      <c r="E68" s="245"/>
      <c r="F68" s="245"/>
      <c r="G68" s="189" t="s">
        <v>27</v>
      </c>
      <c r="H68" s="190"/>
      <c r="I68" s="138" t="s">
        <v>437</v>
      </c>
      <c r="J68" s="195"/>
      <c r="M68" s="204"/>
    </row>
    <row r="69" spans="2:13" s="193" customFormat="1" ht="17.25" customHeight="1">
      <c r="B69" s="188" t="str">
        <f>'Detailed Screen'!C88</f>
        <v>MT_DS_LOG_1</v>
      </c>
      <c r="C69" s="245" t="str">
        <f>VLOOKUP(Summary!B69,'Detailed Screen'!$C$9:$G$222,2,0)</f>
        <v>Open Log Collection dialog</v>
      </c>
      <c r="D69" s="245"/>
      <c r="E69" s="245"/>
      <c r="F69" s="245"/>
      <c r="G69" s="189" t="s">
        <v>27</v>
      </c>
      <c r="H69" s="190"/>
      <c r="I69" s="138" t="s">
        <v>437</v>
      </c>
      <c r="J69" s="195"/>
      <c r="M69" s="204"/>
    </row>
    <row r="70" spans="2:13" s="193" customFormat="1" ht="17.25" customHeight="1">
      <c r="B70" s="188" t="str">
        <f>'Detailed Screen'!C90</f>
        <v>MT_DS_VLAN_1</v>
      </c>
      <c r="C70" s="245" t="str">
        <f>VLOOKUP(Summary!B70,'Detailed Screen'!$C$9:$G$222,2,0)</f>
        <v>Open VLAN ID dialog</v>
      </c>
      <c r="D70" s="245"/>
      <c r="E70" s="245"/>
      <c r="F70" s="245"/>
      <c r="G70" s="189" t="s">
        <v>27</v>
      </c>
      <c r="H70" s="190"/>
      <c r="I70" s="138" t="s">
        <v>437</v>
      </c>
      <c r="J70" s="195"/>
      <c r="M70" s="204"/>
    </row>
    <row r="71" spans="2:13" s="193" customFormat="1" ht="17.25" customHeight="1">
      <c r="B71" s="188" t="str">
        <f>'Detailed Screen'!C92</f>
        <v>MT_DS_PORT_1</v>
      </c>
      <c r="C71" s="245" t="str">
        <f>VLOOKUP(Summary!B71,'Detailed Screen'!$C$9:$G$222,2,0)</f>
        <v>Open IO port dialog</v>
      </c>
      <c r="D71" s="245"/>
      <c r="E71" s="245"/>
      <c r="F71" s="245"/>
      <c r="G71" s="189" t="s">
        <v>27</v>
      </c>
      <c r="H71" s="190"/>
      <c r="I71" s="138" t="s">
        <v>437</v>
      </c>
      <c r="J71" s="195"/>
      <c r="M71" s="204"/>
    </row>
    <row r="72" spans="2:13" s="193" customFormat="1" ht="17.25" customHeight="1" thickBot="1">
      <c r="B72" s="188" t="str">
        <f>'Detailed Screen'!C94</f>
        <v>MT_DS_FW_1</v>
      </c>
      <c r="C72" s="245" t="str">
        <f>VLOOKUP(Summary!B72,'Detailed Screen'!$C$9:$G$222,2,0)</f>
        <v>Open FW Update dialog</v>
      </c>
      <c r="D72" s="245"/>
      <c r="E72" s="245"/>
      <c r="F72" s="245"/>
      <c r="G72" s="189" t="s">
        <v>27</v>
      </c>
      <c r="H72" s="190"/>
      <c r="I72" s="139" t="s">
        <v>437</v>
      </c>
      <c r="J72" s="195"/>
      <c r="M72" s="204"/>
    </row>
    <row r="73" spans="2:13" ht="17.25" customHeight="1" thickBot="1">
      <c r="B73" s="246" t="s">
        <v>400</v>
      </c>
      <c r="C73" s="247"/>
      <c r="D73" s="247"/>
      <c r="E73" s="247"/>
      <c r="F73" s="247"/>
      <c r="G73" s="247"/>
      <c r="H73" s="247"/>
      <c r="I73" s="247"/>
      <c r="J73" s="248"/>
      <c r="K73" s="113"/>
      <c r="L73" s="113"/>
      <c r="M73" s="113"/>
    </row>
    <row r="74" spans="2:13" s="39" customFormat="1" ht="17.25" customHeight="1">
      <c r="B74" s="40" t="str">
        <f>'Unit Reset Dialog'!C10</f>
        <v>MT_UR_1</v>
      </c>
      <c r="C74" s="242" t="str">
        <f>VLOOKUP(Summary!B74,'Unit Reset Dialog'!$C$9:$G$217,2,0)</f>
        <v>Reset unit</v>
      </c>
      <c r="D74" s="242"/>
      <c r="E74" s="242"/>
      <c r="F74" s="242"/>
      <c r="G74" s="41" t="s">
        <v>27</v>
      </c>
      <c r="H74" s="42"/>
      <c r="I74" s="140" t="s">
        <v>437</v>
      </c>
      <c r="J74" s="56"/>
      <c r="K74" s="115"/>
      <c r="L74" s="115"/>
      <c r="M74" s="115"/>
    </row>
    <row r="75" spans="2:13" s="39" customFormat="1" ht="17.25" customHeight="1">
      <c r="B75" s="40" t="str">
        <f>'Unit Reset Dialog'!C11</f>
        <v>MT_UR_2</v>
      </c>
      <c r="C75" s="242" t="str">
        <f>VLOOKUP(Summary!B75,'Unit Reset Dialog'!$C$9:$G$217,2,0)</f>
        <v>Reconnect TCP connection after resetting unit</v>
      </c>
      <c r="D75" s="242"/>
      <c r="E75" s="242"/>
      <c r="F75" s="242"/>
      <c r="G75" s="41" t="s">
        <v>27</v>
      </c>
      <c r="H75" s="42"/>
      <c r="I75" s="138" t="s">
        <v>437</v>
      </c>
      <c r="J75" s="56"/>
      <c r="K75" s="115"/>
      <c r="L75" s="115"/>
      <c r="M75" s="115"/>
    </row>
    <row r="76" spans="2:13" ht="17.25" customHeight="1" thickBot="1">
      <c r="B76" s="40" t="str">
        <f>'Unit Reset Dialog'!C12</f>
        <v>MT_UR_3</v>
      </c>
      <c r="C76" s="242" t="str">
        <f>VLOOKUP(Summary!B76,'Unit Reset Dialog'!$C$9:$G$217,2,0)</f>
        <v>Close the Unit Reset dialog without resetting the unit</v>
      </c>
      <c r="D76" s="242"/>
      <c r="E76" s="242"/>
      <c r="F76" s="242"/>
      <c r="G76" s="41" t="s">
        <v>27</v>
      </c>
      <c r="H76" s="42"/>
      <c r="I76" s="139" t="s">
        <v>437</v>
      </c>
      <c r="J76" s="56"/>
      <c r="K76" s="113"/>
      <c r="L76" s="115"/>
      <c r="M76" s="113"/>
    </row>
    <row r="77" spans="2:13" ht="17.25" customHeight="1" thickBot="1">
      <c r="B77" s="246" t="s">
        <v>401</v>
      </c>
      <c r="C77" s="247"/>
      <c r="D77" s="247"/>
      <c r="E77" s="247"/>
      <c r="F77" s="247"/>
      <c r="G77" s="247"/>
      <c r="H77" s="247"/>
      <c r="I77" s="247"/>
      <c r="J77" s="248"/>
      <c r="K77" s="113"/>
      <c r="L77" s="113"/>
      <c r="M77" s="113"/>
    </row>
    <row r="78" spans="2:13" s="115" customFormat="1" ht="17.25" customHeight="1">
      <c r="B78" s="211" t="str">
        <f>'Account Reset Dialog'!C10</f>
        <v>MT_AR_1</v>
      </c>
      <c r="C78" s="250" t="str">
        <f>VLOOKUP(Summary!B78,'Account Reset Dialog'!$C$9:$G$515,2,0)</f>
        <v>Account reset</v>
      </c>
      <c r="D78" s="250"/>
      <c r="E78" s="250"/>
      <c r="F78" s="250"/>
      <c r="G78" s="212" t="s">
        <v>27</v>
      </c>
      <c r="H78" s="213"/>
      <c r="I78" s="226" t="str">
        <f>IF(VLOOKUP(B78,'Account Reset Dialog'!$C$9:$I$352,7,0)&lt;&gt;0,VLOOKUP(B78,'Account Reset Dialog'!$C$9:$I$349,7,0),"")</f>
        <v>PASSED</v>
      </c>
      <c r="J78" s="214"/>
    </row>
    <row r="79" spans="2:13" s="115" customFormat="1" ht="17.25" customHeight="1" thickBot="1">
      <c r="B79" s="211" t="str">
        <f>'Account Reset Dialog'!C11</f>
        <v>MT_AR_2</v>
      </c>
      <c r="C79" s="250" t="str">
        <f>VLOOKUP(Summary!B79,'Account Reset Dialog'!$C$9:$G$515,2,0)</f>
        <v>Close the Account Reset dialog without resetting the account</v>
      </c>
      <c r="D79" s="250"/>
      <c r="E79" s="250"/>
      <c r="F79" s="250"/>
      <c r="G79" s="212" t="s">
        <v>27</v>
      </c>
      <c r="H79" s="213"/>
      <c r="I79" s="227" t="str">
        <f>IF(VLOOKUP(B79,'Account Reset Dialog'!$C$9:$I$352,7,0)&lt;&gt;0,VLOOKUP(B79,'Account Reset Dialog'!$C$9:$I$349,7,0),"")</f>
        <v>PASSED</v>
      </c>
      <c r="J79" s="214"/>
    </row>
    <row r="80" spans="2:13" ht="17.25" customHeight="1" thickBot="1">
      <c r="B80" s="246" t="s">
        <v>402</v>
      </c>
      <c r="C80" s="247"/>
      <c r="D80" s="247"/>
      <c r="E80" s="247"/>
      <c r="F80" s="247"/>
      <c r="G80" s="247"/>
      <c r="H80" s="247"/>
      <c r="I80" s="247"/>
      <c r="J80" s="248"/>
    </row>
    <row r="81" spans="2:10" s="39" customFormat="1" ht="17.25" customHeight="1">
      <c r="B81" s="40" t="str">
        <f>'Forced Alarm Dialog'!C10</f>
        <v>MT_FA_1</v>
      </c>
      <c r="C81" s="242" t="str">
        <f>VLOOKUP(Summary!B81,'Forced Alarm Dialog'!$C$9:$G$217,2,0)</f>
        <v>Forced alarm</v>
      </c>
      <c r="D81" s="242"/>
      <c r="E81" s="242"/>
      <c r="F81" s="242"/>
      <c r="G81" s="41" t="s">
        <v>27</v>
      </c>
      <c r="H81" s="42"/>
      <c r="I81" s="127" t="str">
        <f>IF(VLOOKUP(B81,'Forced Alarm Dialog'!$C$9:$I$54,7,0)&lt;&gt;0,VLOOKUP(B81,'Forced Alarm Dialog'!$C$9:$I$51,7,0),"")</f>
        <v>PASSED</v>
      </c>
      <c r="J81" s="56"/>
    </row>
    <row r="82" spans="2:10" s="39" customFormat="1" ht="17.25" customHeight="1" thickBot="1">
      <c r="B82" s="40" t="str">
        <f>'Forced Alarm Dialog'!C11</f>
        <v>MT_FA_2</v>
      </c>
      <c r="C82" s="242" t="str">
        <f>VLOOKUP(Summary!B82,'Forced Alarm Dialog'!$C$9:$G$217,2,0)</f>
        <v>Close the Forced Alarm dialog without setting anything</v>
      </c>
      <c r="D82" s="242"/>
      <c r="E82" s="242"/>
      <c r="F82" s="242"/>
      <c r="G82" s="41" t="s">
        <v>27</v>
      </c>
      <c r="H82" s="42"/>
      <c r="I82" s="128" t="str">
        <f>IF(VLOOKUP(B82,'Forced Alarm Dialog'!$C$9:$I$54,7,0)&lt;&gt;0,VLOOKUP(B82,'Forced Alarm Dialog'!$C$9:$I$51,7,0),"")</f>
        <v>PASSED</v>
      </c>
      <c r="J82" s="56"/>
    </row>
    <row r="83" spans="2:10" ht="17.25" customHeight="1" thickBot="1">
      <c r="B83" s="246" t="s">
        <v>403</v>
      </c>
      <c r="C83" s="247"/>
      <c r="D83" s="247"/>
      <c r="E83" s="247"/>
      <c r="F83" s="247"/>
      <c r="G83" s="247"/>
      <c r="H83" s="247"/>
      <c r="I83" s="247"/>
      <c r="J83" s="248"/>
    </row>
    <row r="84" spans="2:10" s="39" customFormat="1" ht="17.25" customHeight="1">
      <c r="B84" s="40" t="str">
        <f>'Log Collection Dialog'!C10</f>
        <v>MT_LC_1</v>
      </c>
      <c r="C84" s="242" t="str">
        <f>VLOOKUP(Summary!B84,'Log Collection Dialog'!$C$9:$G$217,2,0)</f>
        <v>Collect log</v>
      </c>
      <c r="D84" s="242"/>
      <c r="E84" s="242"/>
      <c r="F84" s="242"/>
      <c r="G84" s="41" t="s">
        <v>27</v>
      </c>
      <c r="H84" s="42"/>
      <c r="I84" s="127" t="str">
        <f>IF(VLOOKUP(B84,'Log Collection Dialog'!$C$9:$I$54,7,0)&lt;&gt;0,VLOOKUP(B84,'Log Collection Dialog'!$C$9:$I$51,7,0),"")</f>
        <v>PASSED</v>
      </c>
      <c r="J84" s="56"/>
    </row>
    <row r="85" spans="2:10" s="39" customFormat="1" ht="17.25" customHeight="1" thickBot="1">
      <c r="B85" s="40" t="str">
        <f>'Log Collection Dialog'!C11</f>
        <v>MT_LC_2</v>
      </c>
      <c r="C85" s="242" t="str">
        <f>VLOOKUP(Summary!B85,'Log Collection Dialog'!$C$9:$G$217,2,0)</f>
        <v>Close the Log Collection dialog without collecting any log</v>
      </c>
      <c r="D85" s="242"/>
      <c r="E85" s="242"/>
      <c r="F85" s="242"/>
      <c r="G85" s="41" t="s">
        <v>27</v>
      </c>
      <c r="H85" s="42"/>
      <c r="I85" s="128" t="str">
        <f>IF(VLOOKUP(B85,'Log Collection Dialog'!$C$9:$I$54,7,0)&lt;&gt;0,VLOOKUP(B85,'Log Collection Dialog'!$C$9:$I$51,7,0),"")</f>
        <v>PASSED</v>
      </c>
      <c r="J85" s="56"/>
    </row>
    <row r="86" spans="2:10" ht="17.25" customHeight="1" thickBot="1">
      <c r="B86" s="246" t="s">
        <v>404</v>
      </c>
      <c r="C86" s="247"/>
      <c r="D86" s="247"/>
      <c r="E86" s="247"/>
      <c r="F86" s="247"/>
      <c r="G86" s="247"/>
      <c r="H86" s="247"/>
      <c r="I86" s="247"/>
      <c r="J86" s="248"/>
    </row>
    <row r="87" spans="2:10" s="115" customFormat="1" ht="17.25" customHeight="1">
      <c r="B87" s="211" t="str">
        <f>'VLAN ID Dialog'!C10</f>
        <v>MT_VLAN_1</v>
      </c>
      <c r="C87" s="250" t="str">
        <f>VLOOKUP(Summary!B87,'VLAN ID Dialog'!$C$9:$G$346,2,0)</f>
        <v>Set VLAN ID</v>
      </c>
      <c r="D87" s="250"/>
      <c r="E87" s="250"/>
      <c r="F87" s="250"/>
      <c r="G87" s="212" t="s">
        <v>27</v>
      </c>
      <c r="H87" s="213"/>
      <c r="I87" s="226" t="str">
        <f>IF(VLOOKUP(B87,'VLAN ID Dialog'!$C$9:$I$183,7,0)&lt;&gt;0,VLOOKUP(B87,'VLAN ID Dialog'!$C$9:$I$180,7,0),"")</f>
        <v>PASSED</v>
      </c>
      <c r="J87" s="214"/>
    </row>
    <row r="88" spans="2:10" s="115" customFormat="1" ht="17.25" customHeight="1">
      <c r="B88" s="211" t="str">
        <f>'VLAN ID Dialog'!C11</f>
        <v>MT_VLAN_2</v>
      </c>
      <c r="C88" s="250" t="str">
        <f>VLOOKUP(Summary!B88,'VLAN ID Dialog'!$C$9:$G$346,2,0)</f>
        <v>Check VLAN ID values when openning dialog</v>
      </c>
      <c r="D88" s="250"/>
      <c r="E88" s="250"/>
      <c r="F88" s="250"/>
      <c r="G88" s="212" t="s">
        <v>27</v>
      </c>
      <c r="H88" s="213"/>
      <c r="I88" s="215" t="str">
        <f>IF(VLOOKUP(B88,'VLAN ID Dialog'!$C$9:$I$183,7,0)&lt;&gt;0,VLOOKUP(B88,'VLAN ID Dialog'!$C$9:$I$180,7,0),"")</f>
        <v>PASSED</v>
      </c>
      <c r="J88" s="214"/>
    </row>
    <row r="89" spans="2:10" s="115" customFormat="1" ht="17.25" customHeight="1">
      <c r="B89" s="211" t="str">
        <f>'VLAN ID Dialog'!C12</f>
        <v>MT_VLAN_3</v>
      </c>
      <c r="C89" s="250" t="str">
        <f>VLOOKUP(Summary!B89,'VLAN ID Dialog'!$C$9:$G$346,2,0)</f>
        <v>Input INVALID value to textbox 最小のVLAN ID</v>
      </c>
      <c r="D89" s="250"/>
      <c r="E89" s="250"/>
      <c r="F89" s="250"/>
      <c r="G89" s="212" t="s">
        <v>27</v>
      </c>
      <c r="H89" s="213"/>
      <c r="I89" s="215" t="str">
        <f>IF(VLOOKUP(B89,'VLAN ID Dialog'!$C$9:$I$183,7,0)&lt;&gt;0,VLOOKUP(B89,'VLAN ID Dialog'!$C$9:$I$180,7,0),"")</f>
        <v>PASSED</v>
      </c>
      <c r="J89" s="214"/>
    </row>
    <row r="90" spans="2:10" s="113" customFormat="1" ht="17.25" customHeight="1">
      <c r="B90" s="211" t="str">
        <f>'VLAN ID Dialog'!C13</f>
        <v>MT_VLAN_4</v>
      </c>
      <c r="C90" s="250" t="str">
        <f>VLOOKUP(Summary!B90,'VLAN ID Dialog'!$C$9:$G$346,2,0)</f>
        <v>Input INVALID value to textbox 最大のVLAN ID</v>
      </c>
      <c r="D90" s="250"/>
      <c r="E90" s="250"/>
      <c r="F90" s="250"/>
      <c r="G90" s="212" t="s">
        <v>27</v>
      </c>
      <c r="H90" s="213"/>
      <c r="I90" s="215" t="str">
        <f>IF(VLOOKUP(B90,'VLAN ID Dialog'!$C$9:$I$183,7,0)&lt;&gt;0,VLOOKUP(B90,'VLAN ID Dialog'!$C$9:$I$180,7,0),"")</f>
        <v>PASSED</v>
      </c>
      <c r="J90" s="214"/>
    </row>
    <row r="91" spans="2:10" s="115" customFormat="1" ht="17.25" customHeight="1" thickBot="1">
      <c r="B91" s="211" t="str">
        <f>'VLAN ID Dialog'!C14</f>
        <v>MT_VLAN_5</v>
      </c>
      <c r="C91" s="250" t="str">
        <f>VLOOKUP(Summary!B91,'VLAN ID Dialog'!$C$9:$G$346,2,0)</f>
        <v>Close the VLAN ID dialog without setting anything</v>
      </c>
      <c r="D91" s="250"/>
      <c r="E91" s="250"/>
      <c r="F91" s="250"/>
      <c r="G91" s="212" t="s">
        <v>27</v>
      </c>
      <c r="H91" s="213"/>
      <c r="I91" s="227" t="str">
        <f>IF(VLOOKUP(B91,'VLAN ID Dialog'!$C$9:$I$183,7,0)&lt;&gt;0,VLOOKUP(B91,'VLAN ID Dialog'!$C$9:$I$180,7,0),"")</f>
        <v>PASSED</v>
      </c>
      <c r="J91" s="214"/>
    </row>
    <row r="92" spans="2:10" ht="17.25" customHeight="1" thickBot="1">
      <c r="B92" s="246" t="s">
        <v>405</v>
      </c>
      <c r="C92" s="247"/>
      <c r="D92" s="247"/>
      <c r="E92" s="247"/>
      <c r="F92" s="247"/>
      <c r="G92" s="247"/>
      <c r="H92" s="247"/>
      <c r="I92" s="247"/>
      <c r="J92" s="248"/>
    </row>
    <row r="93" spans="2:10" s="115" customFormat="1" ht="17.25" customHeight="1">
      <c r="B93" s="211" t="str">
        <f>'IO Port Dialog'!C10</f>
        <v>MT_IO_1</v>
      </c>
      <c r="C93" s="250" t="str">
        <f>VLOOKUP(Summary!B93,'IO Port Dialog'!$C$9:$G$217,2,0)</f>
        <v xml:space="preserve">[NR] Enable IO port </v>
      </c>
      <c r="D93" s="250"/>
      <c r="E93" s="250"/>
      <c r="F93" s="250"/>
      <c r="G93" s="212" t="s">
        <v>27</v>
      </c>
      <c r="H93" s="213"/>
      <c r="I93" s="226" t="str">
        <f>IF(VLOOKUP(B93,'IO Port Dialog'!$C$9:$I$54,7,0)&lt;&gt;0,VLOOKUP(B93,'IO Port Dialog'!$C$9:$I$51,7,0),"")</f>
        <v>PASSED</v>
      </c>
      <c r="J93" s="214"/>
    </row>
    <row r="94" spans="2:10" s="115" customFormat="1" ht="17.25" customHeight="1">
      <c r="B94" s="211" t="str">
        <f>'IO Port Dialog'!C11</f>
        <v>MT_IO_2</v>
      </c>
      <c r="C94" s="250" t="str">
        <f>VLOOKUP(Summary!B94,'IO Port Dialog'!$C$9:$G$217,2,0)</f>
        <v>[NR] Disable IO port</v>
      </c>
      <c r="D94" s="250"/>
      <c r="E94" s="250"/>
      <c r="F94" s="250"/>
      <c r="G94" s="212" t="s">
        <v>27</v>
      </c>
      <c r="H94" s="213"/>
      <c r="I94" s="215" t="str">
        <f>IF(VLOOKUP(B94,'IO Port Dialog'!$C$9:$I$54,7,0)&lt;&gt;0,VLOOKUP(B94,'IO Port Dialog'!$C$9:$I$51,7,0),"")</f>
        <v>PASSED</v>
      </c>
      <c r="J94" s="214"/>
    </row>
    <row r="95" spans="2:10" ht="17.25" customHeight="1">
      <c r="B95" s="40" t="str">
        <f>'IO Port Dialog'!C13</f>
        <v>MT_IO_3</v>
      </c>
      <c r="C95" s="242" t="str">
        <f>VLOOKUP(Summary!B95,'IO Port Dialog'!$C$9:$G$217,2,0)</f>
        <v>[LTE] Enable IO port</v>
      </c>
      <c r="D95" s="242"/>
      <c r="E95" s="242"/>
      <c r="F95" s="242"/>
      <c r="G95" s="41" t="s">
        <v>27</v>
      </c>
      <c r="H95" s="42"/>
      <c r="I95" s="129" t="str">
        <f>IF(VLOOKUP(B95,'IO Port Dialog'!$C$9:$I$54,7,0)&lt;&gt;0,VLOOKUP(B95,'IO Port Dialog'!$C$9:$I$51,7,0),"")</f>
        <v>PASSED</v>
      </c>
      <c r="J95" s="56"/>
    </row>
    <row r="96" spans="2:10" ht="17.25" customHeight="1">
      <c r="B96" s="40" t="str">
        <f>'IO Port Dialog'!C14</f>
        <v>MT_IO_4</v>
      </c>
      <c r="C96" s="242" t="str">
        <f>VLOOKUP(Summary!B96,'IO Port Dialog'!$C$9:$G$217,2,0)</f>
        <v>[LTE] Disable IO port</v>
      </c>
      <c r="D96" s="242"/>
      <c r="E96" s="242"/>
      <c r="F96" s="242"/>
      <c r="G96" s="41" t="s">
        <v>27</v>
      </c>
      <c r="H96" s="42"/>
      <c r="I96" s="129" t="str">
        <f>IF(VLOOKUP(B96,'IO Port Dialog'!$C$9:$I$54,7,0)&lt;&gt;0,VLOOKUP(B96,'IO Port Dialog'!$C$9:$I$51,7,0),"")</f>
        <v>PASSED</v>
      </c>
      <c r="J96" s="56"/>
    </row>
    <row r="97" spans="2:10" ht="17.25" customHeight="1">
      <c r="B97" s="40" t="str">
        <f>'IO Port Dialog'!C16</f>
        <v>MT_IO_5</v>
      </c>
      <c r="C97" s="242" t="str">
        <f>VLOOKUP(Summary!B97,'IO Port Dialog'!$C$9:$G$217,2,0)</f>
        <v>[RE] Enable IO port</v>
      </c>
      <c r="D97" s="242"/>
      <c r="E97" s="242"/>
      <c r="F97" s="242"/>
      <c r="G97" s="41" t="s">
        <v>27</v>
      </c>
      <c r="H97" s="42"/>
      <c r="I97" s="129" t="str">
        <f>IF(VLOOKUP(B97,'IO Port Dialog'!$C$9:$I$54,7,0)&lt;&gt;0,VLOOKUP(B97,'IO Port Dialog'!$C$9:$I$51,7,0),"")</f>
        <v>PASSED</v>
      </c>
      <c r="J97" s="56"/>
    </row>
    <row r="98" spans="2:10" ht="17.25" customHeight="1">
      <c r="B98" s="40" t="str">
        <f>'IO Port Dialog'!C17</f>
        <v>MT_IO_6</v>
      </c>
      <c r="C98" s="242" t="str">
        <f>VLOOKUP(Summary!B98,'IO Port Dialog'!$C$9:$G$217,2,0)</f>
        <v>[RE] Disable IO port</v>
      </c>
      <c r="D98" s="242"/>
      <c r="E98" s="242"/>
      <c r="F98" s="242"/>
      <c r="G98" s="41" t="s">
        <v>27</v>
      </c>
      <c r="H98" s="42"/>
      <c r="I98" s="129" t="str">
        <f>IF(VLOOKUP(B98,'IO Port Dialog'!$C$9:$I$54,7,0)&lt;&gt;0,VLOOKUP(B98,'IO Port Dialog'!$C$9:$I$51,7,0),"")</f>
        <v>PASSED</v>
      </c>
      <c r="J98" s="56"/>
    </row>
    <row r="99" spans="2:10" s="39" customFormat="1" ht="17.25" customHeight="1" thickBot="1">
      <c r="B99" s="40" t="str">
        <f>'IO Port Dialog'!C19</f>
        <v>MT_IO_7</v>
      </c>
      <c r="C99" s="242" t="str">
        <f>VLOOKUP(Summary!B99,'IO Port Dialog'!$C$9:$G$217,2,0)</f>
        <v>Check tick/untick state of port when opening the IO port dialog</v>
      </c>
      <c r="D99" s="242"/>
      <c r="E99" s="242"/>
      <c r="F99" s="242"/>
      <c r="G99" s="41" t="s">
        <v>27</v>
      </c>
      <c r="H99" s="42"/>
      <c r="I99" s="128" t="str">
        <f>IF(VLOOKUP(B99,'IO Port Dialog'!$C$9:$I$54,7,0)&lt;&gt;0,VLOOKUP(B99,'IO Port Dialog'!$C$9:$I$51,7,0),"")</f>
        <v>PASSED</v>
      </c>
      <c r="J99" s="56"/>
    </row>
    <row r="100" spans="2:10" ht="17.25" customHeight="1" thickBot="1">
      <c r="B100" s="246" t="s">
        <v>406</v>
      </c>
      <c r="C100" s="247"/>
      <c r="D100" s="247"/>
      <c r="E100" s="247"/>
      <c r="F100" s="247"/>
      <c r="G100" s="247"/>
      <c r="H100" s="247"/>
      <c r="I100" s="247"/>
      <c r="J100" s="248"/>
    </row>
    <row r="101" spans="2:10" s="39" customFormat="1" ht="17.25" customHeight="1">
      <c r="B101" s="130" t="str">
        <f>'Update FW Dialog'!C10</f>
        <v>MT_FW_1</v>
      </c>
      <c r="C101" s="249" t="str">
        <f>VLOOKUP(Summary!B101,'Update FW Dialog'!$C$9:$G$224,2,0)</f>
        <v>Close FW Update dialog</v>
      </c>
      <c r="D101" s="249"/>
      <c r="E101" s="249"/>
      <c r="F101" s="249"/>
      <c r="G101" s="131" t="s">
        <v>27</v>
      </c>
      <c r="H101" s="132"/>
      <c r="I101" s="127" t="str">
        <f>IF(VLOOKUP(B101,'Update FW Dialog'!$C$9:$I$58,7,0)&lt;&gt;0,VLOOKUP(B101,'Update FW Dialog'!$C$9:$I$58,7,0),"")</f>
        <v>PASSED</v>
      </c>
      <c r="J101" s="55"/>
    </row>
    <row r="102" spans="2:10" s="39" customFormat="1" ht="17.25" customHeight="1">
      <c r="B102" s="133" t="str">
        <f>'Update FW Dialog'!C11</f>
        <v>MT_FW_2</v>
      </c>
      <c r="C102" s="242" t="str">
        <f>VLOOKUP(Summary!B102,'Update FW Dialog'!$C$9:$G$224,2,0)</f>
        <v>Browse FW file</v>
      </c>
      <c r="D102" s="242"/>
      <c r="E102" s="242"/>
      <c r="F102" s="242"/>
      <c r="G102" s="41" t="s">
        <v>27</v>
      </c>
      <c r="H102" s="42"/>
      <c r="I102" s="129" t="str">
        <f>IF(VLOOKUP(B102,'Update FW Dialog'!$C$9:$I$58,7,0)&lt;&gt;0,VLOOKUP(B102,'Update FW Dialog'!$C$9:$I$58,7,0),"")</f>
        <v>PASSED</v>
      </c>
      <c r="J102" s="56"/>
    </row>
    <row r="103" spans="2:10" ht="17.25" customHeight="1">
      <c r="B103" s="133" t="str">
        <f>'Update FW Dialog'!C12</f>
        <v>MT_FW_3</v>
      </c>
      <c r="C103" s="242" t="str">
        <f>VLOOKUP(Summary!B103,'Update FW Dialog'!$C$9:$G$224,2,0)</f>
        <v>Check notification dialog after finishing FW downloading and updating process</v>
      </c>
      <c r="D103" s="242"/>
      <c r="E103" s="242"/>
      <c r="F103" s="242"/>
      <c r="G103" s="41" t="s">
        <v>27</v>
      </c>
      <c r="H103" s="42"/>
      <c r="I103" s="129" t="str">
        <f>IF(VLOOKUP(B103,'Update FW Dialog'!$C$9:$I$58,7,0)&lt;&gt;0,VLOOKUP(B103,'Update FW Dialog'!$C$9:$I$58,7,0),"")</f>
        <v>PASSED</v>
      </c>
      <c r="J103" s="56"/>
    </row>
    <row r="104" spans="2:10" ht="17.25" customHeight="1">
      <c r="B104" s="133" t="str">
        <f>'Update FW Dialog'!C13</f>
        <v>MT_FW_4</v>
      </c>
      <c r="C104" s="242" t="str">
        <f>VLOOKUP(Summary!B104,'Update FW Dialog'!$C$9:$G$224,2,0)</f>
        <v>Check status of button "リセット"  in FW Update dialog during/after updating FW</v>
      </c>
      <c r="D104" s="242"/>
      <c r="E104" s="242"/>
      <c r="F104" s="242"/>
      <c r="G104" s="41" t="s">
        <v>27</v>
      </c>
      <c r="H104" s="42"/>
      <c r="I104" s="129" t="str">
        <f>IF(VLOOKUP(B104,'Update FW Dialog'!$C$9:$I$58,7,0)&lt;&gt;0,VLOOKUP(B104,'Update FW Dialog'!$C$9:$I$58,7,0),"")</f>
        <v>PASSED</v>
      </c>
      <c r="J104" s="56"/>
    </row>
    <row r="105" spans="2:10" ht="32.25" customHeight="1">
      <c r="B105" s="133" t="str">
        <f>'Update FW Dialog'!C14</f>
        <v>MT_FW_5</v>
      </c>
      <c r="C105" s="242" t="str">
        <f>VLOOKUP(Summary!B105,'Update FW Dialog'!$C$9:$G$224,2,0)</f>
        <v>Check status of button "参照"  in FW Update dialog during/after updating FW</v>
      </c>
      <c r="D105" s="242"/>
      <c r="E105" s="242"/>
      <c r="F105" s="242"/>
      <c r="G105" s="41" t="s">
        <v>27</v>
      </c>
      <c r="H105" s="42"/>
      <c r="I105" s="129" t="str">
        <f>IF(VLOOKUP(B105,'Update FW Dialog'!$C$9:$I$58,7,0)&lt;&gt;0,VLOOKUP(B105,'Update FW Dialog'!$C$9:$I$58,7,0),"")</f>
        <v>PASSED</v>
      </c>
      <c r="J105" s="56"/>
    </row>
    <row r="106" spans="2:10" ht="17.25" customHeight="1">
      <c r="B106" s="133" t="str">
        <f>'Update FW Dialog'!C15</f>
        <v>MT_FW_6</v>
      </c>
      <c r="C106" s="242" t="str">
        <f>VLOOKUP(Summary!B106,'Update FW Dialog'!$C$9:$G$224,2,0)</f>
        <v>Check status of button "FWファイルDL開始"  in FW Update dialog during/after updating FW</v>
      </c>
      <c r="D106" s="242"/>
      <c r="E106" s="242"/>
      <c r="F106" s="242"/>
      <c r="G106" s="41" t="s">
        <v>27</v>
      </c>
      <c r="H106" s="42"/>
      <c r="I106" s="129" t="str">
        <f>IF(VLOOKUP(B106,'Update FW Dialog'!$C$9:$I$58,7,0)&lt;&gt;0,VLOOKUP(B106,'Update FW Dialog'!$C$9:$I$58,7,0),"")</f>
        <v>PASSED</v>
      </c>
      <c r="J106" s="56"/>
    </row>
    <row r="107" spans="2:10" ht="17.25" customHeight="1">
      <c r="B107" s="133" t="str">
        <f>'Update FW Dialog'!C16</f>
        <v>MT_FW_7</v>
      </c>
      <c r="C107" s="242" t="str">
        <f>VLOOKUP(Summary!B107,'Update FW Dialog'!$C$9:$G$224,2,0)</f>
        <v>Check status of unit STS2 LED during/after updating FW</v>
      </c>
      <c r="D107" s="242"/>
      <c r="E107" s="242"/>
      <c r="F107" s="242"/>
      <c r="G107" s="41" t="s">
        <v>27</v>
      </c>
      <c r="H107" s="42"/>
      <c r="I107" s="129" t="str">
        <f>IF(VLOOKUP(B107,'Update FW Dialog'!$C$9:$I$58,7,0)&lt;&gt;0,VLOOKUP(B107,'Update FW Dialog'!$C$9:$I$58,7,0),"")</f>
        <v>PASSED</v>
      </c>
      <c r="J107" s="56"/>
    </row>
    <row r="108" spans="2:10" ht="17.25" customHeight="1">
      <c r="B108" s="133" t="str">
        <f>'Update FW Dialog'!C17</f>
        <v>MT_FW_8</v>
      </c>
      <c r="C108" s="242" t="str">
        <f>VLOOKUP(Summary!B108,'Update FW Dialog'!$C$9:$G$224,2,0)</f>
        <v>Check bootface after finishing updating FW</v>
      </c>
      <c r="D108" s="242"/>
      <c r="E108" s="242"/>
      <c r="F108" s="242"/>
      <c r="G108" s="41" t="s">
        <v>27</v>
      </c>
      <c r="H108" s="42"/>
      <c r="I108" s="129" t="str">
        <f>IF(VLOOKUP(B108,'Update FW Dialog'!$C$9:$I$58,7,0)&lt;&gt;0,VLOOKUP(B108,'Update FW Dialog'!$C$9:$I$58,7,0),"")</f>
        <v>PASSED</v>
      </c>
      <c r="J108" s="56"/>
    </row>
    <row r="109" spans="2:10" ht="17.25" customHeight="1">
      <c r="B109" s="133" t="str">
        <f>'Update FW Dialog'!C18</f>
        <v>MT_FW_9</v>
      </c>
      <c r="C109" s="242" t="str">
        <f>VLOOKUP(Summary!B109,'Update FW Dialog'!$C$9:$G$224,2,0)</f>
        <v>Check FW version and date after finishing updating FW</v>
      </c>
      <c r="D109" s="242"/>
      <c r="E109" s="242"/>
      <c r="F109" s="242"/>
      <c r="G109" s="41" t="s">
        <v>27</v>
      </c>
      <c r="H109" s="42"/>
      <c r="I109" s="129" t="str">
        <f>IF(VLOOKUP(B109,'Update FW Dialog'!$C$9:$I$58,7,0)&lt;&gt;0,VLOOKUP(B109,'Update FW Dialog'!$C$9:$I$58,7,0),"")</f>
        <v>PASSED</v>
      </c>
      <c r="J109" s="56"/>
    </row>
    <row r="110" spans="2:10" ht="17.25" customHeight="1">
      <c r="B110" s="133" t="str">
        <f>'Update FW Dialog'!C19</f>
        <v>MT_FW_10</v>
      </c>
      <c r="C110" s="242" t="str">
        <f>VLOOKUP(Summary!B110,'Update FW Dialog'!$C$9:$G$224,2,0)</f>
        <v>Check error message dialog "Unit[unit-number]でFW更新応答：NG" when FW file is INVALID</v>
      </c>
      <c r="D110" s="242"/>
      <c r="E110" s="242"/>
      <c r="F110" s="242"/>
      <c r="G110" s="41" t="s">
        <v>27</v>
      </c>
      <c r="H110" s="42"/>
      <c r="I110" s="129" t="str">
        <f>IF(VLOOKUP(B110,'Update FW Dialog'!$C$9:$I$58,7,0)&lt;&gt;0,VLOOKUP(B110,'Update FW Dialog'!$C$9:$I$58,7,0),"")</f>
        <v>PASSED</v>
      </c>
      <c r="J110" s="56"/>
    </row>
    <row r="111" spans="2:10" ht="17.25" customHeight="1">
      <c r="B111" s="133" t="str">
        <f>'Update FW Dialog'!C20</f>
        <v>MT_FW_11</v>
      </c>
      <c r="C111" s="242" t="str">
        <f>VLOOKUP(Summary!B111,'Update FW Dialog'!$C$9:$G$224,2,0)</f>
        <v>Check unit status after finishing updating FW and resetting unit</v>
      </c>
      <c r="D111" s="242"/>
      <c r="E111" s="242"/>
      <c r="F111" s="242"/>
      <c r="G111" s="41" t="s">
        <v>27</v>
      </c>
      <c r="H111" s="42"/>
      <c r="I111" s="129" t="str">
        <f>IF(VLOOKUP(B111,'Update FW Dialog'!$C$9:$I$58,7,0)&lt;&gt;0,VLOOKUP(B111,'Update FW Dialog'!$C$9:$I$58,7,0),"")</f>
        <v>PASSED</v>
      </c>
      <c r="J111" s="56"/>
    </row>
    <row r="112" spans="2:10" ht="17.25" customHeight="1" thickBot="1">
      <c r="B112" s="134" t="str">
        <f>'Update FW Dialog'!C21</f>
        <v>MT_FW_12</v>
      </c>
      <c r="C112" s="243" t="str">
        <f>VLOOKUP(Summary!B112,'Update FW Dialog'!$C$9:$G$224,2,0)</f>
        <v>Check TCP auto connection and LEDs after finishing updating FW</v>
      </c>
      <c r="D112" s="243"/>
      <c r="E112" s="243"/>
      <c r="F112" s="243"/>
      <c r="G112" s="135" t="s">
        <v>27</v>
      </c>
      <c r="H112" s="136"/>
      <c r="I112" s="128" t="str">
        <f>IF(VLOOKUP(B112,'Update FW Dialog'!$C$9:$I$58,7,0)&lt;&gt;0,VLOOKUP(B112,'Update FW Dialog'!$C$9:$I$58,7,0),"")</f>
        <v>PASSED</v>
      </c>
      <c r="J112" s="137"/>
    </row>
  </sheetData>
  <sheetProtection selectLockedCells="1" selectUnlockedCells="1"/>
  <autoFilter ref="H13:I112" xr:uid="{00000000-0001-0000-0100-000000000000}"/>
  <mergeCells count="105">
    <mergeCell ref="B86:J86"/>
    <mergeCell ref="C94:F94"/>
    <mergeCell ref="C93:F93"/>
    <mergeCell ref="B92:J92"/>
    <mergeCell ref="C87:F87"/>
    <mergeCell ref="C88:F88"/>
    <mergeCell ref="C96:F96"/>
    <mergeCell ref="C97:F97"/>
    <mergeCell ref="C98:F98"/>
    <mergeCell ref="C99:F99"/>
    <mergeCell ref="C89:F89"/>
    <mergeCell ref="C90:F90"/>
    <mergeCell ref="C91:F91"/>
    <mergeCell ref="C95:F95"/>
    <mergeCell ref="C32:F32"/>
    <mergeCell ref="C31:F31"/>
    <mergeCell ref="C27:F27"/>
    <mergeCell ref="C28:F28"/>
    <mergeCell ref="C29:F29"/>
    <mergeCell ref="C30:F30"/>
    <mergeCell ref="C34:F34"/>
    <mergeCell ref="B37:J37"/>
    <mergeCell ref="B43:J43"/>
    <mergeCell ref="C35:F35"/>
    <mergeCell ref="C33:F33"/>
    <mergeCell ref="C36:F36"/>
    <mergeCell ref="C45:F45"/>
    <mergeCell ref="C42:F42"/>
    <mergeCell ref="C44:F44"/>
    <mergeCell ref="C38:F38"/>
    <mergeCell ref="C39:F39"/>
    <mergeCell ref="C40:F40"/>
    <mergeCell ref="C41:F41"/>
    <mergeCell ref="B4:C4"/>
    <mergeCell ref="E4:F4"/>
    <mergeCell ref="B12:B13"/>
    <mergeCell ref="C12:F13"/>
    <mergeCell ref="C19:F19"/>
    <mergeCell ref="C17:F17"/>
    <mergeCell ref="C18:F18"/>
    <mergeCell ref="C15:F15"/>
    <mergeCell ref="C16:F16"/>
    <mergeCell ref="C48:F48"/>
    <mergeCell ref="C49:F49"/>
    <mergeCell ref="C50:F50"/>
    <mergeCell ref="C51:F51"/>
    <mergeCell ref="C52:F52"/>
    <mergeCell ref="G12:G13"/>
    <mergeCell ref="B14:J14"/>
    <mergeCell ref="C26:F26"/>
    <mergeCell ref="C22:F22"/>
    <mergeCell ref="C23:F23"/>
    <mergeCell ref="C25:F25"/>
    <mergeCell ref="B21:J21"/>
    <mergeCell ref="C20:F20"/>
    <mergeCell ref="H12:J12"/>
    <mergeCell ref="C24:F24"/>
    <mergeCell ref="C101:F101"/>
    <mergeCell ref="C102:F102"/>
    <mergeCell ref="C104:F104"/>
    <mergeCell ref="C107:F107"/>
    <mergeCell ref="C106:F106"/>
    <mergeCell ref="C84:F84"/>
    <mergeCell ref="B46:J46"/>
    <mergeCell ref="C47:F47"/>
    <mergeCell ref="B83:J83"/>
    <mergeCell ref="C74:F74"/>
    <mergeCell ref="C75:F75"/>
    <mergeCell ref="C76:F76"/>
    <mergeCell ref="C69:F69"/>
    <mergeCell ref="C70:F70"/>
    <mergeCell ref="C82:F82"/>
    <mergeCell ref="C68:F68"/>
    <mergeCell ref="C81:F81"/>
    <mergeCell ref="B80:J80"/>
    <mergeCell ref="B77:J77"/>
    <mergeCell ref="B73:J73"/>
    <mergeCell ref="C79:F79"/>
    <mergeCell ref="C78:F78"/>
    <mergeCell ref="C53:F53"/>
    <mergeCell ref="C67:F67"/>
    <mergeCell ref="C105:F105"/>
    <mergeCell ref="C103:F103"/>
    <mergeCell ref="C110:F110"/>
    <mergeCell ref="C111:F111"/>
    <mergeCell ref="C112:F112"/>
    <mergeCell ref="C55:F55"/>
    <mergeCell ref="C54:F54"/>
    <mergeCell ref="C108:F108"/>
    <mergeCell ref="C109:F109"/>
    <mergeCell ref="C57:F57"/>
    <mergeCell ref="C56:F56"/>
    <mergeCell ref="C58:F58"/>
    <mergeCell ref="C59:F59"/>
    <mergeCell ref="C60:F60"/>
    <mergeCell ref="C61:F61"/>
    <mergeCell ref="C71:F71"/>
    <mergeCell ref="C72:F72"/>
    <mergeCell ref="C62:F62"/>
    <mergeCell ref="C63:F63"/>
    <mergeCell ref="C64:F64"/>
    <mergeCell ref="C65:F65"/>
    <mergeCell ref="C66:F66"/>
    <mergeCell ref="C85:F85"/>
    <mergeCell ref="B100:J100"/>
  </mergeCells>
  <phoneticPr fontId="39" type="noConversion"/>
  <conditionalFormatting sqref="I6">
    <cfRule type="cellIs" dxfId="6" priority="1" stopIfTrue="1" operator="equal">
      <formula>"P"</formula>
    </cfRule>
    <cfRule type="cellIs" dxfId="5" priority="2" stopIfTrue="1" operator="equal">
      <formula>"F"</formula>
    </cfRule>
  </conditionalFormatting>
  <conditionalFormatting sqref="I3 I11:I12 H12:J12">
    <cfRule type="cellIs" dxfId="4" priority="3" stopIfTrue="1" operator="equal">
      <formula>"P"</formula>
    </cfRule>
    <cfRule type="cellIs" dxfId="3" priority="4" stopIfTrue="1" operator="equal">
      <formula>"I"</formula>
    </cfRule>
    <cfRule type="cellIs" dxfId="2" priority="5" stopIfTrue="1" operator="equal">
      <formula>"F"</formula>
    </cfRule>
  </conditionalFormatting>
  <conditionalFormatting sqref="H11 I5 I7:I10">
    <cfRule type="cellIs" dxfId="1" priority="6" stopIfTrue="1" operator="equal">
      <formula>"P"</formula>
    </cfRule>
    <cfRule type="cellIs" dxfId="0" priority="7" stopIfTrue="1" operator="equal">
      <formula>"F"</formula>
    </cfRule>
  </conditionalFormatting>
  <dataValidations count="2">
    <dataValidation allowBlank="1" showErrorMessage="1" sqref="I15:I20 I93:I99 I47:I72 I101:I112 I44:I45 I74:I76 I87:I91 I38:I42 I78:I79 I81:I82 I84:I85 I22:I36" xr:uid="{00000000-0002-0000-0100-000000000000}">
      <formula1>0</formula1>
      <formula2>0</formula2>
    </dataValidation>
    <dataValidation type="list" allowBlank="1" showErrorMessage="1" sqref="G15:G20 G87:G91 G38:G42 G44:G45 G74:G76 G81:G82 G78:G79 G47:G72 G84:G85 G93:G99 G101:G112 G22:G36" xr:uid="{00000000-0002-0000-0100-000001000000}">
      <formula1>"L,M,H"</formula1>
      <formula2>0</formula2>
    </dataValidation>
  </dataValidations>
  <hyperlinks>
    <hyperlink ref="B14:J14" location="'Login Dialog'!A1" display="Login From" xr:uid="{00000000-0004-0000-0100-000000000000}"/>
    <hyperlink ref="B21:J21" location="'Main Screen'!A1" display="Main Screen" xr:uid="{00000000-0004-0000-0100-000001000000}"/>
    <hyperlink ref="B37:J37" location="'Function Test (PH1)'!A1" display="Phase 1" xr:uid="{68C60C1E-C6F0-4357-8936-C9332EFC8CBB}"/>
    <hyperlink ref="B43:J43" location="'Detailed Screen'!A1" display="Option Dialog" xr:uid="{75563C92-9E83-4313-9E8D-6A19B459907E}"/>
    <hyperlink ref="B46:J46" location="'Detailed Screen'!A1" display="Option Dialog" xr:uid="{76F015EC-2D74-4780-AB3F-090687991D44}"/>
    <hyperlink ref="B83:J83" location="'Detailed Screen'!A1" display="Option Dialog" xr:uid="{E6FFF592-F0B0-4269-A7A9-99BCD9347989}"/>
    <hyperlink ref="B80:J80" location="'Detailed Screen'!A1" display="Option Dialog" xr:uid="{99CC1598-85D6-4A3A-A633-C7EFFDA36274}"/>
    <hyperlink ref="B77:J77" location="'Detailed Screen'!A1" display="Option Dialog" xr:uid="{588C0C04-C07F-4DEC-B7C0-4E9866B04CAC}"/>
    <hyperlink ref="B73:J73" location="'Detailed Screen'!A1" display="Option Dialog" xr:uid="{EA4C98B6-54D4-4953-A92B-AA95A25ED3B3}"/>
    <hyperlink ref="B86:J86" location="'Detailed Screen'!A1" display="Option Dialog" xr:uid="{57DACB9B-C99E-4026-A447-88FFB248CC26}"/>
    <hyperlink ref="B92:J92" location="'Detailed Screen'!A1" display="Option Dialog" xr:uid="{AB613D77-EC04-4FAC-B301-594BFB7C2A48}"/>
    <hyperlink ref="B100:J100" location="'Detailed Screen'!A1" display="Option Dialog" xr:uid="{930CBDF1-5834-41F3-B639-B86001DB22D8}"/>
  </hyperlinks>
  <pageMargins left="0.69930555555555551" right="0.69930555555555551" top="0.75" bottom="0.75" header="0.51180555555555551" footer="0.51180555555555551"/>
  <pageSetup firstPageNumber="0" orientation="portrait" horizontalDpi="300" verticalDpi="300"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B1:L100"/>
  <sheetViews>
    <sheetView zoomScale="85" zoomScaleNormal="85" workbookViewId="0">
      <selection activeCell="D3" sqref="D3"/>
    </sheetView>
  </sheetViews>
  <sheetFormatPr defaultColWidth="8.85546875" defaultRowHeight="12.75"/>
  <cols>
    <col min="1" max="1" width="1.5703125" style="43" customWidth="1"/>
    <col min="2" max="2" width="4.42578125" style="43" customWidth="1"/>
    <col min="3" max="3" width="15.28515625" style="43" customWidth="1"/>
    <col min="4" max="4" width="37.5703125" style="44" customWidth="1"/>
    <col min="5" max="5" width="29" style="44" customWidth="1"/>
    <col min="6" max="6" width="59.140625" style="43" customWidth="1"/>
    <col min="7" max="7" width="49.85546875" style="43" customWidth="1"/>
    <col min="8" max="8" width="15.140625" style="44" customWidth="1"/>
    <col min="9" max="10" width="12" style="43" customWidth="1"/>
    <col min="11" max="11" width="30.7109375" style="43" customWidth="1"/>
    <col min="12" max="12" width="18.14062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44450</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c r="K8" s="261" t="s">
        <v>39</v>
      </c>
      <c r="L8" s="261" t="s">
        <v>39</v>
      </c>
    </row>
    <row r="9" spans="2:12" s="75" customFormat="1">
      <c r="B9" s="65" t="s">
        <v>127</v>
      </c>
      <c r="C9" s="66"/>
      <c r="D9" s="67"/>
      <c r="E9" s="60"/>
      <c r="F9" s="60"/>
      <c r="G9" s="60"/>
      <c r="H9" s="262"/>
      <c r="I9" s="262"/>
      <c r="J9" s="262"/>
      <c r="K9" s="262"/>
      <c r="L9" s="262"/>
    </row>
    <row r="10" spans="2:12" s="159" customFormat="1" ht="51">
      <c r="B10" s="152">
        <v>1</v>
      </c>
      <c r="C10" s="152" t="s">
        <v>63</v>
      </c>
      <c r="D10" s="153" t="s">
        <v>47</v>
      </c>
      <c r="E10" s="154" t="s">
        <v>407</v>
      </c>
      <c r="F10" s="153" t="s">
        <v>58</v>
      </c>
      <c r="G10" s="155" t="s">
        <v>56</v>
      </c>
      <c r="H10" s="156"/>
      <c r="I10" s="157" t="s">
        <v>437</v>
      </c>
      <c r="J10" s="165">
        <v>44450</v>
      </c>
      <c r="K10" s="158"/>
      <c r="L10" s="158"/>
    </row>
    <row r="11" spans="2:12" s="159" customFormat="1" ht="32.25" customHeight="1">
      <c r="B11" s="152">
        <v>2</v>
      </c>
      <c r="C11" s="152" t="s">
        <v>64</v>
      </c>
      <c r="D11" s="153" t="s">
        <v>48</v>
      </c>
      <c r="E11" s="154" t="s">
        <v>407</v>
      </c>
      <c r="F11" s="153" t="s">
        <v>59</v>
      </c>
      <c r="G11" s="155" t="s">
        <v>57</v>
      </c>
      <c r="H11" s="160"/>
      <c r="I11" s="157" t="s">
        <v>437</v>
      </c>
      <c r="J11" s="165">
        <v>44450</v>
      </c>
      <c r="K11" s="161"/>
      <c r="L11" s="158"/>
    </row>
    <row r="12" spans="2:12" s="159" customFormat="1" ht="38.25">
      <c r="B12" s="152">
        <v>3</v>
      </c>
      <c r="C12" s="152" t="s">
        <v>65</v>
      </c>
      <c r="D12" s="153" t="s">
        <v>408</v>
      </c>
      <c r="E12" s="154" t="s">
        <v>49</v>
      </c>
      <c r="F12" s="153" t="s">
        <v>60</v>
      </c>
      <c r="G12" s="155" t="s">
        <v>409</v>
      </c>
      <c r="H12" s="160"/>
      <c r="I12" s="157" t="s">
        <v>437</v>
      </c>
      <c r="J12" s="165">
        <v>44450</v>
      </c>
      <c r="K12" s="162"/>
      <c r="L12" s="158"/>
    </row>
    <row r="13" spans="2:12" s="159" customFormat="1" ht="25.5">
      <c r="B13" s="152">
        <v>4</v>
      </c>
      <c r="C13" s="152" t="s">
        <v>66</v>
      </c>
      <c r="D13" s="153" t="s">
        <v>50</v>
      </c>
      <c r="E13" s="154" t="s">
        <v>407</v>
      </c>
      <c r="F13" s="153" t="s">
        <v>61</v>
      </c>
      <c r="G13" s="155" t="s">
        <v>51</v>
      </c>
      <c r="H13" s="160"/>
      <c r="I13" s="157" t="s">
        <v>437</v>
      </c>
      <c r="J13" s="165">
        <v>44450</v>
      </c>
      <c r="K13" s="162"/>
      <c r="L13" s="158"/>
    </row>
    <row r="14" spans="2:12" s="159" customFormat="1">
      <c r="B14" s="152">
        <v>5</v>
      </c>
      <c r="C14" s="152" t="s">
        <v>67</v>
      </c>
      <c r="D14" s="153" t="s">
        <v>410</v>
      </c>
      <c r="E14" s="154" t="s">
        <v>407</v>
      </c>
      <c r="F14" s="153" t="s">
        <v>411</v>
      </c>
      <c r="G14" s="155" t="s">
        <v>412</v>
      </c>
      <c r="H14" s="160"/>
      <c r="I14" s="157" t="s">
        <v>437</v>
      </c>
      <c r="J14" s="165">
        <v>44450</v>
      </c>
      <c r="K14" s="162"/>
      <c r="L14" s="158"/>
    </row>
    <row r="15" spans="2:12" s="159" customFormat="1">
      <c r="B15" s="152">
        <v>6</v>
      </c>
      <c r="C15" s="152" t="s">
        <v>68</v>
      </c>
      <c r="D15" s="153" t="s">
        <v>413</v>
      </c>
      <c r="E15" s="154" t="s">
        <v>407</v>
      </c>
      <c r="F15" s="153" t="s">
        <v>62</v>
      </c>
      <c r="G15" s="155" t="s">
        <v>412</v>
      </c>
      <c r="H15" s="160"/>
      <c r="I15" s="157" t="s">
        <v>437</v>
      </c>
      <c r="J15" s="165">
        <v>44450</v>
      </c>
      <c r="K15" s="162"/>
      <c r="L15" s="158"/>
    </row>
    <row r="16" spans="2:12" s="82" customFormat="1" ht="21.6" customHeight="1">
      <c r="B16" s="64"/>
      <c r="C16" s="64"/>
      <c r="D16" s="76"/>
      <c r="E16" s="83"/>
      <c r="F16" s="76"/>
      <c r="G16" s="76"/>
      <c r="H16" s="79"/>
      <c r="I16" s="80"/>
      <c r="J16" s="80"/>
      <c r="K16" s="84"/>
      <c r="L16" s="71"/>
    </row>
    <row r="20" spans="3:11">
      <c r="C20" s="44"/>
      <c r="E20" s="85"/>
      <c r="F20" s="75"/>
      <c r="G20" s="75"/>
    </row>
    <row r="21" spans="3:11">
      <c r="C21" s="44"/>
      <c r="E21" s="85"/>
      <c r="F21" s="75"/>
      <c r="G21" s="75"/>
      <c r="K21" s="75"/>
    </row>
    <row r="22" spans="3:11">
      <c r="C22" s="44"/>
      <c r="E22" s="85"/>
      <c r="F22" s="75"/>
      <c r="G22" s="75"/>
      <c r="K22" s="75"/>
    </row>
    <row r="23" spans="3:11">
      <c r="C23" s="44"/>
      <c r="E23" s="85"/>
      <c r="F23" s="75"/>
      <c r="G23" s="75"/>
    </row>
    <row r="24" spans="3:11">
      <c r="C24" s="44"/>
    </row>
    <row r="25" spans="3:11">
      <c r="C25" s="44"/>
    </row>
    <row r="26" spans="3:11">
      <c r="C26" s="44"/>
    </row>
    <row r="27" spans="3:11">
      <c r="C27" s="44"/>
    </row>
    <row r="28" spans="3:11">
      <c r="C28" s="44"/>
    </row>
    <row r="29" spans="3:11">
      <c r="C29" s="44"/>
    </row>
    <row r="30" spans="3:11">
      <c r="C30" s="44"/>
    </row>
    <row r="31" spans="3:11">
      <c r="C31" s="44"/>
    </row>
    <row r="32" spans="3:11">
      <c r="C32" s="44"/>
    </row>
    <row r="33" spans="3:3">
      <c r="C33" s="44"/>
    </row>
    <row r="34" spans="3:3">
      <c r="C34" s="44"/>
    </row>
    <row r="35" spans="3:3">
      <c r="C35" s="44"/>
    </row>
    <row r="36" spans="3:3">
      <c r="C36" s="44"/>
    </row>
    <row r="37" spans="3:3">
      <c r="C37" s="44"/>
    </row>
    <row r="38" spans="3:3">
      <c r="C38" s="44"/>
    </row>
    <row r="39" spans="3:3">
      <c r="C39" s="44"/>
    </row>
    <row r="40" spans="3:3">
      <c r="C40" s="44"/>
    </row>
    <row r="41" spans="3:3">
      <c r="C41" s="44"/>
    </row>
    <row r="42" spans="3:3">
      <c r="C42" s="44"/>
    </row>
    <row r="43" spans="3:3">
      <c r="C43" s="44"/>
    </row>
    <row r="44" spans="3:3">
      <c r="C44" s="44"/>
    </row>
    <row r="45" spans="3:3">
      <c r="C45" s="44"/>
    </row>
    <row r="46" spans="3:3">
      <c r="C46" s="44"/>
    </row>
    <row r="47" spans="3:3">
      <c r="C47" s="44"/>
    </row>
    <row r="48" spans="3:3">
      <c r="C48" s="44"/>
    </row>
    <row r="49" spans="3:3">
      <c r="C49" s="44"/>
    </row>
    <row r="50" spans="3:3">
      <c r="C50" s="44"/>
    </row>
    <row r="51" spans="3:3">
      <c r="C51" s="44"/>
    </row>
    <row r="52" spans="3:3">
      <c r="C52" s="44"/>
    </row>
    <row r="53" spans="3:3">
      <c r="C53" s="44"/>
    </row>
    <row r="54" spans="3:3">
      <c r="C54" s="44"/>
    </row>
    <row r="55" spans="3:3">
      <c r="C55" s="44"/>
    </row>
    <row r="56" spans="3:3">
      <c r="C56" s="44"/>
    </row>
    <row r="57" spans="3:3">
      <c r="C57" s="44"/>
    </row>
    <row r="58" spans="3:3">
      <c r="C58" s="44"/>
    </row>
    <row r="59" spans="3:3">
      <c r="C59" s="44"/>
    </row>
    <row r="60" spans="3:3">
      <c r="C60" s="44"/>
    </row>
    <row r="61" spans="3:3">
      <c r="C61" s="44"/>
    </row>
    <row r="62" spans="3:3">
      <c r="C62" s="44"/>
    </row>
    <row r="63" spans="3:3">
      <c r="C63" s="44"/>
    </row>
    <row r="64" spans="3:3">
      <c r="C64" s="44"/>
    </row>
    <row r="65" spans="3:3">
      <c r="C65" s="44"/>
    </row>
    <row r="66" spans="3:3">
      <c r="C66" s="44"/>
    </row>
    <row r="67" spans="3:3">
      <c r="C67" s="44"/>
    </row>
    <row r="68" spans="3:3">
      <c r="C68" s="44"/>
    </row>
    <row r="69" spans="3:3">
      <c r="C69" s="44"/>
    </row>
    <row r="70" spans="3:3">
      <c r="C70" s="44"/>
    </row>
    <row r="71" spans="3:3">
      <c r="C71" s="44"/>
    </row>
    <row r="72" spans="3:3">
      <c r="C72" s="44"/>
    </row>
    <row r="73" spans="3:3">
      <c r="C73" s="44"/>
    </row>
    <row r="74" spans="3:3">
      <c r="C74" s="44"/>
    </row>
    <row r="75" spans="3:3">
      <c r="C75" s="44"/>
    </row>
    <row r="76" spans="3:3">
      <c r="C76" s="44"/>
    </row>
    <row r="77" spans="3:3">
      <c r="C77" s="44"/>
    </row>
    <row r="78" spans="3:3">
      <c r="C78" s="44"/>
    </row>
    <row r="79" spans="3:3">
      <c r="C79" s="44"/>
    </row>
    <row r="80" spans="3:3">
      <c r="C80" s="44"/>
    </row>
    <row r="81" spans="3:3">
      <c r="C81" s="44"/>
    </row>
    <row r="82" spans="3:3">
      <c r="C82" s="44"/>
    </row>
    <row r="83" spans="3:3">
      <c r="C83" s="44"/>
    </row>
    <row r="84" spans="3:3">
      <c r="C84" s="44"/>
    </row>
    <row r="85" spans="3:3">
      <c r="C85" s="44"/>
    </row>
    <row r="86" spans="3:3">
      <c r="C86" s="44"/>
    </row>
    <row r="87" spans="3:3">
      <c r="C87" s="44"/>
    </row>
    <row r="88" spans="3:3">
      <c r="C88" s="44"/>
    </row>
    <row r="89" spans="3:3">
      <c r="C89" s="44"/>
    </row>
    <row r="90" spans="3:3">
      <c r="C90" s="44"/>
    </row>
    <row r="91" spans="3:3">
      <c r="C91" s="44"/>
    </row>
    <row r="92" spans="3:3">
      <c r="C92" s="44"/>
    </row>
    <row r="93" spans="3:3">
      <c r="C93" s="44"/>
    </row>
    <row r="94" spans="3:3">
      <c r="C94" s="44"/>
    </row>
    <row r="95" spans="3:3">
      <c r="C95" s="44"/>
    </row>
    <row r="96" spans="3:3">
      <c r="C96" s="44"/>
    </row>
    <row r="97" spans="3:3">
      <c r="C97" s="44"/>
    </row>
    <row r="98" spans="3:3">
      <c r="C98" s="44"/>
    </row>
    <row r="99" spans="3:3">
      <c r="C99" s="44"/>
    </row>
    <row r="100" spans="3:3">
      <c r="C100" s="44"/>
    </row>
  </sheetData>
  <mergeCells count="11">
    <mergeCell ref="L7:L8"/>
    <mergeCell ref="H9:L9"/>
    <mergeCell ref="H7:H8"/>
    <mergeCell ref="K7:K8"/>
    <mergeCell ref="B7:B8"/>
    <mergeCell ref="C7:C8"/>
    <mergeCell ref="D7:D8"/>
    <mergeCell ref="E7:E8"/>
    <mergeCell ref="F7:F8"/>
    <mergeCell ref="G7:G8"/>
    <mergeCell ref="J7:J8"/>
  </mergeCells>
  <phoneticPr fontId="39" type="noConversion"/>
  <dataValidations count="2">
    <dataValidation operator="equal" allowBlank="1" showErrorMessage="1" sqref="JE9 TA9 ACW9 AMS9 AWO9 BGK9 BQG9 CAC9 CJY9 CTU9 DDQ9 DNM9 DXI9 EHE9 ERA9 FAW9 FKS9 FUO9 GEK9 GOG9 GYC9 HHY9 HRU9 IBQ9 ILM9 IVI9 JFE9 JPA9 JYW9 KIS9 KSO9 LCK9 LMG9 LWC9 MFY9 MPU9 MZQ9 NJM9 NTI9 ODE9 ONA9 OWW9 PGS9 PQO9 QAK9 QKG9 QUC9 RDY9 RNU9 RXQ9 SHM9 SRI9 TBE9 TLA9 TUW9 UES9 UOO9 UYK9 VIG9 VSC9 WBY9 WLU9 WVQ9 H9 K7:L8 K10:K11 L10:L16 J10:J15" xr:uid="{00000000-0002-0000-0200-000001000000}">
      <formula1>0</formula1>
      <formula2>0</formula2>
    </dataValidation>
    <dataValidation type="list" operator="equal" allowBlank="1" showErrorMessage="1" sqref="I10:I16 J16" xr:uid="{00000000-0002-0000-0200-000000000000}">
      <formula1>"NOT RUN,PENDING,PASSED,FAILED"</formula1>
      <formula2>0</formula2>
    </dataValidation>
  </dataValidations>
  <hyperlinks>
    <hyperlink ref="H6" location="Summary!A1" display="&lt;&lt; Back"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L54"/>
  <sheetViews>
    <sheetView tabSelected="1" topLeftCell="A31" zoomScale="85" zoomScaleNormal="85" workbookViewId="0">
      <selection activeCell="F10" sqref="F10"/>
    </sheetView>
  </sheetViews>
  <sheetFormatPr defaultColWidth="8.85546875" defaultRowHeight="12.75"/>
  <cols>
    <col min="1" max="1" width="1.5703125" style="43" customWidth="1"/>
    <col min="2" max="2" width="4.42578125" style="43" customWidth="1"/>
    <col min="3" max="3" width="14.7109375" style="44" customWidth="1"/>
    <col min="4" max="4" width="33" style="44" customWidth="1"/>
    <col min="5" max="5" width="29.7109375" style="44" customWidth="1"/>
    <col min="6" max="6" width="70.5703125" style="43" customWidth="1"/>
    <col min="7" max="7" width="49.85546875" style="43" customWidth="1"/>
    <col min="8" max="8" width="12.5703125" style="44" customWidth="1"/>
    <col min="9" max="9" width="12" style="43" customWidth="1"/>
    <col min="10" max="10" width="9.28515625" style="43" customWidth="1"/>
    <col min="11" max="11" width="30.7109375" style="43" customWidth="1"/>
    <col min="12" max="12" width="21.85546875" style="43" customWidth="1"/>
    <col min="13" max="16384" width="8.85546875" style="43"/>
  </cols>
  <sheetData>
    <row r="1" spans="2:12">
      <c r="C1" s="95" t="s">
        <v>28</v>
      </c>
      <c r="D1" s="62" t="str">
        <f>Cover!E2</f>
        <v>Artiza 5G</v>
      </c>
      <c r="F1" s="45"/>
      <c r="G1" s="45"/>
      <c r="H1" s="46"/>
      <c r="J1" s="45"/>
    </row>
    <row r="2" spans="2:12">
      <c r="C2" s="95" t="s">
        <v>29</v>
      </c>
      <c r="D2" s="62"/>
      <c r="F2" s="73"/>
      <c r="G2" s="73"/>
      <c r="H2" s="43"/>
      <c r="J2" s="73"/>
    </row>
    <row r="3" spans="2:12">
      <c r="C3" s="95" t="s">
        <v>30</v>
      </c>
      <c r="D3" s="57">
        <v>44502</v>
      </c>
      <c r="E3" s="61"/>
      <c r="F3" s="73"/>
      <c r="G3" s="73"/>
      <c r="H3" s="43"/>
      <c r="J3" s="73"/>
    </row>
    <row r="4" spans="2:12">
      <c r="C4" s="95" t="s">
        <v>7</v>
      </c>
      <c r="D4" s="63" t="s">
        <v>372</v>
      </c>
      <c r="E4" s="61"/>
      <c r="F4" s="73"/>
      <c r="G4" s="73"/>
      <c r="H4" s="43"/>
      <c r="J4" s="73"/>
    </row>
    <row r="5" spans="2:12">
      <c r="C5" s="96"/>
      <c r="D5" s="45"/>
      <c r="E5" s="61"/>
      <c r="F5" s="73"/>
      <c r="G5" s="73"/>
      <c r="H5" s="43"/>
      <c r="J5" s="73"/>
    </row>
    <row r="6" spans="2:12">
      <c r="C6" s="97"/>
      <c r="D6" s="49"/>
      <c r="E6" s="49"/>
      <c r="F6" s="49"/>
      <c r="G6" s="49"/>
      <c r="H6" s="74" t="s">
        <v>31</v>
      </c>
      <c r="J6" s="49"/>
    </row>
    <row r="7" spans="2:12" ht="14.65" customHeight="1">
      <c r="B7" s="265" t="s">
        <v>40</v>
      </c>
      <c r="C7" s="266" t="s">
        <v>32</v>
      </c>
      <c r="D7" s="266" t="s">
        <v>33</v>
      </c>
      <c r="E7" s="268" t="s">
        <v>34</v>
      </c>
      <c r="F7" s="263" t="s">
        <v>35</v>
      </c>
      <c r="G7" s="269" t="s">
        <v>36</v>
      </c>
      <c r="H7" s="143" t="s">
        <v>37</v>
      </c>
      <c r="I7" s="69" t="s">
        <v>38</v>
      </c>
      <c r="J7" s="269" t="s">
        <v>580</v>
      </c>
      <c r="K7" s="280" t="s">
        <v>39</v>
      </c>
      <c r="L7" s="261" t="s">
        <v>46</v>
      </c>
    </row>
    <row r="8" spans="2:12">
      <c r="B8" s="265"/>
      <c r="C8" s="266"/>
      <c r="D8" s="267"/>
      <c r="E8" s="268"/>
      <c r="F8" s="263"/>
      <c r="G8" s="269"/>
      <c r="H8" s="144"/>
      <c r="I8" s="70" t="s">
        <v>44</v>
      </c>
      <c r="J8" s="269"/>
      <c r="K8" s="281"/>
      <c r="L8" s="279"/>
    </row>
    <row r="9" spans="2:12" s="75" customFormat="1">
      <c r="B9" s="65" t="s">
        <v>189</v>
      </c>
      <c r="C9" s="98"/>
      <c r="D9" s="67"/>
      <c r="E9" s="60"/>
      <c r="F9" s="60"/>
      <c r="G9" s="60"/>
      <c r="H9" s="72"/>
      <c r="I9" s="72"/>
      <c r="J9" s="60"/>
      <c r="K9" s="72"/>
      <c r="L9" s="72"/>
    </row>
    <row r="10" spans="2:12" s="82" customFormat="1" ht="165" customHeight="1">
      <c r="B10" s="64">
        <v>1</v>
      </c>
      <c r="C10" s="64" t="s">
        <v>69</v>
      </c>
      <c r="D10" s="76" t="s">
        <v>83</v>
      </c>
      <c r="E10" s="77" t="s">
        <v>54</v>
      </c>
      <c r="F10" s="76" t="s">
        <v>52</v>
      </c>
      <c r="G10" s="76" t="s">
        <v>233</v>
      </c>
      <c r="H10" s="86" t="s">
        <v>441</v>
      </c>
      <c r="I10" s="146" t="s">
        <v>437</v>
      </c>
      <c r="J10" s="167">
        <v>44501</v>
      </c>
      <c r="K10" s="87"/>
      <c r="L10" s="59"/>
    </row>
    <row r="11" spans="2:12" s="1" customFormat="1" ht="165" customHeight="1">
      <c r="B11" s="64">
        <v>2</v>
      </c>
      <c r="C11" s="64" t="s">
        <v>70</v>
      </c>
      <c r="D11" s="76" t="s">
        <v>84</v>
      </c>
      <c r="E11" s="77" t="s">
        <v>55</v>
      </c>
      <c r="F11" s="76" t="s">
        <v>53</v>
      </c>
      <c r="G11" s="76" t="s">
        <v>440</v>
      </c>
      <c r="H11" s="86" t="s">
        <v>441</v>
      </c>
      <c r="I11" s="80" t="s">
        <v>437</v>
      </c>
      <c r="J11" s="167">
        <v>44501</v>
      </c>
      <c r="K11" s="84"/>
      <c r="L11" s="59"/>
    </row>
    <row r="12" spans="2:12" s="75" customFormat="1">
      <c r="B12" s="65" t="s">
        <v>190</v>
      </c>
      <c r="C12" s="98"/>
      <c r="D12" s="67"/>
      <c r="E12" s="60"/>
      <c r="F12" s="60"/>
      <c r="G12" s="60"/>
      <c r="H12" s="72"/>
      <c r="I12" s="72"/>
      <c r="J12" s="89"/>
      <c r="K12" s="72"/>
      <c r="L12" s="72"/>
    </row>
    <row r="13" spans="2:12" s="159" customFormat="1" ht="96" customHeight="1">
      <c r="B13" s="152">
        <v>3</v>
      </c>
      <c r="C13" s="152" t="s">
        <v>71</v>
      </c>
      <c r="D13" s="153" t="s">
        <v>91</v>
      </c>
      <c r="E13" s="154" t="s">
        <v>89</v>
      </c>
      <c r="F13" s="153" t="s">
        <v>90</v>
      </c>
      <c r="G13" s="153" t="s">
        <v>96</v>
      </c>
      <c r="H13" s="160"/>
      <c r="I13" s="163" t="s">
        <v>437</v>
      </c>
      <c r="J13" s="168">
        <v>44450</v>
      </c>
      <c r="K13" s="162"/>
      <c r="L13" s="161"/>
    </row>
    <row r="14" spans="2:12" s="159" customFormat="1" ht="96.75" customHeight="1">
      <c r="B14" s="152">
        <v>4</v>
      </c>
      <c r="C14" s="152" t="s">
        <v>72</v>
      </c>
      <c r="D14" s="153" t="s">
        <v>85</v>
      </c>
      <c r="E14" s="154" t="s">
        <v>86</v>
      </c>
      <c r="F14" s="153" t="s">
        <v>87</v>
      </c>
      <c r="G14" s="153" t="s">
        <v>88</v>
      </c>
      <c r="H14" s="160"/>
      <c r="I14" s="163" t="s">
        <v>437</v>
      </c>
      <c r="J14" s="168">
        <v>44450</v>
      </c>
      <c r="K14" s="162"/>
      <c r="L14" s="161"/>
    </row>
    <row r="15" spans="2:12" s="159" customFormat="1" ht="167.25" customHeight="1">
      <c r="B15" s="164">
        <v>5</v>
      </c>
      <c r="C15" s="152" t="s">
        <v>73</v>
      </c>
      <c r="D15" s="153" t="s">
        <v>275</v>
      </c>
      <c r="E15" s="154" t="s">
        <v>276</v>
      </c>
      <c r="F15" s="153" t="s">
        <v>277</v>
      </c>
      <c r="G15" s="153" t="s">
        <v>278</v>
      </c>
      <c r="H15" s="160"/>
      <c r="I15" s="163" t="s">
        <v>437</v>
      </c>
      <c r="J15" s="168">
        <v>44450</v>
      </c>
      <c r="K15" s="162"/>
      <c r="L15" s="161"/>
    </row>
    <row r="16" spans="2:12" s="75" customFormat="1">
      <c r="B16" s="65" t="s">
        <v>191</v>
      </c>
      <c r="C16" s="98"/>
      <c r="D16" s="67"/>
      <c r="E16" s="60"/>
      <c r="F16" s="60"/>
      <c r="G16" s="60"/>
      <c r="H16" s="72"/>
      <c r="I16" s="72"/>
      <c r="J16" s="89"/>
      <c r="K16" s="72"/>
      <c r="L16" s="72"/>
    </row>
    <row r="17" spans="2:12" s="82" customFormat="1" ht="88.5" customHeight="1">
      <c r="B17" s="64">
        <v>6</v>
      </c>
      <c r="C17" s="64" t="s">
        <v>74</v>
      </c>
      <c r="D17" s="76" t="s">
        <v>117</v>
      </c>
      <c r="E17" s="77" t="s">
        <v>110</v>
      </c>
      <c r="F17" s="78" t="s">
        <v>115</v>
      </c>
      <c r="G17" s="76" t="s">
        <v>116</v>
      </c>
      <c r="H17" s="79"/>
      <c r="I17" s="80" t="s">
        <v>437</v>
      </c>
      <c r="J17" s="167">
        <v>44502</v>
      </c>
      <c r="K17" s="84"/>
      <c r="L17" s="59"/>
    </row>
    <row r="18" spans="2:12" s="82" customFormat="1" ht="127.5" customHeight="1">
      <c r="B18" s="64">
        <v>7</v>
      </c>
      <c r="C18" s="64" t="s">
        <v>75</v>
      </c>
      <c r="D18" s="76" t="s">
        <v>109</v>
      </c>
      <c r="E18" s="77" t="s">
        <v>110</v>
      </c>
      <c r="F18" s="78" t="s">
        <v>111</v>
      </c>
      <c r="G18" s="76" t="s">
        <v>269</v>
      </c>
      <c r="I18" s="80" t="s">
        <v>437</v>
      </c>
      <c r="J18" s="170">
        <v>44501</v>
      </c>
      <c r="K18" s="84"/>
      <c r="L18" s="59"/>
    </row>
    <row r="19" spans="2:12" s="82" customFormat="1" ht="165.75">
      <c r="B19" s="64">
        <v>8</v>
      </c>
      <c r="C19" s="64" t="s">
        <v>76</v>
      </c>
      <c r="D19" s="76" t="s">
        <v>272</v>
      </c>
      <c r="E19" s="77" t="s">
        <v>112</v>
      </c>
      <c r="F19" s="78" t="s">
        <v>113</v>
      </c>
      <c r="G19" s="76" t="s">
        <v>114</v>
      </c>
      <c r="H19" s="79" t="s">
        <v>441</v>
      </c>
      <c r="I19" s="80" t="s">
        <v>437</v>
      </c>
      <c r="J19" s="167">
        <v>44502</v>
      </c>
      <c r="K19" s="84"/>
      <c r="L19" s="59"/>
    </row>
    <row r="20" spans="2:12" s="75" customFormat="1">
      <c r="B20" s="65" t="s">
        <v>192</v>
      </c>
      <c r="C20" s="98"/>
      <c r="D20" s="67"/>
      <c r="E20" s="60"/>
      <c r="F20" s="60"/>
      <c r="G20" s="60"/>
      <c r="H20" s="72"/>
      <c r="I20" s="72"/>
      <c r="J20" s="89"/>
      <c r="K20" s="72"/>
      <c r="L20" s="72"/>
    </row>
    <row r="21" spans="2:12" s="82" customFormat="1" ht="27.75" customHeight="1">
      <c r="B21" s="285">
        <v>9</v>
      </c>
      <c r="C21" s="282" t="s">
        <v>77</v>
      </c>
      <c r="D21" s="285" t="s">
        <v>450</v>
      </c>
      <c r="E21" s="288" t="s">
        <v>54</v>
      </c>
      <c r="F21" s="76" t="s">
        <v>193</v>
      </c>
      <c r="G21" s="76" t="s">
        <v>199</v>
      </c>
      <c r="H21" s="217"/>
      <c r="I21" s="273" t="s">
        <v>442</v>
      </c>
      <c r="J21" s="276"/>
      <c r="K21" s="270" t="s">
        <v>584</v>
      </c>
      <c r="L21" s="111"/>
    </row>
    <row r="22" spans="2:12" s="82" customFormat="1" ht="41.25" customHeight="1">
      <c r="B22" s="286"/>
      <c r="C22" s="283"/>
      <c r="D22" s="286"/>
      <c r="E22" s="289"/>
      <c r="F22" s="76" t="s">
        <v>194</v>
      </c>
      <c r="G22" s="76" t="s">
        <v>200</v>
      </c>
      <c r="H22" s="217" t="s">
        <v>585</v>
      </c>
      <c r="I22" s="274"/>
      <c r="J22" s="277"/>
      <c r="K22" s="271"/>
      <c r="L22" s="111"/>
    </row>
    <row r="23" spans="2:12" s="82" customFormat="1" ht="25.5">
      <c r="B23" s="286"/>
      <c r="C23" s="283"/>
      <c r="D23" s="286"/>
      <c r="E23" s="289"/>
      <c r="F23" s="76" t="s">
        <v>195</v>
      </c>
      <c r="G23" s="76" t="s">
        <v>202</v>
      </c>
      <c r="H23" s="217"/>
      <c r="I23" s="274"/>
      <c r="J23" s="277"/>
      <c r="K23" s="271"/>
      <c r="L23" s="111"/>
    </row>
    <row r="24" spans="2:12" s="82" customFormat="1" ht="25.5">
      <c r="B24" s="286"/>
      <c r="C24" s="283"/>
      <c r="D24" s="286"/>
      <c r="E24" s="289"/>
      <c r="F24" s="76" t="s">
        <v>196</v>
      </c>
      <c r="G24" s="76" t="s">
        <v>201</v>
      </c>
      <c r="H24" s="217"/>
      <c r="I24" s="274"/>
      <c r="J24" s="277"/>
      <c r="K24" s="271"/>
      <c r="L24" s="111"/>
    </row>
    <row r="25" spans="2:12" s="82" customFormat="1" ht="25.5">
      <c r="B25" s="286"/>
      <c r="C25" s="283"/>
      <c r="D25" s="286"/>
      <c r="E25" s="289"/>
      <c r="F25" s="76" t="s">
        <v>197</v>
      </c>
      <c r="G25" s="76" t="s">
        <v>203</v>
      </c>
      <c r="H25" s="217"/>
      <c r="I25" s="274"/>
      <c r="J25" s="277"/>
      <c r="K25" s="271"/>
      <c r="L25" s="111"/>
    </row>
    <row r="26" spans="2:12" s="82" customFormat="1" ht="25.5">
      <c r="B26" s="287"/>
      <c r="C26" s="284"/>
      <c r="D26" s="287"/>
      <c r="E26" s="290"/>
      <c r="F26" s="76" t="s">
        <v>198</v>
      </c>
      <c r="G26" s="76" t="s">
        <v>204</v>
      </c>
      <c r="H26" s="217"/>
      <c r="I26" s="275"/>
      <c r="J26" s="278"/>
      <c r="K26" s="272"/>
      <c r="L26" s="111"/>
    </row>
    <row r="27" spans="2:12" s="82" customFormat="1" ht="31.5" customHeight="1">
      <c r="B27" s="285">
        <v>10</v>
      </c>
      <c r="C27" s="282" t="s">
        <v>78</v>
      </c>
      <c r="D27" s="285" t="s">
        <v>451</v>
      </c>
      <c r="E27" s="288" t="s">
        <v>54</v>
      </c>
      <c r="F27" s="76" t="s">
        <v>205</v>
      </c>
      <c r="G27" s="76" t="s">
        <v>210</v>
      </c>
      <c r="H27" s="217"/>
      <c r="I27" s="273" t="s">
        <v>442</v>
      </c>
      <c r="J27" s="276"/>
      <c r="K27" s="270" t="s">
        <v>584</v>
      </c>
      <c r="L27" s="111"/>
    </row>
    <row r="28" spans="2:12" s="82" customFormat="1" ht="39" customHeight="1">
      <c r="B28" s="286"/>
      <c r="C28" s="283"/>
      <c r="D28" s="286"/>
      <c r="E28" s="289"/>
      <c r="F28" s="76" t="s">
        <v>206</v>
      </c>
      <c r="G28" s="76" t="s">
        <v>211</v>
      </c>
      <c r="H28" s="217" t="s">
        <v>585</v>
      </c>
      <c r="I28" s="274"/>
      <c r="J28" s="277"/>
      <c r="K28" s="271"/>
      <c r="L28" s="111"/>
    </row>
    <row r="29" spans="2:12" s="82" customFormat="1" ht="25.5">
      <c r="B29" s="286"/>
      <c r="C29" s="283"/>
      <c r="D29" s="286"/>
      <c r="E29" s="289"/>
      <c r="F29" s="76" t="s">
        <v>207</v>
      </c>
      <c r="G29" s="76" t="s">
        <v>212</v>
      </c>
      <c r="H29" s="217"/>
      <c r="I29" s="274"/>
      <c r="J29" s="277"/>
      <c r="K29" s="271"/>
      <c r="L29" s="111"/>
    </row>
    <row r="30" spans="2:12" s="82" customFormat="1" ht="25.5">
      <c r="B30" s="286"/>
      <c r="C30" s="283"/>
      <c r="D30" s="286"/>
      <c r="E30" s="289"/>
      <c r="F30" s="76" t="s">
        <v>208</v>
      </c>
      <c r="G30" s="76" t="s">
        <v>213</v>
      </c>
      <c r="H30" s="217"/>
      <c r="I30" s="274"/>
      <c r="J30" s="277"/>
      <c r="K30" s="271"/>
      <c r="L30" s="111"/>
    </row>
    <row r="31" spans="2:12" s="82" customFormat="1" ht="25.5">
      <c r="B31" s="286"/>
      <c r="C31" s="283"/>
      <c r="D31" s="286"/>
      <c r="E31" s="289"/>
      <c r="F31" s="76" t="s">
        <v>209</v>
      </c>
      <c r="G31" s="76" t="s">
        <v>214</v>
      </c>
      <c r="H31" s="217"/>
      <c r="I31" s="274"/>
      <c r="J31" s="277"/>
      <c r="K31" s="271"/>
      <c r="L31" s="111"/>
    </row>
    <row r="32" spans="2:12" s="82" customFormat="1" ht="37.5" customHeight="1">
      <c r="B32" s="287"/>
      <c r="C32" s="284"/>
      <c r="D32" s="287"/>
      <c r="E32" s="290"/>
      <c r="F32" s="145" t="s">
        <v>198</v>
      </c>
      <c r="G32" s="76" t="s">
        <v>215</v>
      </c>
      <c r="H32" s="217" t="s">
        <v>585</v>
      </c>
      <c r="I32" s="275"/>
      <c r="J32" s="278"/>
      <c r="K32" s="272"/>
      <c r="L32" s="111"/>
    </row>
    <row r="33" spans="2:12" s="82" customFormat="1" ht="53.25" customHeight="1">
      <c r="B33" s="285">
        <v>11</v>
      </c>
      <c r="C33" s="301" t="s">
        <v>79</v>
      </c>
      <c r="D33" s="298" t="s">
        <v>452</v>
      </c>
      <c r="E33" s="288" t="s">
        <v>54</v>
      </c>
      <c r="F33" s="76" t="s">
        <v>567</v>
      </c>
      <c r="G33" s="76" t="s">
        <v>217</v>
      </c>
      <c r="H33" s="81" t="s">
        <v>585</v>
      </c>
      <c r="I33" s="273" t="s">
        <v>442</v>
      </c>
      <c r="J33" s="167"/>
      <c r="K33" s="270" t="s">
        <v>584</v>
      </c>
      <c r="L33" s="111"/>
    </row>
    <row r="34" spans="2:12" s="82" customFormat="1" ht="102">
      <c r="B34" s="286"/>
      <c r="C34" s="302"/>
      <c r="D34" s="299"/>
      <c r="E34" s="289"/>
      <c r="F34" s="76" t="s">
        <v>568</v>
      </c>
      <c r="G34" s="76" t="s">
        <v>216</v>
      </c>
      <c r="H34" s="81" t="s">
        <v>585</v>
      </c>
      <c r="I34" s="274"/>
      <c r="J34" s="167"/>
      <c r="K34" s="271"/>
      <c r="L34" s="111"/>
    </row>
    <row r="35" spans="2:12" s="82" customFormat="1" ht="63.75">
      <c r="B35" s="304"/>
      <c r="C35" s="303"/>
      <c r="D35" s="300"/>
      <c r="E35" s="297"/>
      <c r="F35" s="76" t="s">
        <v>569</v>
      </c>
      <c r="G35" s="76" t="s">
        <v>218</v>
      </c>
      <c r="H35" s="81" t="s">
        <v>586</v>
      </c>
      <c r="I35" s="275"/>
      <c r="J35" s="76"/>
      <c r="K35" s="272"/>
      <c r="L35" s="111"/>
    </row>
    <row r="36" spans="2:12" s="75" customFormat="1">
      <c r="B36" s="65" t="s">
        <v>219</v>
      </c>
      <c r="C36" s="98"/>
      <c r="D36" s="67"/>
      <c r="E36" s="60"/>
      <c r="F36" s="89"/>
      <c r="G36" s="60"/>
      <c r="H36" s="72"/>
      <c r="I36" s="72"/>
      <c r="J36" s="89"/>
      <c r="K36" s="72"/>
      <c r="L36" s="72"/>
    </row>
    <row r="37" spans="2:12" s="82" customFormat="1" ht="70.5" customHeight="1">
      <c r="B37" s="311">
        <v>12</v>
      </c>
      <c r="C37" s="305" t="s">
        <v>80</v>
      </c>
      <c r="D37" s="285" t="s">
        <v>453</v>
      </c>
      <c r="E37" s="308" t="s">
        <v>54</v>
      </c>
      <c r="F37" s="76" t="s">
        <v>221</v>
      </c>
      <c r="G37" s="76" t="s">
        <v>199</v>
      </c>
      <c r="H37" s="79"/>
      <c r="I37" s="318" t="s">
        <v>437</v>
      </c>
      <c r="J37" s="276">
        <v>44502</v>
      </c>
      <c r="K37" s="84"/>
      <c r="L37" s="59"/>
    </row>
    <row r="38" spans="2:12" s="82" customFormat="1" ht="30" customHeight="1">
      <c r="B38" s="312"/>
      <c r="C38" s="306"/>
      <c r="D38" s="286"/>
      <c r="E38" s="309"/>
      <c r="F38" s="76" t="s">
        <v>222</v>
      </c>
      <c r="G38" s="76" t="s">
        <v>200</v>
      </c>
      <c r="H38" s="79"/>
      <c r="I38" s="319"/>
      <c r="J38" s="277"/>
      <c r="K38" s="84"/>
      <c r="L38" s="59"/>
    </row>
    <row r="39" spans="2:12" s="82" customFormat="1" ht="30" customHeight="1">
      <c r="B39" s="312"/>
      <c r="C39" s="306"/>
      <c r="D39" s="286"/>
      <c r="E39" s="309"/>
      <c r="F39" s="76" t="s">
        <v>223</v>
      </c>
      <c r="G39" s="76" t="s">
        <v>202</v>
      </c>
      <c r="H39" s="79"/>
      <c r="I39" s="319"/>
      <c r="J39" s="277"/>
      <c r="K39" s="84"/>
      <c r="L39" s="59"/>
    </row>
    <row r="40" spans="2:12" s="82" customFormat="1" ht="30" customHeight="1">
      <c r="B40" s="312"/>
      <c r="C40" s="306"/>
      <c r="D40" s="286"/>
      <c r="E40" s="309"/>
      <c r="F40" s="76" t="s">
        <v>224</v>
      </c>
      <c r="G40" s="76" t="s">
        <v>201</v>
      </c>
      <c r="H40" s="79"/>
      <c r="I40" s="319"/>
      <c r="J40" s="277"/>
      <c r="K40" s="84"/>
      <c r="L40" s="59"/>
    </row>
    <row r="41" spans="2:12" s="82" customFormat="1" ht="30" customHeight="1">
      <c r="B41" s="312"/>
      <c r="C41" s="306"/>
      <c r="D41" s="286"/>
      <c r="E41" s="309"/>
      <c r="F41" s="76" t="s">
        <v>225</v>
      </c>
      <c r="G41" s="76" t="s">
        <v>226</v>
      </c>
      <c r="H41" s="79"/>
      <c r="I41" s="319"/>
      <c r="J41" s="277"/>
      <c r="K41" s="84"/>
      <c r="L41" s="59"/>
    </row>
    <row r="42" spans="2:12" s="82" customFormat="1" ht="30" customHeight="1">
      <c r="B42" s="313"/>
      <c r="C42" s="307"/>
      <c r="D42" s="287"/>
      <c r="E42" s="310"/>
      <c r="F42" s="76" t="s">
        <v>220</v>
      </c>
      <c r="G42" s="76" t="s">
        <v>204</v>
      </c>
      <c r="H42" s="79"/>
      <c r="I42" s="320"/>
      <c r="J42" s="278"/>
      <c r="K42" s="84"/>
      <c r="L42" s="59"/>
    </row>
    <row r="43" spans="2:12" s="82" customFormat="1" ht="30" customHeight="1">
      <c r="B43" s="312">
        <v>13</v>
      </c>
      <c r="C43" s="305" t="s">
        <v>81</v>
      </c>
      <c r="D43" s="286" t="s">
        <v>454</v>
      </c>
      <c r="E43" s="309" t="s">
        <v>54</v>
      </c>
      <c r="F43" s="76" t="s">
        <v>227</v>
      </c>
      <c r="G43" s="76" t="s">
        <v>210</v>
      </c>
      <c r="H43" s="79"/>
      <c r="I43" s="318" t="s">
        <v>437</v>
      </c>
      <c r="J43" s="276">
        <v>44502</v>
      </c>
      <c r="K43" s="84"/>
      <c r="L43" s="59"/>
    </row>
    <row r="44" spans="2:12" s="82" customFormat="1" ht="30" customHeight="1">
      <c r="B44" s="312"/>
      <c r="C44" s="306"/>
      <c r="D44" s="286"/>
      <c r="E44" s="309"/>
      <c r="F44" s="76" t="s">
        <v>228</v>
      </c>
      <c r="G44" s="76" t="s">
        <v>211</v>
      </c>
      <c r="H44" s="79"/>
      <c r="I44" s="319"/>
      <c r="J44" s="283"/>
      <c r="K44" s="84"/>
      <c r="L44" s="59"/>
    </row>
    <row r="45" spans="2:12" s="82" customFormat="1" ht="30" customHeight="1">
      <c r="B45" s="312"/>
      <c r="C45" s="306"/>
      <c r="D45" s="286"/>
      <c r="E45" s="309"/>
      <c r="F45" s="76" t="s">
        <v>230</v>
      </c>
      <c r="G45" s="76" t="s">
        <v>212</v>
      </c>
      <c r="H45" s="79"/>
      <c r="I45" s="319"/>
      <c r="J45" s="283"/>
      <c r="K45" s="84"/>
      <c r="L45" s="59"/>
    </row>
    <row r="46" spans="2:12" s="82" customFormat="1" ht="30" customHeight="1">
      <c r="B46" s="312"/>
      <c r="C46" s="306"/>
      <c r="D46" s="286"/>
      <c r="E46" s="309"/>
      <c r="F46" s="76" t="s">
        <v>229</v>
      </c>
      <c r="G46" s="76" t="s">
        <v>213</v>
      </c>
      <c r="H46" s="79"/>
      <c r="I46" s="319"/>
      <c r="J46" s="283"/>
      <c r="K46" s="84"/>
      <c r="L46" s="59"/>
    </row>
    <row r="47" spans="2:12" s="82" customFormat="1" ht="30" customHeight="1">
      <c r="B47" s="312"/>
      <c r="C47" s="306"/>
      <c r="D47" s="286"/>
      <c r="E47" s="309"/>
      <c r="F47" s="76" t="s">
        <v>231</v>
      </c>
      <c r="G47" s="76" t="s">
        <v>214</v>
      </c>
      <c r="H47" s="79"/>
      <c r="I47" s="319"/>
      <c r="J47" s="283"/>
      <c r="K47" s="84"/>
      <c r="L47" s="59"/>
    </row>
    <row r="48" spans="2:12" s="82" customFormat="1" ht="30" customHeight="1">
      <c r="B48" s="313"/>
      <c r="C48" s="307"/>
      <c r="D48" s="287"/>
      <c r="E48" s="310"/>
      <c r="F48" s="76" t="s">
        <v>232</v>
      </c>
      <c r="G48" s="76" t="s">
        <v>215</v>
      </c>
      <c r="H48" s="79"/>
      <c r="I48" s="320"/>
      <c r="J48" s="284"/>
      <c r="K48" s="84"/>
      <c r="L48" s="59"/>
    </row>
    <row r="49" spans="2:12" s="75" customFormat="1">
      <c r="B49" s="65" t="s">
        <v>154</v>
      </c>
      <c r="C49" s="98"/>
      <c r="D49" s="67"/>
      <c r="E49" s="60"/>
      <c r="F49" s="60"/>
      <c r="G49" s="60"/>
      <c r="H49" s="72"/>
      <c r="I49" s="72"/>
      <c r="J49" s="89"/>
      <c r="K49" s="72"/>
      <c r="L49" s="72"/>
    </row>
    <row r="50" spans="2:12" s="159" customFormat="1" ht="39.75" customHeight="1">
      <c r="B50" s="291">
        <v>14</v>
      </c>
      <c r="C50" s="291" t="s">
        <v>82</v>
      </c>
      <c r="D50" s="293" t="s">
        <v>448</v>
      </c>
      <c r="E50" s="295" t="s">
        <v>107</v>
      </c>
      <c r="F50" s="153" t="s">
        <v>158</v>
      </c>
      <c r="G50" s="153" t="s">
        <v>108</v>
      </c>
      <c r="H50" s="160"/>
      <c r="I50" s="314" t="s">
        <v>437</v>
      </c>
      <c r="J50" s="316">
        <v>44450</v>
      </c>
      <c r="K50" s="162"/>
      <c r="L50" s="161"/>
    </row>
    <row r="51" spans="2:12" s="159" customFormat="1" ht="39.75" customHeight="1">
      <c r="B51" s="292"/>
      <c r="C51" s="292"/>
      <c r="D51" s="294"/>
      <c r="E51" s="296"/>
      <c r="F51" s="153" t="s">
        <v>443</v>
      </c>
      <c r="G51" s="153" t="s">
        <v>444</v>
      </c>
      <c r="H51" s="160"/>
      <c r="I51" s="315"/>
      <c r="J51" s="317"/>
      <c r="K51" s="162"/>
      <c r="L51" s="161"/>
    </row>
    <row r="52" spans="2:12" s="159" customFormat="1" ht="39.75" customHeight="1">
      <c r="B52" s="291">
        <v>15</v>
      </c>
      <c r="C52" s="291" t="s">
        <v>446</v>
      </c>
      <c r="D52" s="293" t="s">
        <v>449</v>
      </c>
      <c r="E52" s="295" t="s">
        <v>107</v>
      </c>
      <c r="F52" s="153" t="s">
        <v>445</v>
      </c>
      <c r="G52" s="153" t="s">
        <v>108</v>
      </c>
      <c r="H52" s="160"/>
      <c r="I52" s="314" t="s">
        <v>437</v>
      </c>
      <c r="J52" s="316">
        <v>44450</v>
      </c>
      <c r="K52" s="162"/>
      <c r="L52" s="161"/>
    </row>
    <row r="53" spans="2:12" s="159" customFormat="1" ht="39.75" customHeight="1">
      <c r="B53" s="292"/>
      <c r="C53" s="292"/>
      <c r="D53" s="294"/>
      <c r="E53" s="296"/>
      <c r="F53" s="153" t="s">
        <v>447</v>
      </c>
      <c r="G53" s="153" t="s">
        <v>444</v>
      </c>
      <c r="H53" s="160"/>
      <c r="I53" s="315"/>
      <c r="J53" s="317"/>
      <c r="K53" s="162"/>
      <c r="L53" s="161"/>
    </row>
    <row r="54" spans="2:12" s="82" customFormat="1" ht="69.95" customHeight="1">
      <c r="B54" s="64"/>
      <c r="C54" s="64"/>
      <c r="D54" s="76"/>
      <c r="E54" s="77"/>
      <c r="F54" s="78"/>
      <c r="G54" s="76"/>
      <c r="H54" s="79"/>
      <c r="I54" s="80"/>
      <c r="J54" s="76"/>
      <c r="K54" s="84"/>
      <c r="L54" s="59"/>
    </row>
  </sheetData>
  <mergeCells count="53">
    <mergeCell ref="I52:I53"/>
    <mergeCell ref="J52:J53"/>
    <mergeCell ref="J50:J51"/>
    <mergeCell ref="J37:J42"/>
    <mergeCell ref="J43:J48"/>
    <mergeCell ref="I50:I51"/>
    <mergeCell ref="I37:I42"/>
    <mergeCell ref="I43:I48"/>
    <mergeCell ref="D37:D42"/>
    <mergeCell ref="E37:E42"/>
    <mergeCell ref="E43:E48"/>
    <mergeCell ref="B50:B51"/>
    <mergeCell ref="C50:C51"/>
    <mergeCell ref="D50:D51"/>
    <mergeCell ref="E50:E51"/>
    <mergeCell ref="B37:B42"/>
    <mergeCell ref="B43:B48"/>
    <mergeCell ref="C43:C48"/>
    <mergeCell ref="D43:D48"/>
    <mergeCell ref="C52:C53"/>
    <mergeCell ref="B52:B53"/>
    <mergeCell ref="D52:D53"/>
    <mergeCell ref="E52:E53"/>
    <mergeCell ref="F7:F8"/>
    <mergeCell ref="B21:B26"/>
    <mergeCell ref="B7:B8"/>
    <mergeCell ref="B27:B32"/>
    <mergeCell ref="C27:C32"/>
    <mergeCell ref="D27:D32"/>
    <mergeCell ref="E27:E32"/>
    <mergeCell ref="E33:E35"/>
    <mergeCell ref="D33:D35"/>
    <mergeCell ref="C33:C35"/>
    <mergeCell ref="B33:B35"/>
    <mergeCell ref="C37:C42"/>
    <mergeCell ref="L7:L8"/>
    <mergeCell ref="G7:G8"/>
    <mergeCell ref="J7:J8"/>
    <mergeCell ref="K7:K8"/>
    <mergeCell ref="C21:C26"/>
    <mergeCell ref="D21:D26"/>
    <mergeCell ref="E21:E26"/>
    <mergeCell ref="C7:C8"/>
    <mergeCell ref="D7:D8"/>
    <mergeCell ref="E7:E8"/>
    <mergeCell ref="K21:K26"/>
    <mergeCell ref="J21:J26"/>
    <mergeCell ref="K27:K32"/>
    <mergeCell ref="K33:K35"/>
    <mergeCell ref="I33:I35"/>
    <mergeCell ref="I21:I26"/>
    <mergeCell ref="I27:I32"/>
    <mergeCell ref="J27:J32"/>
  </mergeCells>
  <phoneticPr fontId="39" type="noConversion"/>
  <dataValidations count="3">
    <dataValidation operator="equal" allowBlank="1" showErrorMessage="1" sqref="L37:L54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AWO9 AMS9 ACW9 TA9 L10:L11 TA12 JE12 H12 WVQ12 WLU12 WBY12 VSC12 VIG12 UYK12 UOO12 UES12 TUW12 TLA12 TBE12 SRI12 SHM12 RXQ12 RNU12 RDY12 QUC12 QKG12 QAK12 PQO12 PGS12 OWW12 ONA12 ODE12 NTI12 NJM12 MZQ12 MPU12 MFY12 LWC12 LMG12 LCK12 KSO12 KIS12 JYW12 JPA12 JFE12 IVI12 ILM12 IBQ12 HRU12 HHY12 GYC12 GOG12 GEK12 FUO12 FKS12 FAW12 ERA12 EHE12 DXI12 DNM12 DDQ12 CTU12 CJY12 CAC12 BQG12 BGK12 AWO12 AMS12 ACW12 L13:L15 ACW49 TA49 JE49 H49 WVQ49 WLU49 WBY49 VSC49 VIG49 UYK49 UOO49 UES49 TUW49 TLA49 TBE49 SRI49 SHM49 RXQ49 RNU49 RDY49 QUC49 QKG49 QAK49 PQO49 PGS49 OWW49 ONA49 ODE49 NTI49 NJM49 MZQ49 MPU49 MFY49 LWC49 LMG49 LCK49 KSO49 KIS49 JYW49 JPA49 JFE49 IVI49 ILM49 IBQ49 HRU49 HHY49 GYC49 GOG49 GEK49 FUO49 FKS49 FAW49 ERA49 EHE49 DXI49 DNM49 DDQ49 CTU49 CJY49 CAC49 BQG49 BGK49 AWO49 AMS49 AMS16 ACW16 TA16 JE16 H16 WVQ16 WLU16 WBY16 VSC16 VIG16 UYK16 UOO16 UES16 TUW16 TLA16 TBE16 SRI16 SHM16 RXQ16 RNU16 RDY16 QUC16 QKG16 QAK16 PQO16 PGS16 OWW16 ONA16 ODE16 NTI16 NJM16 MZQ16 MPU16 MFY16 LWC16 LMG16 LCK16 KSO16 KIS16 JYW16 JPA16 JFE16 IVI16 ILM16 IBQ16 HRU16 HHY16 GYC16 GOG16 GEK16 FUO16 FKS16 FAW16 ERA16 EHE16 DXI16 DNM16 DDQ16 CTU16 CJY16 CAC16 BQG16 BGK16 AWO16 L17:L19 AWO20 AMS20 ACW20 TA20 JE20 H20 WVQ20 WLU20 WBY20 VSC20 VIG20 UYK20 UOO20 UES20 TUW20 TLA20 TBE20 SRI20 SHM20 RXQ20 RNU20 RDY20 QUC20 QKG20 QAK20 PQO20 PGS20 OWW20 ONA20 ODE20 NTI20 NJM20 MZQ20 MPU20 MFY20 LWC20 LMG20 LCK20 KSO20 KIS20 JYW20 JPA20 JFE20 IVI20 ILM20 IBQ20 HRU20 HHY20 GYC20 GOG20 GEK20 FUO20 FKS20 FAW20 ERA20 EHE20 DXI20 DNM20 DDQ20 CTU20 CJY20 CAC20 BQG20 BGK20 L21:L35 AWO36 AMS36 ACW36 TA36 JE36 H36 WVQ36 WLU36 WBY36 VSC36 VIG36 UYK36 UOO36 UES36 TUW36 TLA36 TBE36 SRI36 SHM36 RXQ36 RNU36 RDY36 QUC36 QKG36 QAK36 PQO36 PGS36 OWW36 ONA36 ODE36 NTI36 NJM36 MZQ36 MPU36 MFY36 LWC36 LMG36 LCK36 KSO36 KIS36 JYW36 JPA36 JFE36 IVI36 ILM36 IBQ36 HRU36 HHY36 GYC36 GOG36 GEK36 FUO36 FKS36 FAW36 ERA36 EHE36 DXI36 DNM36 DDQ36 CTU36 CJY36 CAC36 BQG36 BGK36 K7:L7" xr:uid="{00000000-0002-0000-0300-000000000000}">
      <formula1>0</formula1>
      <formula2>0</formula2>
    </dataValidation>
    <dataValidation type="list" operator="equal" allowBlank="1" showErrorMessage="1" sqref="I10:I11 I17:I19 I13:I15 I37 I43 I21 I27 I54 I49:I50 I52 I33" xr:uid="{00000000-0002-0000-0300-000001000000}">
      <formula1>"NOT RUN,PENDING,PASSED,FAILED"</formula1>
      <formula2>0</formula2>
    </dataValidation>
    <dataValidation operator="equal" allowBlank="1" showErrorMessage="1" sqref="J54:J1048576 J27 J1:J21 J52 J33:J37 J43 J49:J50" xr:uid="{67798FD1-4491-43FF-BAE3-784C1BCDA2EB}"/>
  </dataValidations>
  <hyperlinks>
    <hyperlink ref="H6" location="Summary!A1" display="&lt;&lt; Back" xr:uid="{00000000-0004-0000-0300-000000000000}"/>
  </hyperlink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FE026-20C7-4831-9AEF-3D2EA636C12B}">
  <sheetPr>
    <tabColor theme="0" tint="-0.249977111117893"/>
  </sheetPr>
  <dimension ref="B1:L15"/>
  <sheetViews>
    <sheetView zoomScale="85" zoomScaleNormal="85" workbookViewId="0">
      <selection activeCell="F18" sqref="F18"/>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16.42578125" style="44" customWidth="1"/>
    <col min="9" max="9" width="12" style="43" customWidth="1"/>
    <col min="10" max="10" width="12.7109375" style="43" customWidth="1"/>
    <col min="11" max="11" width="30.710937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44450</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c r="B9" s="65" t="s">
        <v>125</v>
      </c>
      <c r="C9" s="66"/>
      <c r="D9" s="67"/>
      <c r="E9" s="60"/>
      <c r="F9" s="60"/>
      <c r="G9" s="60"/>
      <c r="H9" s="262"/>
      <c r="I9" s="262"/>
      <c r="J9" s="262"/>
      <c r="K9" s="262"/>
      <c r="L9" s="262"/>
    </row>
    <row r="10" spans="2:12" s="159" customFormat="1" ht="96" customHeight="1">
      <c r="B10" s="152">
        <v>1</v>
      </c>
      <c r="C10" s="152" t="s">
        <v>121</v>
      </c>
      <c r="D10" s="153" t="s">
        <v>91</v>
      </c>
      <c r="E10" s="154" t="s">
        <v>89</v>
      </c>
      <c r="F10" s="153" t="s">
        <v>90</v>
      </c>
      <c r="G10" s="171" t="s">
        <v>96</v>
      </c>
      <c r="H10" s="160"/>
      <c r="I10" s="163" t="s">
        <v>437</v>
      </c>
      <c r="J10" s="172">
        <v>44450</v>
      </c>
      <c r="K10" s="162"/>
      <c r="L10" s="161"/>
    </row>
    <row r="11" spans="2:12" s="159" customFormat="1" ht="39.950000000000003" customHeight="1">
      <c r="B11" s="152">
        <v>2</v>
      </c>
      <c r="C11" s="152" t="s">
        <v>122</v>
      </c>
      <c r="D11" s="153" t="s">
        <v>97</v>
      </c>
      <c r="E11" s="154" t="s">
        <v>98</v>
      </c>
      <c r="F11" s="153" t="s">
        <v>99</v>
      </c>
      <c r="G11" s="153" t="s">
        <v>100</v>
      </c>
      <c r="H11" s="160"/>
      <c r="I11" s="163" t="s">
        <v>437</v>
      </c>
      <c r="J11" s="172">
        <v>44450</v>
      </c>
      <c r="K11" s="162"/>
      <c r="L11" s="161"/>
    </row>
    <row r="12" spans="2:12" s="159" customFormat="1" ht="109.5" customHeight="1">
      <c r="B12" s="152">
        <v>3</v>
      </c>
      <c r="C12" s="152" t="s">
        <v>123</v>
      </c>
      <c r="D12" s="153" t="s">
        <v>118</v>
      </c>
      <c r="E12" s="154" t="s">
        <v>98</v>
      </c>
      <c r="F12" s="153" t="s">
        <v>119</v>
      </c>
      <c r="G12" s="171" t="s">
        <v>101</v>
      </c>
      <c r="H12" s="160"/>
      <c r="I12" s="163" t="s">
        <v>437</v>
      </c>
      <c r="J12" s="172">
        <v>44450</v>
      </c>
      <c r="K12" s="162"/>
      <c r="L12" s="161"/>
    </row>
    <row r="13" spans="2:12" s="159" customFormat="1" ht="117" customHeight="1">
      <c r="B13" s="152">
        <v>4</v>
      </c>
      <c r="C13" s="152" t="s">
        <v>124</v>
      </c>
      <c r="D13" s="153" t="s">
        <v>103</v>
      </c>
      <c r="E13" s="154" t="s">
        <v>98</v>
      </c>
      <c r="F13" s="153" t="s">
        <v>102</v>
      </c>
      <c r="G13" s="171" t="s">
        <v>101</v>
      </c>
      <c r="H13" s="160"/>
      <c r="I13" s="163" t="s">
        <v>437</v>
      </c>
      <c r="J13" s="172">
        <v>44450</v>
      </c>
      <c r="K13" s="162"/>
      <c r="L13" s="161"/>
    </row>
    <row r="14" spans="2:12" s="159" customFormat="1" ht="45" customHeight="1">
      <c r="B14" s="152">
        <v>5</v>
      </c>
      <c r="C14" s="152" t="s">
        <v>120</v>
      </c>
      <c r="D14" s="153" t="s">
        <v>104</v>
      </c>
      <c r="E14" s="154" t="s">
        <v>98</v>
      </c>
      <c r="F14" s="153" t="s">
        <v>105</v>
      </c>
      <c r="G14" s="153" t="s">
        <v>106</v>
      </c>
      <c r="H14" s="160"/>
      <c r="I14" s="163" t="s">
        <v>437</v>
      </c>
      <c r="J14" s="172">
        <v>44450</v>
      </c>
      <c r="K14" s="162"/>
      <c r="L14" s="161"/>
    </row>
    <row r="15" spans="2:12" s="82" customFormat="1" ht="69.95" customHeight="1">
      <c r="B15" s="64"/>
      <c r="C15" s="64"/>
      <c r="D15" s="76"/>
      <c r="E15" s="77"/>
      <c r="F15" s="78"/>
      <c r="G15" s="76"/>
      <c r="H15" s="79"/>
      <c r="I15" s="80"/>
      <c r="J15" s="59"/>
      <c r="K15" s="84"/>
      <c r="L15" s="59"/>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operator="equal" allowBlank="1" showErrorMessage="1" sqref="J7:L8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AWO9 AMS9 ACW9 TA9 L10:L15 J10:J15" xr:uid="{9C47790D-D169-421C-B95A-D50E1EED28A5}">
      <formula1>0</formula1>
      <formula2>0</formula2>
    </dataValidation>
    <dataValidation type="list" operator="equal" allowBlank="1" showErrorMessage="1" sqref="I10:I15" xr:uid="{5740CA03-E367-4978-9AE7-CDB3BAD16566}">
      <formula1>"NOT RUN,PENDING,PASSED,FAILED"</formula1>
      <formula2>0</formula2>
    </dataValidation>
  </dataValidations>
  <hyperlinks>
    <hyperlink ref="H6" location="Summary!A1" display="&lt;&lt; Back" xr:uid="{DC0EFDFD-CEE3-4DDF-9C8C-C65F8A87BDEF}"/>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F290F-2AEE-4E3D-A983-74CD6D71F41B}">
  <sheetPr>
    <tabColor theme="0" tint="-0.249977111117893"/>
  </sheetPr>
  <dimension ref="B1:L12"/>
  <sheetViews>
    <sheetView zoomScale="85" zoomScaleNormal="85" workbookViewId="0">
      <selection activeCell="D3" sqref="D3"/>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11.85546875" style="44" customWidth="1"/>
    <col min="9" max="9" width="12" style="43" customWidth="1"/>
    <col min="10" max="10" width="13.85546875" style="43" customWidth="1"/>
    <col min="11" max="11" width="24"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44450</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c r="B9" s="65" t="s">
        <v>126</v>
      </c>
      <c r="C9" s="66"/>
      <c r="D9" s="67"/>
      <c r="E9" s="60"/>
      <c r="F9" s="60"/>
      <c r="G9" s="60"/>
      <c r="H9" s="262"/>
      <c r="I9" s="262"/>
      <c r="J9" s="262"/>
      <c r="K9" s="262"/>
      <c r="L9" s="262"/>
    </row>
    <row r="10" spans="2:12" s="159" customFormat="1" ht="96.75" customHeight="1">
      <c r="B10" s="152">
        <v>1</v>
      </c>
      <c r="C10" s="152" t="s">
        <v>129</v>
      </c>
      <c r="D10" s="153" t="s">
        <v>85</v>
      </c>
      <c r="E10" s="154" t="s">
        <v>86</v>
      </c>
      <c r="F10" s="153" t="s">
        <v>87</v>
      </c>
      <c r="G10" s="171" t="s">
        <v>88</v>
      </c>
      <c r="H10" s="160"/>
      <c r="I10" s="163" t="s">
        <v>437</v>
      </c>
      <c r="J10" s="172">
        <v>44450</v>
      </c>
      <c r="K10" s="162"/>
      <c r="L10" s="161"/>
    </row>
    <row r="11" spans="2:12" s="159" customFormat="1" ht="39.950000000000003" customHeight="1">
      <c r="B11" s="152">
        <v>2</v>
      </c>
      <c r="C11" s="152" t="s">
        <v>130</v>
      </c>
      <c r="D11" s="153" t="s">
        <v>92</v>
      </c>
      <c r="E11" s="154" t="s">
        <v>93</v>
      </c>
      <c r="F11" s="153" t="s">
        <v>94</v>
      </c>
      <c r="G11" s="153" t="s">
        <v>95</v>
      </c>
      <c r="H11" s="160"/>
      <c r="I11" s="163" t="s">
        <v>437</v>
      </c>
      <c r="J11" s="172">
        <v>44450</v>
      </c>
      <c r="K11" s="162"/>
      <c r="L11" s="161"/>
    </row>
    <row r="12" spans="2:12" s="82" customFormat="1" ht="69.95" customHeight="1">
      <c r="B12" s="64"/>
      <c r="C12" s="64"/>
      <c r="D12" s="76"/>
      <c r="E12" s="77"/>
      <c r="F12" s="78"/>
      <c r="G12" s="76"/>
      <c r="H12" s="79"/>
      <c r="I12" s="80"/>
      <c r="J12" s="59"/>
      <c r="K12" s="84"/>
      <c r="L12" s="59"/>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operator="equal" allowBlank="1" showErrorMessage="1" sqref="J7:L8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AWO9 AMS9 ACW9 TA9 JE9 L10:L12 J10:J12" xr:uid="{95C217A9-F17F-4E08-B1F8-29DD29292B8B}">
      <formula1>0</formula1>
      <formula2>0</formula2>
    </dataValidation>
    <dataValidation type="list" operator="equal" allowBlank="1" showErrorMessage="1" sqref="I10:I12" xr:uid="{CB3C3832-21D1-45FD-817C-2AB0E9CCD489}">
      <formula1>"NOT RUN,PENDING,PASSED,FAILED"</formula1>
      <formula2>0</formula2>
    </dataValidation>
  </dataValidations>
  <hyperlinks>
    <hyperlink ref="H6" location="Summary!A1" display="&lt;&lt; Back" xr:uid="{CB69768A-949A-4DB1-A032-3296B0438639}"/>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A4DF0-FBB4-4EFE-8033-68F0DB7F97E2}">
  <dimension ref="B1:AG95"/>
  <sheetViews>
    <sheetView topLeftCell="A11" zoomScale="85" zoomScaleNormal="85" workbookViewId="0">
      <selection activeCell="J43" sqref="J43:J60"/>
    </sheetView>
  </sheetViews>
  <sheetFormatPr defaultColWidth="8.85546875" defaultRowHeight="12.75"/>
  <cols>
    <col min="1" max="1" width="1.5703125" style="43" customWidth="1"/>
    <col min="2" max="2" width="4.42578125" style="44" customWidth="1"/>
    <col min="3" max="3" width="17.7109375" style="44" customWidth="1"/>
    <col min="4" max="4" width="33" style="44" customWidth="1"/>
    <col min="5" max="5" width="32.140625" style="90" customWidth="1"/>
    <col min="6" max="6" width="70" style="43" customWidth="1"/>
    <col min="7" max="7" width="57.42578125" style="43" customWidth="1"/>
    <col min="8" max="8" width="13.5703125" style="44" customWidth="1"/>
    <col min="9" max="9" width="12" style="43" customWidth="1"/>
    <col min="10" max="10" width="9.42578125" style="44" customWidth="1"/>
    <col min="11" max="11" width="15.85546875" style="43" customWidth="1"/>
    <col min="12" max="12" width="33.85546875" style="43" customWidth="1"/>
    <col min="13" max="33" width="8.85546875" style="123"/>
    <col min="34" max="16384" width="8.85546875" style="43"/>
  </cols>
  <sheetData>
    <row r="1" spans="2:33">
      <c r="C1" s="94" t="s">
        <v>28</v>
      </c>
      <c r="D1" s="62" t="str">
        <f>Cover!E2</f>
        <v>Artiza 5G</v>
      </c>
      <c r="F1" s="45"/>
      <c r="G1" s="45"/>
      <c r="H1" s="46"/>
    </row>
    <row r="2" spans="2:33">
      <c r="C2" s="94" t="s">
        <v>29</v>
      </c>
      <c r="D2" s="62"/>
      <c r="F2" s="73"/>
      <c r="G2" s="73"/>
      <c r="H2" s="43"/>
    </row>
    <row r="3" spans="2:33">
      <c r="C3" s="94" t="s">
        <v>30</v>
      </c>
      <c r="D3" s="57">
        <v>44502</v>
      </c>
      <c r="E3" s="117"/>
      <c r="F3" s="73"/>
      <c r="G3" s="73"/>
      <c r="H3" s="43"/>
      <c r="J3" s="61"/>
    </row>
    <row r="4" spans="2:33">
      <c r="C4" s="94" t="s">
        <v>7</v>
      </c>
      <c r="D4" s="63" t="s">
        <v>372</v>
      </c>
      <c r="E4" s="117"/>
      <c r="F4" s="73"/>
      <c r="G4" s="73"/>
      <c r="H4" s="43"/>
      <c r="J4" s="61"/>
    </row>
    <row r="5" spans="2:33">
      <c r="C5" s="96"/>
      <c r="D5" s="45"/>
      <c r="E5" s="117"/>
      <c r="F5" s="73"/>
      <c r="G5" s="73"/>
      <c r="H5" s="43"/>
      <c r="J5" s="61"/>
    </row>
    <row r="6" spans="2:33">
      <c r="C6" s="97"/>
      <c r="D6" s="49"/>
      <c r="E6" s="118"/>
      <c r="F6" s="49"/>
      <c r="G6" s="49"/>
      <c r="H6" s="74" t="s">
        <v>31</v>
      </c>
      <c r="J6" s="49"/>
    </row>
    <row r="7" spans="2:33" ht="14.65" customHeight="1">
      <c r="B7" s="265" t="s">
        <v>40</v>
      </c>
      <c r="C7" s="266" t="s">
        <v>32</v>
      </c>
      <c r="D7" s="266" t="s">
        <v>33</v>
      </c>
      <c r="E7" s="334" t="s">
        <v>34</v>
      </c>
      <c r="F7" s="263" t="s">
        <v>35</v>
      </c>
      <c r="G7" s="269" t="s">
        <v>36</v>
      </c>
      <c r="H7" s="263" t="s">
        <v>37</v>
      </c>
      <c r="I7" s="69" t="s">
        <v>38</v>
      </c>
      <c r="J7" s="268" t="s">
        <v>580</v>
      </c>
      <c r="K7" s="260" t="s">
        <v>39</v>
      </c>
      <c r="L7" s="260" t="s">
        <v>46</v>
      </c>
    </row>
    <row r="8" spans="2:33">
      <c r="B8" s="265"/>
      <c r="C8" s="266"/>
      <c r="D8" s="267"/>
      <c r="E8" s="334"/>
      <c r="F8" s="263"/>
      <c r="G8" s="269"/>
      <c r="H8" s="264"/>
      <c r="I8" s="70" t="s">
        <v>44</v>
      </c>
      <c r="J8" s="268"/>
      <c r="K8" s="261" t="s">
        <v>39</v>
      </c>
      <c r="L8" s="261" t="s">
        <v>39</v>
      </c>
    </row>
    <row r="9" spans="2:33" s="75" customFormat="1" ht="14.25" customHeight="1">
      <c r="B9" s="65" t="s">
        <v>155</v>
      </c>
      <c r="C9" s="98"/>
      <c r="D9" s="67"/>
      <c r="E9" s="119"/>
      <c r="F9" s="60"/>
      <c r="G9" s="60"/>
      <c r="H9" s="262"/>
      <c r="I9" s="262"/>
      <c r="J9" s="262"/>
      <c r="K9" s="262"/>
      <c r="L9" s="262"/>
      <c r="M9" s="124"/>
      <c r="N9" s="124"/>
      <c r="O9" s="124"/>
      <c r="P9" s="124"/>
      <c r="Q9" s="124"/>
      <c r="R9" s="124"/>
      <c r="S9" s="124"/>
      <c r="T9" s="124"/>
      <c r="U9" s="124"/>
      <c r="V9" s="124"/>
      <c r="W9" s="124"/>
      <c r="X9" s="124"/>
      <c r="Y9" s="124"/>
      <c r="Z9" s="124"/>
      <c r="AA9" s="124"/>
      <c r="AB9" s="124"/>
      <c r="AC9" s="124"/>
      <c r="AD9" s="124"/>
      <c r="AE9" s="124"/>
      <c r="AF9" s="124"/>
      <c r="AG9" s="124"/>
    </row>
    <row r="10" spans="2:33" s="159" customFormat="1" ht="38.25">
      <c r="B10" s="152">
        <v>1</v>
      </c>
      <c r="C10" s="152" t="s">
        <v>456</v>
      </c>
      <c r="D10" s="153" t="s">
        <v>155</v>
      </c>
      <c r="E10" s="154" t="s">
        <v>414</v>
      </c>
      <c r="F10" s="153" t="s">
        <v>156</v>
      </c>
      <c r="G10" s="153" t="s">
        <v>157</v>
      </c>
      <c r="H10" s="160"/>
      <c r="I10" s="163" t="s">
        <v>437</v>
      </c>
      <c r="J10" s="175">
        <v>44450</v>
      </c>
      <c r="K10" s="162"/>
      <c r="L10" s="161"/>
    </row>
    <row r="11" spans="2:33" s="75" customFormat="1" ht="13.5" customHeight="1">
      <c r="B11" s="65" t="s">
        <v>138</v>
      </c>
      <c r="C11" s="99"/>
      <c r="D11" s="88"/>
      <c r="E11" s="120"/>
      <c r="F11" s="89"/>
      <c r="G11" s="89"/>
      <c r="H11" s="72"/>
      <c r="I11" s="72"/>
      <c r="J11" s="89"/>
      <c r="K11" s="72"/>
      <c r="L11" s="72"/>
      <c r="M11" s="124"/>
      <c r="N11" s="124"/>
      <c r="O11" s="124"/>
      <c r="P11" s="124"/>
      <c r="Q11" s="124"/>
      <c r="R11" s="124"/>
      <c r="S11" s="124"/>
      <c r="T11" s="124"/>
      <c r="U11" s="124"/>
      <c r="V11" s="124"/>
      <c r="W11" s="124"/>
      <c r="X11" s="124"/>
      <c r="Y11" s="124"/>
      <c r="Z11" s="124"/>
      <c r="AA11" s="124"/>
      <c r="AB11" s="124"/>
      <c r="AC11" s="124"/>
      <c r="AD11" s="124"/>
      <c r="AE11" s="124"/>
      <c r="AF11" s="124"/>
      <c r="AG11" s="124"/>
    </row>
    <row r="12" spans="2:33" s="1" customFormat="1" ht="25.5">
      <c r="B12" s="64">
        <v>2</v>
      </c>
      <c r="C12" s="64" t="s">
        <v>457</v>
      </c>
      <c r="D12" s="76" t="s">
        <v>147</v>
      </c>
      <c r="E12" s="77" t="s">
        <v>415</v>
      </c>
      <c r="F12" s="76" t="s">
        <v>133</v>
      </c>
      <c r="G12" s="76" t="s">
        <v>137</v>
      </c>
      <c r="H12" s="79"/>
      <c r="I12" s="80" t="s">
        <v>437</v>
      </c>
      <c r="J12" s="173">
        <v>44502</v>
      </c>
      <c r="K12" s="84"/>
      <c r="L12" s="59"/>
      <c r="M12" s="82"/>
      <c r="N12" s="82"/>
      <c r="O12" s="82"/>
      <c r="P12" s="82"/>
      <c r="Q12" s="82"/>
      <c r="R12" s="82"/>
      <c r="S12" s="82"/>
      <c r="T12" s="82"/>
      <c r="U12" s="82"/>
      <c r="V12" s="82"/>
      <c r="W12" s="82"/>
      <c r="X12" s="82"/>
      <c r="Y12" s="82"/>
      <c r="Z12" s="82"/>
      <c r="AA12" s="82"/>
      <c r="AB12" s="82"/>
      <c r="AC12" s="82"/>
      <c r="AD12" s="82"/>
      <c r="AE12" s="82"/>
      <c r="AF12" s="82"/>
      <c r="AG12" s="82"/>
    </row>
    <row r="13" spans="2:33" s="82" customFormat="1" ht="189.75" customHeight="1">
      <c r="B13" s="64">
        <v>3</v>
      </c>
      <c r="C13" s="64" t="s">
        <v>455</v>
      </c>
      <c r="D13" s="76" t="s">
        <v>148</v>
      </c>
      <c r="E13" s="77" t="s">
        <v>415</v>
      </c>
      <c r="F13" s="76" t="s">
        <v>135</v>
      </c>
      <c r="G13" s="68" t="s">
        <v>281</v>
      </c>
      <c r="H13" s="79"/>
      <c r="I13" s="80" t="s">
        <v>437</v>
      </c>
      <c r="J13" s="173">
        <v>44502</v>
      </c>
      <c r="K13" s="84"/>
      <c r="L13" s="59"/>
    </row>
    <row r="14" spans="2:33" s="82" customFormat="1" ht="191.25" customHeight="1">
      <c r="B14" s="64">
        <v>4</v>
      </c>
      <c r="C14" s="64" t="s">
        <v>458</v>
      </c>
      <c r="D14" s="78" t="s">
        <v>149</v>
      </c>
      <c r="E14" s="77" t="s">
        <v>415</v>
      </c>
      <c r="F14" s="76" t="s">
        <v>134</v>
      </c>
      <c r="G14" s="68" t="s">
        <v>280</v>
      </c>
      <c r="H14" s="79"/>
      <c r="I14" s="80" t="s">
        <v>437</v>
      </c>
      <c r="J14" s="173">
        <v>44502</v>
      </c>
      <c r="K14" s="84"/>
      <c r="L14" s="59"/>
    </row>
    <row r="15" spans="2:33" s="82" customFormat="1" ht="32.25" customHeight="1">
      <c r="B15" s="64">
        <v>5</v>
      </c>
      <c r="C15" s="64" t="s">
        <v>459</v>
      </c>
      <c r="D15" s="90" t="s">
        <v>150</v>
      </c>
      <c r="E15" s="77" t="s">
        <v>415</v>
      </c>
      <c r="F15" s="76" t="s">
        <v>136</v>
      </c>
      <c r="G15" s="76" t="s">
        <v>279</v>
      </c>
      <c r="H15" s="79"/>
      <c r="I15" s="80" t="s">
        <v>437</v>
      </c>
      <c r="J15" s="173">
        <v>44502</v>
      </c>
      <c r="K15" s="84"/>
      <c r="L15" s="59"/>
    </row>
    <row r="16" spans="2:33" s="75" customFormat="1" ht="15.75" customHeight="1">
      <c r="B16" s="65" t="s">
        <v>139</v>
      </c>
      <c r="C16" s="98"/>
      <c r="D16" s="67"/>
      <c r="E16" s="119"/>
      <c r="F16" s="60"/>
      <c r="G16" s="60"/>
      <c r="H16" s="262"/>
      <c r="I16" s="262"/>
      <c r="J16" s="262"/>
      <c r="K16" s="262"/>
      <c r="L16" s="262"/>
      <c r="M16" s="124"/>
      <c r="N16" s="124"/>
      <c r="O16" s="124"/>
      <c r="P16" s="124"/>
      <c r="Q16" s="124"/>
      <c r="R16" s="124"/>
      <c r="S16" s="124"/>
      <c r="T16" s="124"/>
      <c r="U16" s="124"/>
      <c r="V16" s="124"/>
      <c r="W16" s="124"/>
      <c r="X16" s="124"/>
      <c r="Y16" s="124"/>
      <c r="Z16" s="124"/>
      <c r="AA16" s="124"/>
      <c r="AB16" s="124"/>
      <c r="AC16" s="124"/>
      <c r="AD16" s="124"/>
      <c r="AE16" s="124"/>
      <c r="AF16" s="124"/>
      <c r="AG16" s="124"/>
    </row>
    <row r="17" spans="2:12" s="159" customFormat="1" ht="33.75" customHeight="1">
      <c r="B17" s="291">
        <v>6</v>
      </c>
      <c r="C17" s="291" t="s">
        <v>460</v>
      </c>
      <c r="D17" s="293" t="s">
        <v>140</v>
      </c>
      <c r="E17" s="295" t="s">
        <v>485</v>
      </c>
      <c r="F17" s="153" t="s">
        <v>574</v>
      </c>
      <c r="G17" s="153" t="s">
        <v>160</v>
      </c>
      <c r="H17" s="160"/>
      <c r="I17" s="314" t="s">
        <v>437</v>
      </c>
      <c r="J17" s="324">
        <v>44450</v>
      </c>
      <c r="K17" s="162"/>
      <c r="L17" s="161"/>
    </row>
    <row r="18" spans="2:12" s="159" customFormat="1" ht="33.75" customHeight="1">
      <c r="B18" s="332"/>
      <c r="C18" s="332"/>
      <c r="D18" s="335"/>
      <c r="E18" s="333"/>
      <c r="F18" s="153" t="s">
        <v>575</v>
      </c>
      <c r="G18" s="153" t="s">
        <v>161</v>
      </c>
      <c r="H18" s="160"/>
      <c r="I18" s="331"/>
      <c r="J18" s="325"/>
      <c r="K18" s="162"/>
      <c r="L18" s="161"/>
    </row>
    <row r="19" spans="2:12" s="159" customFormat="1" ht="33.75" customHeight="1">
      <c r="B19" s="332"/>
      <c r="C19" s="332"/>
      <c r="D19" s="335"/>
      <c r="E19" s="333"/>
      <c r="F19" s="153" t="s">
        <v>576</v>
      </c>
      <c r="G19" s="153" t="s">
        <v>162</v>
      </c>
      <c r="H19" s="160"/>
      <c r="I19" s="331"/>
      <c r="J19" s="325"/>
      <c r="K19" s="162"/>
      <c r="L19" s="161"/>
    </row>
    <row r="20" spans="2:12" s="159" customFormat="1" ht="33.75" customHeight="1">
      <c r="B20" s="292"/>
      <c r="C20" s="292"/>
      <c r="D20" s="294"/>
      <c r="E20" s="296"/>
      <c r="F20" s="153" t="s">
        <v>164</v>
      </c>
      <c r="G20" s="153" t="s">
        <v>165</v>
      </c>
      <c r="H20" s="160"/>
      <c r="I20" s="315"/>
      <c r="J20" s="326"/>
      <c r="K20" s="162"/>
      <c r="L20" s="161"/>
    </row>
    <row r="21" spans="2:12" s="159" customFormat="1" ht="33.75" customHeight="1">
      <c r="B21" s="291">
        <v>7</v>
      </c>
      <c r="C21" s="291" t="s">
        <v>461</v>
      </c>
      <c r="D21" s="293" t="s">
        <v>141</v>
      </c>
      <c r="E21" s="295" t="s">
        <v>485</v>
      </c>
      <c r="F21" s="153" t="s">
        <v>170</v>
      </c>
      <c r="G21" s="153" t="s">
        <v>172</v>
      </c>
      <c r="H21" s="160"/>
      <c r="I21" s="314" t="s">
        <v>437</v>
      </c>
      <c r="J21" s="324">
        <v>44450</v>
      </c>
      <c r="K21" s="162"/>
      <c r="L21" s="161"/>
    </row>
    <row r="22" spans="2:12" s="159" customFormat="1" ht="33.75" customHeight="1">
      <c r="B22" s="332"/>
      <c r="C22" s="332"/>
      <c r="D22" s="335"/>
      <c r="E22" s="333"/>
      <c r="F22" s="153" t="s">
        <v>171</v>
      </c>
      <c r="G22" s="153" t="s">
        <v>173</v>
      </c>
      <c r="H22" s="160"/>
      <c r="I22" s="331"/>
      <c r="J22" s="325"/>
      <c r="K22" s="162"/>
      <c r="L22" s="161"/>
    </row>
    <row r="23" spans="2:12" s="159" customFormat="1" ht="33.75" customHeight="1">
      <c r="B23" s="332"/>
      <c r="C23" s="292"/>
      <c r="D23" s="294"/>
      <c r="E23" s="296"/>
      <c r="F23" s="153" t="s">
        <v>486</v>
      </c>
      <c r="G23" s="153" t="s">
        <v>173</v>
      </c>
      <c r="H23" s="160"/>
      <c r="I23" s="315"/>
      <c r="J23" s="326"/>
      <c r="K23" s="162"/>
      <c r="L23" s="161"/>
    </row>
    <row r="24" spans="2:12" s="159" customFormat="1" ht="33.75" customHeight="1">
      <c r="B24" s="332">
        <v>8</v>
      </c>
      <c r="C24" s="291" t="s">
        <v>462</v>
      </c>
      <c r="D24" s="293" t="s">
        <v>142</v>
      </c>
      <c r="E24" s="295" t="s">
        <v>485</v>
      </c>
      <c r="F24" s="153" t="s">
        <v>174</v>
      </c>
      <c r="G24" s="153" t="s">
        <v>177</v>
      </c>
      <c r="H24" s="160"/>
      <c r="I24" s="314" t="s">
        <v>437</v>
      </c>
      <c r="J24" s="324">
        <v>44450</v>
      </c>
      <c r="K24" s="162"/>
      <c r="L24" s="161"/>
    </row>
    <row r="25" spans="2:12" s="159" customFormat="1" ht="33.75" customHeight="1">
      <c r="B25" s="292"/>
      <c r="C25" s="292"/>
      <c r="D25" s="294"/>
      <c r="E25" s="296"/>
      <c r="F25" s="153" t="s">
        <v>175</v>
      </c>
      <c r="G25" s="153" t="s">
        <v>176</v>
      </c>
      <c r="H25" s="160"/>
      <c r="I25" s="315"/>
      <c r="J25" s="326"/>
      <c r="K25" s="162"/>
      <c r="L25" s="161"/>
    </row>
    <row r="26" spans="2:12" s="159" customFormat="1" ht="35.25" customHeight="1">
      <c r="B26" s="291">
        <v>9</v>
      </c>
      <c r="C26" s="291" t="s">
        <v>463</v>
      </c>
      <c r="D26" s="293" t="s">
        <v>151</v>
      </c>
      <c r="E26" s="295" t="s">
        <v>485</v>
      </c>
      <c r="F26" s="153" t="s">
        <v>487</v>
      </c>
      <c r="G26" s="153" t="s">
        <v>187</v>
      </c>
      <c r="H26" s="160"/>
      <c r="I26" s="314" t="s">
        <v>437</v>
      </c>
      <c r="J26" s="324">
        <v>44450</v>
      </c>
      <c r="K26" s="162"/>
      <c r="L26" s="161"/>
    </row>
    <row r="27" spans="2:12" s="159" customFormat="1" ht="44.25" customHeight="1">
      <c r="B27" s="332"/>
      <c r="C27" s="292"/>
      <c r="D27" s="294"/>
      <c r="E27" s="296"/>
      <c r="F27" s="153" t="s">
        <v>488</v>
      </c>
      <c r="G27" s="153" t="s">
        <v>182</v>
      </c>
      <c r="H27" s="160"/>
      <c r="I27" s="315"/>
      <c r="J27" s="326"/>
      <c r="K27" s="162"/>
      <c r="L27" s="161"/>
    </row>
    <row r="28" spans="2:12" s="82" customFormat="1" ht="43.5" customHeight="1">
      <c r="B28" s="312">
        <v>10</v>
      </c>
      <c r="C28" s="311" t="s">
        <v>464</v>
      </c>
      <c r="D28" s="285" t="s">
        <v>143</v>
      </c>
      <c r="E28" s="308" t="s">
        <v>485</v>
      </c>
      <c r="F28" s="76" t="s">
        <v>481</v>
      </c>
      <c r="G28" s="76" t="s">
        <v>168</v>
      </c>
      <c r="H28" s="79"/>
      <c r="I28" s="318" t="s">
        <v>437</v>
      </c>
      <c r="J28" s="327">
        <v>44502</v>
      </c>
      <c r="K28" s="84"/>
      <c r="L28" s="59"/>
    </row>
    <row r="29" spans="2:12" s="82" customFormat="1" ht="43.5" customHeight="1">
      <c r="B29" s="312"/>
      <c r="C29" s="312"/>
      <c r="D29" s="286"/>
      <c r="E29" s="309"/>
      <c r="F29" s="76" t="s">
        <v>482</v>
      </c>
      <c r="G29" s="76" t="s">
        <v>169</v>
      </c>
      <c r="H29" s="79"/>
      <c r="I29" s="319"/>
      <c r="J29" s="328"/>
      <c r="K29" s="84"/>
      <c r="L29" s="59"/>
    </row>
    <row r="30" spans="2:12" s="82" customFormat="1" ht="36" customHeight="1">
      <c r="B30" s="313"/>
      <c r="C30" s="313"/>
      <c r="D30" s="287"/>
      <c r="E30" s="310"/>
      <c r="F30" s="76" t="s">
        <v>489</v>
      </c>
      <c r="G30" s="76" t="s">
        <v>169</v>
      </c>
      <c r="H30" s="79"/>
      <c r="I30" s="320"/>
      <c r="J30" s="329"/>
      <c r="K30" s="84"/>
      <c r="L30" s="59"/>
    </row>
    <row r="31" spans="2:12" s="82" customFormat="1" ht="33.75" customHeight="1">
      <c r="B31" s="305">
        <v>11</v>
      </c>
      <c r="C31" s="305" t="s">
        <v>465</v>
      </c>
      <c r="D31" s="285" t="s">
        <v>144</v>
      </c>
      <c r="E31" s="308" t="s">
        <v>485</v>
      </c>
      <c r="F31" s="76" t="s">
        <v>178</v>
      </c>
      <c r="G31" s="76" t="s">
        <v>483</v>
      </c>
      <c r="H31" s="79"/>
      <c r="I31" s="318" t="s">
        <v>437</v>
      </c>
      <c r="J31" s="327">
        <v>44502</v>
      </c>
      <c r="K31" s="84"/>
      <c r="L31" s="59"/>
    </row>
    <row r="32" spans="2:12" s="82" customFormat="1" ht="33.75" customHeight="1">
      <c r="B32" s="306"/>
      <c r="C32" s="306"/>
      <c r="D32" s="286"/>
      <c r="E32" s="309"/>
      <c r="F32" s="76" t="s">
        <v>179</v>
      </c>
      <c r="G32" s="76" t="s">
        <v>484</v>
      </c>
      <c r="H32" s="79"/>
      <c r="I32" s="319"/>
      <c r="J32" s="328"/>
      <c r="K32" s="84"/>
      <c r="L32" s="59"/>
    </row>
    <row r="33" spans="2:33" s="82" customFormat="1" ht="33.75" customHeight="1">
      <c r="B33" s="306">
        <v>12</v>
      </c>
      <c r="C33" s="305" t="s">
        <v>466</v>
      </c>
      <c r="D33" s="285" t="s">
        <v>152</v>
      </c>
      <c r="E33" s="308" t="s">
        <v>485</v>
      </c>
      <c r="F33" s="76" t="s">
        <v>491</v>
      </c>
      <c r="G33" s="76" t="s">
        <v>186</v>
      </c>
      <c r="H33" s="79"/>
      <c r="I33" s="318" t="s">
        <v>437</v>
      </c>
      <c r="J33" s="327">
        <v>44502</v>
      </c>
      <c r="K33" s="84"/>
      <c r="L33" s="59"/>
    </row>
    <row r="34" spans="2:33" s="82" customFormat="1" ht="33.75" customHeight="1">
      <c r="B34" s="307"/>
      <c r="C34" s="307"/>
      <c r="D34" s="287"/>
      <c r="E34" s="310"/>
      <c r="F34" s="76" t="s">
        <v>492</v>
      </c>
      <c r="G34" s="76" t="s">
        <v>183</v>
      </c>
      <c r="H34" s="79"/>
      <c r="I34" s="320"/>
      <c r="J34" s="329"/>
      <c r="K34" s="84"/>
      <c r="L34" s="59"/>
    </row>
    <row r="35" spans="2:33" s="82" customFormat="1" ht="33.75" customHeight="1">
      <c r="B35" s="305">
        <v>13</v>
      </c>
      <c r="C35" s="305" t="s">
        <v>467</v>
      </c>
      <c r="D35" s="285" t="s">
        <v>145</v>
      </c>
      <c r="E35" s="308" t="s">
        <v>485</v>
      </c>
      <c r="F35" s="76" t="s">
        <v>159</v>
      </c>
      <c r="G35" s="76" t="s">
        <v>163</v>
      </c>
      <c r="H35" s="79"/>
      <c r="I35" s="318" t="s">
        <v>437</v>
      </c>
      <c r="J35" s="327">
        <v>44502</v>
      </c>
      <c r="K35" s="84"/>
      <c r="L35" s="59"/>
    </row>
    <row r="36" spans="2:33" s="82" customFormat="1" ht="33.75" customHeight="1">
      <c r="B36" s="306"/>
      <c r="C36" s="306"/>
      <c r="D36" s="286"/>
      <c r="E36" s="309"/>
      <c r="F36" s="76" t="s">
        <v>166</v>
      </c>
      <c r="G36" s="76" t="s">
        <v>167</v>
      </c>
      <c r="H36" s="79"/>
      <c r="I36" s="319"/>
      <c r="J36" s="328"/>
      <c r="K36" s="84"/>
      <c r="L36" s="59"/>
    </row>
    <row r="37" spans="2:33" s="82" customFormat="1" ht="33.75" customHeight="1">
      <c r="B37" s="307"/>
      <c r="C37" s="307"/>
      <c r="D37" s="287"/>
      <c r="E37" s="310"/>
      <c r="F37" s="76" t="s">
        <v>490</v>
      </c>
      <c r="G37" s="76" t="s">
        <v>167</v>
      </c>
      <c r="H37" s="79"/>
      <c r="I37" s="320"/>
      <c r="J37" s="329"/>
      <c r="K37" s="84"/>
      <c r="L37" s="59"/>
    </row>
    <row r="38" spans="2:33" s="82" customFormat="1" ht="33.75" customHeight="1">
      <c r="B38" s="305">
        <v>14</v>
      </c>
      <c r="C38" s="305" t="s">
        <v>468</v>
      </c>
      <c r="D38" s="285" t="s">
        <v>146</v>
      </c>
      <c r="E38" s="308" t="s">
        <v>485</v>
      </c>
      <c r="F38" s="76" t="s">
        <v>180</v>
      </c>
      <c r="G38" s="76" t="s">
        <v>163</v>
      </c>
      <c r="H38" s="79"/>
      <c r="I38" s="318" t="s">
        <v>437</v>
      </c>
      <c r="J38" s="327">
        <v>44502</v>
      </c>
      <c r="K38" s="84"/>
      <c r="L38" s="59"/>
    </row>
    <row r="39" spans="2:33" s="82" customFormat="1" ht="33.75" customHeight="1">
      <c r="B39" s="306"/>
      <c r="C39" s="307"/>
      <c r="D39" s="287"/>
      <c r="E39" s="310"/>
      <c r="F39" s="76" t="s">
        <v>181</v>
      </c>
      <c r="G39" s="76" t="s">
        <v>167</v>
      </c>
      <c r="H39" s="79"/>
      <c r="I39" s="320"/>
      <c r="J39" s="329"/>
      <c r="K39" s="84"/>
      <c r="L39" s="59"/>
    </row>
    <row r="40" spans="2:33" s="82" customFormat="1" ht="33.75" customHeight="1">
      <c r="B40" s="305">
        <v>15</v>
      </c>
      <c r="C40" s="305" t="s">
        <v>469</v>
      </c>
      <c r="D40" s="285" t="s">
        <v>153</v>
      </c>
      <c r="E40" s="308" t="s">
        <v>485</v>
      </c>
      <c r="F40" s="76" t="s">
        <v>493</v>
      </c>
      <c r="G40" s="76" t="s">
        <v>185</v>
      </c>
      <c r="H40" s="79"/>
      <c r="I40" s="318" t="s">
        <v>437</v>
      </c>
      <c r="J40" s="327">
        <v>44502</v>
      </c>
      <c r="K40" s="84"/>
      <c r="L40" s="59"/>
    </row>
    <row r="41" spans="2:33" s="82" customFormat="1" ht="33.75" customHeight="1">
      <c r="B41" s="306"/>
      <c r="C41" s="307"/>
      <c r="D41" s="287"/>
      <c r="E41" s="310"/>
      <c r="F41" s="76" t="s">
        <v>494</v>
      </c>
      <c r="G41" s="76" t="s">
        <v>184</v>
      </c>
      <c r="H41" s="79"/>
      <c r="I41" s="320"/>
      <c r="J41" s="329"/>
      <c r="K41" s="84"/>
      <c r="L41" s="59"/>
    </row>
    <row r="42" spans="2:33" s="75" customFormat="1" ht="14.25" customHeight="1">
      <c r="B42" s="65" t="s">
        <v>188</v>
      </c>
      <c r="C42" s="98"/>
      <c r="D42" s="67"/>
      <c r="E42" s="119"/>
      <c r="F42" s="60"/>
      <c r="G42" s="60"/>
      <c r="H42" s="262"/>
      <c r="I42" s="262"/>
      <c r="J42" s="262"/>
      <c r="K42" s="262"/>
      <c r="L42" s="262"/>
      <c r="M42" s="124"/>
      <c r="N42" s="124"/>
      <c r="O42" s="124"/>
      <c r="P42" s="124"/>
      <c r="Q42" s="124"/>
      <c r="R42" s="124"/>
      <c r="S42" s="124"/>
      <c r="T42" s="124"/>
      <c r="U42" s="124"/>
      <c r="V42" s="124"/>
      <c r="W42" s="124"/>
      <c r="X42" s="124"/>
      <c r="Y42" s="124"/>
      <c r="Z42" s="124"/>
      <c r="AA42" s="124"/>
      <c r="AB42" s="124"/>
      <c r="AC42" s="124"/>
      <c r="AD42" s="124"/>
      <c r="AE42" s="124"/>
      <c r="AF42" s="124"/>
      <c r="AG42" s="124"/>
    </row>
    <row r="43" spans="2:33" s="82" customFormat="1" ht="180.75" customHeight="1">
      <c r="B43" s="306">
        <v>16</v>
      </c>
      <c r="C43" s="306" t="s">
        <v>470</v>
      </c>
      <c r="D43" s="283" t="s">
        <v>234</v>
      </c>
      <c r="E43" s="308" t="s">
        <v>566</v>
      </c>
      <c r="F43" s="76" t="s">
        <v>538</v>
      </c>
      <c r="G43" s="76" t="s">
        <v>430</v>
      </c>
      <c r="H43" s="79"/>
      <c r="I43" s="318" t="s">
        <v>677</v>
      </c>
      <c r="J43" s="321"/>
      <c r="K43" s="116" t="s">
        <v>539</v>
      </c>
      <c r="L43" s="59"/>
    </row>
    <row r="44" spans="2:33" s="82" customFormat="1" ht="168.75" customHeight="1">
      <c r="B44" s="306"/>
      <c r="C44" s="306"/>
      <c r="D44" s="283"/>
      <c r="E44" s="309"/>
      <c r="F44" s="76" t="s">
        <v>235</v>
      </c>
      <c r="G44" s="76" t="s">
        <v>431</v>
      </c>
      <c r="H44" s="79"/>
      <c r="I44" s="319"/>
      <c r="J44" s="322"/>
      <c r="K44" s="116" t="s">
        <v>540</v>
      </c>
      <c r="L44" s="59"/>
    </row>
    <row r="45" spans="2:33" s="82" customFormat="1" ht="172.5" customHeight="1">
      <c r="B45" s="306"/>
      <c r="C45" s="306"/>
      <c r="D45" s="283"/>
      <c r="E45" s="309"/>
      <c r="F45" s="76" t="s">
        <v>236</v>
      </c>
      <c r="G45" s="76" t="s">
        <v>542</v>
      </c>
      <c r="H45" s="79"/>
      <c r="I45" s="319"/>
      <c r="J45" s="322"/>
      <c r="K45" s="116" t="s">
        <v>541</v>
      </c>
      <c r="L45" s="59"/>
    </row>
    <row r="46" spans="2:33" s="82" customFormat="1" ht="172.5" customHeight="1">
      <c r="B46" s="306"/>
      <c r="C46" s="306"/>
      <c r="D46" s="283"/>
      <c r="E46" s="309"/>
      <c r="F46" s="76" t="s">
        <v>237</v>
      </c>
      <c r="G46" s="76" t="s">
        <v>543</v>
      </c>
      <c r="H46" s="79"/>
      <c r="I46" s="319"/>
      <c r="J46" s="322"/>
      <c r="K46" s="116" t="s">
        <v>544</v>
      </c>
      <c r="L46" s="59"/>
    </row>
    <row r="47" spans="2:33" s="82" customFormat="1" ht="169.5" customHeight="1">
      <c r="B47" s="306"/>
      <c r="C47" s="306"/>
      <c r="D47" s="283"/>
      <c r="E47" s="309"/>
      <c r="F47" s="76" t="s">
        <v>243</v>
      </c>
      <c r="G47" s="76" t="s">
        <v>551</v>
      </c>
      <c r="H47" s="79"/>
      <c r="I47" s="319"/>
      <c r="J47" s="322"/>
      <c r="K47" s="116" t="s">
        <v>545</v>
      </c>
      <c r="L47" s="59"/>
    </row>
    <row r="48" spans="2:33" s="82" customFormat="1" ht="161.25" customHeight="1">
      <c r="B48" s="306"/>
      <c r="C48" s="306"/>
      <c r="D48" s="283"/>
      <c r="E48" s="309"/>
      <c r="F48" s="76" t="s">
        <v>244</v>
      </c>
      <c r="G48" s="76" t="s">
        <v>550</v>
      </c>
      <c r="H48" s="79"/>
      <c r="I48" s="319"/>
      <c r="J48" s="322"/>
      <c r="K48" s="116" t="s">
        <v>546</v>
      </c>
      <c r="L48" s="59"/>
    </row>
    <row r="49" spans="2:12" s="82" customFormat="1" ht="167.25" customHeight="1">
      <c r="B49" s="306"/>
      <c r="C49" s="306"/>
      <c r="D49" s="283"/>
      <c r="E49" s="309"/>
      <c r="F49" s="76" t="s">
        <v>245</v>
      </c>
      <c r="G49" s="76" t="s">
        <v>549</v>
      </c>
      <c r="H49" s="79"/>
      <c r="I49" s="319"/>
      <c r="J49" s="322"/>
      <c r="K49" s="116" t="s">
        <v>546</v>
      </c>
      <c r="L49" s="59"/>
    </row>
    <row r="50" spans="2:12" s="82" customFormat="1" ht="164.25" customHeight="1">
      <c r="B50" s="306"/>
      <c r="C50" s="306"/>
      <c r="D50" s="283"/>
      <c r="E50" s="309"/>
      <c r="F50" s="76" t="s">
        <v>547</v>
      </c>
      <c r="G50" s="76" t="s">
        <v>429</v>
      </c>
      <c r="H50" s="79"/>
      <c r="I50" s="319"/>
      <c r="J50" s="322"/>
      <c r="K50" s="84"/>
      <c r="L50" s="59"/>
    </row>
    <row r="51" spans="2:12" s="82" customFormat="1" ht="174" customHeight="1">
      <c r="B51" s="306"/>
      <c r="C51" s="306"/>
      <c r="D51" s="283"/>
      <c r="E51" s="309"/>
      <c r="F51" s="76" t="s">
        <v>548</v>
      </c>
      <c r="G51" s="76" t="s">
        <v>427</v>
      </c>
      <c r="H51" s="79"/>
      <c r="I51" s="319"/>
      <c r="J51" s="322"/>
      <c r="K51" s="84"/>
      <c r="L51" s="59"/>
    </row>
    <row r="52" spans="2:12" s="82" customFormat="1" ht="161.25" customHeight="1">
      <c r="B52" s="306"/>
      <c r="C52" s="306"/>
      <c r="D52" s="283"/>
      <c r="E52" s="309"/>
      <c r="F52" s="76" t="s">
        <v>238</v>
      </c>
      <c r="G52" s="76" t="s">
        <v>428</v>
      </c>
      <c r="H52" s="79"/>
      <c r="I52" s="319"/>
      <c r="J52" s="322"/>
      <c r="K52" s="84"/>
      <c r="L52" s="59"/>
    </row>
    <row r="53" spans="2:12" s="82" customFormat="1" ht="164.25" customHeight="1">
      <c r="B53" s="306"/>
      <c r="C53" s="306"/>
      <c r="D53" s="283"/>
      <c r="E53" s="309"/>
      <c r="F53" s="76" t="s">
        <v>239</v>
      </c>
      <c r="G53" s="76" t="s">
        <v>428</v>
      </c>
      <c r="H53" s="79"/>
      <c r="I53" s="319"/>
      <c r="J53" s="322"/>
      <c r="K53" s="84"/>
      <c r="L53" s="59"/>
    </row>
    <row r="54" spans="2:12" s="82" customFormat="1" ht="165" customHeight="1">
      <c r="B54" s="306"/>
      <c r="C54" s="306"/>
      <c r="D54" s="283"/>
      <c r="E54" s="309"/>
      <c r="F54" s="76" t="s">
        <v>240</v>
      </c>
      <c r="G54" s="76" t="s">
        <v>428</v>
      </c>
      <c r="H54" s="79"/>
      <c r="I54" s="319"/>
      <c r="J54" s="322"/>
      <c r="K54" s="84"/>
      <c r="L54" s="59"/>
    </row>
    <row r="55" spans="2:12" s="82" customFormat="1" ht="165" customHeight="1">
      <c r="B55" s="306"/>
      <c r="C55" s="306"/>
      <c r="D55" s="283"/>
      <c r="E55" s="309"/>
      <c r="F55" s="76" t="s">
        <v>241</v>
      </c>
      <c r="G55" s="76" t="s">
        <v>428</v>
      </c>
      <c r="H55" s="79"/>
      <c r="I55" s="319"/>
      <c r="J55" s="322"/>
      <c r="K55" s="84"/>
      <c r="L55" s="59"/>
    </row>
    <row r="56" spans="2:12" s="82" customFormat="1" ht="165.75" customHeight="1">
      <c r="B56" s="306"/>
      <c r="C56" s="306"/>
      <c r="D56" s="283"/>
      <c r="E56" s="309"/>
      <c r="F56" s="78" t="s">
        <v>552</v>
      </c>
      <c r="G56" s="76" t="s">
        <v>553</v>
      </c>
      <c r="H56" s="79"/>
      <c r="I56" s="319"/>
      <c r="J56" s="322"/>
      <c r="K56" s="116" t="s">
        <v>546</v>
      </c>
      <c r="L56" s="59"/>
    </row>
    <row r="57" spans="2:12" s="82" customFormat="1" ht="166.5" customHeight="1">
      <c r="B57" s="306"/>
      <c r="C57" s="306"/>
      <c r="D57" s="283"/>
      <c r="E57" s="309"/>
      <c r="F57" s="76" t="s">
        <v>554</v>
      </c>
      <c r="G57" s="76" t="s">
        <v>558</v>
      </c>
      <c r="H57" s="79"/>
      <c r="I57" s="319"/>
      <c r="J57" s="322"/>
      <c r="K57" s="116" t="s">
        <v>562</v>
      </c>
      <c r="L57" s="59"/>
    </row>
    <row r="58" spans="2:12" s="82" customFormat="1" ht="159" customHeight="1">
      <c r="B58" s="306"/>
      <c r="C58" s="306"/>
      <c r="D58" s="283"/>
      <c r="E58" s="309"/>
      <c r="F58" s="76" t="s">
        <v>556</v>
      </c>
      <c r="G58" s="76" t="s">
        <v>557</v>
      </c>
      <c r="H58" s="79"/>
      <c r="I58" s="319"/>
      <c r="J58" s="322"/>
      <c r="K58" s="116" t="s">
        <v>559</v>
      </c>
      <c r="L58" s="59"/>
    </row>
    <row r="59" spans="2:12" s="82" customFormat="1" ht="166.5" customHeight="1">
      <c r="B59" s="306"/>
      <c r="C59" s="306"/>
      <c r="D59" s="283"/>
      <c r="E59" s="309"/>
      <c r="F59" s="76" t="s">
        <v>242</v>
      </c>
      <c r="G59" s="76" t="s">
        <v>561</v>
      </c>
      <c r="H59" s="79"/>
      <c r="I59" s="319"/>
      <c r="J59" s="322"/>
      <c r="K59" s="116" t="s">
        <v>560</v>
      </c>
      <c r="L59" s="59"/>
    </row>
    <row r="60" spans="2:12" s="82" customFormat="1" ht="159" customHeight="1">
      <c r="B60" s="307"/>
      <c r="C60" s="307"/>
      <c r="D60" s="284"/>
      <c r="E60" s="310"/>
      <c r="F60" s="76" t="s">
        <v>555</v>
      </c>
      <c r="G60" s="76" t="s">
        <v>250</v>
      </c>
      <c r="H60" s="79"/>
      <c r="I60" s="320"/>
      <c r="J60" s="323"/>
      <c r="K60" s="84"/>
      <c r="L60" s="59"/>
    </row>
    <row r="61" spans="2:12" s="82" customFormat="1" ht="162.75" customHeight="1">
      <c r="B61" s="305">
        <v>17</v>
      </c>
      <c r="C61" s="305" t="s">
        <v>471</v>
      </c>
      <c r="D61" s="282" t="s">
        <v>246</v>
      </c>
      <c r="E61" s="308" t="s">
        <v>415</v>
      </c>
      <c r="F61" s="76" t="s">
        <v>247</v>
      </c>
      <c r="G61" s="76" t="s">
        <v>248</v>
      </c>
      <c r="H61" s="79"/>
      <c r="I61" s="318" t="s">
        <v>437</v>
      </c>
      <c r="J61" s="327">
        <v>44502</v>
      </c>
      <c r="K61" s="84"/>
      <c r="L61" s="59"/>
    </row>
    <row r="62" spans="2:12" s="82" customFormat="1" ht="156" customHeight="1">
      <c r="B62" s="307"/>
      <c r="C62" s="307"/>
      <c r="D62" s="284"/>
      <c r="E62" s="310"/>
      <c r="F62" s="76" t="s">
        <v>251</v>
      </c>
      <c r="G62" s="76" t="s">
        <v>249</v>
      </c>
      <c r="H62" s="79"/>
      <c r="I62" s="320"/>
      <c r="J62" s="329"/>
      <c r="K62" s="84"/>
      <c r="L62" s="59"/>
    </row>
    <row r="63" spans="2:12" s="159" customFormat="1" ht="173.25" customHeight="1">
      <c r="B63" s="332">
        <v>18</v>
      </c>
      <c r="C63" s="332" t="s">
        <v>472</v>
      </c>
      <c r="D63" s="332" t="s">
        <v>252</v>
      </c>
      <c r="E63" s="295" t="s">
        <v>565</v>
      </c>
      <c r="F63" s="153" t="s">
        <v>563</v>
      </c>
      <c r="G63" s="153" t="s">
        <v>432</v>
      </c>
      <c r="H63" s="160"/>
      <c r="I63" s="314" t="s">
        <v>442</v>
      </c>
      <c r="J63" s="330"/>
      <c r="K63" s="185"/>
      <c r="L63" s="161"/>
    </row>
    <row r="64" spans="2:12" s="159" customFormat="1" ht="173.25" customHeight="1">
      <c r="B64" s="332"/>
      <c r="C64" s="332"/>
      <c r="D64" s="332"/>
      <c r="E64" s="333"/>
      <c r="F64" s="153" t="s">
        <v>264</v>
      </c>
      <c r="G64" s="153" t="s">
        <v>433</v>
      </c>
      <c r="H64" s="160"/>
      <c r="I64" s="331"/>
      <c r="J64" s="325"/>
      <c r="K64" s="162"/>
      <c r="L64" s="161"/>
    </row>
    <row r="65" spans="2:12" s="159" customFormat="1" ht="173.25" customHeight="1">
      <c r="B65" s="332"/>
      <c r="C65" s="332"/>
      <c r="D65" s="332"/>
      <c r="E65" s="333"/>
      <c r="F65" s="153" t="s">
        <v>264</v>
      </c>
      <c r="G65" s="153" t="s">
        <v>434</v>
      </c>
      <c r="H65" s="160"/>
      <c r="I65" s="331"/>
      <c r="J65" s="325"/>
      <c r="K65" s="162"/>
      <c r="L65" s="161"/>
    </row>
    <row r="66" spans="2:12" s="159" customFormat="1" ht="173.25" customHeight="1">
      <c r="B66" s="332"/>
      <c r="C66" s="332"/>
      <c r="D66" s="332"/>
      <c r="E66" s="333"/>
      <c r="F66" s="153" t="s">
        <v>264</v>
      </c>
      <c r="G66" s="153" t="s">
        <v>435</v>
      </c>
      <c r="H66" s="160"/>
      <c r="I66" s="331"/>
      <c r="J66" s="325"/>
      <c r="K66" s="162"/>
      <c r="L66" s="161"/>
    </row>
    <row r="67" spans="2:12" s="159" customFormat="1" ht="173.25" customHeight="1">
      <c r="B67" s="332"/>
      <c r="C67" s="332"/>
      <c r="D67" s="332"/>
      <c r="E67" s="333"/>
      <c r="F67" s="153" t="s">
        <v>264</v>
      </c>
      <c r="G67" s="153" t="s">
        <v>436</v>
      </c>
      <c r="H67" s="160"/>
      <c r="I67" s="331"/>
      <c r="J67" s="325"/>
      <c r="K67" s="162"/>
      <c r="L67" s="161"/>
    </row>
    <row r="68" spans="2:12" s="159" customFormat="1" ht="173.25" customHeight="1">
      <c r="B68" s="332"/>
      <c r="C68" s="332"/>
      <c r="D68" s="332"/>
      <c r="E68" s="333"/>
      <c r="F68" s="153" t="s">
        <v>264</v>
      </c>
      <c r="G68" s="153" t="s">
        <v>254</v>
      </c>
      <c r="H68" s="160"/>
      <c r="I68" s="331"/>
      <c r="J68" s="325"/>
      <c r="K68" s="162"/>
      <c r="L68" s="161"/>
    </row>
    <row r="69" spans="2:12" s="159" customFormat="1" ht="173.25" customHeight="1">
      <c r="B69" s="332"/>
      <c r="C69" s="332"/>
      <c r="D69" s="332"/>
      <c r="E69" s="333"/>
      <c r="F69" s="153" t="s">
        <v>264</v>
      </c>
      <c r="G69" s="153" t="s">
        <v>254</v>
      </c>
      <c r="H69" s="160"/>
      <c r="I69" s="331"/>
      <c r="J69" s="325"/>
      <c r="K69" s="162"/>
      <c r="L69" s="161"/>
    </row>
    <row r="70" spans="2:12" s="159" customFormat="1" ht="173.25" customHeight="1">
      <c r="B70" s="332"/>
      <c r="C70" s="332"/>
      <c r="D70" s="332"/>
      <c r="E70" s="333"/>
      <c r="F70" s="153" t="s">
        <v>264</v>
      </c>
      <c r="G70" s="153" t="s">
        <v>255</v>
      </c>
      <c r="H70" s="160"/>
      <c r="I70" s="331"/>
      <c r="J70" s="325"/>
      <c r="K70" s="162"/>
      <c r="L70" s="161"/>
    </row>
    <row r="71" spans="2:12" s="159" customFormat="1" ht="173.25" customHeight="1">
      <c r="B71" s="332"/>
      <c r="C71" s="332"/>
      <c r="D71" s="332"/>
      <c r="E71" s="333"/>
      <c r="F71" s="153" t="s">
        <v>564</v>
      </c>
      <c r="G71" s="153" t="s">
        <v>256</v>
      </c>
      <c r="H71" s="160"/>
      <c r="I71" s="331"/>
      <c r="J71" s="325"/>
      <c r="K71" s="162"/>
      <c r="L71" s="161"/>
    </row>
    <row r="72" spans="2:12" s="159" customFormat="1" ht="173.25" customHeight="1">
      <c r="B72" s="332"/>
      <c r="C72" s="332"/>
      <c r="D72" s="332"/>
      <c r="E72" s="333"/>
      <c r="F72" s="153" t="s">
        <v>265</v>
      </c>
      <c r="G72" s="153" t="s">
        <v>257</v>
      </c>
      <c r="H72" s="160"/>
      <c r="I72" s="331"/>
      <c r="J72" s="325"/>
      <c r="K72" s="162"/>
      <c r="L72" s="161"/>
    </row>
    <row r="73" spans="2:12" s="159" customFormat="1" ht="173.25" customHeight="1">
      <c r="B73" s="332"/>
      <c r="C73" s="332"/>
      <c r="D73" s="332"/>
      <c r="E73" s="333"/>
      <c r="F73" s="153" t="s">
        <v>265</v>
      </c>
      <c r="G73" s="153" t="s">
        <v>258</v>
      </c>
      <c r="H73" s="160"/>
      <c r="I73" s="331"/>
      <c r="J73" s="325"/>
      <c r="K73" s="162"/>
      <c r="L73" s="161"/>
    </row>
    <row r="74" spans="2:12" s="159" customFormat="1" ht="173.25" customHeight="1">
      <c r="B74" s="332"/>
      <c r="C74" s="332"/>
      <c r="D74" s="332"/>
      <c r="E74" s="333"/>
      <c r="F74" s="153" t="s">
        <v>265</v>
      </c>
      <c r="G74" s="153" t="s">
        <v>259</v>
      </c>
      <c r="H74" s="160"/>
      <c r="I74" s="331"/>
      <c r="J74" s="325"/>
      <c r="K74" s="162"/>
      <c r="L74" s="161"/>
    </row>
    <row r="75" spans="2:12" s="159" customFormat="1" ht="173.25" customHeight="1">
      <c r="B75" s="332"/>
      <c r="C75" s="332"/>
      <c r="D75" s="332"/>
      <c r="E75" s="333"/>
      <c r="F75" s="153" t="s">
        <v>265</v>
      </c>
      <c r="G75" s="153" t="s">
        <v>259</v>
      </c>
      <c r="H75" s="160"/>
      <c r="I75" s="331"/>
      <c r="J75" s="325"/>
      <c r="K75" s="162"/>
      <c r="L75" s="161"/>
    </row>
    <row r="76" spans="2:12" s="159" customFormat="1" ht="173.25" customHeight="1">
      <c r="B76" s="332"/>
      <c r="C76" s="332"/>
      <c r="D76" s="332"/>
      <c r="E76" s="333"/>
      <c r="F76" s="153" t="s">
        <v>265</v>
      </c>
      <c r="G76" s="153" t="s">
        <v>260</v>
      </c>
      <c r="H76" s="160"/>
      <c r="I76" s="331"/>
      <c r="J76" s="325"/>
      <c r="K76" s="162"/>
      <c r="L76" s="161"/>
    </row>
    <row r="77" spans="2:12" s="159" customFormat="1" ht="173.25" customHeight="1">
      <c r="B77" s="332"/>
      <c r="C77" s="332"/>
      <c r="D77" s="332"/>
      <c r="E77" s="333"/>
      <c r="F77" s="153" t="s">
        <v>265</v>
      </c>
      <c r="G77" s="153" t="s">
        <v>260</v>
      </c>
      <c r="H77" s="160"/>
      <c r="I77" s="331"/>
      <c r="J77" s="325"/>
      <c r="K77" s="162"/>
      <c r="L77" s="161"/>
    </row>
    <row r="78" spans="2:12" s="159" customFormat="1" ht="173.25" customHeight="1">
      <c r="B78" s="292"/>
      <c r="C78" s="292"/>
      <c r="D78" s="292"/>
      <c r="E78" s="296"/>
      <c r="F78" s="153" t="s">
        <v>265</v>
      </c>
      <c r="G78" s="153" t="s">
        <v>261</v>
      </c>
      <c r="H78" s="160"/>
      <c r="I78" s="315"/>
      <c r="J78" s="326"/>
      <c r="K78" s="162"/>
      <c r="L78" s="161"/>
    </row>
    <row r="79" spans="2:12" s="159" customFormat="1" ht="173.25" customHeight="1">
      <c r="B79" s="291">
        <v>19</v>
      </c>
      <c r="C79" s="291" t="s">
        <v>473</v>
      </c>
      <c r="D79" s="291" t="s">
        <v>253</v>
      </c>
      <c r="E79" s="295" t="s">
        <v>565</v>
      </c>
      <c r="F79" s="153" t="s">
        <v>264</v>
      </c>
      <c r="G79" s="153" t="s">
        <v>262</v>
      </c>
      <c r="H79" s="160"/>
      <c r="I79" s="314" t="s">
        <v>442</v>
      </c>
      <c r="J79" s="330"/>
      <c r="K79" s="162"/>
      <c r="L79" s="161"/>
    </row>
    <row r="80" spans="2:12" s="159" customFormat="1" ht="173.25" customHeight="1">
      <c r="B80" s="292"/>
      <c r="C80" s="292"/>
      <c r="D80" s="292"/>
      <c r="E80" s="296"/>
      <c r="F80" s="153" t="s">
        <v>265</v>
      </c>
      <c r="G80" s="153" t="s">
        <v>263</v>
      </c>
      <c r="H80" s="160"/>
      <c r="I80" s="315"/>
      <c r="J80" s="326"/>
      <c r="K80" s="162"/>
      <c r="L80" s="161"/>
    </row>
    <row r="81" spans="2:33" s="75" customFormat="1" ht="14.25" customHeight="1">
      <c r="B81" s="104" t="s">
        <v>266</v>
      </c>
      <c r="C81" s="98"/>
      <c r="D81" s="67"/>
      <c r="E81" s="119"/>
      <c r="F81" s="60"/>
      <c r="G81" s="60"/>
      <c r="H81" s="262"/>
      <c r="I81" s="262"/>
      <c r="J81" s="262"/>
      <c r="K81" s="262"/>
      <c r="L81" s="262"/>
      <c r="M81" s="124"/>
      <c r="N81" s="124"/>
      <c r="O81" s="124"/>
      <c r="P81" s="124"/>
      <c r="Q81" s="124"/>
      <c r="R81" s="124"/>
      <c r="S81" s="124"/>
      <c r="T81" s="124"/>
      <c r="U81" s="124"/>
      <c r="V81" s="124"/>
      <c r="W81" s="124"/>
      <c r="X81" s="124"/>
      <c r="Y81" s="124"/>
      <c r="Z81" s="124"/>
      <c r="AA81" s="124"/>
      <c r="AB81" s="124"/>
      <c r="AC81" s="124"/>
      <c r="AD81" s="124"/>
      <c r="AE81" s="124"/>
      <c r="AF81" s="124"/>
      <c r="AG81" s="124"/>
    </row>
    <row r="82" spans="2:33" s="159" customFormat="1" ht="38.25">
      <c r="B82" s="169">
        <v>20</v>
      </c>
      <c r="C82" s="176" t="s">
        <v>474</v>
      </c>
      <c r="D82" s="177" t="s">
        <v>295</v>
      </c>
      <c r="E82" s="178" t="s">
        <v>416</v>
      </c>
      <c r="F82" s="153" t="s">
        <v>267</v>
      </c>
      <c r="G82" s="171" t="s">
        <v>296</v>
      </c>
      <c r="H82" s="160"/>
      <c r="I82" s="163" t="s">
        <v>437</v>
      </c>
      <c r="J82" s="179"/>
      <c r="K82" s="162"/>
      <c r="L82" s="161"/>
    </row>
    <row r="83" spans="2:33" s="75" customFormat="1" ht="14.25" customHeight="1">
      <c r="B83" s="65" t="s">
        <v>283</v>
      </c>
      <c r="C83" s="102"/>
      <c r="D83" s="67"/>
      <c r="E83" s="119"/>
      <c r="F83" s="60"/>
      <c r="G83" s="60"/>
      <c r="H83" s="262"/>
      <c r="I83" s="262"/>
      <c r="J83" s="262"/>
      <c r="K83" s="262"/>
      <c r="L83" s="262"/>
      <c r="M83" s="124"/>
      <c r="N83" s="124"/>
      <c r="O83" s="124"/>
      <c r="P83" s="124"/>
      <c r="Q83" s="124"/>
      <c r="R83" s="124"/>
      <c r="S83" s="124"/>
      <c r="T83" s="124"/>
      <c r="U83" s="124"/>
      <c r="V83" s="124"/>
      <c r="W83" s="124"/>
      <c r="X83" s="124"/>
      <c r="Y83" s="124"/>
      <c r="Z83" s="124"/>
      <c r="AA83" s="124"/>
      <c r="AB83" s="124"/>
      <c r="AC83" s="124"/>
      <c r="AD83" s="124"/>
      <c r="AE83" s="124"/>
      <c r="AF83" s="124"/>
      <c r="AG83" s="124"/>
    </row>
    <row r="84" spans="2:33" s="159" customFormat="1" ht="51">
      <c r="B84" s="176">
        <v>21</v>
      </c>
      <c r="C84" s="169" t="s">
        <v>475</v>
      </c>
      <c r="D84" s="177" t="s">
        <v>297</v>
      </c>
      <c r="E84" s="178" t="s">
        <v>417</v>
      </c>
      <c r="F84" s="153" t="s">
        <v>299</v>
      </c>
      <c r="G84" s="171" t="s">
        <v>298</v>
      </c>
      <c r="H84" s="160"/>
      <c r="I84" s="163" t="s">
        <v>437</v>
      </c>
      <c r="J84" s="179"/>
      <c r="K84" s="162"/>
      <c r="L84" s="161"/>
    </row>
    <row r="85" spans="2:33" s="75" customFormat="1" ht="14.25" customHeight="1">
      <c r="B85" s="65" t="s">
        <v>286</v>
      </c>
      <c r="C85" s="98"/>
      <c r="D85" s="67"/>
      <c r="E85" s="119"/>
      <c r="F85" s="60"/>
      <c r="G85" s="60"/>
      <c r="H85" s="262"/>
      <c r="I85" s="262"/>
      <c r="J85" s="262"/>
      <c r="K85" s="262"/>
      <c r="L85" s="262"/>
      <c r="M85" s="124"/>
      <c r="N85" s="124"/>
      <c r="O85" s="124"/>
      <c r="P85" s="124"/>
      <c r="Q85" s="124"/>
      <c r="R85" s="124"/>
      <c r="S85" s="124"/>
      <c r="T85" s="124"/>
      <c r="U85" s="124"/>
      <c r="V85" s="124"/>
      <c r="W85" s="124"/>
      <c r="X85" s="124"/>
      <c r="Y85" s="124"/>
      <c r="Z85" s="124"/>
      <c r="AA85" s="124"/>
      <c r="AB85" s="124"/>
      <c r="AC85" s="124"/>
      <c r="AD85" s="124"/>
      <c r="AE85" s="124"/>
      <c r="AF85" s="124"/>
      <c r="AG85" s="124"/>
    </row>
    <row r="86" spans="2:33" s="159" customFormat="1" ht="38.25">
      <c r="B86" s="176">
        <v>22</v>
      </c>
      <c r="C86" s="176" t="s">
        <v>476</v>
      </c>
      <c r="D86" s="177" t="s">
        <v>304</v>
      </c>
      <c r="E86" s="178" t="s">
        <v>418</v>
      </c>
      <c r="F86" s="153" t="s">
        <v>300</v>
      </c>
      <c r="G86" s="171" t="s">
        <v>303</v>
      </c>
      <c r="H86" s="160"/>
      <c r="I86" s="163" t="s">
        <v>437</v>
      </c>
      <c r="J86" s="182">
        <v>44450</v>
      </c>
      <c r="K86" s="181"/>
      <c r="L86" s="161"/>
    </row>
    <row r="87" spans="2:33" s="75" customFormat="1" ht="14.25" customHeight="1">
      <c r="B87" s="65" t="s">
        <v>291</v>
      </c>
      <c r="C87" s="98"/>
      <c r="D87" s="67"/>
      <c r="E87" s="119"/>
      <c r="F87" s="60"/>
      <c r="G87" s="60"/>
      <c r="H87" s="262"/>
      <c r="I87" s="262"/>
      <c r="J87" s="262"/>
      <c r="K87" s="262"/>
      <c r="L87" s="262"/>
      <c r="M87" s="124"/>
      <c r="N87" s="124"/>
      <c r="O87" s="124"/>
      <c r="P87" s="124"/>
      <c r="Q87" s="124"/>
      <c r="R87" s="124"/>
      <c r="S87" s="124"/>
      <c r="T87" s="124"/>
      <c r="U87" s="124"/>
      <c r="V87" s="124"/>
      <c r="W87" s="124"/>
      <c r="X87" s="124"/>
      <c r="Y87" s="124"/>
      <c r="Z87" s="124"/>
      <c r="AA87" s="124"/>
      <c r="AB87" s="124"/>
      <c r="AC87" s="124"/>
      <c r="AD87" s="124"/>
      <c r="AE87" s="124"/>
      <c r="AF87" s="124"/>
      <c r="AG87" s="124"/>
    </row>
    <row r="88" spans="2:33" s="159" customFormat="1" ht="38.25">
      <c r="B88" s="176">
        <v>23</v>
      </c>
      <c r="C88" s="176" t="s">
        <v>477</v>
      </c>
      <c r="D88" s="177" t="s">
        <v>305</v>
      </c>
      <c r="E88" s="178" t="s">
        <v>419</v>
      </c>
      <c r="F88" s="153" t="s">
        <v>301</v>
      </c>
      <c r="G88" s="171" t="s">
        <v>302</v>
      </c>
      <c r="H88" s="160"/>
      <c r="I88" s="163" t="s">
        <v>437</v>
      </c>
      <c r="J88" s="182">
        <v>44450</v>
      </c>
      <c r="K88" s="181"/>
      <c r="L88" s="161"/>
    </row>
    <row r="89" spans="2:33" s="75" customFormat="1" ht="14.25" customHeight="1">
      <c r="B89" s="101" t="s">
        <v>293</v>
      </c>
      <c r="C89" s="98"/>
      <c r="D89" s="67"/>
      <c r="E89" s="121"/>
      <c r="F89" s="60"/>
      <c r="G89" s="60"/>
      <c r="H89" s="262"/>
      <c r="I89" s="262"/>
      <c r="J89" s="262"/>
      <c r="K89" s="262"/>
      <c r="L89" s="262"/>
      <c r="M89" s="124"/>
      <c r="N89" s="124"/>
      <c r="O89" s="124"/>
      <c r="P89" s="124"/>
      <c r="Q89" s="124"/>
      <c r="R89" s="124"/>
      <c r="S89" s="124"/>
      <c r="T89" s="124"/>
      <c r="U89" s="124"/>
      <c r="V89" s="124"/>
      <c r="W89" s="124"/>
      <c r="X89" s="124"/>
      <c r="Y89" s="124"/>
      <c r="Z89" s="124"/>
      <c r="AA89" s="124"/>
      <c r="AB89" s="124"/>
      <c r="AC89" s="124"/>
      <c r="AD89" s="124"/>
      <c r="AE89" s="124"/>
      <c r="AF89" s="124"/>
      <c r="AG89" s="124"/>
    </row>
    <row r="90" spans="2:33" s="159" customFormat="1" ht="38.25">
      <c r="B90" s="169">
        <v>24</v>
      </c>
      <c r="C90" s="176" t="s">
        <v>478</v>
      </c>
      <c r="D90" s="177" t="s">
        <v>306</v>
      </c>
      <c r="E90" s="180" t="s">
        <v>420</v>
      </c>
      <c r="F90" s="153" t="s">
        <v>307</v>
      </c>
      <c r="G90" s="171" t="s">
        <v>308</v>
      </c>
      <c r="H90" s="160"/>
      <c r="I90" s="163" t="s">
        <v>437</v>
      </c>
      <c r="J90" s="183">
        <v>44450</v>
      </c>
      <c r="K90" s="162"/>
      <c r="L90" s="161"/>
    </row>
    <row r="91" spans="2:33" s="75" customFormat="1" ht="14.25" customHeight="1">
      <c r="B91" s="65" t="s">
        <v>338</v>
      </c>
      <c r="C91" s="98"/>
      <c r="D91" s="103"/>
      <c r="E91" s="122"/>
      <c r="F91" s="60"/>
      <c r="G91" s="60"/>
      <c r="H91" s="262"/>
      <c r="I91" s="262"/>
      <c r="J91" s="262"/>
      <c r="K91" s="262"/>
      <c r="L91" s="262"/>
      <c r="M91" s="124"/>
      <c r="N91" s="124"/>
      <c r="O91" s="124"/>
      <c r="P91" s="124"/>
      <c r="Q91" s="124"/>
      <c r="R91" s="124"/>
      <c r="S91" s="124"/>
      <c r="T91" s="124"/>
      <c r="U91" s="124"/>
      <c r="V91" s="124"/>
      <c r="W91" s="124"/>
      <c r="X91" s="124"/>
      <c r="Y91" s="124"/>
      <c r="Z91" s="124"/>
      <c r="AA91" s="124"/>
      <c r="AB91" s="124"/>
      <c r="AC91" s="124"/>
      <c r="AD91" s="124"/>
      <c r="AE91" s="124"/>
      <c r="AF91" s="124"/>
      <c r="AG91" s="124"/>
    </row>
    <row r="92" spans="2:33" s="159" customFormat="1" ht="51">
      <c r="B92" s="176">
        <v>25</v>
      </c>
      <c r="C92" s="176" t="s">
        <v>479</v>
      </c>
      <c r="D92" s="166" t="s">
        <v>333</v>
      </c>
      <c r="E92" s="180" t="s">
        <v>421</v>
      </c>
      <c r="F92" s="153" t="s">
        <v>340</v>
      </c>
      <c r="G92" s="171" t="s">
        <v>334</v>
      </c>
      <c r="H92" s="160"/>
      <c r="I92" s="163" t="s">
        <v>437</v>
      </c>
      <c r="J92" s="183">
        <v>44450</v>
      </c>
      <c r="K92" s="162"/>
      <c r="L92" s="161"/>
    </row>
    <row r="93" spans="2:33" s="75" customFormat="1" ht="14.25" customHeight="1">
      <c r="B93" s="101" t="s">
        <v>335</v>
      </c>
      <c r="C93" s="98"/>
      <c r="D93" s="67"/>
      <c r="E93" s="122"/>
      <c r="F93" s="60"/>
      <c r="G93" s="60"/>
      <c r="H93" s="262"/>
      <c r="I93" s="262"/>
      <c r="J93" s="262"/>
      <c r="K93" s="262"/>
      <c r="L93" s="262"/>
      <c r="M93" s="124"/>
      <c r="N93" s="124"/>
      <c r="O93" s="124"/>
      <c r="P93" s="124"/>
      <c r="Q93" s="124"/>
      <c r="R93" s="124"/>
      <c r="S93" s="124"/>
      <c r="T93" s="124"/>
      <c r="U93" s="124"/>
      <c r="V93" s="124"/>
      <c r="W93" s="124"/>
      <c r="X93" s="124"/>
      <c r="Y93" s="124"/>
      <c r="Z93" s="124"/>
      <c r="AA93" s="124"/>
      <c r="AB93" s="124"/>
      <c r="AC93" s="124"/>
      <c r="AD93" s="124"/>
      <c r="AE93" s="124"/>
      <c r="AF93" s="124"/>
      <c r="AG93" s="124"/>
    </row>
    <row r="94" spans="2:33" s="159" customFormat="1" ht="51">
      <c r="B94" s="169">
        <v>26</v>
      </c>
      <c r="C94" s="152" t="s">
        <v>480</v>
      </c>
      <c r="D94" s="153" t="s">
        <v>337</v>
      </c>
      <c r="E94" s="180" t="s">
        <v>422</v>
      </c>
      <c r="F94" s="153" t="s">
        <v>339</v>
      </c>
      <c r="G94" s="171" t="s">
        <v>336</v>
      </c>
      <c r="H94" s="160"/>
      <c r="I94" s="163" t="s">
        <v>437</v>
      </c>
      <c r="J94" s="183">
        <v>44450</v>
      </c>
      <c r="K94" s="162"/>
      <c r="L94" s="161"/>
    </row>
    <row r="95" spans="2:33" s="82" customFormat="1" ht="69.95" customHeight="1">
      <c r="B95" s="64"/>
      <c r="C95" s="64"/>
      <c r="D95" s="76"/>
      <c r="E95" s="77"/>
      <c r="F95" s="78"/>
      <c r="G95" s="76"/>
      <c r="H95" s="79"/>
      <c r="I95" s="80"/>
      <c r="J95" s="174"/>
      <c r="K95" s="84"/>
      <c r="L95" s="59"/>
    </row>
  </sheetData>
  <mergeCells count="104">
    <mergeCell ref="B7:B8"/>
    <mergeCell ref="C7:C8"/>
    <mergeCell ref="D7:D8"/>
    <mergeCell ref="E7:E8"/>
    <mergeCell ref="F7:F8"/>
    <mergeCell ref="D17:D20"/>
    <mergeCell ref="C17:C20"/>
    <mergeCell ref="B17:B20"/>
    <mergeCell ref="E24:E25"/>
    <mergeCell ref="D24:D25"/>
    <mergeCell ref="C24:C25"/>
    <mergeCell ref="B24:B25"/>
    <mergeCell ref="B21:B23"/>
    <mergeCell ref="E21:E23"/>
    <mergeCell ref="D21:D23"/>
    <mergeCell ref="C21:C23"/>
    <mergeCell ref="K7:K8"/>
    <mergeCell ref="L7:L8"/>
    <mergeCell ref="H9:L9"/>
    <mergeCell ref="H16:L16"/>
    <mergeCell ref="E17:E20"/>
    <mergeCell ref="I17:I20"/>
    <mergeCell ref="J7:J8"/>
    <mergeCell ref="J17:J20"/>
    <mergeCell ref="I28:I30"/>
    <mergeCell ref="G7:G8"/>
    <mergeCell ref="H7:H8"/>
    <mergeCell ref="E26:E27"/>
    <mergeCell ref="I24:I25"/>
    <mergeCell ref="I26:I27"/>
    <mergeCell ref="E28:E30"/>
    <mergeCell ref="I21:I23"/>
    <mergeCell ref="B79:B80"/>
    <mergeCell ref="C79:C80"/>
    <mergeCell ref="D79:D80"/>
    <mergeCell ref="B31:B32"/>
    <mergeCell ref="D31:D32"/>
    <mergeCell ref="H42:L42"/>
    <mergeCell ref="C33:C34"/>
    <mergeCell ref="B33:B34"/>
    <mergeCell ref="E33:E34"/>
    <mergeCell ref="D40:D41"/>
    <mergeCell ref="C40:C41"/>
    <mergeCell ref="B40:B41"/>
    <mergeCell ref="E40:E41"/>
    <mergeCell ref="C38:C39"/>
    <mergeCell ref="B38:B39"/>
    <mergeCell ref="D38:D39"/>
    <mergeCell ref="E38:E39"/>
    <mergeCell ref="E35:E37"/>
    <mergeCell ref="D35:D37"/>
    <mergeCell ref="C35:C37"/>
    <mergeCell ref="B35:B37"/>
    <mergeCell ref="D33:D34"/>
    <mergeCell ref="E31:E32"/>
    <mergeCell ref="I79:I80"/>
    <mergeCell ref="B26:B27"/>
    <mergeCell ref="B43:B60"/>
    <mergeCell ref="E61:E62"/>
    <mergeCell ref="D61:D62"/>
    <mergeCell ref="C61:C62"/>
    <mergeCell ref="B61:B62"/>
    <mergeCell ref="B63:B78"/>
    <mergeCell ref="D43:D60"/>
    <mergeCell ref="C43:C60"/>
    <mergeCell ref="D26:D27"/>
    <mergeCell ref="D28:D30"/>
    <mergeCell ref="C28:C30"/>
    <mergeCell ref="B28:B30"/>
    <mergeCell ref="C31:C32"/>
    <mergeCell ref="C63:C78"/>
    <mergeCell ref="D63:D78"/>
    <mergeCell ref="E63:E78"/>
    <mergeCell ref="E43:E60"/>
    <mergeCell ref="E79:E80"/>
    <mergeCell ref="C26:C27"/>
    <mergeCell ref="I63:I78"/>
    <mergeCell ref="I43:I60"/>
    <mergeCell ref="I61:I62"/>
    <mergeCell ref="I31:I32"/>
    <mergeCell ref="I33:I34"/>
    <mergeCell ref="I38:I39"/>
    <mergeCell ref="I40:I41"/>
    <mergeCell ref="I35:I37"/>
    <mergeCell ref="J43:J60"/>
    <mergeCell ref="J21:J23"/>
    <mergeCell ref="J24:J25"/>
    <mergeCell ref="J26:J27"/>
    <mergeCell ref="J28:J30"/>
    <mergeCell ref="J31:J32"/>
    <mergeCell ref="H93:L93"/>
    <mergeCell ref="H81:L81"/>
    <mergeCell ref="H83:L83"/>
    <mergeCell ref="H85:L85"/>
    <mergeCell ref="H87:L87"/>
    <mergeCell ref="H89:L89"/>
    <mergeCell ref="H91:L91"/>
    <mergeCell ref="J61:J62"/>
    <mergeCell ref="J63:J78"/>
    <mergeCell ref="J79:J80"/>
    <mergeCell ref="J33:J34"/>
    <mergeCell ref="J35:J37"/>
    <mergeCell ref="J38:J39"/>
    <mergeCell ref="J40:J41"/>
  </mergeCells>
  <phoneticPr fontId="39" type="noConversion"/>
  <dataValidations count="2">
    <dataValidation operator="equal" allowBlank="1" showErrorMessage="1" sqref="K7:L8 WVQ11 WLU11 WBY11 VSC11 VIG11 UYK11 UOO11 UES11 TUW11 TLA11 TBE11 SRI11 SHM11 RXQ11 RNU11 RDY11 QUC11 QKG11 QAK11 PQO11 PGS11 OWW11 ONA11 ODE11 NTI11 NJM11 MZQ11 MPU11 MFY11 LWC11 LMG11 LCK11 KSO11 KIS11 JYW11 JPA11 JFE11 IVI11 ILM11 IBQ11 HRU11 HHY11 GYC11 GOG11 GEK11 FUO11 FKS11 FAW11 ERA11 EHE11 DXI11 DNM11 DDQ11 CTU11 CJY11 CAC11 BQG11 BGK11 AWO11 AMS11 ACW11 TA11 JE11 L10 JE16 H16 WVQ16 WLU16 WBY16 VSC16 VIG16 UYK16 UOO16 UES16 TUW16 TLA16 TBE16 SRI16 SHM16 RXQ16 RNU16 RDY16 QUC16 QKG16 QAK16 PQO16 PGS16 OWW16 ONA16 ODE16 NTI16 NJM16 MZQ16 MPU16 MFY16 LWC16 LMG16 LCK16 KSO16 KIS16 JYW16 JPA16 JFE16 IVI16 ILM16 IBQ16 HRU16 HHY16 GYC16 GOG16 GEK16 FUO16 FKS16 FAW16 ERA16 EHE16 DXI16 DNM16 DDQ16 CTU16 CJY16 CAC16 BQG16 BGK16 AWO16 AMS16 ACW16 TA16 JE9 TA9 ACW9 AMS9 AWO9 BGK9 BQG9 CAC9 CJY9 CTU9 DDQ9 DNM9 DXI9 EHE9 ERA9 FAW9 FKS9 FUO9 GEK9 GOG9 GYC9 HHY9 HRU9 IBQ9 ILM9 IVI9 JFE9 JPA9 JYW9 KIS9 KSO9 LCK9 LMG9 LWC9 MFY9 MPU9 MZQ9 NJM9 NTI9 ODE9 ONA9 OWW9 PGS9 PQO9 QAK9 QKG9 QUC9 RDY9 RNU9 RXQ9 SHM9 SRI9 TBE9 TLA9 TUW9 UES9 UOO9 UYK9 VIG9 VSC9 WBY9 WLU9 WVQ9 H9 H11 TA42 JE42 H42 WVQ42 WLU42 WBY42 VSC42 VIG42 UYK42 UOO42 UES42 TUW42 TLA42 TBE42 SRI42 SHM42 RXQ42 RNU42 RDY42 QUC42 QKG42 QAK42 PQO42 PGS42 OWW42 ONA42 ODE42 NTI42 NJM42 MZQ42 MPU42 MFY42 LWC42 LMG42 LCK42 KSO42 KIS42 JYW42 JPA42 JFE42 IVI42 ILM42 IBQ42 HRU42 HHY42 GYC42 GOG42 GEK42 FUO42 FKS42 FAW42 ERA42 EHE42 DXI42 DNM42 DDQ42 CTU42 CJY42 CAC42 BQG42 BGK42 AWO42 AMS42 ACW42 L94:L95 ACW81 TA81 JE81 H81 WVQ81 WLU81 WBY81 VSC81 VIG81 UYK81 UOO81 UES81 TUW81 TLA81 TBE81 SRI81 SHM81 RXQ81 RNU81 RDY81 QUC81 QKG81 QAK81 PQO81 PGS81 OWW81 ONA81 ODE81 NTI81 NJM81 MZQ81 MPU81 MFY81 LWC81 LMG81 LCK81 KSO81 KIS81 JYW81 JPA81 JFE81 IVI81 ILM81 IBQ81 HRU81 HHY81 GYC81 GOG81 GEK81 FUO81 FKS81 FAW81 ERA81 EHE81 DXI81 DNM81 DDQ81 CTU81 CJY81 CAC81 BQG81 BGK81 AWO81 AMS81 L82 AMS83 ACW83 TA83 JE83 H83 WVQ83 WLU83 WBY83 VSC83 VIG83 UYK83 UOO83 UES83 TUW83 TLA83 TBE83 SRI83 SHM83 RXQ83 RNU83 RDY83 QUC83 QKG83 QAK83 PQO83 PGS83 OWW83 ONA83 ODE83 NTI83 NJM83 MZQ83 MPU83 MFY83 LWC83 LMG83 LCK83 KSO83 KIS83 JYW83 JPA83 JFE83 IVI83 ILM83 IBQ83 HRU83 HHY83 GYC83 GOG83 GEK83 FUO83 FKS83 FAW83 ERA83 EHE83 DXI83 DNM83 DDQ83 CTU83 CJY83 CAC83 BQG83 BGK83 AWO83 L84 AWO85 AMS85 ACW85 TA85 JE85 H85 WVQ85 WLU85 WBY85 VSC85 VIG85 UYK85 UOO85 UES85 TUW85 TLA85 TBE85 SRI85 SHM85 RXQ85 RNU85 RDY85 QUC85 QKG85 QAK85 PQO85 PGS85 OWW85 ONA85 ODE85 NTI85 NJM85 MZQ85 MPU85 MFY85 LWC85 LMG85 LCK85 KSO85 KIS85 JYW85 JPA85 JFE85 IVI85 ILM85 IBQ85 HRU85 HHY85 GYC85 GOG85 GEK85 FUO85 FKS85 FAW85 ERA85 EHE85 DXI85 DNM85 DDQ85 CTU85 CJY85 CAC85 BQG85 BGK85 L86 BGK87 AWO87 AMS87 ACW87 TA87 JE87 H87 WVQ87 WLU87 WBY87 VSC87 VIG87 UYK87 UOO87 UES87 TUW87 TLA87 TBE87 SRI87 SHM87 RXQ87 RNU87 RDY87 QUC87 QKG87 QAK87 PQO87 PGS87 OWW87 ONA87 ODE87 NTI87 NJM87 MZQ87 MPU87 MFY87 LWC87 LMG87 LCK87 KSO87 KIS87 JYW87 JPA87 JFE87 IVI87 ILM87 IBQ87 HRU87 HHY87 GYC87 GOG87 GEK87 FUO87 FKS87 FAW87 ERA87 EHE87 DXI87 DNM87 DDQ87 CTU87 CJY87 CAC87 BQG87 L88 BGK89 AWO89 AMS89 ACW89 TA89 JE89 H89 WVQ89 WLU89 WBY89 VSC89 VIG89 UYK89 UOO89 UES89 TUW89 TLA89 TBE89 SRI89 SHM89 RXQ89 RNU89 RDY89 QUC89 QKG89 QAK89 PQO89 PGS89 OWW89 ONA89 ODE89 NTI89 NJM89 MZQ89 MPU89 MFY89 LWC89 LMG89 LCK89 KSO89 KIS89 JYW89 JPA89 JFE89 IVI89 ILM89 IBQ89 HRU89 HHY89 GYC89 GOG89 GEK89 FUO89 FKS89 FAW89 ERA89 EHE89 DXI89 DNM89 DDQ89 CTU89 CJY89 CAC89 BQG89 L90 BQG91 BGK91 AWO91 AMS91 ACW91 TA91 JE91 H91 WVQ91 WLU91 WBY91 VSC91 VIG91 UYK91 UOO91 UES91 TUW91 TLA91 TBE91 SRI91 SHM91 RXQ91 RNU91 RDY91 QUC91 QKG91 QAK91 PQO91 PGS91 OWW91 ONA91 ODE91 NTI91 NJM91 MZQ91 MPU91 MFY91 LWC91 LMG91 LCK91 KSO91 KIS91 JYW91 JPA91 JFE91 IVI91 ILM91 IBQ91 HRU91 HHY91 GYC91 GOG91 GEK91 FUO91 FKS91 FAW91 ERA91 EHE91 DXI91 DNM91 DDQ91 CTU91 CJY91 CAC91 L92 BQG93 BGK93 AWO93 AMS93 ACW93 TA93 JE93 H93 WVQ93 WLU93 WBY93 VSC93 VIG93 UYK93 UOO93 UES93 TUW93 TLA93 TBE93 SRI93 SHM93 RXQ93 RNU93 RDY93 QUC93 QKG93 QAK93 PQO93 PGS93 OWW93 ONA93 ODE93 NTI93 NJM93 MZQ93 MPU93 MFY93 LWC93 LMG93 LCK93 KSO93 KIS93 JYW93 JPA93 JFE93 IVI93 ILM93 IBQ93 HRU93 HHY93 GYC93 GOG93 GEK93 FUO93 FKS93 FAW93 ERA93 EHE93 DXI93 DNM93 DDQ93 CTU93 CJY93 CAC93 L17:L41 L12:L15 L43:L80" xr:uid="{FB207C23-DAB2-4A2F-ACFD-78FD258F6798}">
      <formula1>0</formula1>
      <formula2>0</formula2>
    </dataValidation>
    <dataValidation type="list" operator="equal" allowBlank="1" showErrorMessage="1" sqref="I10 I12:I15 I92 I82 I40 I88 I84 I86 I90 I17 I21 I24 I26 I28 I31 I33 I35 I38 I43 I61 I79 I63 I94:I95" xr:uid="{9E5A08E2-1891-40E5-A38D-C30F8EDDEE0A}">
      <formula1>"NOT RUN,PENDING,PASSED,FAILED"</formula1>
      <formula2>0</formula2>
    </dataValidation>
  </dataValidations>
  <hyperlinks>
    <hyperlink ref="H6" location="Summary!A1" display="&lt;&lt; Back" xr:uid="{F7B24045-E95A-47AD-88B0-09159BA6DE58}"/>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3FB28-9DFE-4E1D-9471-0A90F9839654}">
  <dimension ref="B1:L13"/>
  <sheetViews>
    <sheetView zoomScale="85" zoomScaleNormal="85" workbookViewId="0">
      <selection activeCell="J10" sqref="J10"/>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28.140625" style="44" customWidth="1"/>
    <col min="9" max="9" width="12" style="43" customWidth="1"/>
    <col min="10" max="10" width="12.7109375" style="43" customWidth="1"/>
    <col min="11" max="11" width="30.710937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44502</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ht="14.25" customHeight="1">
      <c r="B9" s="65" t="s">
        <v>266</v>
      </c>
      <c r="C9" s="98"/>
      <c r="D9" s="67"/>
      <c r="E9" s="100"/>
      <c r="F9" s="60"/>
      <c r="G9" s="60"/>
      <c r="H9" s="262"/>
      <c r="I9" s="262"/>
      <c r="J9" s="262"/>
      <c r="K9" s="262"/>
      <c r="L9" s="262"/>
    </row>
    <row r="10" spans="2:12" s="82" customFormat="1" ht="128.25" customHeight="1">
      <c r="B10" s="64">
        <v>1</v>
      </c>
      <c r="C10" s="64" t="s">
        <v>373</v>
      </c>
      <c r="D10" s="76" t="s">
        <v>268</v>
      </c>
      <c r="E10" s="93" t="s">
        <v>309</v>
      </c>
      <c r="F10" s="68" t="s">
        <v>311</v>
      </c>
      <c r="G10" s="76" t="s">
        <v>320</v>
      </c>
      <c r="H10" s="79" t="s">
        <v>441</v>
      </c>
      <c r="I10" s="80" t="s">
        <v>437</v>
      </c>
      <c r="J10" s="186">
        <v>44502</v>
      </c>
      <c r="K10" s="84"/>
      <c r="L10" s="59"/>
    </row>
    <row r="11" spans="2:12" s="82" customFormat="1" ht="51">
      <c r="B11" s="64">
        <v>2</v>
      </c>
      <c r="C11" s="64" t="s">
        <v>374</v>
      </c>
      <c r="D11" s="76" t="s">
        <v>273</v>
      </c>
      <c r="E11" s="93" t="s">
        <v>321</v>
      </c>
      <c r="F11" s="78" t="s">
        <v>274</v>
      </c>
      <c r="G11" s="76" t="s">
        <v>282</v>
      </c>
      <c r="H11" s="79" t="s">
        <v>441</v>
      </c>
      <c r="I11" s="80" t="s">
        <v>437</v>
      </c>
      <c r="J11" s="186">
        <v>44502</v>
      </c>
      <c r="K11" s="84"/>
      <c r="L11" s="59"/>
    </row>
    <row r="12" spans="2:12" s="82" customFormat="1" ht="28.5" customHeight="1">
      <c r="B12" s="64">
        <v>3</v>
      </c>
      <c r="C12" s="64" t="s">
        <v>375</v>
      </c>
      <c r="D12" s="92" t="s">
        <v>270</v>
      </c>
      <c r="E12" s="93" t="s">
        <v>309</v>
      </c>
      <c r="F12" s="76" t="s">
        <v>312</v>
      </c>
      <c r="G12" s="76" t="s">
        <v>271</v>
      </c>
      <c r="H12" s="79"/>
      <c r="I12" s="80" t="s">
        <v>437</v>
      </c>
      <c r="J12" s="186">
        <v>44502</v>
      </c>
      <c r="K12" s="84"/>
      <c r="L12" s="59"/>
    </row>
    <row r="13" spans="2:12" s="82" customFormat="1" ht="69.95" customHeight="1">
      <c r="B13" s="64"/>
      <c r="C13" s="64"/>
      <c r="D13" s="76"/>
      <c r="E13" s="77"/>
      <c r="F13" s="78"/>
      <c r="G13" s="76"/>
      <c r="H13" s="79"/>
      <c r="I13" s="80"/>
      <c r="J13" s="59"/>
      <c r="K13" s="84"/>
      <c r="L13" s="59"/>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operator="equal" allowBlank="1" showErrorMessage="1" sqref="J7:L8 ACW9 TA9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AWO9 AMS9 L10:L13 J10:J13" xr:uid="{FBB9B129-E65A-4B13-A2B7-8D8E6D02538B}">
      <formula1>0</formula1>
      <formula2>0</formula2>
    </dataValidation>
    <dataValidation type="list" operator="equal" allowBlank="1" showErrorMessage="1" sqref="I10:I13" xr:uid="{9F5A1D84-F568-445F-81ED-7EAB5B22D0D8}">
      <formula1>"NOT RUN,PENDING,PASSED,FAILED"</formula1>
      <formula2>0</formula2>
    </dataValidation>
  </dataValidations>
  <hyperlinks>
    <hyperlink ref="H6" location="Summary!A1" display="&lt;&lt; Back" xr:uid="{38B0452B-203C-4921-91FF-97CFBAF2790F}"/>
  </hyperlink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EECA0-4DBC-4739-89F5-18B33A66B65C}">
  <dimension ref="B1:L314"/>
  <sheetViews>
    <sheetView topLeftCell="A261" zoomScale="85" zoomScaleNormal="85" workbookViewId="0">
      <selection activeCell="D255" sqref="D255:E273"/>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28.140625" style="44" customWidth="1"/>
    <col min="9" max="9" width="12" style="43" customWidth="1"/>
    <col min="10" max="10" width="13.5703125" style="43" customWidth="1"/>
    <col min="11" max="11" width="30.710937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44502</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ht="14.25" customHeight="1">
      <c r="B9" s="101" t="s">
        <v>283</v>
      </c>
      <c r="C9" s="102"/>
      <c r="D9" s="103"/>
      <c r="E9" s="100"/>
      <c r="F9" s="60"/>
      <c r="G9" s="60"/>
      <c r="H9" s="262"/>
      <c r="I9" s="262"/>
      <c r="J9" s="262"/>
      <c r="K9" s="262"/>
      <c r="L9" s="262"/>
    </row>
    <row r="10" spans="2:12" s="82" customFormat="1" ht="163.5" customHeight="1">
      <c r="B10" s="150">
        <v>1</v>
      </c>
      <c r="C10" s="150" t="s">
        <v>376</v>
      </c>
      <c r="D10" s="92" t="s">
        <v>284</v>
      </c>
      <c r="E10" s="109" t="s">
        <v>639</v>
      </c>
      <c r="F10" s="68" t="s">
        <v>641</v>
      </c>
      <c r="G10" s="68" t="s">
        <v>641</v>
      </c>
      <c r="H10" s="81"/>
      <c r="I10" s="110" t="s">
        <v>437</v>
      </c>
      <c r="J10" s="228">
        <v>44502</v>
      </c>
      <c r="K10" s="229"/>
      <c r="L10" s="111"/>
    </row>
    <row r="11" spans="2:12" s="82" customFormat="1" ht="77.25" customHeight="1">
      <c r="B11" s="150">
        <v>2</v>
      </c>
      <c r="C11" s="150" t="s">
        <v>377</v>
      </c>
      <c r="D11" s="92" t="s">
        <v>285</v>
      </c>
      <c r="E11" s="109" t="s">
        <v>310</v>
      </c>
      <c r="F11" s="76" t="s">
        <v>313</v>
      </c>
      <c r="G11" s="76" t="s">
        <v>322</v>
      </c>
      <c r="H11" s="81"/>
      <c r="I11" s="110" t="s">
        <v>437</v>
      </c>
      <c r="J11" s="228">
        <v>44502</v>
      </c>
      <c r="K11" s="229"/>
      <c r="L11" s="111"/>
    </row>
    <row r="12" spans="2:12" s="82" customFormat="1" ht="69.95" customHeight="1">
      <c r="B12" s="91"/>
      <c r="C12" s="91"/>
      <c r="D12" s="76"/>
      <c r="E12" s="77"/>
      <c r="F12" s="78"/>
      <c r="G12" s="76"/>
      <c r="H12" s="79"/>
      <c r="I12" s="80"/>
      <c r="J12" s="59"/>
      <c r="K12" s="84"/>
      <c r="L12" s="59"/>
    </row>
    <row r="15" spans="2:12">
      <c r="D15" s="238" t="s">
        <v>640</v>
      </c>
    </row>
    <row r="17" spans="3:12" customFormat="1" ht="15">
      <c r="C17" s="231" t="s">
        <v>587</v>
      </c>
      <c r="F17" s="232" t="s">
        <v>588</v>
      </c>
      <c r="G17" s="233" t="s">
        <v>589</v>
      </c>
      <c r="H17" s="44"/>
      <c r="K17" s="43"/>
      <c r="L17" s="43"/>
    </row>
    <row r="18" spans="3:12" customFormat="1">
      <c r="D18" s="234" t="s">
        <v>590</v>
      </c>
    </row>
    <row r="19" spans="3:12" customFormat="1"/>
    <row r="20" spans="3:12" customFormat="1" ht="15">
      <c r="D20" s="235" t="s">
        <v>591</v>
      </c>
    </row>
    <row r="21" spans="3:12" customFormat="1"/>
    <row r="22" spans="3:12" customFormat="1" ht="15">
      <c r="D22" s="235" t="s">
        <v>592</v>
      </c>
    </row>
    <row r="23" spans="3:12" customFormat="1" ht="15">
      <c r="D23" s="235" t="s">
        <v>593</v>
      </c>
    </row>
    <row r="24" spans="3:12" customFormat="1"/>
    <row r="25" spans="3:12" customFormat="1" ht="15">
      <c r="D25" s="235" t="s">
        <v>594</v>
      </c>
    </row>
    <row r="26" spans="3:12" customFormat="1" ht="15">
      <c r="D26" s="235" t="s">
        <v>595</v>
      </c>
    </row>
    <row r="27" spans="3:12" customFormat="1" ht="15">
      <c r="D27" s="235" t="s">
        <v>596</v>
      </c>
    </row>
    <row r="28" spans="3:12" customFormat="1" ht="15">
      <c r="D28" s="235" t="s">
        <v>597</v>
      </c>
    </row>
    <row r="29" spans="3:12" customFormat="1" ht="15">
      <c r="D29" s="235" t="s">
        <v>598</v>
      </c>
    </row>
    <row r="30" spans="3:12" customFormat="1" ht="15">
      <c r="D30" s="235" t="s">
        <v>599</v>
      </c>
    </row>
    <row r="31" spans="3:12" customFormat="1" ht="15">
      <c r="D31" s="235" t="s">
        <v>600</v>
      </c>
    </row>
    <row r="32" spans="3:12" customFormat="1" ht="15">
      <c r="D32" s="235" t="s">
        <v>601</v>
      </c>
    </row>
    <row r="33" spans="4:4" customFormat="1" ht="15">
      <c r="D33" s="235" t="s">
        <v>601</v>
      </c>
    </row>
    <row r="34" spans="4:4" customFormat="1" ht="15">
      <c r="D34" s="235" t="s">
        <v>602</v>
      </c>
    </row>
    <row r="35" spans="4:4" customFormat="1" ht="15">
      <c r="D35" s="235" t="s">
        <v>602</v>
      </c>
    </row>
    <row r="36" spans="4:4" customFormat="1"/>
    <row r="37" spans="4:4" customFormat="1" ht="15">
      <c r="D37" s="235" t="s">
        <v>603</v>
      </c>
    </row>
    <row r="38" spans="4:4" customFormat="1"/>
    <row r="39" spans="4:4" customFormat="1" ht="15">
      <c r="D39" s="235" t="s">
        <v>604</v>
      </c>
    </row>
    <row r="40" spans="4:4" customFormat="1"/>
    <row r="41" spans="4:4" customFormat="1" ht="15">
      <c r="D41" s="235" t="s">
        <v>594</v>
      </c>
    </row>
    <row r="42" spans="4:4" customFormat="1" ht="15">
      <c r="D42" s="235" t="s">
        <v>595</v>
      </c>
    </row>
    <row r="43" spans="4:4" customFormat="1" ht="15">
      <c r="D43" s="235" t="s">
        <v>596</v>
      </c>
    </row>
    <row r="44" spans="4:4" customFormat="1" ht="15">
      <c r="D44" s="235" t="s">
        <v>597</v>
      </c>
    </row>
    <row r="45" spans="4:4" customFormat="1" ht="15">
      <c r="D45" s="235" t="s">
        <v>598</v>
      </c>
    </row>
    <row r="46" spans="4:4" customFormat="1" ht="15">
      <c r="D46" s="235" t="s">
        <v>599</v>
      </c>
    </row>
    <row r="47" spans="4:4" customFormat="1" ht="15">
      <c r="D47" s="235" t="s">
        <v>600</v>
      </c>
    </row>
    <row r="48" spans="4:4" customFormat="1" ht="15">
      <c r="D48" s="235" t="s">
        <v>601</v>
      </c>
    </row>
    <row r="49" spans="3:12" customFormat="1" ht="15">
      <c r="D49" s="235" t="s">
        <v>601</v>
      </c>
    </row>
    <row r="50" spans="3:12" customFormat="1" ht="15">
      <c r="D50" s="235" t="s">
        <v>602</v>
      </c>
    </row>
    <row r="51" spans="3:12" customFormat="1" ht="15">
      <c r="D51" s="235" t="s">
        <v>602</v>
      </c>
    </row>
    <row r="52" spans="3:12" customFormat="1"/>
    <row r="53" spans="3:12" customFormat="1" ht="15">
      <c r="C53" s="231" t="s">
        <v>605</v>
      </c>
      <c r="F53" s="232" t="s">
        <v>588</v>
      </c>
      <c r="G53" s="233" t="s">
        <v>606</v>
      </c>
      <c r="H53" s="44"/>
      <c r="K53" s="43"/>
      <c r="L53" s="43"/>
    </row>
    <row r="54" spans="3:12" customFormat="1">
      <c r="D54" s="234" t="s">
        <v>607</v>
      </c>
    </row>
    <row r="55" spans="3:12" customFormat="1"/>
    <row r="56" spans="3:12" customFormat="1" ht="15">
      <c r="D56" s="235" t="s">
        <v>608</v>
      </c>
    </row>
    <row r="57" spans="3:12" customFormat="1"/>
    <row r="58" spans="3:12" customFormat="1" ht="15">
      <c r="D58" s="235" t="s">
        <v>609</v>
      </c>
    </row>
    <row r="59" spans="3:12" customFormat="1"/>
    <row r="60" spans="3:12" customFormat="1" ht="15">
      <c r="C60" s="231" t="s">
        <v>610</v>
      </c>
      <c r="F60" s="232" t="s">
        <v>588</v>
      </c>
      <c r="G60" s="233" t="s">
        <v>611</v>
      </c>
      <c r="K60" s="43"/>
      <c r="L60" s="43"/>
    </row>
    <row r="61" spans="3:12" customFormat="1">
      <c r="D61" s="234" t="s">
        <v>590</v>
      </c>
    </row>
    <row r="62" spans="3:12" customFormat="1"/>
    <row r="63" spans="3:12" customFormat="1" ht="15">
      <c r="D63" s="235" t="s">
        <v>591</v>
      </c>
    </row>
    <row r="64" spans="3:12" customFormat="1"/>
    <row r="65" spans="4:4" customFormat="1" ht="15">
      <c r="D65" s="235" t="s">
        <v>592</v>
      </c>
    </row>
    <row r="66" spans="4:4" customFormat="1" ht="15">
      <c r="D66" s="235" t="s">
        <v>612</v>
      </c>
    </row>
    <row r="67" spans="4:4" customFormat="1"/>
    <row r="68" spans="4:4" customFormat="1" ht="15">
      <c r="D68" s="235" t="s">
        <v>594</v>
      </c>
    </row>
    <row r="69" spans="4:4" customFormat="1" ht="15">
      <c r="D69" s="235" t="s">
        <v>595</v>
      </c>
    </row>
    <row r="70" spans="4:4" customFormat="1" ht="15">
      <c r="D70" s="235" t="s">
        <v>596</v>
      </c>
    </row>
    <row r="71" spans="4:4" customFormat="1" ht="15">
      <c r="D71" s="235" t="s">
        <v>597</v>
      </c>
    </row>
    <row r="72" spans="4:4" customFormat="1" ht="15">
      <c r="D72" s="235" t="s">
        <v>598</v>
      </c>
    </row>
    <row r="73" spans="4:4" customFormat="1" ht="15">
      <c r="D73" s="235" t="s">
        <v>599</v>
      </c>
    </row>
    <row r="74" spans="4:4" customFormat="1" ht="15">
      <c r="D74" s="235" t="s">
        <v>600</v>
      </c>
    </row>
    <row r="75" spans="4:4" customFormat="1" ht="15">
      <c r="D75" s="235" t="s">
        <v>601</v>
      </c>
    </row>
    <row r="76" spans="4:4" customFormat="1" ht="15">
      <c r="D76" s="235" t="s">
        <v>613</v>
      </c>
    </row>
    <row r="77" spans="4:4" customFormat="1" ht="15">
      <c r="D77" s="235" t="s">
        <v>614</v>
      </c>
    </row>
    <row r="78" spans="4:4" customFormat="1" ht="15">
      <c r="D78" s="235" t="s">
        <v>615</v>
      </c>
    </row>
    <row r="79" spans="4:4" customFormat="1" ht="15">
      <c r="D79" s="235" t="s">
        <v>600</v>
      </c>
    </row>
    <row r="80" spans="4:4" customFormat="1" ht="15">
      <c r="D80" s="235" t="s">
        <v>601</v>
      </c>
    </row>
    <row r="81" spans="4:4" customFormat="1" ht="15">
      <c r="D81" s="235" t="s">
        <v>616</v>
      </c>
    </row>
    <row r="82" spans="4:4" customFormat="1" ht="15">
      <c r="D82" s="235" t="s">
        <v>617</v>
      </c>
    </row>
    <row r="83" spans="4:4" customFormat="1" ht="15">
      <c r="D83" s="235" t="s">
        <v>618</v>
      </c>
    </row>
    <row r="84" spans="4:4" customFormat="1" ht="15">
      <c r="D84" s="235" t="s">
        <v>600</v>
      </c>
    </row>
    <row r="85" spans="4:4" customFormat="1" ht="15">
      <c r="D85" s="235" t="s">
        <v>601</v>
      </c>
    </row>
    <row r="86" spans="4:4" customFormat="1" ht="15">
      <c r="D86" s="235" t="s">
        <v>619</v>
      </c>
    </row>
    <row r="87" spans="4:4" customFormat="1" ht="15">
      <c r="D87" s="235" t="s">
        <v>620</v>
      </c>
    </row>
    <row r="88" spans="4:4" customFormat="1" ht="15">
      <c r="D88" s="235" t="s">
        <v>621</v>
      </c>
    </row>
    <row r="89" spans="4:4" customFormat="1" ht="15">
      <c r="D89" s="235" t="s">
        <v>600</v>
      </c>
    </row>
    <row r="90" spans="4:4" customFormat="1" ht="15">
      <c r="D90" s="235" t="s">
        <v>601</v>
      </c>
    </row>
    <row r="91" spans="4:4" customFormat="1" ht="15">
      <c r="D91" s="235" t="s">
        <v>622</v>
      </c>
    </row>
    <row r="92" spans="4:4" customFormat="1" ht="15">
      <c r="D92" s="235" t="s">
        <v>623</v>
      </c>
    </row>
    <row r="93" spans="4:4" customFormat="1" ht="15">
      <c r="D93" s="235" t="s">
        <v>624</v>
      </c>
    </row>
    <row r="94" spans="4:4" customFormat="1" ht="15">
      <c r="D94" s="235" t="s">
        <v>600</v>
      </c>
    </row>
    <row r="95" spans="4:4" customFormat="1" ht="15">
      <c r="D95" s="235" t="s">
        <v>601</v>
      </c>
    </row>
    <row r="96" spans="4:4" customFormat="1" ht="15">
      <c r="D96" s="235" t="s">
        <v>601</v>
      </c>
    </row>
    <row r="97" spans="4:4" customFormat="1" ht="15">
      <c r="D97" s="235" t="s">
        <v>602</v>
      </c>
    </row>
    <row r="98" spans="4:4" customFormat="1" ht="15">
      <c r="D98" s="235" t="s">
        <v>602</v>
      </c>
    </row>
    <row r="99" spans="4:4" customFormat="1"/>
    <row r="100" spans="4:4" customFormat="1" ht="15">
      <c r="D100" s="235" t="s">
        <v>603</v>
      </c>
    </row>
    <row r="101" spans="4:4" customFormat="1"/>
    <row r="102" spans="4:4" customFormat="1" ht="15">
      <c r="D102" s="235" t="s">
        <v>625</v>
      </c>
    </row>
    <row r="103" spans="4:4" customFormat="1"/>
    <row r="104" spans="4:4" customFormat="1" ht="15">
      <c r="D104" s="235" t="s">
        <v>594</v>
      </c>
    </row>
    <row r="105" spans="4:4" customFormat="1" ht="15">
      <c r="D105" s="235" t="s">
        <v>595</v>
      </c>
    </row>
    <row r="106" spans="4:4" customFormat="1" ht="15">
      <c r="D106" s="235" t="s">
        <v>596</v>
      </c>
    </row>
    <row r="107" spans="4:4" customFormat="1" ht="15">
      <c r="D107" s="235" t="s">
        <v>597</v>
      </c>
    </row>
    <row r="108" spans="4:4" customFormat="1" ht="15">
      <c r="D108" s="235" t="s">
        <v>598</v>
      </c>
    </row>
    <row r="109" spans="4:4" customFormat="1" ht="15">
      <c r="D109" s="235" t="s">
        <v>599</v>
      </c>
    </row>
    <row r="110" spans="4:4" customFormat="1" ht="15">
      <c r="D110" s="235" t="s">
        <v>600</v>
      </c>
    </row>
    <row r="111" spans="4:4" customFormat="1" ht="15">
      <c r="D111" s="235" t="s">
        <v>601</v>
      </c>
    </row>
    <row r="112" spans="4:4" customFormat="1" ht="15">
      <c r="D112" s="235" t="s">
        <v>613</v>
      </c>
    </row>
    <row r="113" spans="4:4" customFormat="1" ht="15">
      <c r="D113" s="235" t="s">
        <v>614</v>
      </c>
    </row>
    <row r="114" spans="4:4" customFormat="1" ht="15">
      <c r="D114" s="235" t="s">
        <v>615</v>
      </c>
    </row>
    <row r="115" spans="4:4" customFormat="1" ht="15">
      <c r="D115" s="235" t="s">
        <v>600</v>
      </c>
    </row>
    <row r="116" spans="4:4" customFormat="1" ht="15">
      <c r="D116" s="235" t="s">
        <v>601</v>
      </c>
    </row>
    <row r="117" spans="4:4" customFormat="1" ht="15">
      <c r="D117" s="235" t="s">
        <v>616</v>
      </c>
    </row>
    <row r="118" spans="4:4" customFormat="1" ht="15">
      <c r="D118" s="235" t="s">
        <v>617</v>
      </c>
    </row>
    <row r="119" spans="4:4" customFormat="1" ht="15">
      <c r="D119" s="235" t="s">
        <v>618</v>
      </c>
    </row>
    <row r="120" spans="4:4" customFormat="1" ht="15">
      <c r="D120" s="235" t="s">
        <v>600</v>
      </c>
    </row>
    <row r="121" spans="4:4" customFormat="1" ht="15">
      <c r="D121" s="235" t="s">
        <v>601</v>
      </c>
    </row>
    <row r="122" spans="4:4" customFormat="1" ht="15">
      <c r="D122" s="235" t="s">
        <v>619</v>
      </c>
    </row>
    <row r="123" spans="4:4" customFormat="1" ht="15">
      <c r="D123" s="235" t="s">
        <v>620</v>
      </c>
    </row>
    <row r="124" spans="4:4" customFormat="1" ht="15">
      <c r="D124" s="235" t="s">
        <v>621</v>
      </c>
    </row>
    <row r="125" spans="4:4" customFormat="1" ht="15">
      <c r="D125" s="235" t="s">
        <v>600</v>
      </c>
    </row>
    <row r="126" spans="4:4" customFormat="1" ht="15">
      <c r="D126" s="235" t="s">
        <v>601</v>
      </c>
    </row>
    <row r="127" spans="4:4" customFormat="1" ht="15">
      <c r="D127" s="235" t="s">
        <v>622</v>
      </c>
    </row>
    <row r="128" spans="4:4" customFormat="1" ht="15">
      <c r="D128" s="235" t="s">
        <v>623</v>
      </c>
    </row>
    <row r="129" spans="3:12" customFormat="1" ht="15">
      <c r="D129" s="235" t="s">
        <v>624</v>
      </c>
    </row>
    <row r="130" spans="3:12" customFormat="1" ht="15">
      <c r="D130" s="235" t="s">
        <v>600</v>
      </c>
    </row>
    <row r="131" spans="3:12" customFormat="1" ht="15">
      <c r="D131" s="235" t="s">
        <v>601</v>
      </c>
    </row>
    <row r="132" spans="3:12" customFormat="1" ht="15">
      <c r="D132" s="235" t="s">
        <v>601</v>
      </c>
    </row>
    <row r="133" spans="3:12" customFormat="1" ht="15">
      <c r="D133" s="235" t="s">
        <v>602</v>
      </c>
    </row>
    <row r="134" spans="3:12" customFormat="1" ht="15">
      <c r="D134" s="235" t="s">
        <v>602</v>
      </c>
    </row>
    <row r="135" spans="3:12" customFormat="1"/>
    <row r="136" spans="3:12" customFormat="1" ht="15">
      <c r="C136" s="231" t="s">
        <v>626</v>
      </c>
      <c r="F136" s="232" t="s">
        <v>588</v>
      </c>
      <c r="G136" s="233" t="s">
        <v>627</v>
      </c>
      <c r="K136" s="43"/>
      <c r="L136" s="43"/>
    </row>
    <row r="137" spans="3:12" customFormat="1" ht="15">
      <c r="C137" s="231" t="s">
        <v>628</v>
      </c>
      <c r="F137" s="232" t="s">
        <v>588</v>
      </c>
      <c r="G137" s="233" t="s">
        <v>629</v>
      </c>
      <c r="K137" s="43"/>
      <c r="L137" s="43"/>
    </row>
    <row r="138" spans="3:12" customFormat="1" ht="15">
      <c r="D138" s="235" t="s">
        <v>590</v>
      </c>
    </row>
    <row r="139" spans="3:12" customFormat="1"/>
    <row r="140" spans="3:12" customFormat="1" ht="15">
      <c r="D140" s="235" t="s">
        <v>591</v>
      </c>
    </row>
    <row r="141" spans="3:12" customFormat="1"/>
    <row r="142" spans="3:12" customFormat="1" ht="15">
      <c r="D142" s="235" t="s">
        <v>592</v>
      </c>
    </row>
    <row r="143" spans="3:12" customFormat="1" ht="15">
      <c r="D143" s="235" t="s">
        <v>593</v>
      </c>
    </row>
    <row r="144" spans="3:12" customFormat="1"/>
    <row r="145" spans="4:4" customFormat="1" ht="15">
      <c r="D145" s="235" t="s">
        <v>594</v>
      </c>
    </row>
    <row r="146" spans="4:4" customFormat="1" ht="15">
      <c r="D146" s="235" t="s">
        <v>595</v>
      </c>
    </row>
    <row r="147" spans="4:4" customFormat="1" ht="15">
      <c r="D147" s="235" t="s">
        <v>596</v>
      </c>
    </row>
    <row r="148" spans="4:4" customFormat="1" ht="15">
      <c r="D148" s="235" t="s">
        <v>613</v>
      </c>
    </row>
    <row r="149" spans="4:4" customFormat="1" ht="15">
      <c r="D149" s="235" t="s">
        <v>614</v>
      </c>
    </row>
    <row r="150" spans="4:4" customFormat="1" ht="15">
      <c r="D150" s="235" t="s">
        <v>615</v>
      </c>
    </row>
    <row r="151" spans="4:4" customFormat="1" ht="15">
      <c r="D151" s="235" t="s">
        <v>600</v>
      </c>
    </row>
    <row r="152" spans="4:4" customFormat="1" ht="15">
      <c r="D152" s="235" t="s">
        <v>601</v>
      </c>
    </row>
    <row r="153" spans="4:4" customFormat="1" ht="15">
      <c r="D153" s="235" t="s">
        <v>616</v>
      </c>
    </row>
    <row r="154" spans="4:4" customFormat="1" ht="15">
      <c r="D154" s="235" t="s">
        <v>617</v>
      </c>
    </row>
    <row r="155" spans="4:4" customFormat="1" ht="15">
      <c r="D155" s="235" t="s">
        <v>618</v>
      </c>
    </row>
    <row r="156" spans="4:4" customFormat="1" ht="15">
      <c r="D156" s="235" t="s">
        <v>600</v>
      </c>
    </row>
    <row r="157" spans="4:4" customFormat="1" ht="15">
      <c r="D157" s="235" t="s">
        <v>601</v>
      </c>
    </row>
    <row r="158" spans="4:4" customFormat="1" ht="15">
      <c r="D158" s="235" t="s">
        <v>619</v>
      </c>
    </row>
    <row r="159" spans="4:4" customFormat="1" ht="15">
      <c r="D159" s="235" t="s">
        <v>620</v>
      </c>
    </row>
    <row r="160" spans="4:4" customFormat="1" ht="15">
      <c r="D160" s="235" t="s">
        <v>621</v>
      </c>
    </row>
    <row r="161" spans="4:4" customFormat="1" ht="15">
      <c r="D161" s="235" t="s">
        <v>600</v>
      </c>
    </row>
    <row r="162" spans="4:4" customFormat="1" ht="15">
      <c r="D162" s="235" t="s">
        <v>601</v>
      </c>
    </row>
    <row r="163" spans="4:4" customFormat="1" ht="15">
      <c r="D163" s="235" t="s">
        <v>622</v>
      </c>
    </row>
    <row r="164" spans="4:4" customFormat="1" ht="15">
      <c r="D164" s="235" t="s">
        <v>623</v>
      </c>
    </row>
    <row r="165" spans="4:4" customFormat="1" ht="15">
      <c r="D165" s="235" t="s">
        <v>624</v>
      </c>
    </row>
    <row r="166" spans="4:4" customFormat="1" ht="15">
      <c r="D166" s="235" t="s">
        <v>600</v>
      </c>
    </row>
    <row r="167" spans="4:4" customFormat="1" ht="15">
      <c r="D167" s="235" t="s">
        <v>601</v>
      </c>
    </row>
    <row r="168" spans="4:4" customFormat="1" ht="15">
      <c r="D168" s="235" t="s">
        <v>601</v>
      </c>
    </row>
    <row r="169" spans="4:4" customFormat="1" ht="15">
      <c r="D169" s="235" t="s">
        <v>602</v>
      </c>
    </row>
    <row r="170" spans="4:4" customFormat="1" ht="15">
      <c r="D170" s="235" t="s">
        <v>602</v>
      </c>
    </row>
    <row r="171" spans="4:4" customFormat="1"/>
    <row r="172" spans="4:4" customFormat="1" ht="15">
      <c r="D172" s="235" t="s">
        <v>603</v>
      </c>
    </row>
    <row r="173" spans="4:4" customFormat="1"/>
    <row r="174" spans="4:4" customFormat="1" ht="15">
      <c r="D174" s="235" t="s">
        <v>604</v>
      </c>
    </row>
    <row r="175" spans="4:4" customFormat="1"/>
    <row r="176" spans="4:4" customFormat="1" ht="15">
      <c r="D176" s="235" t="s">
        <v>594</v>
      </c>
    </row>
    <row r="177" spans="4:4" customFormat="1" ht="15">
      <c r="D177" s="235" t="s">
        <v>595</v>
      </c>
    </row>
    <row r="178" spans="4:4" customFormat="1" ht="15">
      <c r="D178" s="235" t="s">
        <v>596</v>
      </c>
    </row>
    <row r="179" spans="4:4" customFormat="1" ht="15">
      <c r="D179" s="235" t="s">
        <v>613</v>
      </c>
    </row>
    <row r="180" spans="4:4" customFormat="1" ht="15">
      <c r="D180" s="235" t="s">
        <v>614</v>
      </c>
    </row>
    <row r="181" spans="4:4" customFormat="1" ht="15">
      <c r="D181" s="235" t="s">
        <v>615</v>
      </c>
    </row>
    <row r="182" spans="4:4" customFormat="1" ht="15">
      <c r="D182" s="235" t="s">
        <v>600</v>
      </c>
    </row>
    <row r="183" spans="4:4" customFormat="1" ht="15">
      <c r="D183" s="235" t="s">
        <v>601</v>
      </c>
    </row>
    <row r="184" spans="4:4" customFormat="1" ht="15">
      <c r="D184" s="235" t="s">
        <v>616</v>
      </c>
    </row>
    <row r="185" spans="4:4" customFormat="1" ht="15">
      <c r="D185" s="235" t="s">
        <v>617</v>
      </c>
    </row>
    <row r="186" spans="4:4" customFormat="1" ht="15">
      <c r="D186" s="235" t="s">
        <v>618</v>
      </c>
    </row>
    <row r="187" spans="4:4" customFormat="1" ht="15">
      <c r="D187" s="235" t="s">
        <v>600</v>
      </c>
    </row>
    <row r="188" spans="4:4" customFormat="1" ht="15">
      <c r="D188" s="235" t="s">
        <v>601</v>
      </c>
    </row>
    <row r="189" spans="4:4" customFormat="1" ht="15">
      <c r="D189" s="235" t="s">
        <v>619</v>
      </c>
    </row>
    <row r="190" spans="4:4" customFormat="1" ht="15">
      <c r="D190" s="235" t="s">
        <v>620</v>
      </c>
    </row>
    <row r="191" spans="4:4" customFormat="1" ht="15">
      <c r="D191" s="235" t="s">
        <v>621</v>
      </c>
    </row>
    <row r="192" spans="4:4" customFormat="1" ht="15">
      <c r="D192" s="235" t="s">
        <v>600</v>
      </c>
    </row>
    <row r="193" spans="3:12" customFormat="1" ht="15">
      <c r="D193" s="235" t="s">
        <v>601</v>
      </c>
    </row>
    <row r="194" spans="3:12" customFormat="1" ht="15">
      <c r="D194" s="235" t="s">
        <v>622</v>
      </c>
    </row>
    <row r="195" spans="3:12" customFormat="1" ht="15">
      <c r="D195" s="235" t="s">
        <v>623</v>
      </c>
    </row>
    <row r="196" spans="3:12" customFormat="1" ht="15">
      <c r="D196" s="235" t="s">
        <v>624</v>
      </c>
    </row>
    <row r="197" spans="3:12" customFormat="1" ht="15">
      <c r="D197" s="235" t="s">
        <v>600</v>
      </c>
    </row>
    <row r="198" spans="3:12" customFormat="1" ht="15">
      <c r="D198" s="235" t="s">
        <v>601</v>
      </c>
    </row>
    <row r="199" spans="3:12" customFormat="1" ht="15">
      <c r="D199" s="235" t="s">
        <v>601</v>
      </c>
    </row>
    <row r="200" spans="3:12" customFormat="1" ht="15">
      <c r="D200" s="235" t="s">
        <v>602</v>
      </c>
    </row>
    <row r="201" spans="3:12" customFormat="1" ht="15">
      <c r="D201" s="235" t="s">
        <v>602</v>
      </c>
    </row>
    <row r="202" spans="3:12" customFormat="1"/>
    <row r="203" spans="3:12" customFormat="1" ht="15">
      <c r="C203" s="231" t="s">
        <v>630</v>
      </c>
      <c r="F203" s="232" t="s">
        <v>588</v>
      </c>
      <c r="G203" s="233" t="s">
        <v>631</v>
      </c>
      <c r="K203" s="43"/>
      <c r="L203" s="43"/>
    </row>
    <row r="204" spans="3:12" customFormat="1"/>
    <row r="205" spans="3:12" customFormat="1"/>
    <row r="206" spans="3:12" customFormat="1"/>
    <row r="207" spans="3:12" customFormat="1"/>
    <row r="208" spans="3:12" customFormat="1"/>
    <row r="209" spans="3:12" customFormat="1"/>
    <row r="210" spans="3:12" customFormat="1"/>
    <row r="211" spans="3:12" customFormat="1"/>
    <row r="212" spans="3:12" customFormat="1"/>
    <row r="213" spans="3:12" customFormat="1" ht="15">
      <c r="C213" s="231" t="s">
        <v>632</v>
      </c>
      <c r="F213" s="232" t="s">
        <v>588</v>
      </c>
      <c r="G213" s="233" t="s">
        <v>633</v>
      </c>
      <c r="K213" s="43"/>
      <c r="L213" s="43"/>
    </row>
    <row r="214" spans="3:12" customFormat="1" ht="15">
      <c r="D214" s="235" t="s">
        <v>590</v>
      </c>
    </row>
    <row r="215" spans="3:12" customFormat="1"/>
    <row r="216" spans="3:12" customFormat="1" ht="15">
      <c r="D216" s="235" t="s">
        <v>591</v>
      </c>
    </row>
    <row r="217" spans="3:12" customFormat="1"/>
    <row r="218" spans="3:12" customFormat="1" ht="15">
      <c r="D218" s="235" t="s">
        <v>592</v>
      </c>
    </row>
    <row r="219" spans="3:12" customFormat="1" ht="15">
      <c r="D219" s="235" t="s">
        <v>593</v>
      </c>
    </row>
    <row r="220" spans="3:12" customFormat="1"/>
    <row r="221" spans="3:12" customFormat="1" ht="15">
      <c r="D221" s="235" t="s">
        <v>594</v>
      </c>
    </row>
    <row r="222" spans="3:12" customFormat="1" ht="15">
      <c r="D222" s="235" t="s">
        <v>595</v>
      </c>
    </row>
    <row r="223" spans="3:12" customFormat="1" ht="15">
      <c r="D223" s="235" t="s">
        <v>596</v>
      </c>
    </row>
    <row r="224" spans="3:12" customFormat="1" ht="15">
      <c r="D224" s="235" t="s">
        <v>613</v>
      </c>
    </row>
    <row r="225" spans="4:4" customFormat="1" ht="15">
      <c r="D225" s="235" t="s">
        <v>614</v>
      </c>
    </row>
    <row r="226" spans="4:4" customFormat="1" ht="15">
      <c r="D226" s="235" t="s">
        <v>615</v>
      </c>
    </row>
    <row r="227" spans="4:4" customFormat="1" ht="15">
      <c r="D227" s="235" t="s">
        <v>600</v>
      </c>
    </row>
    <row r="228" spans="4:4" customFormat="1" ht="15">
      <c r="D228" s="235" t="s">
        <v>601</v>
      </c>
    </row>
    <row r="229" spans="4:4" customFormat="1" ht="15">
      <c r="D229" s="235" t="s">
        <v>616</v>
      </c>
    </row>
    <row r="230" spans="4:4" customFormat="1" ht="15">
      <c r="D230" s="235" t="s">
        <v>617</v>
      </c>
    </row>
    <row r="231" spans="4:4" customFormat="1" ht="15">
      <c r="D231" s="235" t="s">
        <v>618</v>
      </c>
    </row>
    <row r="232" spans="4:4" customFormat="1" ht="15">
      <c r="D232" s="235" t="s">
        <v>600</v>
      </c>
    </row>
    <row r="233" spans="4:4" customFormat="1" ht="15">
      <c r="D233" s="235" t="s">
        <v>601</v>
      </c>
    </row>
    <row r="234" spans="4:4" customFormat="1" ht="15">
      <c r="D234" s="235" t="s">
        <v>619</v>
      </c>
    </row>
    <row r="235" spans="4:4" customFormat="1" ht="15">
      <c r="D235" s="235" t="s">
        <v>620</v>
      </c>
    </row>
    <row r="236" spans="4:4" customFormat="1" ht="15">
      <c r="D236" s="235" t="s">
        <v>621</v>
      </c>
    </row>
    <row r="237" spans="4:4" customFormat="1" ht="15">
      <c r="D237" s="235" t="s">
        <v>600</v>
      </c>
    </row>
    <row r="238" spans="4:4" customFormat="1" ht="15">
      <c r="D238" s="235" t="s">
        <v>601</v>
      </c>
    </row>
    <row r="239" spans="4:4" customFormat="1" ht="15">
      <c r="D239" s="235" t="s">
        <v>622</v>
      </c>
    </row>
    <row r="240" spans="4:4" customFormat="1" ht="15">
      <c r="D240" s="235" t="s">
        <v>623</v>
      </c>
    </row>
    <row r="241" spans="4:4" customFormat="1" ht="15">
      <c r="D241" s="235" t="s">
        <v>624</v>
      </c>
    </row>
    <row r="242" spans="4:4" customFormat="1" ht="15">
      <c r="D242" s="235" t="s">
        <v>600</v>
      </c>
    </row>
    <row r="243" spans="4:4" customFormat="1" ht="15">
      <c r="D243" s="235" t="s">
        <v>601</v>
      </c>
    </row>
    <row r="244" spans="4:4" customFormat="1" ht="15">
      <c r="D244" s="235" t="s">
        <v>601</v>
      </c>
    </row>
    <row r="245" spans="4:4" customFormat="1" ht="15">
      <c r="D245" s="235" t="s">
        <v>602</v>
      </c>
    </row>
    <row r="246" spans="4:4" customFormat="1" ht="15">
      <c r="D246" s="235" t="s">
        <v>602</v>
      </c>
    </row>
    <row r="247" spans="4:4" customFormat="1"/>
    <row r="248" spans="4:4" customFormat="1" ht="15">
      <c r="D248" s="235" t="s">
        <v>603</v>
      </c>
    </row>
    <row r="249" spans="4:4" customFormat="1"/>
    <row r="250" spans="4:4" customFormat="1" ht="15">
      <c r="D250" s="235" t="s">
        <v>604</v>
      </c>
    </row>
    <row r="251" spans="4:4" customFormat="1"/>
    <row r="252" spans="4:4" customFormat="1" ht="15">
      <c r="D252" s="235" t="s">
        <v>594</v>
      </c>
    </row>
    <row r="253" spans="4:4" customFormat="1" ht="15">
      <c r="D253" s="235" t="s">
        <v>595</v>
      </c>
    </row>
    <row r="254" spans="4:4" customFormat="1" ht="15">
      <c r="D254" s="235" t="s">
        <v>596</v>
      </c>
    </row>
    <row r="255" spans="4:4" customFormat="1" ht="15">
      <c r="D255" s="235" t="s">
        <v>613</v>
      </c>
    </row>
    <row r="256" spans="4:4" customFormat="1" ht="15">
      <c r="D256" s="235" t="s">
        <v>614</v>
      </c>
    </row>
    <row r="257" spans="4:4" customFormat="1" ht="15">
      <c r="D257" s="235" t="s">
        <v>615</v>
      </c>
    </row>
    <row r="258" spans="4:4" customFormat="1" ht="15">
      <c r="D258" s="235" t="s">
        <v>600</v>
      </c>
    </row>
    <row r="259" spans="4:4" customFormat="1" ht="15">
      <c r="D259" s="235" t="s">
        <v>601</v>
      </c>
    </row>
    <row r="260" spans="4:4" customFormat="1" ht="15">
      <c r="D260" s="235" t="s">
        <v>616</v>
      </c>
    </row>
    <row r="261" spans="4:4" customFormat="1" ht="15">
      <c r="D261" s="235" t="s">
        <v>617</v>
      </c>
    </row>
    <row r="262" spans="4:4" customFormat="1" ht="15">
      <c r="D262" s="235" t="s">
        <v>618</v>
      </c>
    </row>
    <row r="263" spans="4:4" customFormat="1" ht="15">
      <c r="D263" s="235" t="s">
        <v>600</v>
      </c>
    </row>
    <row r="264" spans="4:4" customFormat="1" ht="15">
      <c r="D264" s="235" t="s">
        <v>601</v>
      </c>
    </row>
    <row r="265" spans="4:4" customFormat="1" ht="15">
      <c r="D265" s="235" t="s">
        <v>619</v>
      </c>
    </row>
    <row r="266" spans="4:4" customFormat="1" ht="15">
      <c r="D266" s="235" t="s">
        <v>620</v>
      </c>
    </row>
    <row r="267" spans="4:4" customFormat="1" ht="15">
      <c r="D267" s="235" t="s">
        <v>621</v>
      </c>
    </row>
    <row r="268" spans="4:4" customFormat="1" ht="15">
      <c r="D268" s="235" t="s">
        <v>600</v>
      </c>
    </row>
    <row r="269" spans="4:4" customFormat="1" ht="15">
      <c r="D269" s="235" t="s">
        <v>601</v>
      </c>
    </row>
    <row r="270" spans="4:4" customFormat="1" ht="15">
      <c r="D270" s="235" t="s">
        <v>622</v>
      </c>
    </row>
    <row r="271" spans="4:4" customFormat="1" ht="15">
      <c r="D271" s="235" t="s">
        <v>623</v>
      </c>
    </row>
    <row r="272" spans="4:4" customFormat="1" ht="15">
      <c r="D272" s="235" t="s">
        <v>624</v>
      </c>
    </row>
    <row r="273" spans="3:12" customFormat="1" ht="15">
      <c r="D273" s="235" t="s">
        <v>600</v>
      </c>
    </row>
    <row r="274" spans="3:12" customFormat="1" ht="15">
      <c r="D274" s="235" t="s">
        <v>601</v>
      </c>
    </row>
    <row r="275" spans="3:12" customFormat="1" ht="15">
      <c r="D275" s="235" t="s">
        <v>601</v>
      </c>
    </row>
    <row r="276" spans="3:12" customFormat="1" ht="15">
      <c r="D276" s="235" t="s">
        <v>602</v>
      </c>
    </row>
    <row r="277" spans="3:12" customFormat="1" ht="15">
      <c r="D277" s="235" t="s">
        <v>602</v>
      </c>
    </row>
    <row r="278" spans="3:12" customFormat="1"/>
    <row r="279" spans="3:12" customFormat="1" ht="15">
      <c r="C279" s="231" t="s">
        <v>634</v>
      </c>
      <c r="F279" s="232" t="s">
        <v>588</v>
      </c>
      <c r="G279" s="233" t="s">
        <v>635</v>
      </c>
      <c r="K279" s="43"/>
      <c r="L279" s="43"/>
    </row>
    <row r="280" spans="3:12" customFormat="1" ht="15">
      <c r="C280" s="231" t="s">
        <v>636</v>
      </c>
      <c r="F280" s="232" t="s">
        <v>588</v>
      </c>
      <c r="G280" s="233" t="s">
        <v>637</v>
      </c>
      <c r="K280" s="43"/>
      <c r="L280" s="43"/>
    </row>
    <row r="281" spans="3:12" customFormat="1" ht="15">
      <c r="D281" s="235" t="s">
        <v>590</v>
      </c>
    </row>
    <row r="282" spans="3:12" customFormat="1"/>
    <row r="283" spans="3:12" customFormat="1" ht="15">
      <c r="D283" s="235" t="s">
        <v>591</v>
      </c>
    </row>
    <row r="284" spans="3:12" customFormat="1"/>
    <row r="285" spans="3:12" customFormat="1" ht="15">
      <c r="D285" s="235" t="s">
        <v>592</v>
      </c>
    </row>
    <row r="286" spans="3:12" customFormat="1" ht="15">
      <c r="D286" s="235" t="s">
        <v>593</v>
      </c>
    </row>
    <row r="287" spans="3:12" customFormat="1"/>
    <row r="288" spans="3:12" customFormat="1" ht="15">
      <c r="D288" s="235" t="s">
        <v>594</v>
      </c>
    </row>
    <row r="289" spans="4:4" customFormat="1" ht="15">
      <c r="D289" s="235" t="s">
        <v>595</v>
      </c>
    </row>
    <row r="290" spans="4:4" customFormat="1" ht="15">
      <c r="D290" s="235" t="s">
        <v>596</v>
      </c>
    </row>
    <row r="291" spans="4:4" customFormat="1" ht="15">
      <c r="D291" s="235" t="s">
        <v>597</v>
      </c>
    </row>
    <row r="292" spans="4:4" customFormat="1" ht="15">
      <c r="D292" s="235" t="s">
        <v>598</v>
      </c>
    </row>
    <row r="293" spans="4:4" customFormat="1" ht="15">
      <c r="D293" s="235" t="s">
        <v>599</v>
      </c>
    </row>
    <row r="294" spans="4:4" customFormat="1" ht="15">
      <c r="D294" s="235" t="s">
        <v>600</v>
      </c>
    </row>
    <row r="295" spans="4:4" customFormat="1" ht="15">
      <c r="D295" s="235" t="s">
        <v>601</v>
      </c>
    </row>
    <row r="296" spans="4:4" customFormat="1" ht="15">
      <c r="D296" s="235" t="s">
        <v>601</v>
      </c>
    </row>
    <row r="297" spans="4:4" customFormat="1" ht="15">
      <c r="D297" s="235" t="s">
        <v>602</v>
      </c>
    </row>
    <row r="298" spans="4:4" customFormat="1" ht="15">
      <c r="D298" s="235" t="s">
        <v>602</v>
      </c>
    </row>
    <row r="299" spans="4:4" customFormat="1"/>
    <row r="300" spans="4:4" customFormat="1" ht="15">
      <c r="D300" s="235" t="s">
        <v>603</v>
      </c>
    </row>
    <row r="301" spans="4:4" customFormat="1"/>
    <row r="302" spans="4:4" customFormat="1" ht="15">
      <c r="D302" s="235" t="s">
        <v>604</v>
      </c>
    </row>
    <row r="303" spans="4:4" customFormat="1"/>
    <row r="304" spans="4:4" customFormat="1" ht="15">
      <c r="D304" s="235" t="s">
        <v>594</v>
      </c>
    </row>
    <row r="305" spans="4:4" customFormat="1" ht="15">
      <c r="D305" s="235" t="s">
        <v>595</v>
      </c>
    </row>
    <row r="306" spans="4:4" customFormat="1" ht="15">
      <c r="D306" s="235" t="s">
        <v>596</v>
      </c>
    </row>
    <row r="307" spans="4:4" customFormat="1" ht="15">
      <c r="D307" s="235" t="s">
        <v>597</v>
      </c>
    </row>
    <row r="308" spans="4:4" customFormat="1" ht="15">
      <c r="D308" s="235" t="s">
        <v>598</v>
      </c>
    </row>
    <row r="309" spans="4:4" customFormat="1" ht="15">
      <c r="D309" s="235" t="s">
        <v>599</v>
      </c>
    </row>
    <row r="310" spans="4:4" customFormat="1" ht="15">
      <c r="D310" s="235" t="s">
        <v>600</v>
      </c>
    </row>
    <row r="311" spans="4:4" customFormat="1" ht="15">
      <c r="D311" s="235" t="s">
        <v>601</v>
      </c>
    </row>
    <row r="312" spans="4:4" customFormat="1" ht="15">
      <c r="D312" s="235" t="s">
        <v>601</v>
      </c>
    </row>
    <row r="313" spans="4:4" customFormat="1" ht="15">
      <c r="D313" s="235" t="s">
        <v>602</v>
      </c>
    </row>
    <row r="314" spans="4:4" customFormat="1" ht="15">
      <c r="D314" s="235" t="s">
        <v>602</v>
      </c>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type="list" operator="equal" allowBlank="1" showErrorMessage="1" sqref="I10:I12" xr:uid="{6E190E16-1AEF-46DD-962E-5C33E59C8BF5}">
      <formula1>"NOT RUN,PENDING,PASSED,FAILED"</formula1>
      <formula2>0</formula2>
    </dataValidation>
    <dataValidation operator="equal" allowBlank="1" showErrorMessage="1" sqref="J7:L8 AMS9 ACW9 TA9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AWO9 L10:L12 J10:J12" xr:uid="{64E827F3-F3C5-4C12-9B32-4F47CC8DB22F}">
      <formula1>0</formula1>
      <formula2>0</formula2>
    </dataValidation>
  </dataValidations>
  <hyperlinks>
    <hyperlink ref="H6" location="Summary!A1" display="&lt;&lt; Back" xr:uid="{4AC2CC28-D191-4FA5-B6C9-D16F0A7C49D3}"/>
    <hyperlink ref="D18" r:id="rId1" xr:uid="{8144149E-479B-42BF-9C44-AF076B9BD5B0}"/>
    <hyperlink ref="D54" r:id="rId2" xr:uid="{29B87BFF-D3D2-408C-A45D-CAC2C8E4B379}"/>
    <hyperlink ref="D61" r:id="rId3" xr:uid="{CB45BB04-E6C0-4220-A31F-DF12DC0E4404}"/>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28234-61C1-4F3D-A882-3125207DD0CD}">
  <dimension ref="B1:L12"/>
  <sheetViews>
    <sheetView zoomScale="85" zoomScaleNormal="85" workbookViewId="0">
      <selection activeCell="F10" sqref="F10"/>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15.85546875" style="44" customWidth="1"/>
    <col min="9" max="9" width="12" style="43" customWidth="1"/>
    <col min="10" max="10" width="15.42578125" style="43" customWidth="1"/>
    <col min="11" max="11" width="30.710937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44502</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ht="14.25" customHeight="1">
      <c r="B9" s="65" t="s">
        <v>286</v>
      </c>
      <c r="C9" s="102"/>
      <c r="D9" s="103"/>
      <c r="E9" s="60"/>
      <c r="F9" s="60"/>
      <c r="G9" s="60"/>
      <c r="H9" s="262"/>
      <c r="I9" s="262"/>
      <c r="J9" s="262"/>
      <c r="K9" s="262"/>
      <c r="L9" s="262"/>
    </row>
    <row r="10" spans="2:12" s="82" customFormat="1" ht="165.75" customHeight="1">
      <c r="B10" s="64">
        <v>1</v>
      </c>
      <c r="C10" s="91" t="s">
        <v>378</v>
      </c>
      <c r="D10" s="92" t="s">
        <v>287</v>
      </c>
      <c r="E10" s="77" t="s">
        <v>314</v>
      </c>
      <c r="F10" s="68" t="s">
        <v>315</v>
      </c>
      <c r="G10" s="68" t="s">
        <v>324</v>
      </c>
      <c r="H10" s="79"/>
      <c r="I10" s="80" t="s">
        <v>437</v>
      </c>
      <c r="J10" s="186">
        <v>44502</v>
      </c>
      <c r="K10" s="84"/>
      <c r="L10" s="59"/>
    </row>
    <row r="11" spans="2:12" s="82" customFormat="1" ht="87" customHeight="1">
      <c r="B11" s="64">
        <v>2</v>
      </c>
      <c r="C11" s="91" t="s">
        <v>379</v>
      </c>
      <c r="D11" s="92" t="s">
        <v>288</v>
      </c>
      <c r="E11" s="93" t="s">
        <v>314</v>
      </c>
      <c r="F11" s="76" t="s">
        <v>316</v>
      </c>
      <c r="G11" s="76" t="s">
        <v>323</v>
      </c>
      <c r="H11" s="79"/>
      <c r="I11" s="80" t="s">
        <v>437</v>
      </c>
      <c r="J11" s="186">
        <v>44502</v>
      </c>
      <c r="K11" s="84"/>
      <c r="L11" s="59"/>
    </row>
    <row r="12" spans="2:12" s="82" customFormat="1" ht="69.95" customHeight="1">
      <c r="B12" s="64"/>
      <c r="C12" s="91"/>
      <c r="D12" s="76"/>
      <c r="E12" s="77"/>
      <c r="F12" s="78"/>
      <c r="G12" s="76"/>
      <c r="H12" s="79"/>
      <c r="I12" s="80"/>
      <c r="J12" s="59"/>
      <c r="K12" s="84"/>
      <c r="L12" s="59"/>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operator="equal" allowBlank="1" showErrorMessage="1" sqref="J7:L8 AWO9 AMS9 ACW9 TA9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L10:L12 J10:J12" xr:uid="{4795FAD4-DE0B-4D4B-90DD-F3DC7EC14AFF}">
      <formula1>0</formula1>
      <formula2>0</formula2>
    </dataValidation>
    <dataValidation type="list" operator="equal" allowBlank="1" showErrorMessage="1" sqref="I10:I12" xr:uid="{DBB2BD7B-03E6-4BB1-872F-A6B024437F61}">
      <formula1>"NOT RUN,PENDING,PASSED,FAILED"</formula1>
      <formula2>0</formula2>
    </dataValidation>
  </dataValidations>
  <hyperlinks>
    <hyperlink ref="H6" location="Summary!A1" display="&lt;&lt; Back" xr:uid="{8892398E-5985-4DDD-9A56-D00C05BA25AB}"/>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BB8D2-917F-414D-9460-A14D76FCDF3E}">
  <dimension ref="B1:L12"/>
  <sheetViews>
    <sheetView zoomScale="85" zoomScaleNormal="85" workbookViewId="0">
      <selection activeCell="D3" sqref="D3"/>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11.42578125" style="44" customWidth="1"/>
    <col min="9" max="9" width="12" style="43" customWidth="1"/>
    <col min="10" max="10" width="14.7109375" style="44" customWidth="1"/>
    <col min="11" max="11" width="11.7109375" style="43" customWidth="1"/>
    <col min="12" max="12" width="37.4257812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44502</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ht="14.25" customHeight="1">
      <c r="B9" s="65" t="s">
        <v>291</v>
      </c>
      <c r="C9" s="102"/>
      <c r="D9" s="103"/>
      <c r="E9" s="60"/>
      <c r="F9" s="60"/>
      <c r="G9" s="60"/>
      <c r="H9" s="262"/>
      <c r="I9" s="262"/>
      <c r="J9" s="262"/>
      <c r="K9" s="262"/>
      <c r="L9" s="262"/>
    </row>
    <row r="10" spans="2:12" s="82" customFormat="1" ht="395.25" customHeight="1">
      <c r="B10" s="64">
        <v>1</v>
      </c>
      <c r="C10" s="91" t="s">
        <v>380</v>
      </c>
      <c r="D10" s="92" t="s">
        <v>289</v>
      </c>
      <c r="E10" s="77" t="s">
        <v>317</v>
      </c>
      <c r="F10" s="68" t="s">
        <v>318</v>
      </c>
      <c r="G10" s="68" t="s">
        <v>439</v>
      </c>
      <c r="H10" s="79"/>
      <c r="I10" s="80" t="s">
        <v>437</v>
      </c>
      <c r="J10" s="186">
        <v>44502</v>
      </c>
      <c r="K10" s="187" t="s">
        <v>438</v>
      </c>
      <c r="L10" s="108" t="s">
        <v>438</v>
      </c>
    </row>
    <row r="11" spans="2:12" s="82" customFormat="1" ht="25.5">
      <c r="B11" s="64">
        <v>2</v>
      </c>
      <c r="C11" s="91" t="s">
        <v>381</v>
      </c>
      <c r="D11" s="92" t="s">
        <v>290</v>
      </c>
      <c r="E11" s="93" t="s">
        <v>317</v>
      </c>
      <c r="F11" s="76" t="s">
        <v>312</v>
      </c>
      <c r="G11" s="68" t="s">
        <v>292</v>
      </c>
      <c r="H11" s="79"/>
      <c r="I11" s="80" t="s">
        <v>437</v>
      </c>
      <c r="J11" s="186">
        <v>44502</v>
      </c>
      <c r="K11" s="184"/>
      <c r="L11" s="59"/>
    </row>
    <row r="12" spans="2:12" s="82" customFormat="1" ht="69.95" customHeight="1">
      <c r="B12" s="64"/>
      <c r="C12" s="91"/>
      <c r="D12" s="76"/>
      <c r="E12" s="77"/>
      <c r="F12" s="78"/>
      <c r="G12" s="76"/>
      <c r="H12" s="79"/>
      <c r="I12" s="80"/>
      <c r="J12" s="59"/>
      <c r="K12" s="84"/>
      <c r="L12" s="59"/>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type="list" operator="equal" allowBlank="1" showErrorMessage="1" sqref="I10:I12" xr:uid="{A2809D92-FDAD-4F3E-B113-6CED930648D9}">
      <formula1>"NOT RUN,PENDING,PASSED,FAILED"</formula1>
      <formula2>0</formula2>
    </dataValidation>
    <dataValidation operator="equal" allowBlank="1" showErrorMessage="1" sqref="J7:L8 BGK9 AWO9 AMS9 ACW9 TA9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L10:L12 J10:J12" xr:uid="{F05D441F-8A36-4E14-8B2B-D4B702AEFB23}">
      <formula1>0</formula1>
      <formula2>0</formula2>
    </dataValidation>
  </dataValidations>
  <hyperlinks>
    <hyperlink ref="H6" location="Summary!A1" display="&lt;&lt; Back" xr:uid="{F5BB9D78-4945-4250-BC8D-CE1BA096E444}"/>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8A88-A95D-4943-BF8E-B78EF7E155C8}">
  <dimension ref="B1:V158"/>
  <sheetViews>
    <sheetView zoomScale="85" zoomScaleNormal="85" workbookViewId="0">
      <selection activeCell="A19" sqref="A19:XFD19"/>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40.140625" style="44" customWidth="1"/>
    <col min="6" max="6" width="70.5703125" style="43" customWidth="1"/>
    <col min="7" max="7" width="48.5703125" style="43" customWidth="1"/>
    <col min="8" max="8" width="14.42578125" style="44" customWidth="1"/>
    <col min="9" max="9" width="12" style="43" customWidth="1"/>
    <col min="10" max="10" width="13" style="43" customWidth="1"/>
    <col min="11" max="11" width="20.4257812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v>44502</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ht="14.25" customHeight="1">
      <c r="B9" s="101" t="s">
        <v>293</v>
      </c>
      <c r="C9" s="102"/>
      <c r="D9" s="103"/>
      <c r="E9" s="60"/>
      <c r="F9" s="60"/>
      <c r="G9" s="60"/>
      <c r="H9" s="262"/>
      <c r="I9" s="262"/>
      <c r="J9" s="262"/>
      <c r="K9" s="262"/>
      <c r="L9" s="262"/>
    </row>
    <row r="10" spans="2:12" s="82" customFormat="1" ht="56.25" customHeight="1">
      <c r="B10" s="150">
        <v>1</v>
      </c>
      <c r="C10" s="150" t="s">
        <v>382</v>
      </c>
      <c r="D10" s="92" t="s">
        <v>496</v>
      </c>
      <c r="E10" s="83" t="s">
        <v>638</v>
      </c>
      <c r="F10" s="76" t="s">
        <v>672</v>
      </c>
      <c r="G10" s="76" t="s">
        <v>673</v>
      </c>
      <c r="H10" s="81"/>
      <c r="I10" s="110" t="s">
        <v>437</v>
      </c>
      <c r="J10" s="228">
        <v>44502</v>
      </c>
      <c r="K10" s="229"/>
      <c r="L10" s="111"/>
    </row>
    <row r="11" spans="2:12" s="82" customFormat="1" ht="55.5" customHeight="1">
      <c r="B11" s="149">
        <v>2</v>
      </c>
      <c r="C11" s="150" t="s">
        <v>383</v>
      </c>
      <c r="D11" s="148" t="s">
        <v>497</v>
      </c>
      <c r="E11" s="83" t="s">
        <v>498</v>
      </c>
      <c r="F11" s="76" t="s">
        <v>500</v>
      </c>
      <c r="G11" s="76" t="s">
        <v>499</v>
      </c>
      <c r="H11" s="81"/>
      <c r="I11" s="110" t="s">
        <v>437</v>
      </c>
      <c r="J11" s="228">
        <v>44502</v>
      </c>
      <c r="K11" s="229"/>
      <c r="L11" s="111"/>
    </row>
    <row r="12" spans="2:12" s="82" customFormat="1" ht="25.5">
      <c r="B12" s="151">
        <v>3</v>
      </c>
      <c r="C12" s="151" t="s">
        <v>384</v>
      </c>
      <c r="D12" s="145" t="s">
        <v>327</v>
      </c>
      <c r="E12" s="216" t="s">
        <v>319</v>
      </c>
      <c r="F12" s="68" t="s">
        <v>329</v>
      </c>
      <c r="G12" s="76" t="s">
        <v>330</v>
      </c>
      <c r="H12" s="81"/>
      <c r="I12" s="147" t="s">
        <v>437</v>
      </c>
      <c r="J12" s="228">
        <v>44502</v>
      </c>
      <c r="K12" s="229"/>
      <c r="L12" s="111"/>
    </row>
    <row r="13" spans="2:12" s="82" customFormat="1" ht="25.5" customHeight="1">
      <c r="B13" s="230">
        <v>4</v>
      </c>
      <c r="C13" s="230" t="s">
        <v>385</v>
      </c>
      <c r="D13" s="76" t="s">
        <v>328</v>
      </c>
      <c r="E13" s="83" t="s">
        <v>319</v>
      </c>
      <c r="F13" s="68" t="s">
        <v>331</v>
      </c>
      <c r="G13" s="76" t="s">
        <v>332</v>
      </c>
      <c r="H13" s="81"/>
      <c r="I13" s="147" t="s">
        <v>437</v>
      </c>
      <c r="J13" s="228">
        <v>44502</v>
      </c>
      <c r="K13" s="229"/>
      <c r="L13" s="111"/>
    </row>
    <row r="14" spans="2:12" s="82" customFormat="1" ht="96" customHeight="1">
      <c r="B14" s="150">
        <v>5</v>
      </c>
      <c r="C14" s="150" t="s">
        <v>495</v>
      </c>
      <c r="D14" s="92" t="s">
        <v>294</v>
      </c>
      <c r="E14" s="109" t="s">
        <v>319</v>
      </c>
      <c r="F14" s="68" t="s">
        <v>325</v>
      </c>
      <c r="G14" s="76" t="s">
        <v>326</v>
      </c>
      <c r="H14" s="81"/>
      <c r="I14" s="110" t="s">
        <v>437</v>
      </c>
      <c r="J14" s="228">
        <v>44502</v>
      </c>
      <c r="K14" s="229"/>
      <c r="L14" s="111"/>
    </row>
    <row r="15" spans="2:12" s="82" customFormat="1" ht="69.95" customHeight="1">
      <c r="B15" s="57"/>
      <c r="C15" s="64"/>
      <c r="D15" s="76"/>
      <c r="E15" s="77"/>
      <c r="F15" s="78"/>
      <c r="G15" s="76"/>
      <c r="H15" s="79"/>
      <c r="I15" s="80"/>
      <c r="J15" s="59"/>
      <c r="K15" s="84"/>
      <c r="L15" s="59"/>
    </row>
    <row r="19" spans="2:3" ht="25.5">
      <c r="C19" s="238" t="s">
        <v>674</v>
      </c>
    </row>
    <row r="21" spans="2:3" customFormat="1" ht="15">
      <c r="B21" s="236" t="s">
        <v>642</v>
      </c>
    </row>
    <row r="22" spans="2:3" customFormat="1"/>
    <row r="23" spans="2:3" customFormat="1" ht="15">
      <c r="B23" s="237" t="s">
        <v>643</v>
      </c>
    </row>
    <row r="24" spans="2:3" customFormat="1"/>
    <row r="25" spans="2:3" customFormat="1"/>
    <row r="26" spans="2:3" customFormat="1"/>
    <row r="27" spans="2:3" customFormat="1"/>
    <row r="28" spans="2:3" customFormat="1"/>
    <row r="29" spans="2:3" customFormat="1"/>
    <row r="30" spans="2:3" customFormat="1"/>
    <row r="31" spans="2:3" customFormat="1"/>
    <row r="32" spans="2:3" customFormat="1"/>
    <row r="33" spans="2:11" customFormat="1"/>
    <row r="34" spans="2:11" customFormat="1" ht="15">
      <c r="B34" s="237" t="s">
        <v>644</v>
      </c>
    </row>
    <row r="35" spans="2:11" customFormat="1"/>
    <row r="36" spans="2:11" customFormat="1"/>
    <row r="37" spans="2:11" customFormat="1"/>
    <row r="38" spans="2:11" customFormat="1"/>
    <row r="39" spans="2:11" customFormat="1"/>
    <row r="40" spans="2:11" customFormat="1"/>
    <row r="41" spans="2:11" customFormat="1"/>
    <row r="42" spans="2:11" customFormat="1"/>
    <row r="43" spans="2:11" customFormat="1"/>
    <row r="44" spans="2:11" customFormat="1"/>
    <row r="45" spans="2:11" customFormat="1" ht="15">
      <c r="B45" s="237" t="s">
        <v>645</v>
      </c>
    </row>
    <row r="46" spans="2:11" customFormat="1"/>
    <row r="47" spans="2:11" customFormat="1" ht="15">
      <c r="B47" s="236" t="s">
        <v>646</v>
      </c>
      <c r="E47" s="236" t="s">
        <v>647</v>
      </c>
      <c r="K47" s="43"/>
    </row>
    <row r="48" spans="2:11" customFormat="1">
      <c r="C48" t="s">
        <v>648</v>
      </c>
    </row>
    <row r="49" spans="3:3" customFormat="1">
      <c r="C49" t="s">
        <v>649</v>
      </c>
    </row>
    <row r="50" spans="3:3" customFormat="1">
      <c r="C50" t="s">
        <v>650</v>
      </c>
    </row>
    <row r="51" spans="3:3" customFormat="1">
      <c r="C51" t="s">
        <v>651</v>
      </c>
    </row>
    <row r="52" spans="3:3" customFormat="1">
      <c r="C52" t="s">
        <v>652</v>
      </c>
    </row>
    <row r="53" spans="3:3" customFormat="1">
      <c r="C53" t="s">
        <v>653</v>
      </c>
    </row>
    <row r="54" spans="3:3" customFormat="1">
      <c r="C54" t="s">
        <v>654</v>
      </c>
    </row>
    <row r="55" spans="3:3" customFormat="1">
      <c r="C55" t="s">
        <v>655</v>
      </c>
    </row>
    <row r="56" spans="3:3" customFormat="1">
      <c r="C56" t="s">
        <v>656</v>
      </c>
    </row>
    <row r="57" spans="3:3" customFormat="1">
      <c r="C57" t="s">
        <v>657</v>
      </c>
    </row>
    <row r="58" spans="3:3" customFormat="1">
      <c r="C58" t="s">
        <v>658</v>
      </c>
    </row>
    <row r="59" spans="3:3" customFormat="1">
      <c r="C59" t="s">
        <v>659</v>
      </c>
    </row>
    <row r="60" spans="3:3" customFormat="1"/>
    <row r="61" spans="3:3" customFormat="1"/>
    <row r="62" spans="3:3" customFormat="1"/>
    <row r="63" spans="3:3" customFormat="1"/>
    <row r="64" spans="3:3" customFormat="1"/>
    <row r="65" spans="2:22" customFormat="1"/>
    <row r="66" spans="2:22" customFormat="1"/>
    <row r="67" spans="2:22" customFormat="1" ht="15">
      <c r="B67" s="237" t="s">
        <v>660</v>
      </c>
    </row>
    <row r="68" spans="2:22" customFormat="1">
      <c r="B68" t="s">
        <v>661</v>
      </c>
    </row>
    <row r="69" spans="2:22" customFormat="1"/>
    <row r="70" spans="2:22" customFormat="1">
      <c r="B70" t="s">
        <v>662</v>
      </c>
      <c r="E70" t="s">
        <v>663</v>
      </c>
      <c r="F70" t="s">
        <v>664</v>
      </c>
      <c r="G70" t="s">
        <v>665</v>
      </c>
      <c r="H70" t="s">
        <v>666</v>
      </c>
      <c r="L70" s="43"/>
      <c r="Q70" s="43"/>
      <c r="V70" s="43"/>
    </row>
    <row r="71" spans="2:22" customFormat="1"/>
    <row r="72" spans="2:22" customFormat="1"/>
    <row r="73" spans="2:22" customFormat="1"/>
    <row r="74" spans="2:22" customFormat="1"/>
    <row r="75" spans="2:22" customFormat="1"/>
    <row r="76" spans="2:22" customFormat="1"/>
    <row r="77" spans="2:22" customFormat="1"/>
    <row r="78" spans="2:22" customFormat="1"/>
    <row r="79" spans="2:22" customFormat="1"/>
    <row r="80" spans="2:22" customFormat="1"/>
    <row r="81" spans="2:3" customFormat="1"/>
    <row r="82" spans="2:3" customFormat="1"/>
    <row r="83" spans="2:3" customFormat="1"/>
    <row r="84" spans="2:3" customFormat="1"/>
    <row r="85" spans="2:3" customFormat="1"/>
    <row r="86" spans="2:3" customFormat="1"/>
    <row r="93" spans="2:3" ht="25.5">
      <c r="C93" s="238" t="s">
        <v>675</v>
      </c>
    </row>
    <row r="95" spans="2:3" customFormat="1" ht="15">
      <c r="B95" s="236" t="s">
        <v>667</v>
      </c>
    </row>
    <row r="96" spans="2:3" customFormat="1"/>
    <row r="97" spans="2:11" customFormat="1" ht="15">
      <c r="B97" s="237" t="s">
        <v>643</v>
      </c>
    </row>
    <row r="98" spans="2:11" customFormat="1"/>
    <row r="99" spans="2:11" customFormat="1"/>
    <row r="100" spans="2:11" customFormat="1"/>
    <row r="101" spans="2:11" customFormat="1"/>
    <row r="102" spans="2:11" customFormat="1"/>
    <row r="103" spans="2:11" customFormat="1"/>
    <row r="104" spans="2:11" customFormat="1"/>
    <row r="105" spans="2:11" customFormat="1"/>
    <row r="106" spans="2:11" customFormat="1"/>
    <row r="107" spans="2:11" customFormat="1"/>
    <row r="108" spans="2:11" customFormat="1" ht="15">
      <c r="B108" s="237" t="s">
        <v>668</v>
      </c>
    </row>
    <row r="109" spans="2:11" customFormat="1"/>
    <row r="110" spans="2:11" customFormat="1" ht="15">
      <c r="B110" s="236" t="s">
        <v>646</v>
      </c>
      <c r="E110" s="236" t="s">
        <v>647</v>
      </c>
      <c r="K110" s="43"/>
    </row>
    <row r="111" spans="2:11" customFormat="1">
      <c r="C111" t="s">
        <v>648</v>
      </c>
    </row>
    <row r="112" spans="2:11" customFormat="1">
      <c r="C112" t="s">
        <v>649</v>
      </c>
    </row>
    <row r="113" spans="3:3" customFormat="1">
      <c r="C113" t="s">
        <v>650</v>
      </c>
    </row>
    <row r="114" spans="3:3" customFormat="1">
      <c r="C114" t="s">
        <v>651</v>
      </c>
    </row>
    <row r="115" spans="3:3" customFormat="1">
      <c r="C115" t="s">
        <v>652</v>
      </c>
    </row>
    <row r="116" spans="3:3" customFormat="1">
      <c r="C116" t="s">
        <v>669</v>
      </c>
    </row>
    <row r="117" spans="3:3" customFormat="1">
      <c r="C117" t="s">
        <v>670</v>
      </c>
    </row>
    <row r="118" spans="3:3" customFormat="1">
      <c r="C118" t="s">
        <v>655</v>
      </c>
    </row>
    <row r="119" spans="3:3" customFormat="1">
      <c r="C119" t="s">
        <v>656</v>
      </c>
    </row>
    <row r="120" spans="3:3" customFormat="1">
      <c r="C120" t="s">
        <v>657</v>
      </c>
    </row>
    <row r="121" spans="3:3" customFormat="1">
      <c r="C121" t="s">
        <v>658</v>
      </c>
    </row>
    <row r="122" spans="3:3" customFormat="1">
      <c r="C122" t="s">
        <v>659</v>
      </c>
    </row>
    <row r="123" spans="3:3" customFormat="1"/>
    <row r="124" spans="3:3" customFormat="1"/>
    <row r="125" spans="3:3" customFormat="1"/>
    <row r="126" spans="3:3" customFormat="1"/>
    <row r="127" spans="3:3" customFormat="1"/>
    <row r="128" spans="3:3" customFormat="1"/>
    <row r="129" spans="2:22" customFormat="1" ht="15">
      <c r="B129" s="237" t="s">
        <v>671</v>
      </c>
    </row>
    <row r="130" spans="2:22" customFormat="1"/>
    <row r="131" spans="2:22" customFormat="1"/>
    <row r="132" spans="2:22" customFormat="1"/>
    <row r="133" spans="2:22" customFormat="1"/>
    <row r="134" spans="2:22" customFormat="1"/>
    <row r="135" spans="2:22" customFormat="1"/>
    <row r="136" spans="2:22" customFormat="1"/>
    <row r="137" spans="2:22" customFormat="1"/>
    <row r="138" spans="2:22" customFormat="1"/>
    <row r="139" spans="2:22" customFormat="1"/>
    <row r="140" spans="2:22" customFormat="1" ht="15">
      <c r="B140" s="237" t="s">
        <v>660</v>
      </c>
    </row>
    <row r="141" spans="2:22" customFormat="1">
      <c r="B141" t="s">
        <v>661</v>
      </c>
    </row>
    <row r="142" spans="2:22" customFormat="1">
      <c r="E142" t="s">
        <v>663</v>
      </c>
      <c r="F142" t="s">
        <v>664</v>
      </c>
      <c r="G142" t="s">
        <v>665</v>
      </c>
      <c r="H142" t="s">
        <v>666</v>
      </c>
    </row>
    <row r="143" spans="2:22" customFormat="1">
      <c r="B143" t="s">
        <v>662</v>
      </c>
      <c r="G143" s="43"/>
      <c r="L143" s="43"/>
      <c r="Q143" s="43"/>
      <c r="V143" s="43"/>
    </row>
    <row r="144" spans="2:22" customFormat="1">
      <c r="E144" s="44"/>
    </row>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sheetData>
  <mergeCells count="11">
    <mergeCell ref="B7:B8"/>
    <mergeCell ref="C7:C8"/>
    <mergeCell ref="D7:D8"/>
    <mergeCell ref="E7:E8"/>
    <mergeCell ref="F7:F8"/>
    <mergeCell ref="H7:H8"/>
    <mergeCell ref="K7:K8"/>
    <mergeCell ref="L7:L8"/>
    <mergeCell ref="H9:L9"/>
    <mergeCell ref="G7:G8"/>
    <mergeCell ref="J7:J8"/>
  </mergeCells>
  <phoneticPr fontId="39" type="noConversion"/>
  <dataValidations count="2">
    <dataValidation operator="equal" allowBlank="1" showErrorMessage="1" sqref="J7:L8 BGK9 AWO9 AMS9 ACW9 TA9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L10:L15 J10:J15" xr:uid="{8B90ACE2-6B2B-46E5-8311-A7D9A44FAF66}">
      <formula1>0</formula1>
      <formula2>0</formula2>
    </dataValidation>
    <dataValidation type="list" operator="equal" allowBlank="1" showErrorMessage="1" sqref="I10:I15" xr:uid="{DBCAF21A-2847-473E-9598-85CD71EBE10B}">
      <formula1>"NOT RUN,PENDING,PASSED,FAILED"</formula1>
      <formula2>0</formula2>
    </dataValidation>
  </dataValidations>
  <hyperlinks>
    <hyperlink ref="H6" location="Summary!A1" display="&lt;&lt; Back" xr:uid="{97BBEA62-BF5C-4F07-A5B6-AD37A295F773}"/>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7B09-8175-4B8E-AC80-F74F93CF6789}">
  <dimension ref="B1:L21"/>
  <sheetViews>
    <sheetView zoomScale="85" zoomScaleNormal="85" workbookViewId="0">
      <selection activeCell="F3" sqref="F3"/>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37.85546875" style="44" customWidth="1"/>
    <col min="6" max="6" width="70.5703125" style="43" customWidth="1"/>
    <col min="7" max="7" width="48.5703125" style="43" customWidth="1"/>
    <col min="8" max="8" width="13.5703125" style="44" customWidth="1"/>
    <col min="9" max="9" width="12" style="43" customWidth="1"/>
    <col min="10" max="10" width="15" style="43" customWidth="1"/>
    <col min="11" max="11" width="24.4257812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t="s">
        <v>581</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ht="14.25" customHeight="1">
      <c r="B9" s="65" t="s">
        <v>338</v>
      </c>
      <c r="C9" s="102"/>
      <c r="D9" s="103"/>
      <c r="E9" s="60"/>
      <c r="F9" s="60"/>
      <c r="G9" s="60"/>
      <c r="H9" s="262"/>
      <c r="I9" s="262"/>
      <c r="J9" s="262"/>
      <c r="K9" s="262"/>
      <c r="L9" s="262"/>
    </row>
    <row r="10" spans="2:12" s="82" customFormat="1" ht="142.5" customHeight="1">
      <c r="B10" s="230">
        <v>1</v>
      </c>
      <c r="C10" s="150" t="s">
        <v>386</v>
      </c>
      <c r="D10" s="92" t="s">
        <v>501</v>
      </c>
      <c r="E10" s="83" t="s">
        <v>341</v>
      </c>
      <c r="F10" s="68" t="s">
        <v>344</v>
      </c>
      <c r="G10" s="76" t="s">
        <v>342</v>
      </c>
      <c r="H10" s="81"/>
      <c r="I10" s="110" t="s">
        <v>437</v>
      </c>
      <c r="J10" s="228" t="s">
        <v>581</v>
      </c>
      <c r="K10" s="229"/>
      <c r="L10" s="111"/>
    </row>
    <row r="11" spans="2:12" s="82" customFormat="1" ht="44.25" customHeight="1">
      <c r="B11" s="285">
        <v>2</v>
      </c>
      <c r="C11" s="285" t="s">
        <v>387</v>
      </c>
      <c r="D11" s="285" t="s">
        <v>502</v>
      </c>
      <c r="E11" s="288" t="s">
        <v>341</v>
      </c>
      <c r="F11" s="76" t="s">
        <v>345</v>
      </c>
      <c r="G11" s="76" t="s">
        <v>343</v>
      </c>
      <c r="H11" s="81"/>
      <c r="I11" s="273" t="s">
        <v>437</v>
      </c>
      <c r="J11" s="228" t="s">
        <v>581</v>
      </c>
      <c r="K11" s="229"/>
      <c r="L11" s="111"/>
    </row>
    <row r="12" spans="2:12" s="82" customFormat="1" ht="44.25" customHeight="1">
      <c r="B12" s="287"/>
      <c r="C12" s="287"/>
      <c r="D12" s="287"/>
      <c r="E12" s="290"/>
      <c r="F12" s="76" t="s">
        <v>346</v>
      </c>
      <c r="G12" s="76" t="s">
        <v>343</v>
      </c>
      <c r="H12" s="81"/>
      <c r="I12" s="275"/>
      <c r="J12" s="228" t="s">
        <v>581</v>
      </c>
      <c r="K12" s="229"/>
      <c r="L12" s="111"/>
    </row>
    <row r="13" spans="2:12" s="82" customFormat="1" ht="143.25" customHeight="1">
      <c r="B13" s="91">
        <v>3</v>
      </c>
      <c r="C13" s="91" t="s">
        <v>388</v>
      </c>
      <c r="D13" s="92" t="s">
        <v>503</v>
      </c>
      <c r="E13" s="93" t="s">
        <v>341</v>
      </c>
      <c r="F13" s="68" t="s">
        <v>349</v>
      </c>
      <c r="G13" s="76" t="s">
        <v>347</v>
      </c>
      <c r="H13" s="79"/>
      <c r="I13" s="80" t="s">
        <v>437</v>
      </c>
      <c r="J13" s="59" t="s">
        <v>581</v>
      </c>
      <c r="K13" s="84"/>
      <c r="L13" s="59"/>
    </row>
    <row r="14" spans="2:12" s="82" customFormat="1" ht="44.25" customHeight="1">
      <c r="B14" s="311">
        <v>4</v>
      </c>
      <c r="C14" s="311" t="s">
        <v>389</v>
      </c>
      <c r="D14" s="285" t="s">
        <v>504</v>
      </c>
      <c r="E14" s="308" t="s">
        <v>341</v>
      </c>
      <c r="F14" s="76" t="s">
        <v>350</v>
      </c>
      <c r="G14" s="76" t="s">
        <v>348</v>
      </c>
      <c r="H14" s="79"/>
      <c r="I14" s="318" t="s">
        <v>437</v>
      </c>
      <c r="J14" s="336" t="s">
        <v>581</v>
      </c>
      <c r="K14" s="84"/>
      <c r="L14" s="59"/>
    </row>
    <row r="15" spans="2:12" s="82" customFormat="1" ht="44.25" customHeight="1">
      <c r="B15" s="313"/>
      <c r="C15" s="313"/>
      <c r="D15" s="287"/>
      <c r="E15" s="310"/>
      <c r="F15" s="76" t="s">
        <v>351</v>
      </c>
      <c r="G15" s="76" t="s">
        <v>348</v>
      </c>
      <c r="H15" s="79"/>
      <c r="I15" s="320"/>
      <c r="J15" s="338"/>
      <c r="K15" s="84"/>
      <c r="L15" s="59"/>
    </row>
    <row r="16" spans="2:12" s="82" customFormat="1" ht="138" customHeight="1">
      <c r="B16" s="91">
        <v>5</v>
      </c>
      <c r="C16" s="91" t="s">
        <v>390</v>
      </c>
      <c r="D16" s="92" t="s">
        <v>505</v>
      </c>
      <c r="E16" s="93" t="s">
        <v>341</v>
      </c>
      <c r="F16" s="68" t="s">
        <v>352</v>
      </c>
      <c r="G16" s="76" t="s">
        <v>353</v>
      </c>
      <c r="H16" s="79"/>
      <c r="I16" s="80" t="s">
        <v>437</v>
      </c>
      <c r="J16" s="59" t="s">
        <v>581</v>
      </c>
      <c r="K16" s="84"/>
      <c r="L16" s="59"/>
    </row>
    <row r="17" spans="2:12" s="82" customFormat="1" ht="44.25" customHeight="1">
      <c r="B17" s="311">
        <v>6</v>
      </c>
      <c r="C17" s="311" t="s">
        <v>391</v>
      </c>
      <c r="D17" s="285" t="s">
        <v>506</v>
      </c>
      <c r="E17" s="308" t="s">
        <v>341</v>
      </c>
      <c r="F17" s="76" t="s">
        <v>354</v>
      </c>
      <c r="G17" s="76" t="s">
        <v>355</v>
      </c>
      <c r="H17" s="79"/>
      <c r="I17" s="318" t="s">
        <v>437</v>
      </c>
      <c r="J17" s="336" t="s">
        <v>581</v>
      </c>
      <c r="K17" s="84"/>
      <c r="L17" s="59"/>
    </row>
    <row r="18" spans="2:12" s="82" customFormat="1" ht="44.25" customHeight="1">
      <c r="B18" s="313"/>
      <c r="C18" s="313"/>
      <c r="D18" s="287"/>
      <c r="E18" s="310"/>
      <c r="F18" s="76" t="s">
        <v>356</v>
      </c>
      <c r="G18" s="76" t="s">
        <v>355</v>
      </c>
      <c r="H18" s="79"/>
      <c r="I18" s="320"/>
      <c r="J18" s="338"/>
      <c r="K18" s="84"/>
      <c r="L18" s="59"/>
    </row>
    <row r="19" spans="2:12" s="82" customFormat="1" ht="69.95" customHeight="1">
      <c r="B19" s="311">
        <v>7</v>
      </c>
      <c r="C19" s="311" t="s">
        <v>392</v>
      </c>
      <c r="D19" s="285" t="s">
        <v>357</v>
      </c>
      <c r="E19" s="308" t="s">
        <v>341</v>
      </c>
      <c r="F19" s="78" t="s">
        <v>359</v>
      </c>
      <c r="G19" s="76" t="s">
        <v>358</v>
      </c>
      <c r="H19" s="79"/>
      <c r="I19" s="318" t="s">
        <v>437</v>
      </c>
      <c r="J19" s="336" t="s">
        <v>581</v>
      </c>
      <c r="K19" s="84"/>
      <c r="L19" s="59"/>
    </row>
    <row r="20" spans="2:12" s="82" customFormat="1" ht="69.95" customHeight="1">
      <c r="B20" s="312"/>
      <c r="C20" s="312"/>
      <c r="D20" s="286"/>
      <c r="E20" s="309"/>
      <c r="F20" s="78" t="s">
        <v>360</v>
      </c>
      <c r="G20" s="76" t="s">
        <v>361</v>
      </c>
      <c r="H20" s="79"/>
      <c r="I20" s="319"/>
      <c r="J20" s="337"/>
      <c r="K20" s="84"/>
      <c r="L20" s="59"/>
    </row>
    <row r="21" spans="2:12" s="82" customFormat="1" ht="69.95" customHeight="1">
      <c r="B21" s="313"/>
      <c r="C21" s="313"/>
      <c r="D21" s="287"/>
      <c r="E21" s="310"/>
      <c r="F21" s="78" t="s">
        <v>362</v>
      </c>
      <c r="G21" s="76" t="s">
        <v>363</v>
      </c>
      <c r="H21" s="79"/>
      <c r="I21" s="320"/>
      <c r="J21" s="338"/>
      <c r="K21" s="84"/>
      <c r="L21" s="59"/>
    </row>
  </sheetData>
  <mergeCells count="34">
    <mergeCell ref="B7:B8"/>
    <mergeCell ref="C7:C8"/>
    <mergeCell ref="D7:D8"/>
    <mergeCell ref="E7:E8"/>
    <mergeCell ref="F7:F8"/>
    <mergeCell ref="K7:K8"/>
    <mergeCell ref="L7:L8"/>
    <mergeCell ref="H9:L9"/>
    <mergeCell ref="E11:E12"/>
    <mergeCell ref="G7:G8"/>
    <mergeCell ref="J7:J8"/>
    <mergeCell ref="I11:I12"/>
    <mergeCell ref="H7:H8"/>
    <mergeCell ref="C19:C21"/>
    <mergeCell ref="B19:B21"/>
    <mergeCell ref="D11:D12"/>
    <mergeCell ref="B17:B18"/>
    <mergeCell ref="C17:C18"/>
    <mergeCell ref="D17:D18"/>
    <mergeCell ref="C11:C12"/>
    <mergeCell ref="B11:B12"/>
    <mergeCell ref="B14:B15"/>
    <mergeCell ref="C14:C15"/>
    <mergeCell ref="D14:D15"/>
    <mergeCell ref="J19:J21"/>
    <mergeCell ref="J17:J18"/>
    <mergeCell ref="J14:J15"/>
    <mergeCell ref="E19:E21"/>
    <mergeCell ref="D19:D21"/>
    <mergeCell ref="E17:E18"/>
    <mergeCell ref="I17:I18"/>
    <mergeCell ref="I14:I15"/>
    <mergeCell ref="I19:I21"/>
    <mergeCell ref="E14:E15"/>
  </mergeCells>
  <dataValidations count="2">
    <dataValidation operator="equal" allowBlank="1" showErrorMessage="1" sqref="J7:L8 BQG9 BGK9 AWO9 AMS9 ACW9 TA9 JE9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L10:L21 J19 J10:J14 J16:J17" xr:uid="{C9A11951-FF04-402D-BBF5-C7EBB5E69950}">
      <formula1>0</formula1>
      <formula2>0</formula2>
    </dataValidation>
    <dataValidation type="list" operator="equal" allowBlank="1" showErrorMessage="1" sqref="I16:I17 I10:I11 I19 I13:I14" xr:uid="{4217D551-1CEE-43D7-83F2-6F765EA53D9E}">
      <formula1>"NOT RUN,PENDING,PASSED,FAILED"</formula1>
      <formula2>0</formula2>
    </dataValidation>
  </dataValidations>
  <hyperlinks>
    <hyperlink ref="H6" location="Summary!A1" display="&lt;&lt; Back" xr:uid="{F1561D92-3C6B-4750-A966-D7430F30686E}"/>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1A64A-385B-4072-9526-86B68FDAF880}">
  <dimension ref="B1:L21"/>
  <sheetViews>
    <sheetView topLeftCell="A11" zoomScale="85" zoomScaleNormal="85" workbookViewId="0">
      <selection activeCell="F14" sqref="F14"/>
    </sheetView>
  </sheetViews>
  <sheetFormatPr defaultColWidth="8.85546875" defaultRowHeight="12.75"/>
  <cols>
    <col min="1" max="1" width="1.5703125" style="43" customWidth="1"/>
    <col min="2" max="2" width="4.42578125" style="43" customWidth="1"/>
    <col min="3" max="3" width="14.7109375" style="43" customWidth="1"/>
    <col min="4" max="4" width="33" style="44" customWidth="1"/>
    <col min="5" max="5" width="29" style="44" customWidth="1"/>
    <col min="6" max="6" width="70.5703125" style="43" customWidth="1"/>
    <col min="7" max="7" width="48.5703125" style="43" customWidth="1"/>
    <col min="8" max="8" width="27.42578125" style="44" customWidth="1"/>
    <col min="9" max="9" width="12" style="43" customWidth="1"/>
    <col min="10" max="10" width="21.85546875" style="43" customWidth="1"/>
    <col min="11" max="11" width="12.5703125" style="43" customWidth="1"/>
    <col min="12" max="12" width="21.85546875" style="43" customWidth="1"/>
    <col min="13" max="16384" width="8.85546875" style="43"/>
  </cols>
  <sheetData>
    <row r="1" spans="2:12">
      <c r="C1" s="54" t="s">
        <v>28</v>
      </c>
      <c r="D1" s="62" t="str">
        <f>Cover!E2</f>
        <v>Artiza 5G</v>
      </c>
      <c r="F1" s="45"/>
      <c r="G1" s="45"/>
      <c r="H1" s="46"/>
    </row>
    <row r="2" spans="2:12">
      <c r="C2" s="54" t="s">
        <v>29</v>
      </c>
      <c r="D2" s="62"/>
      <c r="F2" s="73"/>
      <c r="G2" s="73"/>
      <c r="H2" s="43"/>
    </row>
    <row r="3" spans="2:12">
      <c r="C3" s="54" t="s">
        <v>30</v>
      </c>
      <c r="D3" s="57" t="s">
        <v>581</v>
      </c>
      <c r="E3" s="61"/>
      <c r="F3" s="73"/>
      <c r="G3" s="73"/>
      <c r="H3" s="43"/>
    </row>
    <row r="4" spans="2:12">
      <c r="C4" s="54" t="s">
        <v>7</v>
      </c>
      <c r="D4" s="63" t="s">
        <v>372</v>
      </c>
      <c r="E4" s="61"/>
      <c r="F4" s="73"/>
      <c r="G4" s="73"/>
      <c r="H4" s="43"/>
    </row>
    <row r="5" spans="2:12">
      <c r="C5" s="47"/>
      <c r="D5" s="45"/>
      <c r="E5" s="61"/>
      <c r="F5" s="73"/>
      <c r="G5" s="73"/>
      <c r="H5" s="43"/>
    </row>
    <row r="6" spans="2:12">
      <c r="C6" s="48"/>
      <c r="D6" s="49"/>
      <c r="E6" s="49"/>
      <c r="F6" s="49"/>
      <c r="G6" s="49"/>
      <c r="H6" s="74" t="s">
        <v>31</v>
      </c>
    </row>
    <row r="7" spans="2:12" ht="14.65" customHeight="1">
      <c r="B7" s="265" t="s">
        <v>40</v>
      </c>
      <c r="C7" s="266" t="s">
        <v>32</v>
      </c>
      <c r="D7" s="266" t="s">
        <v>33</v>
      </c>
      <c r="E7" s="268" t="s">
        <v>34</v>
      </c>
      <c r="F7" s="263" t="s">
        <v>35</v>
      </c>
      <c r="G7" s="269" t="s">
        <v>36</v>
      </c>
      <c r="H7" s="263" t="s">
        <v>37</v>
      </c>
      <c r="I7" s="69" t="s">
        <v>38</v>
      </c>
      <c r="J7" s="260" t="s">
        <v>580</v>
      </c>
      <c r="K7" s="260" t="s">
        <v>39</v>
      </c>
      <c r="L7" s="260" t="s">
        <v>46</v>
      </c>
    </row>
    <row r="8" spans="2:12">
      <c r="B8" s="265"/>
      <c r="C8" s="266"/>
      <c r="D8" s="267"/>
      <c r="E8" s="268"/>
      <c r="F8" s="263"/>
      <c r="G8" s="269"/>
      <c r="H8" s="264"/>
      <c r="I8" s="70" t="s">
        <v>44</v>
      </c>
      <c r="J8" s="261" t="s">
        <v>39</v>
      </c>
      <c r="K8" s="261" t="s">
        <v>39</v>
      </c>
      <c r="L8" s="261" t="s">
        <v>39</v>
      </c>
    </row>
    <row r="9" spans="2:12" s="75" customFormat="1">
      <c r="B9" s="65" t="s">
        <v>335</v>
      </c>
      <c r="C9" s="66"/>
      <c r="D9" s="67"/>
      <c r="E9" s="60"/>
      <c r="F9" s="60"/>
      <c r="G9" s="60"/>
      <c r="H9" s="262"/>
      <c r="I9" s="262"/>
      <c r="J9" s="262"/>
      <c r="K9" s="262"/>
      <c r="L9" s="262"/>
    </row>
    <row r="10" spans="2:12" s="1" customFormat="1" ht="147" customHeight="1">
      <c r="B10" s="64">
        <v>1</v>
      </c>
      <c r="C10" s="64" t="s">
        <v>131</v>
      </c>
      <c r="D10" s="78" t="s">
        <v>365</v>
      </c>
      <c r="E10" s="93" t="s">
        <v>364</v>
      </c>
      <c r="F10" s="205" t="s">
        <v>156</v>
      </c>
      <c r="G10" s="78" t="s">
        <v>367</v>
      </c>
      <c r="H10" s="79"/>
      <c r="I10" s="80" t="s">
        <v>437</v>
      </c>
      <c r="J10" s="59" t="s">
        <v>581</v>
      </c>
      <c r="K10" s="84"/>
      <c r="L10" s="59"/>
    </row>
    <row r="11" spans="2:12" s="82" customFormat="1" ht="192" customHeight="1">
      <c r="B11" s="64">
        <v>2</v>
      </c>
      <c r="C11" s="64" t="s">
        <v>132</v>
      </c>
      <c r="D11" s="78" t="s">
        <v>366</v>
      </c>
      <c r="E11" s="93" t="s">
        <v>364</v>
      </c>
      <c r="F11" s="68" t="s">
        <v>368</v>
      </c>
      <c r="G11" s="76" t="s">
        <v>369</v>
      </c>
      <c r="H11" s="79" t="s">
        <v>514</v>
      </c>
      <c r="I11" s="80" t="s">
        <v>437</v>
      </c>
      <c r="J11" s="59" t="s">
        <v>581</v>
      </c>
      <c r="K11" s="84"/>
      <c r="L11" s="59"/>
    </row>
    <row r="12" spans="2:12" s="82" customFormat="1" ht="111.75" customHeight="1">
      <c r="B12" s="64">
        <v>3</v>
      </c>
      <c r="C12" s="64" t="s">
        <v>128</v>
      </c>
      <c r="D12" s="78" t="s">
        <v>507</v>
      </c>
      <c r="E12" s="93" t="s">
        <v>364</v>
      </c>
      <c r="F12" s="76" t="s">
        <v>512</v>
      </c>
      <c r="G12" s="76" t="s">
        <v>508</v>
      </c>
      <c r="H12" s="79"/>
      <c r="I12" s="80" t="s">
        <v>437</v>
      </c>
      <c r="J12" s="59" t="s">
        <v>581</v>
      </c>
      <c r="K12" s="84"/>
      <c r="L12" s="59"/>
    </row>
    <row r="13" spans="2:12" s="82" customFormat="1" ht="76.5">
      <c r="B13" s="64">
        <v>4</v>
      </c>
      <c r="C13" s="64" t="s">
        <v>393</v>
      </c>
      <c r="D13" s="78" t="s">
        <v>523</v>
      </c>
      <c r="E13" s="93" t="s">
        <v>364</v>
      </c>
      <c r="F13" s="76" t="s">
        <v>513</v>
      </c>
      <c r="G13" s="76" t="s">
        <v>521</v>
      </c>
      <c r="H13" s="79"/>
      <c r="I13" s="80" t="s">
        <v>437</v>
      </c>
      <c r="J13" s="59" t="s">
        <v>581</v>
      </c>
      <c r="K13" s="84"/>
      <c r="L13" s="59"/>
    </row>
    <row r="14" spans="2:12" s="82" customFormat="1" ht="76.5">
      <c r="B14" s="64">
        <v>5</v>
      </c>
      <c r="C14" s="64" t="s">
        <v>394</v>
      </c>
      <c r="D14" s="78" t="s">
        <v>529</v>
      </c>
      <c r="E14" s="93" t="s">
        <v>364</v>
      </c>
      <c r="F14" s="76" t="s">
        <v>513</v>
      </c>
      <c r="G14" s="76" t="s">
        <v>530</v>
      </c>
      <c r="H14" s="79"/>
      <c r="I14" s="80" t="s">
        <v>437</v>
      </c>
      <c r="J14" s="59" t="s">
        <v>581</v>
      </c>
      <c r="K14" s="84"/>
      <c r="L14" s="59"/>
    </row>
    <row r="15" spans="2:12" s="82" customFormat="1" ht="76.5">
      <c r="B15" s="64">
        <v>6</v>
      </c>
      <c r="C15" s="64" t="s">
        <v>424</v>
      </c>
      <c r="D15" s="78" t="s">
        <v>522</v>
      </c>
      <c r="E15" s="93" t="s">
        <v>364</v>
      </c>
      <c r="F15" s="76" t="s">
        <v>513</v>
      </c>
      <c r="G15" s="76" t="s">
        <v>510</v>
      </c>
      <c r="H15" s="79"/>
      <c r="I15" s="80" t="s">
        <v>437</v>
      </c>
      <c r="J15" s="59" t="s">
        <v>581</v>
      </c>
      <c r="K15" s="84"/>
      <c r="L15" s="59"/>
    </row>
    <row r="16" spans="2:12" s="82" customFormat="1" ht="76.5">
      <c r="B16" s="64">
        <v>7</v>
      </c>
      <c r="C16" s="64" t="s">
        <v>425</v>
      </c>
      <c r="D16" s="78" t="s">
        <v>423</v>
      </c>
      <c r="E16" s="93" t="s">
        <v>364</v>
      </c>
      <c r="F16" s="76" t="s">
        <v>513</v>
      </c>
      <c r="G16" s="76" t="s">
        <v>511</v>
      </c>
      <c r="H16" s="79"/>
      <c r="I16" s="80" t="s">
        <v>437</v>
      </c>
      <c r="J16" s="59" t="s">
        <v>581</v>
      </c>
      <c r="K16" s="84"/>
      <c r="L16" s="59"/>
    </row>
    <row r="17" spans="2:12" s="82" customFormat="1" ht="89.25">
      <c r="B17" s="64">
        <v>8</v>
      </c>
      <c r="C17" s="64" t="s">
        <v>426</v>
      </c>
      <c r="D17" s="76" t="s">
        <v>370</v>
      </c>
      <c r="E17" s="93" t="s">
        <v>364</v>
      </c>
      <c r="F17" s="76" t="s">
        <v>524</v>
      </c>
      <c r="G17" s="76" t="s">
        <v>520</v>
      </c>
      <c r="H17" s="79"/>
      <c r="I17" s="80" t="s">
        <v>437</v>
      </c>
      <c r="J17" s="59" t="s">
        <v>581</v>
      </c>
      <c r="K17" s="84"/>
      <c r="L17" s="59"/>
    </row>
    <row r="18" spans="2:12" s="82" customFormat="1" ht="402.75" customHeight="1">
      <c r="B18" s="64">
        <v>9</v>
      </c>
      <c r="C18" s="64" t="s">
        <v>509</v>
      </c>
      <c r="D18" s="76" t="s">
        <v>371</v>
      </c>
      <c r="E18" s="93" t="s">
        <v>364</v>
      </c>
      <c r="F18" s="76" t="s">
        <v>526</v>
      </c>
      <c r="G18" s="68" t="s">
        <v>525</v>
      </c>
      <c r="H18" s="79" t="s">
        <v>528</v>
      </c>
      <c r="I18" s="80" t="s">
        <v>437</v>
      </c>
      <c r="J18" s="59" t="s">
        <v>581</v>
      </c>
      <c r="K18" s="84"/>
      <c r="L18" s="59"/>
    </row>
    <row r="19" spans="2:12" s="82" customFormat="1" ht="165.75">
      <c r="B19" s="64">
        <v>10</v>
      </c>
      <c r="C19" s="64" t="s">
        <v>515</v>
      </c>
      <c r="D19" s="76" t="s">
        <v>519</v>
      </c>
      <c r="E19" s="93" t="s">
        <v>364</v>
      </c>
      <c r="F19" s="76" t="s">
        <v>518</v>
      </c>
      <c r="G19" s="76" t="s">
        <v>517</v>
      </c>
      <c r="H19" s="79" t="s">
        <v>516</v>
      </c>
      <c r="I19" s="80" t="s">
        <v>437</v>
      </c>
      <c r="J19" s="59" t="s">
        <v>581</v>
      </c>
      <c r="K19" s="84"/>
      <c r="L19" s="59"/>
    </row>
    <row r="20" spans="2:12" s="82" customFormat="1" ht="76.5">
      <c r="B20" s="64">
        <v>11</v>
      </c>
      <c r="C20" s="64" t="s">
        <v>536</v>
      </c>
      <c r="D20" s="76" t="s">
        <v>532</v>
      </c>
      <c r="E20" s="109" t="s">
        <v>364</v>
      </c>
      <c r="F20" s="76" t="s">
        <v>527</v>
      </c>
      <c r="G20" s="76" t="s">
        <v>531</v>
      </c>
      <c r="H20" s="81"/>
      <c r="I20" s="110" t="s">
        <v>437</v>
      </c>
      <c r="J20" s="111" t="s">
        <v>581</v>
      </c>
      <c r="K20" s="112"/>
      <c r="L20" s="111"/>
    </row>
    <row r="21" spans="2:12" s="82" customFormat="1" ht="89.25">
      <c r="B21" s="64">
        <v>12</v>
      </c>
      <c r="C21" s="64" t="s">
        <v>537</v>
      </c>
      <c r="D21" s="76" t="s">
        <v>533</v>
      </c>
      <c r="E21" s="109" t="s">
        <v>364</v>
      </c>
      <c r="F21" s="76" t="s">
        <v>535</v>
      </c>
      <c r="G21" s="76" t="s">
        <v>534</v>
      </c>
      <c r="H21" s="81" t="s">
        <v>577</v>
      </c>
      <c r="I21" s="110" t="s">
        <v>437</v>
      </c>
      <c r="J21" s="111" t="s">
        <v>581</v>
      </c>
      <c r="K21" s="141"/>
      <c r="L21" s="142"/>
    </row>
  </sheetData>
  <mergeCells count="11">
    <mergeCell ref="H7:H8"/>
    <mergeCell ref="K7:K8"/>
    <mergeCell ref="L7:L8"/>
    <mergeCell ref="H9:L9"/>
    <mergeCell ref="B7:B8"/>
    <mergeCell ref="C7:C8"/>
    <mergeCell ref="D7:D8"/>
    <mergeCell ref="E7:E8"/>
    <mergeCell ref="F7:F8"/>
    <mergeCell ref="G7:G8"/>
    <mergeCell ref="J7:J8"/>
  </mergeCells>
  <phoneticPr fontId="39" type="noConversion"/>
  <dataValidations count="2">
    <dataValidation operator="equal" allowBlank="1" showErrorMessage="1" sqref="J7:L8 H9 WVQ9 WLU9 WBY9 VSC9 VIG9 UYK9 UOO9 UES9 TUW9 TLA9 TBE9 SRI9 SHM9 RXQ9 RNU9 RDY9 QUC9 QKG9 QAK9 PQO9 PGS9 OWW9 ONA9 ODE9 NTI9 NJM9 MZQ9 MPU9 MFY9 LWC9 LMG9 LCK9 KSO9 KIS9 JYW9 JPA9 JFE9 IVI9 ILM9 IBQ9 HRU9 HHY9 GYC9 GOG9 GEK9 FUO9 FKS9 FAW9 ERA9 EHE9 DXI9 DNM9 DDQ9 CTU9 CJY9 CAC9 BQG9 BGK9 AWO9 AMS9 ACW9 TA9 JE9 L10:L21 J10:J21" xr:uid="{CBC468F2-DEE4-4B28-9574-CCBD69502303}">
      <formula1>0</formula1>
      <formula2>0</formula2>
    </dataValidation>
    <dataValidation type="list" operator="equal" allowBlank="1" showErrorMessage="1" sqref="I10:I21" xr:uid="{B9A27779-8A22-4506-B79F-FC394A68FF4A}">
      <formula1>"NOT RUN,PENDING,PASSED,FAILED"</formula1>
      <formula2>0</formula2>
    </dataValidation>
  </dataValidations>
  <hyperlinks>
    <hyperlink ref="H6" location="Summary!A1" display="&lt;&lt; Back" xr:uid="{CD46332C-6B7C-46DE-A53F-4A5D73876C48}"/>
  </hyperlink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Summary</vt:lpstr>
      <vt:lpstr>Login Dialog</vt:lpstr>
      <vt:lpstr>Main Screen</vt:lpstr>
      <vt:lpstr>Option Dialog</vt:lpstr>
      <vt:lpstr>About Dialog</vt:lpstr>
      <vt:lpstr>Detailed Screen</vt:lpstr>
      <vt:lpstr>Unit Reset Dialog</vt:lpstr>
      <vt:lpstr>Account Reset Dialog</vt:lpstr>
      <vt:lpstr>Forced Alarm Dialog</vt:lpstr>
      <vt:lpstr>Log Collection Dialog</vt:lpstr>
      <vt:lpstr>VLAN ID Dialog</vt:lpstr>
      <vt:lpstr>IO Port Dialog</vt:lpstr>
      <vt:lpstr>Update FW Dialog</vt:lpstr>
      <vt:lpstr>Cover!__xlnm_Print_Area</vt:lpstr>
      <vt:lpstr>Cover!Print_Area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Quốc Dũng</dc:creator>
  <cp:lastModifiedBy>P C</cp:lastModifiedBy>
  <dcterms:created xsi:type="dcterms:W3CDTF">2020-04-03T07:18:39Z</dcterms:created>
  <dcterms:modified xsi:type="dcterms:W3CDTF">2023-04-14T18:34:59Z</dcterms:modified>
</cp:coreProperties>
</file>