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House\Bootcamp\Final_Project\Segment_4\"/>
    </mc:Choice>
  </mc:AlternateContent>
  <xr:revisionPtr revIDLastSave="0" documentId="13_ncr:1_{1380000A-5B87-4F26-8C92-FF5C3C98CDAA}" xr6:coauthVersionLast="47" xr6:coauthVersionMax="47" xr10:uidLastSave="{00000000-0000-0000-0000-000000000000}"/>
  <bookViews>
    <workbookView xWindow="28680" yWindow="-120" windowWidth="29040" windowHeight="15840" activeTab="3" xr2:uid="{DB75C469-8EE4-4DC2-80A6-A935A64277C3}"/>
  </bookViews>
  <sheets>
    <sheet name="Sheet1" sheetId="1" r:id="rId1"/>
    <sheet name="Sheet2" sheetId="2" r:id="rId2"/>
    <sheet name="Sheet3" sheetId="3" r:id="rId3"/>
    <sheet name="7.0" sheetId="4" r:id="rId4"/>
    <sheet name="Loss Calc" sheetId="5" r:id="rId5"/>
  </sheets>
  <definedNames>
    <definedName name="_xlnm._FilterDatabase" localSheetId="1" hidden="1">Sheet2!$A$1:$X$1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0" i="5" l="1"/>
  <c r="J20" i="5"/>
  <c r="J19" i="5"/>
  <c r="E42" i="5"/>
  <c r="O18" i="5"/>
  <c r="O8" i="5"/>
  <c r="K13" i="5"/>
  <c r="K18" i="5"/>
  <c r="J13" i="5"/>
  <c r="K8" i="5"/>
  <c r="C73" i="5"/>
  <c r="C13" i="5"/>
  <c r="C5" i="5"/>
  <c r="C7" i="5" l="1"/>
  <c r="D7" i="5" s="1"/>
  <c r="B13" i="5"/>
  <c r="D13" i="5" s="1"/>
  <c r="C14" i="5" l="1"/>
  <c r="B14" i="5" s="1"/>
  <c r="D14" i="5" s="1"/>
  <c r="C15" i="5" l="1"/>
  <c r="B15" i="5" s="1"/>
  <c r="D15" i="5" s="1"/>
  <c r="C16" i="5" l="1"/>
  <c r="B16" i="5" s="1"/>
  <c r="D16" i="5" s="1"/>
  <c r="C17" i="5" l="1"/>
  <c r="B17" i="5" s="1"/>
  <c r="D17" i="5" s="1"/>
  <c r="C18" i="5" l="1"/>
  <c r="B18" i="5" s="1"/>
  <c r="D18" i="5" s="1"/>
  <c r="C19" i="5" l="1"/>
  <c r="B19" i="5" s="1"/>
  <c r="D19" i="5"/>
  <c r="C20" i="5" l="1"/>
  <c r="B20" i="5" s="1"/>
  <c r="D20" i="5" s="1"/>
  <c r="C21" i="5" l="1"/>
  <c r="B21" i="5" s="1"/>
  <c r="D21" i="5" s="1"/>
  <c r="C22" i="5" l="1"/>
  <c r="B22" i="5" s="1"/>
  <c r="D22" i="5" s="1"/>
  <c r="C23" i="5" l="1"/>
  <c r="B23" i="5" s="1"/>
  <c r="D23" i="5" s="1"/>
  <c r="C24" i="5" l="1"/>
  <c r="B24" i="5" s="1"/>
  <c r="D24" i="5" s="1"/>
  <c r="C25" i="5" l="1"/>
  <c r="B25" i="5" s="1"/>
  <c r="D25" i="5" s="1"/>
  <c r="C26" i="5" l="1"/>
  <c r="B26" i="5" s="1"/>
  <c r="D26" i="5" s="1"/>
  <c r="C27" i="5" l="1"/>
  <c r="B27" i="5" s="1"/>
  <c r="D27" i="5"/>
  <c r="C28" i="5" l="1"/>
  <c r="B28" i="5" s="1"/>
  <c r="D28" i="5" s="1"/>
  <c r="C29" i="5" l="1"/>
  <c r="B29" i="5" s="1"/>
  <c r="D29" i="5" s="1"/>
  <c r="C30" i="5" l="1"/>
  <c r="B30" i="5" s="1"/>
  <c r="D30" i="5" s="1"/>
  <c r="C31" i="5" l="1"/>
  <c r="B31" i="5" s="1"/>
  <c r="D31" i="5" s="1"/>
  <c r="C32" i="5" l="1"/>
  <c r="B32" i="5" s="1"/>
  <c r="D32" i="5" s="1"/>
  <c r="C33" i="5" l="1"/>
  <c r="B33" i="5" s="1"/>
  <c r="D33" i="5" s="1"/>
  <c r="C34" i="5" l="1"/>
  <c r="B34" i="5" s="1"/>
  <c r="D34" i="5" s="1"/>
  <c r="C35" i="5" l="1"/>
  <c r="B35" i="5" s="1"/>
  <c r="D35" i="5" s="1"/>
  <c r="C36" i="5" l="1"/>
  <c r="B36" i="5" s="1"/>
  <c r="D36" i="5" s="1"/>
  <c r="C37" i="5" l="1"/>
  <c r="B37" i="5" s="1"/>
  <c r="D37" i="5" s="1"/>
  <c r="C38" i="5" l="1"/>
  <c r="B38" i="5" s="1"/>
  <c r="D38" i="5" s="1"/>
  <c r="C39" i="5" l="1"/>
  <c r="B39" i="5" s="1"/>
  <c r="D39" i="5" s="1"/>
  <c r="C40" i="5" l="1"/>
  <c r="B40" i="5" s="1"/>
  <c r="D40" i="5" s="1"/>
  <c r="C41" i="5" l="1"/>
  <c r="B41" i="5" s="1"/>
  <c r="D41" i="5" s="1"/>
  <c r="C42" i="5" l="1"/>
  <c r="B42" i="5" s="1"/>
  <c r="D42" i="5" s="1"/>
  <c r="C43" i="5" l="1"/>
  <c r="B43" i="5" s="1"/>
  <c r="D43" i="5" s="1"/>
  <c r="C44" i="5" l="1"/>
  <c r="B44" i="5" s="1"/>
  <c r="D44" i="5" s="1"/>
  <c r="C45" i="5" l="1"/>
  <c r="B45" i="5" s="1"/>
  <c r="D45" i="5"/>
  <c r="C46" i="5" l="1"/>
  <c r="B46" i="5" s="1"/>
  <c r="D46" i="5" s="1"/>
  <c r="C47" i="5" l="1"/>
  <c r="B47" i="5" s="1"/>
  <c r="D47" i="5" s="1"/>
  <c r="C48" i="5" l="1"/>
  <c r="B48" i="5" s="1"/>
  <c r="D48" i="5" s="1"/>
  <c r="C49" i="5" l="1"/>
  <c r="B49" i="5" s="1"/>
  <c r="D49" i="5" s="1"/>
  <c r="C50" i="5" l="1"/>
  <c r="B50" i="5" s="1"/>
  <c r="D50" i="5" s="1"/>
  <c r="C51" i="5" l="1"/>
  <c r="B51" i="5" s="1"/>
  <c r="D51" i="5"/>
  <c r="C52" i="5" l="1"/>
  <c r="B52" i="5" s="1"/>
  <c r="D52" i="5" s="1"/>
  <c r="C53" i="5" l="1"/>
  <c r="B53" i="5" s="1"/>
  <c r="D53" i="5" s="1"/>
  <c r="C54" i="5" l="1"/>
  <c r="B54" i="5" s="1"/>
  <c r="D54" i="5" s="1"/>
  <c r="C55" i="5" l="1"/>
  <c r="B55" i="5" s="1"/>
  <c r="D55" i="5" s="1"/>
  <c r="C56" i="5" l="1"/>
  <c r="B56" i="5" s="1"/>
  <c r="D56" i="5" s="1"/>
  <c r="C57" i="5" l="1"/>
  <c r="B57" i="5" s="1"/>
  <c r="D57" i="5" s="1"/>
  <c r="C58" i="5" l="1"/>
  <c r="B58" i="5" s="1"/>
  <c r="D58" i="5" s="1"/>
  <c r="C59" i="5" l="1"/>
  <c r="B59" i="5" s="1"/>
  <c r="D59" i="5" s="1"/>
  <c r="C60" i="5" l="1"/>
  <c r="B60" i="5" s="1"/>
  <c r="D60" i="5" s="1"/>
  <c r="C61" i="5" l="1"/>
  <c r="B61" i="5" s="1"/>
  <c r="D61" i="5"/>
  <c r="C62" i="5" l="1"/>
  <c r="B62" i="5" s="1"/>
  <c r="D62" i="5" s="1"/>
  <c r="C63" i="5" l="1"/>
  <c r="B63" i="5" s="1"/>
  <c r="D63" i="5" s="1"/>
  <c r="C64" i="5" l="1"/>
  <c r="B64" i="5" s="1"/>
  <c r="D64" i="5" s="1"/>
  <c r="C65" i="5" l="1"/>
  <c r="B65" i="5" s="1"/>
  <c r="D65" i="5" s="1"/>
  <c r="C66" i="5" l="1"/>
  <c r="B66" i="5" s="1"/>
  <c r="D66" i="5"/>
  <c r="C67" i="5" l="1"/>
  <c r="B67" i="5" s="1"/>
  <c r="D67" i="5"/>
  <c r="C68" i="5" l="1"/>
  <c r="B68" i="5" s="1"/>
  <c r="D68" i="5" s="1"/>
  <c r="C69" i="5" l="1"/>
  <c r="B69" i="5" s="1"/>
  <c r="D69" i="5" s="1"/>
  <c r="C70" i="5" l="1"/>
  <c r="B70" i="5" s="1"/>
  <c r="D70" i="5" s="1"/>
  <c r="C71" i="5" l="1"/>
  <c r="B71" i="5" s="1"/>
  <c r="D71" i="5" s="1"/>
  <c r="C72" i="5" l="1"/>
  <c r="B72" i="5" s="1"/>
  <c r="D72" i="5" s="1"/>
</calcChain>
</file>

<file path=xl/sharedStrings.xml><?xml version="1.0" encoding="utf-8"?>
<sst xmlns="http://schemas.openxmlformats.org/spreadsheetml/2006/main" count="1021" uniqueCount="67">
  <si>
    <t>loantype</t>
  </si>
  <si>
    <t>loanbranch</t>
  </si>
  <si>
    <t>loanpurposecode</t>
  </si>
  <si>
    <t>loanapprovalcode</t>
  </si>
  <si>
    <t>loaninterestrate</t>
  </si>
  <si>
    <t>loanoriginalbalance</t>
  </si>
  <si>
    <t>loanpayment</t>
  </si>
  <si>
    <t>loanpaymentcount</t>
  </si>
  <si>
    <t>loancreditscore</t>
  </si>
  <si>
    <t>debtratio</t>
  </si>
  <si>
    <t>loantovalue</t>
  </si>
  <si>
    <t>rbl</t>
  </si>
  <si>
    <t>FEATURE</t>
  </si>
  <si>
    <t>balanced_accuracy_score</t>
  </si>
  <si>
    <t>x</t>
  </si>
  <si>
    <t>A</t>
  </si>
  <si>
    <t>bins</t>
  </si>
  <si>
    <t>AA</t>
  </si>
  <si>
    <t>B</t>
  </si>
  <si>
    <t>recall</t>
  </si>
  <si>
    <t>False COs</t>
  </si>
  <si>
    <t>C</t>
  </si>
  <si>
    <t>D</t>
  </si>
  <si>
    <t>E</t>
  </si>
  <si>
    <t>F</t>
  </si>
  <si>
    <t>False Good</t>
  </si>
  <si>
    <t>G</t>
  </si>
  <si>
    <t>n_estimators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</si>
  <si>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</si>
  <si>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</si>
  <si>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</si>
  <si>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</si>
  <si>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</si>
  <si>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</si>
  <si>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</si>
  <si>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</si>
  <si>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</si>
  <si>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</si>
  <si>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</si>
  <si>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NO SCALE</t>
  </si>
  <si>
    <t>S</t>
  </si>
  <si>
    <t>N/A</t>
  </si>
  <si>
    <t>Not scaled</t>
  </si>
  <si>
    <t>BALANCED RANDOM FOREST</t>
  </si>
  <si>
    <t>EASY ENSEMBLE ADABOOST CLASSIFIER</t>
  </si>
  <si>
    <t>T</t>
  </si>
  <si>
    <t>True Good</t>
  </si>
  <si>
    <t>True C/O</t>
  </si>
  <si>
    <t>False C/O</t>
  </si>
  <si>
    <t>NOT SCALED</t>
  </si>
  <si>
    <t>ZZ</t>
  </si>
  <si>
    <t>C'</t>
  </si>
  <si>
    <t>YY</t>
  </si>
  <si>
    <t>Loan Amortization table</t>
  </si>
  <si>
    <t>Principal</t>
  </si>
  <si>
    <t>Interest</t>
  </si>
  <si>
    <t>Term (months)</t>
  </si>
  <si>
    <t>Regular P/I</t>
  </si>
  <si>
    <t>Escrow</t>
  </si>
  <si>
    <t>Total MP</t>
  </si>
  <si>
    <t>Principal Reduction</t>
  </si>
  <si>
    <t>Applied to</t>
  </si>
  <si>
    <t>Balance</t>
  </si>
  <si>
    <t>interest earned over life of loan</t>
  </si>
  <si>
    <t>say</t>
  </si>
  <si>
    <t>interest</t>
  </si>
  <si>
    <t>3 loans to make up for 1 CO 1/2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</si>
</sst>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%"/>
    <numFmt numFmtId="166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4" fillId="0" borderId="0" applyFont="0" applyFill="0" applyBorder="0" applyAlignment="0" applyProtection="0"/>
    <xf numFmtId="0" fontId="5" fillId="0" borderId="0"/>
    <xf numFmtId="40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/>
    <xf numFmtId="1" fontId="1" fillId="0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/>
    <xf numFmtId="2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2" fontId="0" fillId="0" borderId="1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40" fontId="0" fillId="0" borderId="0" xfId="3" applyFont="1"/>
    <xf numFmtId="165" fontId="0" fillId="0" borderId="0" xfId="4" applyNumberFormat="1" applyFont="1"/>
    <xf numFmtId="0" fontId="0" fillId="0" borderId="0" xfId="3" applyNumberFormat="1" applyFont="1"/>
    <xf numFmtId="40" fontId="0" fillId="0" borderId="6" xfId="3" applyFont="1" applyBorder="1"/>
    <xf numFmtId="0" fontId="0" fillId="0" borderId="5" xfId="0" applyBorder="1" applyAlignment="1">
      <alignment horizontal="centerContinuous"/>
    </xf>
    <xf numFmtId="40" fontId="0" fillId="0" borderId="5" xfId="3" applyFont="1" applyBorder="1" applyAlignment="1">
      <alignment horizontal="centerContinuous"/>
    </xf>
    <xf numFmtId="40" fontId="0" fillId="0" borderId="0" xfId="3" applyFont="1" applyAlignment="1">
      <alignment horizontal="center"/>
    </xf>
    <xf numFmtId="40" fontId="0" fillId="0" borderId="0" xfId="0" applyNumberFormat="1"/>
    <xf numFmtId="0" fontId="0" fillId="0" borderId="0" xfId="0" applyAlignment="1">
      <alignment horizontal="right"/>
    </xf>
    <xf numFmtId="166" fontId="0" fillId="0" borderId="0" xfId="1" applyNumberFormat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3" fontId="0" fillId="0" borderId="0" xfId="0" applyNumberFormat="1"/>
    <xf numFmtId="166" fontId="0" fillId="0" borderId="0" xfId="0" applyNumberFormat="1"/>
  </cellXfs>
  <cellStyles count="5">
    <cellStyle name="Comma" xfId="1" builtinId="3"/>
    <cellStyle name="Comma 2" xfId="3" xr:uid="{A372ACC9-B352-415B-B293-82DED249DEDD}"/>
    <cellStyle name="Normal" xfId="0" builtinId="0"/>
    <cellStyle name="Normal 2" xfId="2" xr:uid="{97B11D04-C500-4436-82A1-EF9FC61A9425}"/>
    <cellStyle name="Percent 2" xfId="4" xr:uid="{5E83D4E4-5AEB-493C-8ECA-1AE1B9446B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6B311-2514-47A5-BA2E-1EC449ED130E}">
  <dimension ref="A1:W52"/>
  <sheetViews>
    <sheetView zoomScaleNormal="100" workbookViewId="0">
      <selection activeCell="B20" sqref="B20:U21"/>
    </sheetView>
  </sheetViews>
  <sheetFormatPr defaultRowHeight="15"/>
  <cols>
    <col min="1" max="1" width="26" bestFit="1" customWidth="1"/>
    <col min="2" max="3" width="9.140625" customWidth="1"/>
    <col min="4" max="15" width="9.140625" style="1" customWidth="1"/>
    <col min="16" max="19" width="9.140625" style="1"/>
    <col min="20" max="21" width="9.140625" style="4"/>
    <col min="22" max="23" width="9.140625" style="1"/>
  </cols>
  <sheetData>
    <row r="1" spans="1:23">
      <c r="A1" t="s">
        <v>43</v>
      </c>
    </row>
    <row r="2" spans="1:23" s="2" customFormat="1">
      <c r="A2" s="5" t="s">
        <v>12</v>
      </c>
      <c r="B2" s="6" t="s">
        <v>17</v>
      </c>
      <c r="C2" s="6" t="s">
        <v>15</v>
      </c>
      <c r="D2" s="6" t="s">
        <v>18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26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35</v>
      </c>
      <c r="R2" s="6" t="s">
        <v>36</v>
      </c>
      <c r="S2" s="6" t="s">
        <v>37</v>
      </c>
      <c r="T2" s="7" t="s">
        <v>38</v>
      </c>
      <c r="U2" s="7" t="s">
        <v>40</v>
      </c>
      <c r="V2" s="3"/>
      <c r="W2" s="3"/>
    </row>
    <row r="3" spans="1:23">
      <c r="A3" s="8" t="s">
        <v>0</v>
      </c>
      <c r="B3" s="9" t="s">
        <v>14</v>
      </c>
      <c r="C3" s="9" t="s">
        <v>14</v>
      </c>
      <c r="D3" s="9"/>
      <c r="E3" s="9"/>
      <c r="F3" s="9"/>
      <c r="G3" s="9"/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14</v>
      </c>
      <c r="N3" s="9" t="s">
        <v>14</v>
      </c>
      <c r="O3" s="9" t="s">
        <v>14</v>
      </c>
      <c r="P3" s="9" t="s">
        <v>14</v>
      </c>
      <c r="Q3" s="9" t="s">
        <v>14</v>
      </c>
      <c r="R3" s="9" t="s">
        <v>14</v>
      </c>
      <c r="S3" s="9" t="s">
        <v>14</v>
      </c>
      <c r="T3" s="10" t="s">
        <v>14</v>
      </c>
      <c r="U3" s="10"/>
    </row>
    <row r="4" spans="1:23">
      <c r="A4" s="8" t="s">
        <v>1</v>
      </c>
      <c r="B4" s="9" t="s">
        <v>14</v>
      </c>
      <c r="C4" s="9" t="s">
        <v>14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10"/>
    </row>
    <row r="5" spans="1:23">
      <c r="A5" s="8" t="s">
        <v>2</v>
      </c>
      <c r="B5" s="9" t="s">
        <v>14</v>
      </c>
      <c r="C5" s="9" t="s">
        <v>14</v>
      </c>
      <c r="D5" s="9" t="s">
        <v>14</v>
      </c>
      <c r="E5" s="9" t="s">
        <v>14</v>
      </c>
      <c r="F5" s="9" t="s">
        <v>14</v>
      </c>
      <c r="G5" s="9"/>
      <c r="H5" s="9" t="s">
        <v>14</v>
      </c>
      <c r="I5" s="9" t="s">
        <v>14</v>
      </c>
      <c r="J5" s="9" t="s">
        <v>14</v>
      </c>
      <c r="K5" s="9" t="s">
        <v>14</v>
      </c>
      <c r="L5" s="9" t="s">
        <v>14</v>
      </c>
      <c r="M5" s="9" t="s">
        <v>14</v>
      </c>
      <c r="N5" s="9" t="s">
        <v>14</v>
      </c>
      <c r="O5" s="9" t="s">
        <v>14</v>
      </c>
      <c r="P5" s="9" t="s">
        <v>14</v>
      </c>
      <c r="Q5" s="9" t="s">
        <v>14</v>
      </c>
      <c r="R5" s="9" t="s">
        <v>14</v>
      </c>
      <c r="S5" s="9" t="s">
        <v>14</v>
      </c>
      <c r="T5" s="10" t="s">
        <v>14</v>
      </c>
      <c r="U5" s="10"/>
    </row>
    <row r="6" spans="1:23">
      <c r="A6" s="8" t="s">
        <v>3</v>
      </c>
      <c r="B6" s="9" t="s">
        <v>14</v>
      </c>
      <c r="C6" s="9" t="s">
        <v>14</v>
      </c>
      <c r="D6" s="9" t="s">
        <v>14</v>
      </c>
      <c r="E6" s="9" t="s">
        <v>14</v>
      </c>
      <c r="F6" s="9" t="s">
        <v>14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10"/>
    </row>
    <row r="7" spans="1:23">
      <c r="A7" s="8" t="s">
        <v>4</v>
      </c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10" t="s">
        <v>14</v>
      </c>
      <c r="U7" s="10" t="s">
        <v>14</v>
      </c>
    </row>
    <row r="8" spans="1:23">
      <c r="A8" s="8" t="s">
        <v>5</v>
      </c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  <c r="L8" s="9" t="s">
        <v>14</v>
      </c>
      <c r="M8" s="9" t="s">
        <v>14</v>
      </c>
      <c r="N8" s="9" t="s">
        <v>14</v>
      </c>
      <c r="O8" s="9" t="s">
        <v>14</v>
      </c>
      <c r="P8" s="9" t="s">
        <v>14</v>
      </c>
      <c r="Q8" s="9" t="s">
        <v>14</v>
      </c>
      <c r="R8" s="9" t="s">
        <v>14</v>
      </c>
      <c r="S8" s="9" t="s">
        <v>14</v>
      </c>
      <c r="T8" s="10" t="s">
        <v>14</v>
      </c>
      <c r="U8" s="10" t="s">
        <v>14</v>
      </c>
    </row>
    <row r="9" spans="1:23">
      <c r="A9" s="8" t="s">
        <v>6</v>
      </c>
      <c r="B9" s="9" t="s">
        <v>14</v>
      </c>
      <c r="C9" s="9" t="s">
        <v>14</v>
      </c>
      <c r="D9" s="9" t="s">
        <v>14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  <c r="Q9" s="9" t="s">
        <v>14</v>
      </c>
      <c r="R9" s="9" t="s">
        <v>14</v>
      </c>
      <c r="S9" s="9" t="s">
        <v>14</v>
      </c>
      <c r="T9" s="10" t="s">
        <v>14</v>
      </c>
      <c r="U9" s="10"/>
    </row>
    <row r="10" spans="1:23">
      <c r="A10" s="8" t="s">
        <v>7</v>
      </c>
      <c r="B10" s="9" t="s">
        <v>14</v>
      </c>
      <c r="C10" s="9" t="s">
        <v>14</v>
      </c>
      <c r="D10" s="9" t="s">
        <v>14</v>
      </c>
      <c r="E10" s="9" t="s">
        <v>14</v>
      </c>
      <c r="F10" s="9" t="s">
        <v>14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10" t="s">
        <v>14</v>
      </c>
    </row>
    <row r="11" spans="1:23">
      <c r="A11" s="8" t="s">
        <v>8</v>
      </c>
      <c r="B11" s="9" t="s">
        <v>14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 t="s">
        <v>14</v>
      </c>
      <c r="I11" s="9" t="s">
        <v>14</v>
      </c>
      <c r="J11" s="9" t="s">
        <v>14</v>
      </c>
      <c r="K11" s="9" t="s">
        <v>14</v>
      </c>
      <c r="L11" s="9" t="s">
        <v>14</v>
      </c>
      <c r="M11" s="9" t="s">
        <v>14</v>
      </c>
      <c r="N11" s="9" t="s">
        <v>14</v>
      </c>
      <c r="O11" s="9" t="s">
        <v>14</v>
      </c>
      <c r="P11" s="9" t="s">
        <v>14</v>
      </c>
      <c r="Q11" s="9"/>
      <c r="R11" s="9" t="s">
        <v>14</v>
      </c>
      <c r="S11" s="9" t="s">
        <v>14</v>
      </c>
      <c r="T11" s="10" t="s">
        <v>14</v>
      </c>
      <c r="U11" s="10"/>
    </row>
    <row r="12" spans="1:23">
      <c r="A12" s="8" t="s">
        <v>9</v>
      </c>
      <c r="B12" s="9" t="s">
        <v>14</v>
      </c>
      <c r="C12" s="9" t="s">
        <v>14</v>
      </c>
      <c r="D12" s="9" t="s">
        <v>14</v>
      </c>
      <c r="E12" s="9" t="s">
        <v>14</v>
      </c>
      <c r="F12" s="9" t="s">
        <v>14</v>
      </c>
      <c r="G12" s="9" t="s">
        <v>14</v>
      </c>
      <c r="H12" s="9" t="s">
        <v>14</v>
      </c>
      <c r="I12" s="9" t="s">
        <v>14</v>
      </c>
      <c r="J12" s="9" t="s">
        <v>14</v>
      </c>
      <c r="K12" s="9" t="s">
        <v>14</v>
      </c>
      <c r="L12" s="9" t="s">
        <v>14</v>
      </c>
      <c r="M12" s="9" t="s">
        <v>14</v>
      </c>
      <c r="N12" s="9" t="s">
        <v>14</v>
      </c>
      <c r="O12" s="9" t="s">
        <v>14</v>
      </c>
      <c r="P12" s="9" t="s">
        <v>14</v>
      </c>
      <c r="Q12" s="9" t="s">
        <v>14</v>
      </c>
      <c r="R12" s="9" t="s">
        <v>14</v>
      </c>
      <c r="S12" s="9" t="s">
        <v>14</v>
      </c>
      <c r="T12" s="10" t="s">
        <v>14</v>
      </c>
      <c r="U12" s="10" t="s">
        <v>14</v>
      </c>
    </row>
    <row r="13" spans="1:23">
      <c r="A13" s="8" t="s">
        <v>10</v>
      </c>
      <c r="B13" s="9" t="s">
        <v>14</v>
      </c>
      <c r="C13" s="9" t="s">
        <v>14</v>
      </c>
      <c r="D13" s="9" t="s">
        <v>14</v>
      </c>
      <c r="E13" s="9"/>
      <c r="F13" s="9"/>
      <c r="G13" s="9"/>
      <c r="H13" s="9"/>
      <c r="I13" s="9" t="s">
        <v>14</v>
      </c>
      <c r="J13" s="9" t="s">
        <v>14</v>
      </c>
      <c r="K13" s="9" t="s">
        <v>14</v>
      </c>
      <c r="L13" s="9" t="s">
        <v>14</v>
      </c>
      <c r="M13" s="9" t="s">
        <v>14</v>
      </c>
      <c r="N13" s="9" t="s">
        <v>14</v>
      </c>
      <c r="O13" s="9"/>
      <c r="P13" s="9"/>
      <c r="Q13" s="9"/>
      <c r="R13" s="9"/>
      <c r="S13" s="9"/>
      <c r="T13" s="10"/>
      <c r="U13" s="10"/>
    </row>
    <row r="14" spans="1:23">
      <c r="A14" s="8" t="s">
        <v>11</v>
      </c>
      <c r="B14" s="9" t="s">
        <v>14</v>
      </c>
      <c r="C14" s="9" t="s">
        <v>14</v>
      </c>
      <c r="D14" s="9" t="s">
        <v>14</v>
      </c>
      <c r="E14" s="9" t="s">
        <v>14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 t="s">
        <v>14</v>
      </c>
      <c r="R14" s="9"/>
      <c r="S14" s="9"/>
      <c r="T14" s="10"/>
      <c r="U14" s="10" t="s">
        <v>14</v>
      </c>
    </row>
    <row r="15" spans="1:23">
      <c r="A15" s="8" t="s">
        <v>27</v>
      </c>
      <c r="B15" s="9">
        <v>128</v>
      </c>
      <c r="C15" s="9">
        <v>128</v>
      </c>
      <c r="D15" s="9">
        <v>128</v>
      </c>
      <c r="E15" s="9">
        <v>128</v>
      </c>
      <c r="F15" s="9">
        <v>128</v>
      </c>
      <c r="G15" s="9">
        <v>128</v>
      </c>
      <c r="H15" s="9">
        <v>128</v>
      </c>
      <c r="I15" s="9">
        <v>128</v>
      </c>
      <c r="J15" s="9">
        <v>500</v>
      </c>
      <c r="K15" s="9">
        <v>1000</v>
      </c>
      <c r="L15" s="9">
        <v>750</v>
      </c>
      <c r="M15" s="9">
        <v>600</v>
      </c>
      <c r="N15" s="9">
        <v>400</v>
      </c>
      <c r="O15" s="9">
        <v>500</v>
      </c>
      <c r="P15" s="9">
        <v>200</v>
      </c>
      <c r="Q15" s="9">
        <v>200</v>
      </c>
      <c r="R15" s="9">
        <v>500</v>
      </c>
      <c r="S15" s="9">
        <v>128</v>
      </c>
      <c r="T15" s="10">
        <v>200</v>
      </c>
      <c r="U15" s="10">
        <v>200</v>
      </c>
    </row>
    <row r="16" spans="1:23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0"/>
      <c r="U16" s="10"/>
    </row>
    <row r="17" spans="1:21">
      <c r="A17" s="8" t="s">
        <v>13</v>
      </c>
      <c r="B17" s="11">
        <v>0.65389861170396502</v>
      </c>
      <c r="C17" s="11">
        <v>0.65358355184259198</v>
      </c>
      <c r="D17" s="11">
        <v>0.64815944061629704</v>
      </c>
      <c r="E17" s="11">
        <v>0.65500843547370702</v>
      </c>
      <c r="F17" s="9">
        <v>0.65170030692928405</v>
      </c>
      <c r="G17" s="11">
        <v>0.64854970831554704</v>
      </c>
      <c r="H17" s="12">
        <v>0.66050775453787802</v>
      </c>
      <c r="I17" s="11">
        <v>0.65445352358883602</v>
      </c>
      <c r="J17" s="13">
        <v>0.65838465760107301</v>
      </c>
      <c r="K17" s="11">
        <v>0.65279590218915695</v>
      </c>
      <c r="L17" s="11">
        <v>0.65209057462853404</v>
      </c>
      <c r="M17" s="11">
        <v>0.65303575421265503</v>
      </c>
      <c r="N17" s="11">
        <v>0.65452873142671297</v>
      </c>
      <c r="O17" s="11">
        <v>0.65586417871008396</v>
      </c>
      <c r="P17" s="12">
        <v>0.66200073175193597</v>
      </c>
      <c r="Q17" s="11">
        <v>0.65375531028314704</v>
      </c>
      <c r="R17" s="11">
        <v>0.65586417871008396</v>
      </c>
      <c r="S17" s="11">
        <v>0.66050775453787802</v>
      </c>
      <c r="T17" s="14">
        <v>0.66200073175193597</v>
      </c>
      <c r="U17" s="15">
        <v>0.62951704372217798</v>
      </c>
    </row>
    <row r="18" spans="1:21">
      <c r="A18" s="8"/>
      <c r="B18" s="8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0"/>
      <c r="U18" s="10"/>
    </row>
    <row r="19" spans="1:21">
      <c r="A19" s="8" t="s">
        <v>16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10"/>
      <c r="U19" s="10"/>
    </row>
    <row r="20" spans="1:21">
      <c r="A20" s="8" t="s">
        <v>2</v>
      </c>
      <c r="B20" s="9">
        <v>275</v>
      </c>
      <c r="C20" s="9">
        <v>100</v>
      </c>
      <c r="D20" s="9">
        <v>100</v>
      </c>
      <c r="E20" s="9">
        <v>100</v>
      </c>
      <c r="F20" s="9">
        <v>100</v>
      </c>
      <c r="G20" s="9">
        <v>100</v>
      </c>
      <c r="H20" s="9">
        <v>100</v>
      </c>
      <c r="I20" s="9">
        <v>100</v>
      </c>
      <c r="J20" s="9">
        <v>100</v>
      </c>
      <c r="K20" s="9">
        <v>100</v>
      </c>
      <c r="L20" s="9">
        <v>100</v>
      </c>
      <c r="M20" s="9">
        <v>100</v>
      </c>
      <c r="N20" s="9">
        <v>100</v>
      </c>
      <c r="O20" s="9">
        <v>100</v>
      </c>
      <c r="P20" s="9">
        <v>100</v>
      </c>
      <c r="Q20" s="9">
        <v>100</v>
      </c>
      <c r="R20" s="9">
        <v>100</v>
      </c>
      <c r="S20" s="9">
        <v>100</v>
      </c>
      <c r="T20" s="10">
        <v>100</v>
      </c>
      <c r="U20" s="10" t="s">
        <v>41</v>
      </c>
    </row>
    <row r="21" spans="1:21">
      <c r="A21" s="8" t="s">
        <v>3</v>
      </c>
      <c r="B21" s="9">
        <v>100</v>
      </c>
      <c r="C21" s="9">
        <v>100</v>
      </c>
      <c r="D21" s="9">
        <v>100</v>
      </c>
      <c r="E21" s="9">
        <v>100</v>
      </c>
      <c r="F21" s="9">
        <v>100</v>
      </c>
      <c r="G21" s="9" t="s">
        <v>41</v>
      </c>
      <c r="H21" s="9" t="s">
        <v>41</v>
      </c>
      <c r="I21" s="9" t="s">
        <v>41</v>
      </c>
      <c r="J21" s="9" t="s">
        <v>41</v>
      </c>
      <c r="K21" s="9" t="s">
        <v>41</v>
      </c>
      <c r="L21" s="9" t="s">
        <v>41</v>
      </c>
      <c r="M21" s="9" t="s">
        <v>41</v>
      </c>
      <c r="N21" s="9" t="s">
        <v>41</v>
      </c>
      <c r="O21" s="9" t="s">
        <v>41</v>
      </c>
      <c r="P21" s="9" t="s">
        <v>41</v>
      </c>
      <c r="Q21" s="9" t="s">
        <v>41</v>
      </c>
      <c r="R21" s="9" t="s">
        <v>41</v>
      </c>
      <c r="S21" s="9" t="s">
        <v>41</v>
      </c>
      <c r="T21" s="10" t="s">
        <v>41</v>
      </c>
      <c r="U21" s="10" t="s">
        <v>41</v>
      </c>
    </row>
    <row r="22" spans="1:21">
      <c r="A22" s="8"/>
      <c r="B22" s="8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10"/>
      <c r="U22" s="10"/>
    </row>
    <row r="23" spans="1:21">
      <c r="A23" s="8" t="s">
        <v>19</v>
      </c>
      <c r="B23" s="9">
        <v>0.59</v>
      </c>
      <c r="C23" s="9">
        <v>0.59</v>
      </c>
      <c r="D23" s="9">
        <v>0.59</v>
      </c>
      <c r="E23" s="16">
        <v>0.6</v>
      </c>
      <c r="F23" s="16">
        <v>0.59</v>
      </c>
      <c r="G23" s="9">
        <v>0.59</v>
      </c>
      <c r="H23" s="9">
        <v>0.59</v>
      </c>
      <c r="I23" s="9">
        <v>0.59</v>
      </c>
      <c r="J23" s="9">
        <v>0.59</v>
      </c>
      <c r="K23" s="9">
        <v>0.57999999999999996</v>
      </c>
      <c r="L23" s="9">
        <v>0.59</v>
      </c>
      <c r="M23" s="9">
        <v>0.59</v>
      </c>
      <c r="N23" s="9">
        <v>0.59</v>
      </c>
      <c r="O23" s="9">
        <v>0.57999999999999996</v>
      </c>
      <c r="P23" s="9">
        <v>0.57999999999999996</v>
      </c>
      <c r="Q23" s="9">
        <v>0.61</v>
      </c>
      <c r="R23" s="9">
        <v>0.57999999999999996</v>
      </c>
      <c r="S23" s="9">
        <v>0.59</v>
      </c>
      <c r="T23" s="10">
        <v>0.57999999999999996</v>
      </c>
      <c r="U23" s="17">
        <v>0.6</v>
      </c>
    </row>
    <row r="24" spans="1:21">
      <c r="A24" s="8" t="s">
        <v>20</v>
      </c>
      <c r="B24" s="9">
        <v>1337</v>
      </c>
      <c r="C24" s="9">
        <v>1339</v>
      </c>
      <c r="D24" s="9">
        <v>1312</v>
      </c>
      <c r="E24" s="9">
        <v>1289</v>
      </c>
      <c r="F24" s="9">
        <v>1310</v>
      </c>
      <c r="G24" s="9">
        <v>1330</v>
      </c>
      <c r="H24" s="9">
        <v>1336</v>
      </c>
      <c r="I24" s="9">
        <v>1313</v>
      </c>
      <c r="J24" s="9">
        <v>1329</v>
      </c>
      <c r="K24" s="9">
        <v>1344</v>
      </c>
      <c r="L24" s="9">
        <v>1328</v>
      </c>
      <c r="M24" s="9">
        <v>1322</v>
      </c>
      <c r="N24" s="9">
        <v>1333</v>
      </c>
      <c r="O24" s="9">
        <v>1345</v>
      </c>
      <c r="P24" s="9">
        <v>1347</v>
      </c>
      <c r="Q24" s="9">
        <v>1256</v>
      </c>
      <c r="R24" s="9">
        <v>1345</v>
      </c>
      <c r="S24" s="9">
        <v>1336</v>
      </c>
      <c r="T24" s="10">
        <v>1347</v>
      </c>
      <c r="U24" s="10">
        <v>1287</v>
      </c>
    </row>
    <row r="25" spans="1:21">
      <c r="A25" s="8" t="s">
        <v>25</v>
      </c>
      <c r="B25" s="9">
        <v>42</v>
      </c>
      <c r="C25" s="8"/>
      <c r="D25" s="9"/>
      <c r="E25" s="9">
        <v>44</v>
      </c>
      <c r="F25" s="9"/>
      <c r="G25" s="9"/>
      <c r="H25" s="18">
        <v>40</v>
      </c>
      <c r="I25" s="9">
        <v>43</v>
      </c>
      <c r="J25" s="9">
        <v>41</v>
      </c>
      <c r="K25" s="9">
        <v>42</v>
      </c>
      <c r="L25" s="9">
        <v>43</v>
      </c>
      <c r="M25" s="9">
        <v>43</v>
      </c>
      <c r="N25" s="9">
        <v>42</v>
      </c>
      <c r="O25" s="9">
        <v>41</v>
      </c>
      <c r="P25" s="18">
        <v>39</v>
      </c>
      <c r="Q25" s="9">
        <v>46</v>
      </c>
      <c r="R25" s="9">
        <v>41</v>
      </c>
      <c r="S25" s="9">
        <v>40</v>
      </c>
      <c r="T25" s="19">
        <v>39</v>
      </c>
      <c r="U25" s="10">
        <v>52</v>
      </c>
    </row>
    <row r="26" spans="1:21">
      <c r="T26" s="4" t="s">
        <v>39</v>
      </c>
      <c r="U26" s="4" t="s">
        <v>39</v>
      </c>
    </row>
    <row r="28" spans="1:21">
      <c r="A28" t="s">
        <v>44</v>
      </c>
    </row>
    <row r="29" spans="1:21" s="1" customFormat="1">
      <c r="A29" s="21" t="s">
        <v>12</v>
      </c>
      <c r="B29" s="1" t="s">
        <v>45</v>
      </c>
      <c r="T29" s="4"/>
      <c r="U29" s="4"/>
    </row>
    <row r="30" spans="1:21">
      <c r="A30" s="8" t="s">
        <v>0</v>
      </c>
      <c r="B30" s="9" t="s">
        <v>14</v>
      </c>
    </row>
    <row r="31" spans="1:21">
      <c r="A31" s="8" t="s">
        <v>1</v>
      </c>
      <c r="B31" s="9"/>
    </row>
    <row r="32" spans="1:21">
      <c r="A32" s="8" t="s">
        <v>2</v>
      </c>
      <c r="B32" s="9" t="s">
        <v>14</v>
      </c>
    </row>
    <row r="33" spans="1:2">
      <c r="A33" s="8" t="s">
        <v>3</v>
      </c>
      <c r="B33" s="9"/>
    </row>
    <row r="34" spans="1:2">
      <c r="A34" s="8" t="s">
        <v>4</v>
      </c>
      <c r="B34" s="9" t="s">
        <v>14</v>
      </c>
    </row>
    <row r="35" spans="1:2">
      <c r="A35" s="8" t="s">
        <v>5</v>
      </c>
      <c r="B35" s="9" t="s">
        <v>14</v>
      </c>
    </row>
    <row r="36" spans="1:2">
      <c r="A36" s="8" t="s">
        <v>6</v>
      </c>
      <c r="B36" s="9" t="s">
        <v>14</v>
      </c>
    </row>
    <row r="37" spans="1:2">
      <c r="A37" s="8" t="s">
        <v>7</v>
      </c>
      <c r="B37" s="9"/>
    </row>
    <row r="38" spans="1:2">
      <c r="A38" s="8" t="s">
        <v>8</v>
      </c>
      <c r="B38" s="9" t="s">
        <v>14</v>
      </c>
    </row>
    <row r="39" spans="1:2">
      <c r="A39" s="8" t="s">
        <v>9</v>
      </c>
      <c r="B39" s="9" t="s">
        <v>14</v>
      </c>
    </row>
    <row r="40" spans="1:2">
      <c r="A40" s="8" t="s">
        <v>10</v>
      </c>
      <c r="B40" s="9"/>
    </row>
    <row r="41" spans="1:2">
      <c r="A41" s="8" t="s">
        <v>11</v>
      </c>
      <c r="B41" s="9"/>
    </row>
    <row r="42" spans="1:2">
      <c r="A42" s="8" t="s">
        <v>27</v>
      </c>
      <c r="B42" s="9">
        <v>200</v>
      </c>
    </row>
    <row r="43" spans="1:2">
      <c r="A43" s="8"/>
      <c r="B43" s="9"/>
    </row>
    <row r="44" spans="1:2">
      <c r="A44" s="8" t="s">
        <v>13</v>
      </c>
      <c r="B44" s="13"/>
    </row>
    <row r="45" spans="1:2">
      <c r="A45" s="8"/>
      <c r="B45" s="9"/>
    </row>
    <row r="46" spans="1:2">
      <c r="A46" s="8" t="s">
        <v>16</v>
      </c>
      <c r="B46" s="9"/>
    </row>
    <row r="47" spans="1:2">
      <c r="A47" s="8" t="s">
        <v>2</v>
      </c>
      <c r="B47" s="9">
        <v>100</v>
      </c>
    </row>
    <row r="48" spans="1:2">
      <c r="A48" s="8" t="s">
        <v>3</v>
      </c>
      <c r="B48" s="9" t="s">
        <v>41</v>
      </c>
    </row>
    <row r="49" spans="1:2">
      <c r="A49" s="8"/>
      <c r="B49" s="9"/>
    </row>
    <row r="50" spans="1:2">
      <c r="A50" s="8" t="s">
        <v>19</v>
      </c>
      <c r="B50" s="22"/>
    </row>
    <row r="51" spans="1:2">
      <c r="A51" s="8" t="s">
        <v>20</v>
      </c>
      <c r="B51" s="22"/>
    </row>
    <row r="52" spans="1:2">
      <c r="A52" s="8" t="s">
        <v>25</v>
      </c>
      <c r="B52" s="2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745E8-15DE-4D03-BBA7-16169B5620C8}">
  <dimension ref="A1:Y21"/>
  <sheetViews>
    <sheetView workbookViewId="0">
      <selection activeCell="Z15" sqref="Z15"/>
    </sheetView>
  </sheetViews>
  <sheetFormatPr defaultRowHeight="15"/>
  <sheetData>
    <row r="1" spans="1:25">
      <c r="A1" s="5" t="s">
        <v>12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27</v>
      </c>
      <c r="O1" s="8"/>
      <c r="P1" s="8" t="s">
        <v>13</v>
      </c>
      <c r="Q1" s="8"/>
      <c r="R1" s="8" t="s">
        <v>16</v>
      </c>
      <c r="S1" s="8" t="s">
        <v>2</v>
      </c>
      <c r="T1" s="8" t="s">
        <v>3</v>
      </c>
      <c r="U1" s="8"/>
      <c r="V1" s="8" t="s">
        <v>19</v>
      </c>
      <c r="W1" s="8" t="s">
        <v>20</v>
      </c>
      <c r="X1" s="8" t="s">
        <v>25</v>
      </c>
    </row>
    <row r="2" spans="1:25">
      <c r="A2" s="6" t="s">
        <v>34</v>
      </c>
      <c r="B2" s="9" t="s">
        <v>14</v>
      </c>
      <c r="C2" s="9"/>
      <c r="D2" s="9" t="s">
        <v>14</v>
      </c>
      <c r="E2" s="9"/>
      <c r="F2" s="9" t="s">
        <v>14</v>
      </c>
      <c r="G2" s="9" t="s">
        <v>14</v>
      </c>
      <c r="H2" s="9" t="s">
        <v>14</v>
      </c>
      <c r="I2" s="9"/>
      <c r="J2" s="9" t="s">
        <v>14</v>
      </c>
      <c r="K2" s="9" t="s">
        <v>14</v>
      </c>
      <c r="L2" s="9"/>
      <c r="M2" s="9"/>
      <c r="N2" s="9">
        <v>200</v>
      </c>
      <c r="O2" s="9"/>
      <c r="P2" s="12">
        <v>0.66200073175193597</v>
      </c>
      <c r="Q2" s="9"/>
      <c r="R2" s="9"/>
      <c r="S2" s="9">
        <v>100</v>
      </c>
      <c r="T2" s="9" t="s">
        <v>41</v>
      </c>
      <c r="U2" s="9"/>
      <c r="V2" s="9">
        <v>0.57999999999999996</v>
      </c>
      <c r="W2" s="9">
        <v>1347</v>
      </c>
      <c r="X2" s="18">
        <v>39</v>
      </c>
    </row>
    <row r="3" spans="1:25">
      <c r="A3" s="7" t="s">
        <v>38</v>
      </c>
      <c r="B3" s="10" t="s">
        <v>14</v>
      </c>
      <c r="C3" s="10"/>
      <c r="D3" s="10" t="s">
        <v>14</v>
      </c>
      <c r="E3" s="10"/>
      <c r="F3" s="10" t="s">
        <v>14</v>
      </c>
      <c r="G3" s="10" t="s">
        <v>14</v>
      </c>
      <c r="H3" s="10" t="s">
        <v>14</v>
      </c>
      <c r="I3" s="10"/>
      <c r="J3" s="10" t="s">
        <v>14</v>
      </c>
      <c r="K3" s="10" t="s">
        <v>14</v>
      </c>
      <c r="L3" s="10"/>
      <c r="M3" s="10"/>
      <c r="N3" s="10">
        <v>200</v>
      </c>
      <c r="O3" s="10"/>
      <c r="P3" s="14">
        <v>0.66200073175193597</v>
      </c>
      <c r="Q3" s="10"/>
      <c r="R3" s="10"/>
      <c r="S3" s="10">
        <v>100</v>
      </c>
      <c r="T3" s="10" t="s">
        <v>41</v>
      </c>
      <c r="U3" s="10"/>
      <c r="V3" s="10">
        <v>0.57999999999999996</v>
      </c>
      <c r="W3" s="10">
        <v>1347</v>
      </c>
      <c r="X3" s="19">
        <v>39</v>
      </c>
      <c r="Y3" s="20" t="s">
        <v>42</v>
      </c>
    </row>
    <row r="4" spans="1:25">
      <c r="A4" s="6" t="s">
        <v>24</v>
      </c>
      <c r="B4" s="9" t="s">
        <v>14</v>
      </c>
      <c r="C4" s="9"/>
      <c r="D4" s="9" t="s">
        <v>14</v>
      </c>
      <c r="E4" s="9"/>
      <c r="F4" s="9" t="s">
        <v>14</v>
      </c>
      <c r="G4" s="9" t="s">
        <v>14</v>
      </c>
      <c r="H4" s="9" t="s">
        <v>14</v>
      </c>
      <c r="I4" s="9"/>
      <c r="J4" s="9" t="s">
        <v>14</v>
      </c>
      <c r="K4" s="9" t="s">
        <v>14</v>
      </c>
      <c r="L4" s="9"/>
      <c r="M4" s="9"/>
      <c r="N4" s="9">
        <v>128</v>
      </c>
      <c r="O4" s="9"/>
      <c r="P4" s="12">
        <v>0.66050775453787802</v>
      </c>
      <c r="Q4" s="9"/>
      <c r="R4" s="9"/>
      <c r="S4" s="9">
        <v>100</v>
      </c>
      <c r="T4" s="9" t="s">
        <v>41</v>
      </c>
      <c r="U4" s="9"/>
      <c r="V4" s="9">
        <v>0.59</v>
      </c>
      <c r="W4" s="9">
        <v>1336</v>
      </c>
      <c r="X4" s="18">
        <v>40</v>
      </c>
    </row>
    <row r="5" spans="1:25">
      <c r="A5" s="6" t="s">
        <v>37</v>
      </c>
      <c r="B5" s="9" t="s">
        <v>14</v>
      </c>
      <c r="C5" s="9"/>
      <c r="D5" s="9" t="s">
        <v>14</v>
      </c>
      <c r="E5" s="9"/>
      <c r="F5" s="9" t="s">
        <v>14</v>
      </c>
      <c r="G5" s="9" t="s">
        <v>14</v>
      </c>
      <c r="H5" s="9" t="s">
        <v>14</v>
      </c>
      <c r="I5" s="9"/>
      <c r="J5" s="9" t="s">
        <v>14</v>
      </c>
      <c r="K5" s="9" t="s">
        <v>14</v>
      </c>
      <c r="L5" s="9"/>
      <c r="M5" s="9"/>
      <c r="N5" s="9">
        <v>128</v>
      </c>
      <c r="O5" s="9"/>
      <c r="P5" s="11">
        <v>0.66050775453787802</v>
      </c>
      <c r="Q5" s="9"/>
      <c r="R5" s="9"/>
      <c r="S5" s="9">
        <v>100</v>
      </c>
      <c r="T5" s="9" t="s">
        <v>41</v>
      </c>
      <c r="U5" s="9"/>
      <c r="V5" s="9">
        <v>0.59</v>
      </c>
      <c r="W5" s="9">
        <v>1336</v>
      </c>
      <c r="X5" s="9">
        <v>40</v>
      </c>
    </row>
    <row r="6" spans="1:25">
      <c r="A6" s="6" t="s">
        <v>28</v>
      </c>
      <c r="B6" s="9" t="s">
        <v>14</v>
      </c>
      <c r="C6" s="9"/>
      <c r="D6" s="9" t="s">
        <v>14</v>
      </c>
      <c r="E6" s="9"/>
      <c r="F6" s="9" t="s">
        <v>14</v>
      </c>
      <c r="G6" s="9" t="s">
        <v>14</v>
      </c>
      <c r="H6" s="9" t="s">
        <v>14</v>
      </c>
      <c r="I6" s="9"/>
      <c r="J6" s="9" t="s">
        <v>14</v>
      </c>
      <c r="K6" s="9" t="s">
        <v>14</v>
      </c>
      <c r="L6" s="9" t="s">
        <v>14</v>
      </c>
      <c r="M6" s="9"/>
      <c r="N6" s="9">
        <v>500</v>
      </c>
      <c r="O6" s="9"/>
      <c r="P6" s="13">
        <v>0.65838465760107301</v>
      </c>
      <c r="Q6" s="9"/>
      <c r="R6" s="9"/>
      <c r="S6" s="9">
        <v>100</v>
      </c>
      <c r="T6" s="9" t="s">
        <v>41</v>
      </c>
      <c r="U6" s="9"/>
      <c r="V6" s="9">
        <v>0.59</v>
      </c>
      <c r="W6" s="9">
        <v>1329</v>
      </c>
      <c r="X6" s="9">
        <v>41</v>
      </c>
    </row>
    <row r="7" spans="1:25">
      <c r="A7" s="6" t="s">
        <v>33</v>
      </c>
      <c r="B7" s="9" t="s">
        <v>14</v>
      </c>
      <c r="C7" s="9"/>
      <c r="D7" s="9" t="s">
        <v>14</v>
      </c>
      <c r="E7" s="9"/>
      <c r="F7" s="9" t="s">
        <v>14</v>
      </c>
      <c r="G7" s="9" t="s">
        <v>14</v>
      </c>
      <c r="H7" s="9" t="s">
        <v>14</v>
      </c>
      <c r="I7" s="9"/>
      <c r="J7" s="9" t="s">
        <v>14</v>
      </c>
      <c r="K7" s="9" t="s">
        <v>14</v>
      </c>
      <c r="L7" s="9"/>
      <c r="M7" s="9"/>
      <c r="N7" s="9">
        <v>500</v>
      </c>
      <c r="O7" s="9"/>
      <c r="P7" s="11">
        <v>0.65586417871008396</v>
      </c>
      <c r="Q7" s="9"/>
      <c r="R7" s="9"/>
      <c r="S7" s="9">
        <v>100</v>
      </c>
      <c r="T7" s="9" t="s">
        <v>41</v>
      </c>
      <c r="U7" s="9"/>
      <c r="V7" s="9">
        <v>0.57999999999999996</v>
      </c>
      <c r="W7" s="9">
        <v>1345</v>
      </c>
      <c r="X7" s="9">
        <v>41</v>
      </c>
    </row>
    <row r="8" spans="1:25">
      <c r="A8" s="6" t="s">
        <v>36</v>
      </c>
      <c r="B8" s="9" t="s">
        <v>14</v>
      </c>
      <c r="C8" s="9"/>
      <c r="D8" s="9" t="s">
        <v>14</v>
      </c>
      <c r="E8" s="9"/>
      <c r="F8" s="9" t="s">
        <v>14</v>
      </c>
      <c r="G8" s="9" t="s">
        <v>14</v>
      </c>
      <c r="H8" s="9" t="s">
        <v>14</v>
      </c>
      <c r="I8" s="9"/>
      <c r="J8" s="9" t="s">
        <v>14</v>
      </c>
      <c r="K8" s="9" t="s">
        <v>14</v>
      </c>
      <c r="L8" s="9"/>
      <c r="M8" s="9"/>
      <c r="N8" s="9">
        <v>500</v>
      </c>
      <c r="O8" s="9"/>
      <c r="P8" s="11">
        <v>0.65586417871008396</v>
      </c>
      <c r="Q8" s="9"/>
      <c r="R8" s="9"/>
      <c r="S8" s="9">
        <v>100</v>
      </c>
      <c r="T8" s="9" t="s">
        <v>41</v>
      </c>
      <c r="U8" s="9"/>
      <c r="V8" s="9">
        <v>0.57999999999999996</v>
      </c>
      <c r="W8" s="9">
        <v>1345</v>
      </c>
      <c r="X8" s="9">
        <v>41</v>
      </c>
    </row>
    <row r="9" spans="1:25">
      <c r="A9" s="6" t="s">
        <v>32</v>
      </c>
      <c r="B9" s="9" t="s">
        <v>14</v>
      </c>
      <c r="C9" s="9"/>
      <c r="D9" s="9" t="s">
        <v>14</v>
      </c>
      <c r="E9" s="9"/>
      <c r="F9" s="9" t="s">
        <v>14</v>
      </c>
      <c r="G9" s="9" t="s">
        <v>14</v>
      </c>
      <c r="H9" s="9" t="s">
        <v>14</v>
      </c>
      <c r="I9" s="9"/>
      <c r="J9" s="9" t="s">
        <v>14</v>
      </c>
      <c r="K9" s="9" t="s">
        <v>14</v>
      </c>
      <c r="L9" s="9" t="s">
        <v>14</v>
      </c>
      <c r="M9" s="9"/>
      <c r="N9" s="9">
        <v>400</v>
      </c>
      <c r="O9" s="9"/>
      <c r="P9" s="11">
        <v>0.65452873142671297</v>
      </c>
      <c r="Q9" s="9"/>
      <c r="R9" s="9"/>
      <c r="S9" s="9">
        <v>100</v>
      </c>
      <c r="T9" s="9" t="s">
        <v>41</v>
      </c>
      <c r="U9" s="9"/>
      <c r="V9" s="9">
        <v>0.59</v>
      </c>
      <c r="W9" s="9">
        <v>1333</v>
      </c>
      <c r="X9" s="9">
        <v>42</v>
      </c>
    </row>
    <row r="10" spans="1:25">
      <c r="A10" s="6" t="s">
        <v>17</v>
      </c>
      <c r="B10" s="9" t="s">
        <v>14</v>
      </c>
      <c r="C10" s="9" t="s">
        <v>14</v>
      </c>
      <c r="D10" s="9" t="s">
        <v>14</v>
      </c>
      <c r="E10" s="9" t="s">
        <v>14</v>
      </c>
      <c r="F10" s="9" t="s">
        <v>14</v>
      </c>
      <c r="G10" s="9" t="s">
        <v>14</v>
      </c>
      <c r="H10" s="9" t="s">
        <v>14</v>
      </c>
      <c r="I10" s="9" t="s">
        <v>14</v>
      </c>
      <c r="J10" s="9" t="s">
        <v>14</v>
      </c>
      <c r="K10" s="9" t="s">
        <v>14</v>
      </c>
      <c r="L10" s="9" t="s">
        <v>14</v>
      </c>
      <c r="M10" s="9" t="s">
        <v>14</v>
      </c>
      <c r="N10" s="9">
        <v>128</v>
      </c>
      <c r="O10" s="8"/>
      <c r="P10" s="11">
        <v>0.65389861170396502</v>
      </c>
      <c r="Q10" s="8"/>
      <c r="R10" s="9"/>
      <c r="S10" s="9">
        <v>275</v>
      </c>
      <c r="T10" s="9">
        <v>100</v>
      </c>
      <c r="U10" s="8"/>
      <c r="V10" s="9">
        <v>0.59</v>
      </c>
      <c r="W10" s="9">
        <v>1339</v>
      </c>
      <c r="X10" s="9">
        <v>42</v>
      </c>
    </row>
    <row r="11" spans="1:25">
      <c r="A11" s="6" t="s">
        <v>29</v>
      </c>
      <c r="B11" s="9" t="s">
        <v>14</v>
      </c>
      <c r="C11" s="9"/>
      <c r="D11" s="9" t="s">
        <v>14</v>
      </c>
      <c r="E11" s="9"/>
      <c r="F11" s="9" t="s">
        <v>14</v>
      </c>
      <c r="G11" s="9" t="s">
        <v>14</v>
      </c>
      <c r="H11" s="9" t="s">
        <v>14</v>
      </c>
      <c r="I11" s="9"/>
      <c r="J11" s="9" t="s">
        <v>14</v>
      </c>
      <c r="K11" s="9" t="s">
        <v>14</v>
      </c>
      <c r="L11" s="9" t="s">
        <v>14</v>
      </c>
      <c r="M11" s="9"/>
      <c r="N11" s="9">
        <v>1000</v>
      </c>
      <c r="O11" s="9"/>
      <c r="P11" s="11">
        <v>0.65279590218915695</v>
      </c>
      <c r="Q11" s="9"/>
      <c r="R11" s="9"/>
      <c r="S11" s="9">
        <v>100</v>
      </c>
      <c r="T11" s="9" t="s">
        <v>41</v>
      </c>
      <c r="U11" s="9"/>
      <c r="V11" s="9">
        <v>0.57999999999999996</v>
      </c>
      <c r="W11" s="9">
        <v>1344</v>
      </c>
      <c r="X11" s="9">
        <v>42</v>
      </c>
    </row>
    <row r="12" spans="1:25">
      <c r="A12" s="6" t="s">
        <v>26</v>
      </c>
      <c r="B12" s="9" t="s">
        <v>14</v>
      </c>
      <c r="C12" s="9"/>
      <c r="D12" s="9" t="s">
        <v>14</v>
      </c>
      <c r="E12" s="9"/>
      <c r="F12" s="9" t="s">
        <v>14</v>
      </c>
      <c r="G12" s="9" t="s">
        <v>14</v>
      </c>
      <c r="H12" s="9" t="s">
        <v>14</v>
      </c>
      <c r="I12" s="9"/>
      <c r="J12" s="9" t="s">
        <v>14</v>
      </c>
      <c r="K12" s="9" t="s">
        <v>14</v>
      </c>
      <c r="L12" s="9" t="s">
        <v>14</v>
      </c>
      <c r="M12" s="9"/>
      <c r="N12" s="9">
        <v>128</v>
      </c>
      <c r="O12" s="9"/>
      <c r="P12" s="11">
        <v>0.65445352358883602</v>
      </c>
      <c r="Q12" s="9"/>
      <c r="R12" s="9"/>
      <c r="S12" s="9">
        <v>100</v>
      </c>
      <c r="T12" s="9" t="s">
        <v>41</v>
      </c>
      <c r="U12" s="9"/>
      <c r="V12" s="9">
        <v>0.59</v>
      </c>
      <c r="W12" s="9">
        <v>1313</v>
      </c>
      <c r="X12" s="9">
        <v>43</v>
      </c>
    </row>
    <row r="13" spans="1:25">
      <c r="A13" s="6" t="s">
        <v>31</v>
      </c>
      <c r="B13" s="9" t="s">
        <v>14</v>
      </c>
      <c r="C13" s="9"/>
      <c r="D13" s="9" t="s">
        <v>14</v>
      </c>
      <c r="E13" s="9"/>
      <c r="F13" s="9" t="s">
        <v>14</v>
      </c>
      <c r="G13" s="9" t="s">
        <v>14</v>
      </c>
      <c r="H13" s="9" t="s">
        <v>14</v>
      </c>
      <c r="I13" s="9"/>
      <c r="J13" s="9" t="s">
        <v>14</v>
      </c>
      <c r="K13" s="9" t="s">
        <v>14</v>
      </c>
      <c r="L13" s="9" t="s">
        <v>14</v>
      </c>
      <c r="M13" s="9"/>
      <c r="N13" s="9">
        <v>600</v>
      </c>
      <c r="O13" s="9"/>
      <c r="P13" s="11">
        <v>0.65303575421265503</v>
      </c>
      <c r="Q13" s="9"/>
      <c r="R13" s="9"/>
      <c r="S13" s="9">
        <v>100</v>
      </c>
      <c r="T13" s="9" t="s">
        <v>41</v>
      </c>
      <c r="U13" s="9"/>
      <c r="V13" s="9">
        <v>0.59</v>
      </c>
      <c r="W13" s="9">
        <v>1322</v>
      </c>
      <c r="X13" s="9">
        <v>43</v>
      </c>
    </row>
    <row r="14" spans="1:25">
      <c r="A14" s="6" t="s">
        <v>30</v>
      </c>
      <c r="B14" s="9" t="s">
        <v>14</v>
      </c>
      <c r="C14" s="9"/>
      <c r="D14" s="9" t="s">
        <v>14</v>
      </c>
      <c r="E14" s="9"/>
      <c r="F14" s="9" t="s">
        <v>14</v>
      </c>
      <c r="G14" s="9" t="s">
        <v>14</v>
      </c>
      <c r="H14" s="9" t="s">
        <v>14</v>
      </c>
      <c r="I14" s="9"/>
      <c r="J14" s="9" t="s">
        <v>14</v>
      </c>
      <c r="K14" s="9" t="s">
        <v>14</v>
      </c>
      <c r="L14" s="9" t="s">
        <v>14</v>
      </c>
      <c r="M14" s="9"/>
      <c r="N14" s="9">
        <v>750</v>
      </c>
      <c r="O14" s="9"/>
      <c r="P14" s="11">
        <v>0.65209057462853404</v>
      </c>
      <c r="Q14" s="9"/>
      <c r="R14" s="9"/>
      <c r="S14" s="9">
        <v>100</v>
      </c>
      <c r="T14" s="9" t="s">
        <v>41</v>
      </c>
      <c r="U14" s="9"/>
      <c r="V14" s="9">
        <v>0.59</v>
      </c>
      <c r="W14" s="9">
        <v>1328</v>
      </c>
      <c r="X14" s="9">
        <v>43</v>
      </c>
    </row>
    <row r="15" spans="1:25">
      <c r="A15" s="6" t="s">
        <v>21</v>
      </c>
      <c r="B15" s="9"/>
      <c r="C15" s="9"/>
      <c r="D15" s="9" t="s">
        <v>14</v>
      </c>
      <c r="E15" s="9" t="s">
        <v>14</v>
      </c>
      <c r="F15" s="9" t="s">
        <v>14</v>
      </c>
      <c r="G15" s="9" t="s">
        <v>14</v>
      </c>
      <c r="H15" s="9" t="s">
        <v>14</v>
      </c>
      <c r="I15" s="9" t="s">
        <v>14</v>
      </c>
      <c r="J15" s="9" t="s">
        <v>14</v>
      </c>
      <c r="K15" s="9" t="s">
        <v>14</v>
      </c>
      <c r="L15" s="9"/>
      <c r="M15" s="9" t="s">
        <v>14</v>
      </c>
      <c r="N15" s="9">
        <v>128</v>
      </c>
      <c r="O15" s="9"/>
      <c r="P15" s="11">
        <v>0.65500843547370702</v>
      </c>
      <c r="Q15" s="9"/>
      <c r="R15" s="9"/>
      <c r="S15" s="9">
        <v>100</v>
      </c>
      <c r="T15" s="9">
        <v>100</v>
      </c>
      <c r="U15" s="9"/>
      <c r="V15" s="16">
        <v>0.6</v>
      </c>
      <c r="W15" s="9">
        <v>1289</v>
      </c>
      <c r="X15" s="9">
        <v>44</v>
      </c>
    </row>
    <row r="16" spans="1:25">
      <c r="A16" s="6" t="s">
        <v>35</v>
      </c>
      <c r="B16" s="9" t="s">
        <v>14</v>
      </c>
      <c r="C16" s="9"/>
      <c r="D16" s="9" t="s">
        <v>14</v>
      </c>
      <c r="E16" s="9"/>
      <c r="F16" s="9" t="s">
        <v>14</v>
      </c>
      <c r="G16" s="9" t="s">
        <v>14</v>
      </c>
      <c r="H16" s="9" t="s">
        <v>14</v>
      </c>
      <c r="I16" s="9"/>
      <c r="J16" s="9"/>
      <c r="K16" s="9" t="s">
        <v>14</v>
      </c>
      <c r="L16" s="9"/>
      <c r="M16" s="9" t="s">
        <v>14</v>
      </c>
      <c r="N16" s="9">
        <v>200</v>
      </c>
      <c r="O16" s="9"/>
      <c r="P16" s="11">
        <v>0.65375531028314704</v>
      </c>
      <c r="Q16" s="9"/>
      <c r="R16" s="9"/>
      <c r="S16" s="9">
        <v>100</v>
      </c>
      <c r="T16" s="9" t="s">
        <v>41</v>
      </c>
      <c r="U16" s="9"/>
      <c r="V16" s="9">
        <v>0.61</v>
      </c>
      <c r="W16" s="9">
        <v>1256</v>
      </c>
      <c r="X16" s="9">
        <v>46</v>
      </c>
    </row>
    <row r="17" spans="1:25">
      <c r="A17" s="7" t="s">
        <v>40</v>
      </c>
      <c r="B17" s="10"/>
      <c r="C17" s="10"/>
      <c r="D17" s="10"/>
      <c r="E17" s="10"/>
      <c r="F17" s="10" t="s">
        <v>14</v>
      </c>
      <c r="G17" s="10" t="s">
        <v>14</v>
      </c>
      <c r="H17" s="10"/>
      <c r="I17" s="10" t="s">
        <v>14</v>
      </c>
      <c r="J17" s="10"/>
      <c r="K17" s="10" t="s">
        <v>14</v>
      </c>
      <c r="L17" s="10"/>
      <c r="M17" s="10" t="s">
        <v>14</v>
      </c>
      <c r="N17" s="10">
        <v>200</v>
      </c>
      <c r="O17" s="10"/>
      <c r="P17" s="15">
        <v>0.62951704372217798</v>
      </c>
      <c r="Q17" s="10"/>
      <c r="R17" s="10"/>
      <c r="S17" s="10" t="s">
        <v>41</v>
      </c>
      <c r="T17" s="10" t="s">
        <v>41</v>
      </c>
      <c r="U17" s="10"/>
      <c r="V17" s="17">
        <v>0.6</v>
      </c>
      <c r="W17" s="10">
        <v>1287</v>
      </c>
      <c r="X17" s="10">
        <v>52</v>
      </c>
    </row>
    <row r="18" spans="1:25">
      <c r="A18" s="6" t="s">
        <v>15</v>
      </c>
      <c r="B18" s="9" t="s">
        <v>14</v>
      </c>
      <c r="C18" s="9" t="s">
        <v>14</v>
      </c>
      <c r="D18" s="9" t="s">
        <v>14</v>
      </c>
      <c r="E18" s="9" t="s">
        <v>14</v>
      </c>
      <c r="F18" s="9" t="s">
        <v>14</v>
      </c>
      <c r="G18" s="9" t="s">
        <v>14</v>
      </c>
      <c r="H18" s="9" t="s">
        <v>14</v>
      </c>
      <c r="I18" s="9" t="s">
        <v>14</v>
      </c>
      <c r="J18" s="9" t="s">
        <v>14</v>
      </c>
      <c r="K18" s="9" t="s">
        <v>14</v>
      </c>
      <c r="L18" s="9" t="s">
        <v>14</v>
      </c>
      <c r="M18" s="9" t="s">
        <v>14</v>
      </c>
      <c r="N18" s="9">
        <v>128</v>
      </c>
      <c r="O18" s="8"/>
      <c r="P18" s="11">
        <v>0.65358355184259198</v>
      </c>
      <c r="Q18" s="8"/>
      <c r="R18" s="9"/>
      <c r="S18" s="9">
        <v>100</v>
      </c>
      <c r="T18" s="9">
        <v>100</v>
      </c>
      <c r="U18" s="8"/>
      <c r="V18" s="9">
        <v>0.59</v>
      </c>
      <c r="W18" s="9">
        <v>1339</v>
      </c>
      <c r="X18" s="8"/>
    </row>
    <row r="19" spans="1:25">
      <c r="A19" s="6" t="s">
        <v>22</v>
      </c>
      <c r="B19" s="9"/>
      <c r="C19" s="9"/>
      <c r="D19" s="9" t="s">
        <v>14</v>
      </c>
      <c r="E19" s="9" t="s">
        <v>14</v>
      </c>
      <c r="F19" s="9" t="s">
        <v>14</v>
      </c>
      <c r="G19" s="9" t="s">
        <v>14</v>
      </c>
      <c r="H19" s="9" t="s">
        <v>14</v>
      </c>
      <c r="I19" s="9" t="s">
        <v>14</v>
      </c>
      <c r="J19" s="9" t="s">
        <v>14</v>
      </c>
      <c r="K19" s="9" t="s">
        <v>14</v>
      </c>
      <c r="L19" s="9"/>
      <c r="M19" s="9"/>
      <c r="N19" s="9">
        <v>128</v>
      </c>
      <c r="O19" s="9"/>
      <c r="P19" s="9">
        <v>0.65170030692928405</v>
      </c>
      <c r="Q19" s="9"/>
      <c r="R19" s="9"/>
      <c r="S19" s="9">
        <v>100</v>
      </c>
      <c r="T19" s="9">
        <v>100</v>
      </c>
      <c r="U19" s="9"/>
      <c r="V19" s="16">
        <v>0.59</v>
      </c>
      <c r="W19" s="9">
        <v>1310</v>
      </c>
      <c r="X19" s="9"/>
    </row>
    <row r="20" spans="1:25">
      <c r="A20" s="6" t="s">
        <v>23</v>
      </c>
      <c r="B20" s="9"/>
      <c r="C20" s="9"/>
      <c r="D20" s="9"/>
      <c r="E20" s="9"/>
      <c r="F20" s="9" t="s">
        <v>14</v>
      </c>
      <c r="G20" s="9" t="s">
        <v>14</v>
      </c>
      <c r="H20" s="9" t="s">
        <v>14</v>
      </c>
      <c r="I20" s="9"/>
      <c r="J20" s="9" t="s">
        <v>14</v>
      </c>
      <c r="K20" s="9" t="s">
        <v>14</v>
      </c>
      <c r="L20" s="9"/>
      <c r="M20" s="9"/>
      <c r="N20" s="9">
        <v>128</v>
      </c>
      <c r="O20" s="9"/>
      <c r="P20" s="11">
        <v>0.64854970831554704</v>
      </c>
      <c r="Q20" s="9"/>
      <c r="R20" s="9"/>
      <c r="S20" s="9">
        <v>100</v>
      </c>
      <c r="T20" s="9" t="s">
        <v>41</v>
      </c>
      <c r="U20" s="9"/>
      <c r="V20" s="9">
        <v>0.59</v>
      </c>
      <c r="W20" s="9">
        <v>1330</v>
      </c>
      <c r="X20" s="9"/>
    </row>
    <row r="21" spans="1:25">
      <c r="A21" s="6" t="s">
        <v>18</v>
      </c>
      <c r="B21" s="9"/>
      <c r="C21" s="9"/>
      <c r="D21" s="9" t="s">
        <v>14</v>
      </c>
      <c r="E21" s="9" t="s">
        <v>14</v>
      </c>
      <c r="F21" s="9" t="s">
        <v>14</v>
      </c>
      <c r="G21" s="9" t="s">
        <v>14</v>
      </c>
      <c r="H21" s="9" t="s">
        <v>14</v>
      </c>
      <c r="I21" s="9" t="s">
        <v>14</v>
      </c>
      <c r="J21" s="9" t="s">
        <v>14</v>
      </c>
      <c r="K21" s="9" t="s">
        <v>14</v>
      </c>
      <c r="L21" s="9" t="s">
        <v>14</v>
      </c>
      <c r="M21" s="9" t="s">
        <v>14</v>
      </c>
      <c r="N21" s="9">
        <v>128</v>
      </c>
      <c r="O21" s="9"/>
      <c r="P21" s="11">
        <v>0.64815944061629704</v>
      </c>
      <c r="Q21" s="9"/>
      <c r="R21" s="9"/>
      <c r="S21" s="9">
        <v>100</v>
      </c>
      <c r="T21" s="9">
        <v>100</v>
      </c>
      <c r="U21" s="9"/>
      <c r="V21" s="9">
        <v>0.59</v>
      </c>
      <c r="W21" s="9">
        <v>1312</v>
      </c>
      <c r="X21" s="9"/>
      <c r="Y21" s="20" t="s">
        <v>42</v>
      </c>
    </row>
  </sheetData>
  <autoFilter ref="A1:X1" xr:uid="{BBA745E8-15DE-4D03-BBA7-16169B5620C8}">
    <sortState xmlns:xlrd2="http://schemas.microsoft.com/office/spreadsheetml/2017/richdata2" ref="A2:X21">
      <sortCondition ref="X1"/>
    </sortState>
  </autoFilter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0A7A-652F-4C17-8470-10DFA50B4713}">
  <dimension ref="A1:W54"/>
  <sheetViews>
    <sheetView workbookViewId="0">
      <selection sqref="A1:XFD1048576"/>
    </sheetView>
  </sheetViews>
  <sheetFormatPr defaultRowHeight="15"/>
  <cols>
    <col min="1" max="1" width="26" bestFit="1" customWidth="1"/>
    <col min="4" max="19" width="9.140625" style="1"/>
    <col min="20" max="21" width="9.140625" style="4"/>
    <col min="22" max="23" width="9.140625" style="1"/>
  </cols>
  <sheetData>
    <row r="1" spans="1:23">
      <c r="A1" t="s">
        <v>43</v>
      </c>
    </row>
    <row r="2" spans="1:23" s="2" customFormat="1">
      <c r="A2" s="5" t="s">
        <v>12</v>
      </c>
      <c r="B2" s="6" t="s">
        <v>17</v>
      </c>
      <c r="C2" s="6" t="s">
        <v>15</v>
      </c>
      <c r="D2" s="6" t="s">
        <v>18</v>
      </c>
      <c r="E2" s="6" t="s">
        <v>21</v>
      </c>
      <c r="F2" s="6" t="s">
        <v>22</v>
      </c>
      <c r="G2" s="6" t="s">
        <v>23</v>
      </c>
      <c r="H2" s="6" t="s">
        <v>24</v>
      </c>
      <c r="I2" s="6" t="s">
        <v>26</v>
      </c>
      <c r="J2" s="6" t="s">
        <v>28</v>
      </c>
      <c r="K2" s="6" t="s">
        <v>29</v>
      </c>
      <c r="L2" s="6" t="s">
        <v>30</v>
      </c>
      <c r="M2" s="6" t="s">
        <v>31</v>
      </c>
      <c r="N2" s="6" t="s">
        <v>32</v>
      </c>
      <c r="O2" s="6" t="s">
        <v>33</v>
      </c>
      <c r="P2" s="6" t="s">
        <v>34</v>
      </c>
      <c r="Q2" s="6" t="s">
        <v>35</v>
      </c>
      <c r="R2" s="6" t="s">
        <v>36</v>
      </c>
      <c r="S2" s="6" t="s">
        <v>37</v>
      </c>
      <c r="T2" s="7" t="s">
        <v>38</v>
      </c>
      <c r="U2" s="7" t="s">
        <v>40</v>
      </c>
      <c r="V2" s="3"/>
      <c r="W2" s="3"/>
    </row>
    <row r="3" spans="1:23">
      <c r="A3" s="8" t="s">
        <v>0</v>
      </c>
      <c r="B3" s="9" t="s">
        <v>14</v>
      </c>
      <c r="C3" s="9" t="s">
        <v>14</v>
      </c>
      <c r="D3" s="9"/>
      <c r="E3" s="9"/>
      <c r="F3" s="9"/>
      <c r="G3" s="9"/>
      <c r="H3" s="9" t="s">
        <v>14</v>
      </c>
      <c r="I3" s="9" t="s">
        <v>14</v>
      </c>
      <c r="J3" s="9" t="s">
        <v>14</v>
      </c>
      <c r="K3" s="9" t="s">
        <v>14</v>
      </c>
      <c r="L3" s="9" t="s">
        <v>14</v>
      </c>
      <c r="M3" s="9" t="s">
        <v>14</v>
      </c>
      <c r="N3" s="9" t="s">
        <v>14</v>
      </c>
      <c r="O3" s="9" t="s">
        <v>14</v>
      </c>
      <c r="P3" s="9" t="s">
        <v>14</v>
      </c>
      <c r="Q3" s="9" t="s">
        <v>14</v>
      </c>
      <c r="R3" s="9" t="s">
        <v>14</v>
      </c>
      <c r="S3" s="9" t="s">
        <v>14</v>
      </c>
      <c r="T3" s="10" t="s">
        <v>14</v>
      </c>
      <c r="U3" s="10"/>
    </row>
    <row r="4" spans="1:23">
      <c r="A4" s="8" t="s">
        <v>1</v>
      </c>
      <c r="B4" s="9" t="s">
        <v>14</v>
      </c>
      <c r="C4" s="9" t="s">
        <v>14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10"/>
    </row>
    <row r="5" spans="1:23">
      <c r="A5" s="8" t="s">
        <v>2</v>
      </c>
      <c r="B5" s="9" t="s">
        <v>14</v>
      </c>
      <c r="C5" s="9" t="s">
        <v>14</v>
      </c>
      <c r="D5" s="9" t="s">
        <v>14</v>
      </c>
      <c r="E5" s="9" t="s">
        <v>14</v>
      </c>
      <c r="F5" s="9" t="s">
        <v>14</v>
      </c>
      <c r="G5" s="9"/>
      <c r="H5" s="9" t="s">
        <v>14</v>
      </c>
      <c r="I5" s="9" t="s">
        <v>14</v>
      </c>
      <c r="J5" s="9" t="s">
        <v>14</v>
      </c>
      <c r="K5" s="9" t="s">
        <v>14</v>
      </c>
      <c r="L5" s="9" t="s">
        <v>14</v>
      </c>
      <c r="M5" s="9" t="s">
        <v>14</v>
      </c>
      <c r="N5" s="9" t="s">
        <v>14</v>
      </c>
      <c r="O5" s="9" t="s">
        <v>14</v>
      </c>
      <c r="P5" s="9" t="s">
        <v>14</v>
      </c>
      <c r="Q5" s="9" t="s">
        <v>14</v>
      </c>
      <c r="R5" s="9" t="s">
        <v>14</v>
      </c>
      <c r="S5" s="9" t="s">
        <v>14</v>
      </c>
      <c r="T5" s="10" t="s">
        <v>14</v>
      </c>
      <c r="U5" s="10"/>
    </row>
    <row r="6" spans="1:23">
      <c r="A6" s="8" t="s">
        <v>3</v>
      </c>
      <c r="B6" s="9" t="s">
        <v>14</v>
      </c>
      <c r="C6" s="9" t="s">
        <v>14</v>
      </c>
      <c r="D6" s="9" t="s">
        <v>14</v>
      </c>
      <c r="E6" s="9" t="s">
        <v>14</v>
      </c>
      <c r="F6" s="9" t="s">
        <v>14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10"/>
    </row>
    <row r="7" spans="1:23">
      <c r="A7" s="8" t="s">
        <v>4</v>
      </c>
      <c r="B7" s="9" t="s">
        <v>14</v>
      </c>
      <c r="C7" s="9" t="s">
        <v>14</v>
      </c>
      <c r="D7" s="9" t="s">
        <v>14</v>
      </c>
      <c r="E7" s="9" t="s">
        <v>14</v>
      </c>
      <c r="F7" s="9" t="s">
        <v>14</v>
      </c>
      <c r="G7" s="9" t="s">
        <v>14</v>
      </c>
      <c r="H7" s="9" t="s">
        <v>14</v>
      </c>
      <c r="I7" s="9" t="s">
        <v>14</v>
      </c>
      <c r="J7" s="9" t="s">
        <v>14</v>
      </c>
      <c r="K7" s="9" t="s">
        <v>14</v>
      </c>
      <c r="L7" s="9" t="s">
        <v>14</v>
      </c>
      <c r="M7" s="9" t="s">
        <v>14</v>
      </c>
      <c r="N7" s="9" t="s">
        <v>14</v>
      </c>
      <c r="O7" s="9" t="s">
        <v>14</v>
      </c>
      <c r="P7" s="9" t="s">
        <v>14</v>
      </c>
      <c r="Q7" s="9" t="s">
        <v>14</v>
      </c>
      <c r="R7" s="9" t="s">
        <v>14</v>
      </c>
      <c r="S7" s="9" t="s">
        <v>14</v>
      </c>
      <c r="T7" s="10" t="s">
        <v>14</v>
      </c>
      <c r="U7" s="10" t="s">
        <v>14</v>
      </c>
    </row>
    <row r="8" spans="1:23">
      <c r="A8" s="8" t="s">
        <v>5</v>
      </c>
      <c r="B8" s="9" t="s">
        <v>14</v>
      </c>
      <c r="C8" s="9" t="s">
        <v>14</v>
      </c>
      <c r="D8" s="9" t="s">
        <v>14</v>
      </c>
      <c r="E8" s="9" t="s">
        <v>14</v>
      </c>
      <c r="F8" s="9" t="s">
        <v>14</v>
      </c>
      <c r="G8" s="9" t="s">
        <v>14</v>
      </c>
      <c r="H8" s="9" t="s">
        <v>14</v>
      </c>
      <c r="I8" s="9" t="s">
        <v>14</v>
      </c>
      <c r="J8" s="9" t="s">
        <v>14</v>
      </c>
      <c r="K8" s="9" t="s">
        <v>14</v>
      </c>
      <c r="L8" s="9" t="s">
        <v>14</v>
      </c>
      <c r="M8" s="9" t="s">
        <v>14</v>
      </c>
      <c r="N8" s="9" t="s">
        <v>14</v>
      </c>
      <c r="O8" s="9" t="s">
        <v>14</v>
      </c>
      <c r="P8" s="9" t="s">
        <v>14</v>
      </c>
      <c r="Q8" s="9" t="s">
        <v>14</v>
      </c>
      <c r="R8" s="9" t="s">
        <v>14</v>
      </c>
      <c r="S8" s="9" t="s">
        <v>14</v>
      </c>
      <c r="T8" s="10" t="s">
        <v>14</v>
      </c>
      <c r="U8" s="10" t="s">
        <v>14</v>
      </c>
    </row>
    <row r="9" spans="1:23">
      <c r="A9" s="8" t="s">
        <v>6</v>
      </c>
      <c r="B9" s="9" t="s">
        <v>14</v>
      </c>
      <c r="C9" s="9" t="s">
        <v>14</v>
      </c>
      <c r="D9" s="9" t="s">
        <v>14</v>
      </c>
      <c r="E9" s="9" t="s">
        <v>14</v>
      </c>
      <c r="F9" s="9" t="s">
        <v>14</v>
      </c>
      <c r="G9" s="9" t="s">
        <v>14</v>
      </c>
      <c r="H9" s="9" t="s">
        <v>14</v>
      </c>
      <c r="I9" s="9" t="s">
        <v>14</v>
      </c>
      <c r="J9" s="9" t="s">
        <v>14</v>
      </c>
      <c r="K9" s="9" t="s">
        <v>14</v>
      </c>
      <c r="L9" s="9" t="s">
        <v>14</v>
      </c>
      <c r="M9" s="9" t="s">
        <v>14</v>
      </c>
      <c r="N9" s="9" t="s">
        <v>14</v>
      </c>
      <c r="O9" s="9" t="s">
        <v>14</v>
      </c>
      <c r="P9" s="9" t="s">
        <v>14</v>
      </c>
      <c r="Q9" s="9" t="s">
        <v>14</v>
      </c>
      <c r="R9" s="9" t="s">
        <v>14</v>
      </c>
      <c r="S9" s="9" t="s">
        <v>14</v>
      </c>
      <c r="T9" s="10" t="s">
        <v>14</v>
      </c>
      <c r="U9" s="10"/>
    </row>
    <row r="10" spans="1:23">
      <c r="A10" s="8" t="s">
        <v>7</v>
      </c>
      <c r="B10" s="9" t="s">
        <v>14</v>
      </c>
      <c r="C10" s="9" t="s">
        <v>14</v>
      </c>
      <c r="D10" s="9" t="s">
        <v>14</v>
      </c>
      <c r="E10" s="9" t="s">
        <v>14</v>
      </c>
      <c r="F10" s="9" t="s">
        <v>14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10" t="s">
        <v>14</v>
      </c>
    </row>
    <row r="11" spans="1:23">
      <c r="A11" s="8" t="s">
        <v>8</v>
      </c>
      <c r="B11" s="9" t="s">
        <v>14</v>
      </c>
      <c r="C11" s="9" t="s">
        <v>14</v>
      </c>
      <c r="D11" s="9" t="s">
        <v>14</v>
      </c>
      <c r="E11" s="9" t="s">
        <v>14</v>
      </c>
      <c r="F11" s="9" t="s">
        <v>14</v>
      </c>
      <c r="G11" s="9" t="s">
        <v>14</v>
      </c>
      <c r="H11" s="9" t="s">
        <v>14</v>
      </c>
      <c r="I11" s="9" t="s">
        <v>14</v>
      </c>
      <c r="J11" s="9" t="s">
        <v>14</v>
      </c>
      <c r="K11" s="9" t="s">
        <v>14</v>
      </c>
      <c r="L11" s="9" t="s">
        <v>14</v>
      </c>
      <c r="M11" s="9" t="s">
        <v>14</v>
      </c>
      <c r="N11" s="9" t="s">
        <v>14</v>
      </c>
      <c r="O11" s="9" t="s">
        <v>14</v>
      </c>
      <c r="P11" s="9" t="s">
        <v>14</v>
      </c>
      <c r="Q11" s="9"/>
      <c r="R11" s="9" t="s">
        <v>14</v>
      </c>
      <c r="S11" s="9" t="s">
        <v>14</v>
      </c>
      <c r="T11" s="10" t="s">
        <v>14</v>
      </c>
      <c r="U11" s="10"/>
    </row>
    <row r="12" spans="1:23">
      <c r="A12" s="8" t="s">
        <v>9</v>
      </c>
      <c r="B12" s="9" t="s">
        <v>14</v>
      </c>
      <c r="C12" s="9" t="s">
        <v>14</v>
      </c>
      <c r="D12" s="9" t="s">
        <v>14</v>
      </c>
      <c r="E12" s="9" t="s">
        <v>14</v>
      </c>
      <c r="F12" s="9" t="s">
        <v>14</v>
      </c>
      <c r="G12" s="9" t="s">
        <v>14</v>
      </c>
      <c r="H12" s="9" t="s">
        <v>14</v>
      </c>
      <c r="I12" s="9" t="s">
        <v>14</v>
      </c>
      <c r="J12" s="9" t="s">
        <v>14</v>
      </c>
      <c r="K12" s="9" t="s">
        <v>14</v>
      </c>
      <c r="L12" s="9" t="s">
        <v>14</v>
      </c>
      <c r="M12" s="9" t="s">
        <v>14</v>
      </c>
      <c r="N12" s="9" t="s">
        <v>14</v>
      </c>
      <c r="O12" s="9" t="s">
        <v>14</v>
      </c>
      <c r="P12" s="9" t="s">
        <v>14</v>
      </c>
      <c r="Q12" s="9" t="s">
        <v>14</v>
      </c>
      <c r="R12" s="9" t="s">
        <v>14</v>
      </c>
      <c r="S12" s="9" t="s">
        <v>14</v>
      </c>
      <c r="T12" s="10" t="s">
        <v>14</v>
      </c>
      <c r="U12" s="10" t="s">
        <v>14</v>
      </c>
    </row>
    <row r="13" spans="1:23">
      <c r="A13" s="8" t="s">
        <v>10</v>
      </c>
      <c r="B13" s="9" t="s">
        <v>14</v>
      </c>
      <c r="C13" s="9" t="s">
        <v>14</v>
      </c>
      <c r="D13" s="9" t="s">
        <v>14</v>
      </c>
      <c r="E13" s="9"/>
      <c r="F13" s="9"/>
      <c r="G13" s="9"/>
      <c r="H13" s="9"/>
      <c r="I13" s="9" t="s">
        <v>14</v>
      </c>
      <c r="J13" s="9" t="s">
        <v>14</v>
      </c>
      <c r="K13" s="9" t="s">
        <v>14</v>
      </c>
      <c r="L13" s="9" t="s">
        <v>14</v>
      </c>
      <c r="M13" s="9" t="s">
        <v>14</v>
      </c>
      <c r="N13" s="9" t="s">
        <v>14</v>
      </c>
      <c r="O13" s="9"/>
      <c r="P13" s="9"/>
      <c r="Q13" s="9"/>
      <c r="R13" s="9"/>
      <c r="S13" s="9"/>
      <c r="T13" s="10"/>
      <c r="U13" s="10"/>
    </row>
    <row r="14" spans="1:23">
      <c r="A14" s="8" t="s">
        <v>11</v>
      </c>
      <c r="B14" s="9" t="s">
        <v>14</v>
      </c>
      <c r="C14" s="9" t="s">
        <v>14</v>
      </c>
      <c r="D14" s="9" t="s">
        <v>14</v>
      </c>
      <c r="E14" s="9" t="s">
        <v>14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 t="s">
        <v>14</v>
      </c>
      <c r="R14" s="9"/>
      <c r="S14" s="9"/>
      <c r="T14" s="10"/>
      <c r="U14" s="10" t="s">
        <v>14</v>
      </c>
    </row>
    <row r="15" spans="1:23">
      <c r="A15" s="8" t="s">
        <v>27</v>
      </c>
      <c r="B15" s="9">
        <v>128</v>
      </c>
      <c r="C15" s="9">
        <v>128</v>
      </c>
      <c r="D15" s="9">
        <v>128</v>
      </c>
      <c r="E15" s="9">
        <v>128</v>
      </c>
      <c r="F15" s="9">
        <v>128</v>
      </c>
      <c r="G15" s="9">
        <v>128</v>
      </c>
      <c r="H15" s="9">
        <v>128</v>
      </c>
      <c r="I15" s="9">
        <v>128</v>
      </c>
      <c r="J15" s="9">
        <v>500</v>
      </c>
      <c r="K15" s="9">
        <v>1000</v>
      </c>
      <c r="L15" s="9">
        <v>750</v>
      </c>
      <c r="M15" s="9">
        <v>600</v>
      </c>
      <c r="N15" s="9">
        <v>400</v>
      </c>
      <c r="O15" s="9">
        <v>500</v>
      </c>
      <c r="P15" s="9">
        <v>200</v>
      </c>
      <c r="Q15" s="9">
        <v>200</v>
      </c>
      <c r="R15" s="9">
        <v>500</v>
      </c>
      <c r="S15" s="9">
        <v>128</v>
      </c>
      <c r="T15" s="10">
        <v>200</v>
      </c>
      <c r="U15" s="10">
        <v>200</v>
      </c>
    </row>
    <row r="16" spans="1:23">
      <c r="A16" s="8"/>
      <c r="B16" s="8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10"/>
      <c r="U16" s="10"/>
    </row>
    <row r="17" spans="1:21">
      <c r="A17" s="8" t="s">
        <v>13</v>
      </c>
      <c r="B17" s="11">
        <v>0.54774274854157701</v>
      </c>
      <c r="C17" s="11">
        <v>0.52751082383072101</v>
      </c>
      <c r="D17" s="11">
        <v>0.49676707929345199</v>
      </c>
      <c r="E17" s="11">
        <v>0.48292985344634798</v>
      </c>
      <c r="F17" s="16">
        <v>0.5</v>
      </c>
      <c r="G17" s="13"/>
      <c r="H17" s="13"/>
      <c r="I17" s="13"/>
      <c r="J17" s="13"/>
      <c r="K17" s="11"/>
      <c r="L17" s="11"/>
      <c r="M17" s="11"/>
      <c r="N17" s="11"/>
      <c r="O17" s="11"/>
      <c r="P17" s="13">
        <v>0.66168567189056204</v>
      </c>
      <c r="Q17" s="13"/>
      <c r="R17" s="13"/>
      <c r="S17" s="13"/>
      <c r="T17" s="23"/>
      <c r="U17" s="23"/>
    </row>
    <row r="18" spans="1:21">
      <c r="A18" s="8"/>
      <c r="B18" s="50" t="s">
        <v>49</v>
      </c>
      <c r="C18" s="51"/>
      <c r="D18" s="51"/>
      <c r="E18" s="51"/>
      <c r="F18" s="52"/>
      <c r="G18" s="22"/>
      <c r="H18" s="22"/>
      <c r="I18" s="22"/>
      <c r="J18" s="9"/>
      <c r="K18" s="9"/>
      <c r="L18" s="9"/>
      <c r="M18" s="9"/>
      <c r="N18" s="9"/>
      <c r="O18" s="9"/>
      <c r="P18" s="9"/>
      <c r="Q18" s="22"/>
      <c r="R18" s="22"/>
      <c r="S18" s="22"/>
      <c r="T18" s="24"/>
      <c r="U18" s="24"/>
    </row>
    <row r="19" spans="1:21">
      <c r="A19" s="8" t="s">
        <v>16</v>
      </c>
      <c r="B19" s="9"/>
      <c r="C19" s="9"/>
      <c r="D19" s="9"/>
      <c r="E19" s="9"/>
      <c r="F19" s="9"/>
      <c r="G19" s="22"/>
      <c r="H19" s="22"/>
      <c r="I19" s="22"/>
      <c r="J19" s="9"/>
      <c r="K19" s="9"/>
      <c r="L19" s="9"/>
      <c r="M19" s="9"/>
      <c r="N19" s="9"/>
      <c r="O19" s="9"/>
      <c r="P19" s="9"/>
      <c r="Q19" s="22"/>
      <c r="R19" s="22"/>
      <c r="S19" s="22"/>
      <c r="T19" s="24"/>
      <c r="U19" s="24"/>
    </row>
    <row r="20" spans="1:21">
      <c r="A20" s="8" t="s">
        <v>2</v>
      </c>
      <c r="B20" s="9">
        <v>275</v>
      </c>
      <c r="C20" s="9">
        <v>100</v>
      </c>
      <c r="D20" s="9">
        <v>100</v>
      </c>
      <c r="E20" s="9">
        <v>100</v>
      </c>
      <c r="F20" s="9">
        <v>100</v>
      </c>
      <c r="G20" s="9">
        <v>100</v>
      </c>
      <c r="H20" s="9">
        <v>100</v>
      </c>
      <c r="I20" s="9">
        <v>100</v>
      </c>
      <c r="J20" s="9">
        <v>100</v>
      </c>
      <c r="K20" s="9">
        <v>100</v>
      </c>
      <c r="L20" s="9">
        <v>100</v>
      </c>
      <c r="M20" s="9">
        <v>100</v>
      </c>
      <c r="N20" s="9">
        <v>100</v>
      </c>
      <c r="O20" s="9">
        <v>100</v>
      </c>
      <c r="P20" s="9">
        <v>100</v>
      </c>
      <c r="Q20" s="9">
        <v>100</v>
      </c>
      <c r="R20" s="9">
        <v>100</v>
      </c>
      <c r="S20" s="9">
        <v>100</v>
      </c>
      <c r="T20" s="10">
        <v>100</v>
      </c>
      <c r="U20" s="10" t="s">
        <v>41</v>
      </c>
    </row>
    <row r="21" spans="1:21">
      <c r="A21" s="8" t="s">
        <v>3</v>
      </c>
      <c r="B21" s="9">
        <v>100</v>
      </c>
      <c r="C21" s="9">
        <v>100</v>
      </c>
      <c r="D21" s="9">
        <v>100</v>
      </c>
      <c r="E21" s="9">
        <v>100</v>
      </c>
      <c r="F21" s="9">
        <v>100</v>
      </c>
      <c r="G21" s="9" t="s">
        <v>41</v>
      </c>
      <c r="H21" s="9" t="s">
        <v>41</v>
      </c>
      <c r="I21" s="9" t="s">
        <v>41</v>
      </c>
      <c r="J21" s="9" t="s">
        <v>41</v>
      </c>
      <c r="K21" s="9" t="s">
        <v>41</v>
      </c>
      <c r="L21" s="9" t="s">
        <v>41</v>
      </c>
      <c r="M21" s="9" t="s">
        <v>41</v>
      </c>
      <c r="N21" s="9" t="s">
        <v>41</v>
      </c>
      <c r="O21" s="9" t="s">
        <v>41</v>
      </c>
      <c r="P21" s="9" t="s">
        <v>41</v>
      </c>
      <c r="Q21" s="9" t="s">
        <v>41</v>
      </c>
      <c r="R21" s="9" t="s">
        <v>41</v>
      </c>
      <c r="S21" s="9" t="s">
        <v>41</v>
      </c>
      <c r="T21" s="10" t="s">
        <v>41</v>
      </c>
      <c r="U21" s="10" t="s">
        <v>41</v>
      </c>
    </row>
    <row r="22" spans="1:21">
      <c r="A22" s="8"/>
      <c r="B22" s="8"/>
      <c r="C22" s="8"/>
      <c r="D22" s="9"/>
      <c r="E22" s="9"/>
      <c r="F22" s="9"/>
      <c r="G22" s="22"/>
      <c r="H22" s="22"/>
      <c r="I22" s="22"/>
      <c r="J22" s="9"/>
      <c r="K22" s="9"/>
      <c r="L22" s="9"/>
      <c r="M22" s="9"/>
      <c r="N22" s="9"/>
      <c r="O22" s="9"/>
      <c r="P22" s="9"/>
      <c r="Q22" s="22"/>
      <c r="R22" s="22"/>
      <c r="S22" s="22"/>
      <c r="T22" s="24"/>
      <c r="U22" s="24"/>
    </row>
    <row r="23" spans="1:21">
      <c r="A23" s="8" t="s">
        <v>19</v>
      </c>
      <c r="B23" s="9">
        <v>0.93</v>
      </c>
      <c r="C23" s="9">
        <v>0.91</v>
      </c>
      <c r="D23" s="9">
        <v>0.91</v>
      </c>
      <c r="E23" s="16">
        <v>0.83</v>
      </c>
      <c r="F23" s="16">
        <v>0.95</v>
      </c>
      <c r="G23" s="22"/>
      <c r="H23" s="22"/>
      <c r="I23" s="22"/>
      <c r="J23" s="9"/>
      <c r="K23" s="9"/>
      <c r="L23" s="9"/>
      <c r="M23" s="9"/>
      <c r="N23" s="9"/>
      <c r="O23" s="9"/>
      <c r="P23" s="9">
        <v>0.92</v>
      </c>
      <c r="Q23" s="22"/>
      <c r="R23" s="22"/>
      <c r="S23" s="22"/>
      <c r="T23" s="24"/>
      <c r="U23" s="25"/>
    </row>
    <row r="24" spans="1:21">
      <c r="A24" s="8" t="s">
        <v>46</v>
      </c>
      <c r="B24" s="9">
        <v>3088</v>
      </c>
      <c r="C24" s="9">
        <v>3021</v>
      </c>
      <c r="D24" s="9">
        <v>3133</v>
      </c>
      <c r="E24" s="26">
        <v>2738</v>
      </c>
      <c r="F24" s="16">
        <v>3174</v>
      </c>
      <c r="G24" s="22"/>
      <c r="H24" s="22"/>
      <c r="I24" s="22"/>
      <c r="J24" s="9"/>
      <c r="K24" s="9"/>
      <c r="L24" s="9"/>
      <c r="M24" s="9"/>
      <c r="N24" s="9"/>
      <c r="O24" s="9"/>
      <c r="P24" s="22">
        <v>3054</v>
      </c>
      <c r="Q24" s="22"/>
      <c r="R24" s="22"/>
      <c r="S24" s="22"/>
      <c r="T24" s="24"/>
      <c r="U24" s="25"/>
    </row>
    <row r="25" spans="1:21">
      <c r="A25" s="8" t="s">
        <v>25</v>
      </c>
      <c r="B25" s="9">
        <v>136</v>
      </c>
      <c r="C25" s="9">
        <v>139</v>
      </c>
      <c r="D25" s="9">
        <v>154</v>
      </c>
      <c r="E25" s="26">
        <v>139</v>
      </c>
      <c r="F25" s="16">
        <v>155</v>
      </c>
      <c r="G25" s="22"/>
      <c r="H25" s="22"/>
      <c r="I25" s="22"/>
      <c r="J25" s="9"/>
      <c r="K25" s="9"/>
      <c r="L25" s="9"/>
      <c r="M25" s="9"/>
      <c r="N25" s="9"/>
      <c r="O25" s="9"/>
      <c r="P25" s="22">
        <v>133</v>
      </c>
      <c r="Q25" s="22"/>
      <c r="R25" s="22"/>
      <c r="S25" s="22"/>
      <c r="T25" s="24"/>
      <c r="U25" s="25"/>
    </row>
    <row r="26" spans="1:21">
      <c r="A26" s="8" t="s">
        <v>47</v>
      </c>
      <c r="B26" s="9">
        <v>86</v>
      </c>
      <c r="C26" s="9">
        <v>153</v>
      </c>
      <c r="D26" s="9">
        <v>41</v>
      </c>
      <c r="E26" s="26">
        <v>436</v>
      </c>
      <c r="F26" s="9">
        <v>0</v>
      </c>
      <c r="G26" s="22"/>
      <c r="H26" s="22"/>
      <c r="I26" s="22"/>
      <c r="J26" s="9"/>
      <c r="K26" s="9"/>
      <c r="L26" s="9"/>
      <c r="M26" s="9"/>
      <c r="N26" s="9"/>
      <c r="O26" s="9"/>
      <c r="P26" s="22">
        <v>120</v>
      </c>
      <c r="Q26" s="22"/>
      <c r="R26" s="22"/>
      <c r="S26" s="22"/>
      <c r="T26" s="24"/>
      <c r="U26" s="24"/>
    </row>
    <row r="27" spans="1:21">
      <c r="A27" s="8" t="s">
        <v>48</v>
      </c>
      <c r="B27" s="9">
        <v>19</v>
      </c>
      <c r="C27" s="9">
        <v>16</v>
      </c>
      <c r="D27" s="9">
        <v>1</v>
      </c>
      <c r="E27" s="26">
        <v>16</v>
      </c>
      <c r="F27" s="9">
        <v>0</v>
      </c>
      <c r="G27" s="22"/>
      <c r="H27" s="22"/>
      <c r="I27" s="22"/>
      <c r="J27" s="9"/>
      <c r="K27" s="9"/>
      <c r="L27" s="9"/>
      <c r="M27" s="9"/>
      <c r="N27" s="9"/>
      <c r="O27" s="9"/>
      <c r="P27" s="22">
        <v>22</v>
      </c>
      <c r="Q27" s="22"/>
      <c r="R27" s="22"/>
      <c r="S27" s="22"/>
      <c r="T27" s="24"/>
      <c r="U27" s="24"/>
    </row>
    <row r="28" spans="1:21">
      <c r="T28" s="4" t="s">
        <v>39</v>
      </c>
      <c r="U28" s="4" t="s">
        <v>39</v>
      </c>
    </row>
    <row r="30" spans="1:21">
      <c r="A30" t="s">
        <v>44</v>
      </c>
    </row>
    <row r="31" spans="1:21" s="1" customFormat="1">
      <c r="A31" s="21" t="s">
        <v>12</v>
      </c>
      <c r="B31" s="1" t="s">
        <v>45</v>
      </c>
      <c r="T31" s="4"/>
      <c r="U31" s="4"/>
    </row>
    <row r="32" spans="1:21">
      <c r="A32" s="8" t="s">
        <v>0</v>
      </c>
      <c r="B32" s="9" t="s">
        <v>14</v>
      </c>
    </row>
    <row r="33" spans="1:2">
      <c r="A33" s="8" t="s">
        <v>1</v>
      </c>
      <c r="B33" s="9"/>
    </row>
    <row r="34" spans="1:2">
      <c r="A34" s="8" t="s">
        <v>2</v>
      </c>
      <c r="B34" s="9" t="s">
        <v>14</v>
      </c>
    </row>
    <row r="35" spans="1:2">
      <c r="A35" s="8" t="s">
        <v>3</v>
      </c>
      <c r="B35" s="9"/>
    </row>
    <row r="36" spans="1:2">
      <c r="A36" s="8" t="s">
        <v>4</v>
      </c>
      <c r="B36" s="9" t="s">
        <v>14</v>
      </c>
    </row>
    <row r="37" spans="1:2">
      <c r="A37" s="8" t="s">
        <v>5</v>
      </c>
      <c r="B37" s="9" t="s">
        <v>14</v>
      </c>
    </row>
    <row r="38" spans="1:2">
      <c r="A38" s="8" t="s">
        <v>6</v>
      </c>
      <c r="B38" s="9" t="s">
        <v>14</v>
      </c>
    </row>
    <row r="39" spans="1:2">
      <c r="A39" s="8" t="s">
        <v>7</v>
      </c>
      <c r="B39" s="9"/>
    </row>
    <row r="40" spans="1:2">
      <c r="A40" s="8" t="s">
        <v>8</v>
      </c>
      <c r="B40" s="9" t="s">
        <v>14</v>
      </c>
    </row>
    <row r="41" spans="1:2">
      <c r="A41" s="8" t="s">
        <v>9</v>
      </c>
      <c r="B41" s="9" t="s">
        <v>14</v>
      </c>
    </row>
    <row r="42" spans="1:2">
      <c r="A42" s="8" t="s">
        <v>10</v>
      </c>
      <c r="B42" s="9"/>
    </row>
    <row r="43" spans="1:2">
      <c r="A43" s="8" t="s">
        <v>11</v>
      </c>
      <c r="B43" s="9"/>
    </row>
    <row r="44" spans="1:2">
      <c r="A44" s="8" t="s">
        <v>27</v>
      </c>
      <c r="B44" s="9">
        <v>200</v>
      </c>
    </row>
    <row r="45" spans="1:2">
      <c r="A45" s="8"/>
      <c r="B45" s="9"/>
    </row>
    <row r="46" spans="1:2">
      <c r="A46" s="8" t="s">
        <v>13</v>
      </c>
      <c r="B46" s="13"/>
    </row>
    <row r="47" spans="1:2">
      <c r="A47" s="8"/>
      <c r="B47" s="9"/>
    </row>
    <row r="48" spans="1:2">
      <c r="A48" s="8" t="s">
        <v>16</v>
      </c>
      <c r="B48" s="9"/>
    </row>
    <row r="49" spans="1:2">
      <c r="A49" s="8" t="s">
        <v>2</v>
      </c>
      <c r="B49" s="9">
        <v>100</v>
      </c>
    </row>
    <row r="50" spans="1:2">
      <c r="A50" s="8" t="s">
        <v>3</v>
      </c>
      <c r="B50" s="9" t="s">
        <v>41</v>
      </c>
    </row>
    <row r="51" spans="1:2">
      <c r="A51" s="8"/>
      <c r="B51" s="9"/>
    </row>
    <row r="52" spans="1:2">
      <c r="A52" s="8" t="s">
        <v>19</v>
      </c>
      <c r="B52" s="22"/>
    </row>
    <row r="53" spans="1:2">
      <c r="A53" s="8" t="s">
        <v>20</v>
      </c>
      <c r="B53" s="22"/>
    </row>
    <row r="54" spans="1:2">
      <c r="A54" s="8" t="s">
        <v>25</v>
      </c>
      <c r="B54" s="22"/>
    </row>
  </sheetData>
  <mergeCells count="1">
    <mergeCell ref="B18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C388-9560-4C77-827B-7BB184A399E4}">
  <dimension ref="A1:X57"/>
  <sheetViews>
    <sheetView tabSelected="1" zoomScale="110" zoomScaleNormal="110" workbookViewId="0">
      <selection activeCell="A26" sqref="A26"/>
    </sheetView>
  </sheetViews>
  <sheetFormatPr defaultRowHeight="15"/>
  <cols>
    <col min="1" max="1" width="26" bestFit="1" customWidth="1"/>
    <col min="4" max="5" width="9.140625" style="1"/>
    <col min="6" max="6" width="9.140625" style="35"/>
    <col min="7" max="12" width="9.140625" style="1"/>
    <col min="13" max="13" width="9.140625" style="4"/>
    <col min="14" max="22" width="9.140625" style="1"/>
    <col min="23" max="23" width="9.140625" style="4"/>
    <col min="24" max="24" width="9.140625" style="1"/>
  </cols>
  <sheetData>
    <row r="1" spans="1:24">
      <c r="A1" s="2" t="s">
        <v>43</v>
      </c>
    </row>
    <row r="2" spans="1:24" s="2" customFormat="1">
      <c r="A2" s="5" t="s">
        <v>12</v>
      </c>
      <c r="B2" s="6" t="s">
        <v>17</v>
      </c>
      <c r="C2" s="6" t="s">
        <v>15</v>
      </c>
      <c r="D2" s="6" t="s">
        <v>18</v>
      </c>
      <c r="E2" s="29" t="s">
        <v>21</v>
      </c>
      <c r="F2" s="36" t="s">
        <v>51</v>
      </c>
      <c r="G2" s="6" t="s">
        <v>22</v>
      </c>
      <c r="H2" s="6" t="s">
        <v>23</v>
      </c>
      <c r="I2" s="6" t="s">
        <v>24</v>
      </c>
      <c r="J2" s="6" t="s">
        <v>26</v>
      </c>
      <c r="K2" s="6" t="s">
        <v>28</v>
      </c>
      <c r="L2" s="6" t="s">
        <v>29</v>
      </c>
      <c r="M2" s="7" t="s">
        <v>38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 t="s">
        <v>36</v>
      </c>
      <c r="U2" s="6" t="s">
        <v>37</v>
      </c>
      <c r="V2" s="6" t="s">
        <v>45</v>
      </c>
      <c r="W2" s="7" t="s">
        <v>40</v>
      </c>
      <c r="X2" s="3"/>
    </row>
    <row r="3" spans="1:24">
      <c r="A3" s="8" t="s">
        <v>0</v>
      </c>
      <c r="B3" s="9" t="s">
        <v>14</v>
      </c>
      <c r="C3" s="9" t="s">
        <v>14</v>
      </c>
      <c r="D3" s="9"/>
      <c r="E3" s="30"/>
      <c r="F3" s="22"/>
      <c r="G3" s="9"/>
      <c r="H3" s="9"/>
      <c r="I3" s="9" t="s">
        <v>14</v>
      </c>
      <c r="J3" s="22" t="s">
        <v>14</v>
      </c>
      <c r="K3" s="22" t="s">
        <v>14</v>
      </c>
      <c r="L3" s="22" t="s">
        <v>14</v>
      </c>
      <c r="M3" s="24" t="s">
        <v>14</v>
      </c>
      <c r="N3" s="22" t="s">
        <v>14</v>
      </c>
      <c r="O3" s="22" t="s">
        <v>14</v>
      </c>
      <c r="P3" s="22" t="s">
        <v>14</v>
      </c>
      <c r="Q3" s="22" t="s">
        <v>14</v>
      </c>
      <c r="R3" s="9" t="s">
        <v>14</v>
      </c>
      <c r="S3" s="9" t="s">
        <v>14</v>
      </c>
      <c r="T3" s="9" t="s">
        <v>14</v>
      </c>
      <c r="U3" s="9" t="s">
        <v>14</v>
      </c>
      <c r="V3" s="9"/>
      <c r="W3" s="10"/>
    </row>
    <row r="4" spans="1:24">
      <c r="A4" s="8" t="s">
        <v>1</v>
      </c>
      <c r="B4" s="9" t="s">
        <v>14</v>
      </c>
      <c r="C4" s="9" t="s">
        <v>14</v>
      </c>
      <c r="D4" s="9"/>
      <c r="E4" s="30"/>
      <c r="F4" s="22"/>
      <c r="G4" s="9"/>
      <c r="H4" s="9"/>
      <c r="I4" s="9"/>
      <c r="J4" s="22"/>
      <c r="K4" s="22"/>
      <c r="L4" s="22"/>
      <c r="M4" s="24"/>
      <c r="N4" s="22"/>
      <c r="O4" s="22"/>
      <c r="P4" s="22"/>
      <c r="Q4" s="22"/>
      <c r="R4" s="9"/>
      <c r="S4" s="9"/>
      <c r="T4" s="9"/>
      <c r="U4" s="9"/>
      <c r="V4" s="9"/>
      <c r="W4" s="10"/>
    </row>
    <row r="5" spans="1:24">
      <c r="A5" s="8" t="s">
        <v>2</v>
      </c>
      <c r="B5" s="9" t="s">
        <v>14</v>
      </c>
      <c r="C5" s="9" t="s">
        <v>14</v>
      </c>
      <c r="D5" s="9" t="s">
        <v>14</v>
      </c>
      <c r="E5" s="30" t="s">
        <v>14</v>
      </c>
      <c r="F5" s="22" t="s">
        <v>14</v>
      </c>
      <c r="G5" s="9" t="s">
        <v>14</v>
      </c>
      <c r="H5" s="9"/>
      <c r="I5" s="9" t="s">
        <v>14</v>
      </c>
      <c r="J5" s="22" t="s">
        <v>14</v>
      </c>
      <c r="K5" s="22" t="s">
        <v>14</v>
      </c>
      <c r="L5" s="22" t="s">
        <v>14</v>
      </c>
      <c r="M5" s="24" t="s">
        <v>14</v>
      </c>
      <c r="N5" s="22" t="s">
        <v>14</v>
      </c>
      <c r="O5" s="22" t="s">
        <v>14</v>
      </c>
      <c r="P5" s="22" t="s">
        <v>14</v>
      </c>
      <c r="Q5" s="22" t="s">
        <v>14</v>
      </c>
      <c r="R5" s="9" t="s">
        <v>14</v>
      </c>
      <c r="S5" s="9" t="s">
        <v>14</v>
      </c>
      <c r="T5" s="9" t="s">
        <v>14</v>
      </c>
      <c r="U5" s="9" t="s">
        <v>14</v>
      </c>
      <c r="V5" s="9"/>
      <c r="W5" s="10"/>
    </row>
    <row r="6" spans="1:24">
      <c r="A6" s="8" t="s">
        <v>3</v>
      </c>
      <c r="B6" s="9" t="s">
        <v>14</v>
      </c>
      <c r="C6" s="9" t="s">
        <v>14</v>
      </c>
      <c r="D6" s="9" t="s">
        <v>14</v>
      </c>
      <c r="E6" s="30" t="s">
        <v>14</v>
      </c>
      <c r="F6" s="22" t="s">
        <v>14</v>
      </c>
      <c r="G6" s="9" t="s">
        <v>14</v>
      </c>
      <c r="H6" s="9"/>
      <c r="I6" s="9"/>
      <c r="J6" s="22"/>
      <c r="K6" s="22"/>
      <c r="L6" s="22"/>
      <c r="M6" s="24"/>
      <c r="N6" s="22"/>
      <c r="O6" s="22"/>
      <c r="P6" s="22"/>
      <c r="Q6" s="22"/>
      <c r="R6" s="9"/>
      <c r="S6" s="9"/>
      <c r="T6" s="9"/>
      <c r="U6" s="9"/>
      <c r="V6" s="9"/>
      <c r="W6" s="10"/>
    </row>
    <row r="7" spans="1:24">
      <c r="A7" s="8" t="s">
        <v>4</v>
      </c>
      <c r="B7" s="9" t="s">
        <v>14</v>
      </c>
      <c r="C7" s="9" t="s">
        <v>14</v>
      </c>
      <c r="D7" s="9" t="s">
        <v>14</v>
      </c>
      <c r="E7" s="30" t="s">
        <v>14</v>
      </c>
      <c r="F7" s="22" t="s">
        <v>14</v>
      </c>
      <c r="G7" s="9" t="s">
        <v>14</v>
      </c>
      <c r="H7" s="9" t="s">
        <v>14</v>
      </c>
      <c r="I7" s="9" t="s">
        <v>14</v>
      </c>
      <c r="J7" s="22" t="s">
        <v>14</v>
      </c>
      <c r="K7" s="22" t="s">
        <v>14</v>
      </c>
      <c r="L7" s="22" t="s">
        <v>14</v>
      </c>
      <c r="M7" s="24" t="s">
        <v>14</v>
      </c>
      <c r="N7" s="22" t="s">
        <v>14</v>
      </c>
      <c r="O7" s="22" t="s">
        <v>14</v>
      </c>
      <c r="P7" s="22" t="s">
        <v>14</v>
      </c>
      <c r="Q7" s="22" t="s">
        <v>14</v>
      </c>
      <c r="R7" s="9" t="s">
        <v>14</v>
      </c>
      <c r="S7" s="9" t="s">
        <v>14</v>
      </c>
      <c r="T7" s="9" t="s">
        <v>14</v>
      </c>
      <c r="U7" s="9" t="s">
        <v>14</v>
      </c>
      <c r="V7" s="9" t="s">
        <v>14</v>
      </c>
      <c r="W7" s="10" t="s">
        <v>14</v>
      </c>
    </row>
    <row r="8" spans="1:24">
      <c r="A8" s="8" t="s">
        <v>5</v>
      </c>
      <c r="B8" s="9" t="s">
        <v>14</v>
      </c>
      <c r="C8" s="9" t="s">
        <v>14</v>
      </c>
      <c r="D8" s="9" t="s">
        <v>14</v>
      </c>
      <c r="E8" s="30" t="s">
        <v>14</v>
      </c>
      <c r="F8" s="22" t="s">
        <v>14</v>
      </c>
      <c r="G8" s="9" t="s">
        <v>14</v>
      </c>
      <c r="H8" s="9" t="s">
        <v>14</v>
      </c>
      <c r="I8" s="9" t="s">
        <v>14</v>
      </c>
      <c r="J8" s="22" t="s">
        <v>14</v>
      </c>
      <c r="K8" s="22" t="s">
        <v>14</v>
      </c>
      <c r="L8" s="22" t="s">
        <v>14</v>
      </c>
      <c r="M8" s="24" t="s">
        <v>14</v>
      </c>
      <c r="N8" s="22" t="s">
        <v>14</v>
      </c>
      <c r="O8" s="22" t="s">
        <v>14</v>
      </c>
      <c r="P8" s="22" t="s">
        <v>14</v>
      </c>
      <c r="Q8" s="22" t="s">
        <v>14</v>
      </c>
      <c r="R8" s="9" t="s">
        <v>14</v>
      </c>
      <c r="S8" s="9" t="s">
        <v>14</v>
      </c>
      <c r="T8" s="9" t="s">
        <v>14</v>
      </c>
      <c r="U8" s="9" t="s">
        <v>14</v>
      </c>
      <c r="V8" s="9" t="s">
        <v>14</v>
      </c>
      <c r="W8" s="10" t="s">
        <v>14</v>
      </c>
    </row>
    <row r="9" spans="1:24">
      <c r="A9" s="8" t="s">
        <v>6</v>
      </c>
      <c r="B9" s="9" t="s">
        <v>14</v>
      </c>
      <c r="C9" s="9" t="s">
        <v>14</v>
      </c>
      <c r="D9" s="9" t="s">
        <v>14</v>
      </c>
      <c r="E9" s="30" t="s">
        <v>14</v>
      </c>
      <c r="F9" s="22" t="s">
        <v>14</v>
      </c>
      <c r="G9" s="9" t="s">
        <v>14</v>
      </c>
      <c r="H9" s="9" t="s">
        <v>14</v>
      </c>
      <c r="I9" s="9" t="s">
        <v>14</v>
      </c>
      <c r="J9" s="22" t="s">
        <v>14</v>
      </c>
      <c r="K9" s="22" t="s">
        <v>14</v>
      </c>
      <c r="L9" s="22" t="s">
        <v>14</v>
      </c>
      <c r="M9" s="24" t="s">
        <v>14</v>
      </c>
      <c r="N9" s="22" t="s">
        <v>14</v>
      </c>
      <c r="O9" s="22" t="s">
        <v>14</v>
      </c>
      <c r="P9" s="22" t="s">
        <v>14</v>
      </c>
      <c r="Q9" s="22" t="s">
        <v>14</v>
      </c>
      <c r="R9" s="9" t="s">
        <v>14</v>
      </c>
      <c r="S9" s="9" t="s">
        <v>14</v>
      </c>
      <c r="T9" s="9" t="s">
        <v>14</v>
      </c>
      <c r="U9" s="9" t="s">
        <v>14</v>
      </c>
      <c r="V9" s="9"/>
      <c r="W9" s="10"/>
    </row>
    <row r="10" spans="1:24">
      <c r="A10" s="8" t="s">
        <v>7</v>
      </c>
      <c r="B10" s="9" t="s">
        <v>14</v>
      </c>
      <c r="C10" s="9" t="s">
        <v>14</v>
      </c>
      <c r="D10" s="9" t="s">
        <v>14</v>
      </c>
      <c r="E10" s="30" t="s">
        <v>14</v>
      </c>
      <c r="F10" s="22" t="s">
        <v>14</v>
      </c>
      <c r="G10" s="9" t="s">
        <v>14</v>
      </c>
      <c r="H10" s="9"/>
      <c r="I10" s="9"/>
      <c r="J10" s="22"/>
      <c r="K10" s="22"/>
      <c r="L10" s="22"/>
      <c r="M10" s="24"/>
      <c r="N10" s="22"/>
      <c r="O10" s="22"/>
      <c r="P10" s="22"/>
      <c r="Q10" s="22"/>
      <c r="R10" s="9"/>
      <c r="S10" s="9"/>
      <c r="T10" s="9"/>
      <c r="U10" s="9"/>
      <c r="V10" s="9" t="s">
        <v>14</v>
      </c>
      <c r="W10" s="10" t="s">
        <v>14</v>
      </c>
    </row>
    <row r="11" spans="1:24">
      <c r="A11" s="8" t="s">
        <v>8</v>
      </c>
      <c r="B11" s="9" t="s">
        <v>14</v>
      </c>
      <c r="C11" s="9" t="s">
        <v>14</v>
      </c>
      <c r="D11" s="9" t="s">
        <v>14</v>
      </c>
      <c r="E11" s="30" t="s">
        <v>14</v>
      </c>
      <c r="F11" s="22" t="s">
        <v>14</v>
      </c>
      <c r="G11" s="9" t="s">
        <v>14</v>
      </c>
      <c r="H11" s="9" t="s">
        <v>14</v>
      </c>
      <c r="I11" s="9" t="s">
        <v>14</v>
      </c>
      <c r="J11" s="22" t="s">
        <v>14</v>
      </c>
      <c r="K11" s="22" t="s">
        <v>14</v>
      </c>
      <c r="L11" s="22" t="s">
        <v>14</v>
      </c>
      <c r="M11" s="24" t="s">
        <v>14</v>
      </c>
      <c r="N11" s="22" t="s">
        <v>14</v>
      </c>
      <c r="O11" s="22" t="s">
        <v>14</v>
      </c>
      <c r="P11" s="22" t="s">
        <v>14</v>
      </c>
      <c r="Q11" s="22" t="s">
        <v>14</v>
      </c>
      <c r="R11" s="9" t="s">
        <v>14</v>
      </c>
      <c r="S11" s="9" t="s">
        <v>14</v>
      </c>
      <c r="T11" s="9" t="s">
        <v>14</v>
      </c>
      <c r="U11" s="9"/>
      <c r="V11" s="9"/>
      <c r="W11" s="10"/>
    </row>
    <row r="12" spans="1:24">
      <c r="A12" s="8" t="s">
        <v>9</v>
      </c>
      <c r="B12" s="9" t="s">
        <v>14</v>
      </c>
      <c r="C12" s="9" t="s">
        <v>14</v>
      </c>
      <c r="D12" s="9" t="s">
        <v>14</v>
      </c>
      <c r="E12" s="30" t="s">
        <v>14</v>
      </c>
      <c r="F12" s="22" t="s">
        <v>14</v>
      </c>
      <c r="G12" s="9" t="s">
        <v>14</v>
      </c>
      <c r="H12" s="9" t="s">
        <v>14</v>
      </c>
      <c r="I12" s="9" t="s">
        <v>14</v>
      </c>
      <c r="J12" s="22" t="s">
        <v>14</v>
      </c>
      <c r="K12" s="22" t="s">
        <v>14</v>
      </c>
      <c r="L12" s="22" t="s">
        <v>14</v>
      </c>
      <c r="M12" s="24" t="s">
        <v>14</v>
      </c>
      <c r="N12" s="22" t="s">
        <v>14</v>
      </c>
      <c r="O12" s="22" t="s">
        <v>14</v>
      </c>
      <c r="P12" s="22" t="s">
        <v>14</v>
      </c>
      <c r="Q12" s="22" t="s">
        <v>14</v>
      </c>
      <c r="R12" s="9" t="s">
        <v>14</v>
      </c>
      <c r="S12" s="9" t="s">
        <v>14</v>
      </c>
      <c r="T12" s="9" t="s">
        <v>14</v>
      </c>
      <c r="U12" s="9" t="s">
        <v>14</v>
      </c>
      <c r="V12" s="9" t="s">
        <v>14</v>
      </c>
      <c r="W12" s="10" t="s">
        <v>14</v>
      </c>
    </row>
    <row r="13" spans="1:24">
      <c r="A13" s="8" t="s">
        <v>10</v>
      </c>
      <c r="B13" s="9" t="s">
        <v>14</v>
      </c>
      <c r="C13" s="9" t="s">
        <v>14</v>
      </c>
      <c r="D13" s="9" t="s">
        <v>14</v>
      </c>
      <c r="E13" s="30"/>
      <c r="F13" s="22"/>
      <c r="G13" s="9"/>
      <c r="H13" s="9"/>
      <c r="I13" s="9"/>
      <c r="J13" s="22" t="s">
        <v>14</v>
      </c>
      <c r="K13" s="22" t="s">
        <v>14</v>
      </c>
      <c r="L13" s="22" t="s">
        <v>14</v>
      </c>
      <c r="M13" s="24" t="s">
        <v>14</v>
      </c>
      <c r="N13" s="22" t="s">
        <v>14</v>
      </c>
      <c r="O13" s="22" t="s">
        <v>14</v>
      </c>
      <c r="P13" s="22" t="s">
        <v>14</v>
      </c>
      <c r="Q13" s="22" t="s">
        <v>14</v>
      </c>
      <c r="R13" s="9"/>
      <c r="S13" s="9"/>
      <c r="T13" s="9"/>
      <c r="U13" s="9"/>
      <c r="V13" s="9"/>
      <c r="W13" s="10"/>
    </row>
    <row r="14" spans="1:24">
      <c r="A14" s="8" t="s">
        <v>11</v>
      </c>
      <c r="B14" s="9" t="s">
        <v>14</v>
      </c>
      <c r="C14" s="9" t="s">
        <v>14</v>
      </c>
      <c r="D14" s="9" t="s">
        <v>14</v>
      </c>
      <c r="E14" s="30" t="s">
        <v>14</v>
      </c>
      <c r="F14" s="22" t="s">
        <v>14</v>
      </c>
      <c r="G14" s="9"/>
      <c r="H14" s="9"/>
      <c r="I14" s="9"/>
      <c r="J14" s="9"/>
      <c r="K14" s="9"/>
      <c r="L14" s="9"/>
      <c r="M14" s="10"/>
      <c r="N14" s="9"/>
      <c r="O14" s="9"/>
      <c r="P14" s="9"/>
      <c r="Q14" s="9"/>
      <c r="R14" s="9"/>
      <c r="S14" s="9"/>
      <c r="T14" s="9"/>
      <c r="U14" s="9" t="s">
        <v>14</v>
      </c>
      <c r="V14" s="9" t="s">
        <v>14</v>
      </c>
      <c r="W14" s="10" t="s">
        <v>14</v>
      </c>
    </row>
    <row r="15" spans="1:24">
      <c r="A15" s="8" t="s">
        <v>27</v>
      </c>
      <c r="B15" s="9">
        <v>128</v>
      </c>
      <c r="C15" s="9">
        <v>128</v>
      </c>
      <c r="D15" s="9">
        <v>128</v>
      </c>
      <c r="E15" s="30">
        <v>128</v>
      </c>
      <c r="F15" s="22">
        <v>500</v>
      </c>
      <c r="G15" s="9">
        <v>128</v>
      </c>
      <c r="H15" s="9">
        <v>128</v>
      </c>
      <c r="I15" s="9">
        <v>128</v>
      </c>
      <c r="J15" s="9">
        <v>128</v>
      </c>
      <c r="K15" s="9">
        <v>200</v>
      </c>
      <c r="L15" s="9">
        <v>500</v>
      </c>
      <c r="M15" s="10">
        <v>500</v>
      </c>
      <c r="N15" s="9">
        <v>1000</v>
      </c>
      <c r="O15" s="9">
        <v>750</v>
      </c>
      <c r="P15" s="9">
        <v>600</v>
      </c>
      <c r="Q15" s="9">
        <v>400</v>
      </c>
      <c r="R15" s="9">
        <v>128</v>
      </c>
      <c r="S15" s="9">
        <v>200</v>
      </c>
      <c r="T15" s="9">
        <v>500</v>
      </c>
      <c r="U15" s="9">
        <v>200</v>
      </c>
      <c r="V15" s="9">
        <v>500</v>
      </c>
      <c r="W15" s="10">
        <v>500</v>
      </c>
    </row>
    <row r="16" spans="1:24">
      <c r="A16" s="8"/>
      <c r="B16" s="8"/>
      <c r="C16" s="8"/>
      <c r="D16" s="9"/>
      <c r="E16" s="30"/>
      <c r="F16" s="22"/>
      <c r="G16" s="9"/>
      <c r="H16" s="9"/>
      <c r="I16" s="9"/>
      <c r="J16" s="9"/>
      <c r="K16" s="9"/>
      <c r="L16" s="9"/>
      <c r="M16" s="10"/>
      <c r="N16" s="9"/>
      <c r="O16" s="9"/>
      <c r="P16" s="9"/>
      <c r="Q16" s="9"/>
      <c r="R16" s="9"/>
      <c r="S16" s="9"/>
      <c r="T16" s="9"/>
      <c r="U16" s="9"/>
      <c r="V16" s="9"/>
      <c r="W16" s="10"/>
    </row>
    <row r="17" spans="1:23">
      <c r="A17" s="8" t="s">
        <v>13</v>
      </c>
      <c r="B17" s="11">
        <v>0.65421367156533905</v>
      </c>
      <c r="C17" s="11">
        <v>0.65405614163465198</v>
      </c>
      <c r="D17" s="11">
        <v>0.648789560339045</v>
      </c>
      <c r="E17" s="31">
        <v>0.65839177185600695</v>
      </c>
      <c r="F17" s="13">
        <v>0.64091306380470303</v>
      </c>
      <c r="G17" s="11">
        <v>0.65201536679065797</v>
      </c>
      <c r="H17" s="13">
        <v>0.64854970831554704</v>
      </c>
      <c r="I17" s="13">
        <v>0.66050775453787802</v>
      </c>
      <c r="J17" s="13">
        <v>0.65091265727585002</v>
      </c>
      <c r="K17" s="13">
        <v>0.65869971746244604</v>
      </c>
      <c r="L17" s="12">
        <v>0.66224058377543304</v>
      </c>
      <c r="M17" s="23">
        <v>0.65838465760107301</v>
      </c>
      <c r="N17" s="11">
        <v>0.65279590218915695</v>
      </c>
      <c r="O17" s="11">
        <v>0.65209057462853404</v>
      </c>
      <c r="P17" s="11">
        <v>0.65287822428196796</v>
      </c>
      <c r="Q17" s="11">
        <v>0.65421367156533905</v>
      </c>
      <c r="R17" s="13">
        <v>0.66050775453787802</v>
      </c>
      <c r="S17" s="12">
        <v>0.66168567189056204</v>
      </c>
      <c r="T17" s="11">
        <v>0.65311096205053099</v>
      </c>
      <c r="U17" s="13">
        <v>0.65682358680407305</v>
      </c>
      <c r="V17" s="9">
        <v>0.64266012155212704</v>
      </c>
      <c r="W17" s="23">
        <v>0.63133219505254301</v>
      </c>
    </row>
    <row r="18" spans="1:23">
      <c r="A18" s="8"/>
      <c r="B18" s="27"/>
      <c r="C18" s="27"/>
      <c r="D18" s="27"/>
      <c r="E18" s="32"/>
      <c r="F18" s="37"/>
      <c r="G18" s="27"/>
      <c r="H18" s="22"/>
      <c r="I18" s="22"/>
      <c r="J18" s="22"/>
      <c r="K18" s="22"/>
      <c r="L18" s="9"/>
      <c r="M18" s="24"/>
      <c r="N18" s="9"/>
      <c r="O18" s="9"/>
      <c r="P18" s="9"/>
      <c r="Q18" s="9"/>
      <c r="R18" s="22"/>
      <c r="S18" s="9"/>
      <c r="T18" s="9"/>
      <c r="U18" s="22"/>
      <c r="V18" s="9"/>
      <c r="W18" s="24"/>
    </row>
    <row r="19" spans="1:23">
      <c r="A19" s="8" t="s">
        <v>16</v>
      </c>
      <c r="B19" s="9"/>
      <c r="C19" s="9"/>
      <c r="D19" s="9"/>
      <c r="E19" s="30"/>
      <c r="F19" s="22"/>
      <c r="G19" s="9"/>
      <c r="H19" s="22"/>
      <c r="I19" s="22"/>
      <c r="J19" s="22"/>
      <c r="K19" s="22"/>
      <c r="L19" s="9"/>
      <c r="M19" s="24"/>
      <c r="N19" s="9"/>
      <c r="O19" s="9"/>
      <c r="P19" s="9"/>
      <c r="Q19" s="9"/>
      <c r="R19" s="22"/>
      <c r="S19" s="9"/>
      <c r="T19" s="9"/>
      <c r="U19" s="22"/>
      <c r="V19" s="9"/>
      <c r="W19" s="24"/>
    </row>
    <row r="20" spans="1:23">
      <c r="A20" s="8" t="s">
        <v>2</v>
      </c>
      <c r="B20" s="9">
        <v>275</v>
      </c>
      <c r="C20" s="9">
        <v>100</v>
      </c>
      <c r="D20" s="9">
        <v>100</v>
      </c>
      <c r="E20" s="30">
        <v>100</v>
      </c>
      <c r="F20" s="22">
        <v>100</v>
      </c>
      <c r="G20" s="9">
        <v>100</v>
      </c>
      <c r="H20" s="9">
        <v>100</v>
      </c>
      <c r="I20" s="9">
        <v>100</v>
      </c>
      <c r="J20" s="9">
        <v>100</v>
      </c>
      <c r="K20" s="9">
        <v>100</v>
      </c>
      <c r="L20" s="9">
        <v>100</v>
      </c>
      <c r="M20" s="10">
        <v>100</v>
      </c>
      <c r="N20" s="9">
        <v>100</v>
      </c>
      <c r="O20" s="9">
        <v>100</v>
      </c>
      <c r="P20" s="9">
        <v>100</v>
      </c>
      <c r="Q20" s="9">
        <v>100</v>
      </c>
      <c r="R20" s="9">
        <v>100</v>
      </c>
      <c r="S20" s="9">
        <v>100</v>
      </c>
      <c r="T20" s="9">
        <v>100</v>
      </c>
      <c r="U20" s="9">
        <v>100</v>
      </c>
      <c r="V20" s="9" t="s">
        <v>41</v>
      </c>
      <c r="W20" s="10" t="s">
        <v>41</v>
      </c>
    </row>
    <row r="21" spans="1:23">
      <c r="A21" s="8" t="s">
        <v>3</v>
      </c>
      <c r="B21" s="9">
        <v>100</v>
      </c>
      <c r="C21" s="9">
        <v>100</v>
      </c>
      <c r="D21" s="9">
        <v>100</v>
      </c>
      <c r="E21" s="30">
        <v>100</v>
      </c>
      <c r="F21" s="22">
        <v>100</v>
      </c>
      <c r="G21" s="9">
        <v>100</v>
      </c>
      <c r="H21" s="9" t="s">
        <v>41</v>
      </c>
      <c r="I21" s="9" t="s">
        <v>41</v>
      </c>
      <c r="J21" s="9" t="s">
        <v>41</v>
      </c>
      <c r="K21" s="9" t="s">
        <v>41</v>
      </c>
      <c r="L21" s="9" t="s">
        <v>41</v>
      </c>
      <c r="M21" s="10" t="s">
        <v>41</v>
      </c>
      <c r="N21" s="9" t="s">
        <v>41</v>
      </c>
      <c r="O21" s="9" t="s">
        <v>41</v>
      </c>
      <c r="P21" s="9" t="s">
        <v>41</v>
      </c>
      <c r="Q21" s="9" t="s">
        <v>41</v>
      </c>
      <c r="R21" s="9" t="s">
        <v>41</v>
      </c>
      <c r="S21" s="9" t="s">
        <v>41</v>
      </c>
      <c r="T21" s="9" t="s">
        <v>41</v>
      </c>
      <c r="U21" s="9" t="s">
        <v>41</v>
      </c>
      <c r="V21" s="9" t="s">
        <v>41</v>
      </c>
      <c r="W21" s="10" t="s">
        <v>41</v>
      </c>
    </row>
    <row r="22" spans="1:23">
      <c r="A22" s="8"/>
      <c r="B22" s="8"/>
      <c r="C22" s="8"/>
      <c r="D22" s="9"/>
      <c r="E22" s="30"/>
      <c r="F22" s="22"/>
      <c r="G22" s="9"/>
      <c r="H22" s="22"/>
      <c r="I22" s="22"/>
      <c r="J22" s="22"/>
      <c r="K22" s="22"/>
      <c r="L22" s="9"/>
      <c r="M22" s="24"/>
      <c r="N22" s="9"/>
      <c r="O22" s="9"/>
      <c r="P22" s="9"/>
      <c r="Q22" s="9"/>
      <c r="R22" s="22"/>
      <c r="S22" s="9"/>
      <c r="T22" s="9"/>
      <c r="U22" s="22"/>
      <c r="V22" s="9"/>
      <c r="W22" s="24"/>
    </row>
    <row r="23" spans="1:23">
      <c r="A23" s="8" t="s">
        <v>19</v>
      </c>
      <c r="B23" s="9">
        <v>0.59</v>
      </c>
      <c r="C23" s="9">
        <v>0.59</v>
      </c>
      <c r="D23" s="9">
        <v>0.59</v>
      </c>
      <c r="E23" s="33">
        <v>0.6</v>
      </c>
      <c r="F23" s="38">
        <v>0.57999999999999996</v>
      </c>
      <c r="G23" s="16">
        <v>0.59</v>
      </c>
      <c r="H23" s="22">
        <v>0.59</v>
      </c>
      <c r="I23" s="22">
        <v>0.59</v>
      </c>
      <c r="J23" s="22">
        <v>0.59</v>
      </c>
      <c r="K23" s="22">
        <v>0.59</v>
      </c>
      <c r="L23" s="9">
        <v>0.59</v>
      </c>
      <c r="M23" s="24">
        <v>0.59</v>
      </c>
      <c r="N23" s="9">
        <v>0.57999999999999996</v>
      </c>
      <c r="O23" s="9">
        <v>0.59</v>
      </c>
      <c r="P23" s="9">
        <v>0.59</v>
      </c>
      <c r="Q23" s="9">
        <v>0.59</v>
      </c>
      <c r="R23" s="22">
        <v>0.59</v>
      </c>
      <c r="S23" s="9">
        <v>0.57999999999999996</v>
      </c>
      <c r="T23" s="9">
        <v>0.57999999999999996</v>
      </c>
      <c r="U23" s="22">
        <v>0.61</v>
      </c>
      <c r="V23" s="9">
        <v>0.61</v>
      </c>
      <c r="W23" s="25">
        <v>0.61</v>
      </c>
    </row>
    <row r="24" spans="1:23">
      <c r="A24" s="8" t="s">
        <v>46</v>
      </c>
      <c r="B24" s="9">
        <v>1839</v>
      </c>
      <c r="C24" s="9">
        <v>1838</v>
      </c>
      <c r="D24" s="9">
        <v>1866</v>
      </c>
      <c r="E24" s="34">
        <v>1886</v>
      </c>
      <c r="F24" s="39">
        <v>1816</v>
      </c>
      <c r="G24" s="26">
        <v>1866</v>
      </c>
      <c r="H24" s="22">
        <v>1844</v>
      </c>
      <c r="I24" s="22">
        <v>1838</v>
      </c>
      <c r="J24" s="22">
        <v>1859</v>
      </c>
      <c r="K24" s="22">
        <v>1847</v>
      </c>
      <c r="L24" s="9">
        <v>1849</v>
      </c>
      <c r="M24" s="24">
        <v>1845</v>
      </c>
      <c r="N24" s="9">
        <v>1830</v>
      </c>
      <c r="O24" s="9">
        <v>1846</v>
      </c>
      <c r="P24" s="9">
        <v>1851</v>
      </c>
      <c r="Q24" s="9">
        <v>1839</v>
      </c>
      <c r="R24" s="22">
        <v>1838</v>
      </c>
      <c r="S24" s="22">
        <v>1825</v>
      </c>
      <c r="T24" s="9">
        <v>1832</v>
      </c>
      <c r="U24" s="18">
        <v>1917</v>
      </c>
      <c r="V24" s="9">
        <v>1909</v>
      </c>
      <c r="W24" s="28">
        <v>1919</v>
      </c>
    </row>
    <row r="25" spans="1:23">
      <c r="A25" s="8" t="s">
        <v>25</v>
      </c>
      <c r="B25" s="9">
        <v>42</v>
      </c>
      <c r="C25" s="9">
        <v>42</v>
      </c>
      <c r="D25" s="9">
        <v>45</v>
      </c>
      <c r="E25" s="34">
        <v>43</v>
      </c>
      <c r="F25" s="39">
        <v>45</v>
      </c>
      <c r="G25" s="26">
        <v>44</v>
      </c>
      <c r="H25" s="22">
        <v>44</v>
      </c>
      <c r="I25" s="22">
        <v>40</v>
      </c>
      <c r="J25" s="22">
        <v>44</v>
      </c>
      <c r="K25" s="22">
        <v>41</v>
      </c>
      <c r="L25" s="18">
        <v>40</v>
      </c>
      <c r="M25" s="24">
        <v>41</v>
      </c>
      <c r="N25" s="9">
        <v>42</v>
      </c>
      <c r="O25" s="9">
        <v>43</v>
      </c>
      <c r="P25" s="9">
        <v>43</v>
      </c>
      <c r="Q25" s="9">
        <v>42</v>
      </c>
      <c r="R25" s="22">
        <v>40</v>
      </c>
      <c r="S25" s="18">
        <v>39</v>
      </c>
      <c r="T25" s="9">
        <v>42</v>
      </c>
      <c r="U25" s="22">
        <v>45</v>
      </c>
      <c r="V25" s="9">
        <v>49</v>
      </c>
      <c r="W25" s="28">
        <v>53</v>
      </c>
    </row>
    <row r="26" spans="1:23">
      <c r="A26" s="8" t="s">
        <v>48</v>
      </c>
      <c r="B26" s="9">
        <v>1335</v>
      </c>
      <c r="C26" s="9">
        <v>1336</v>
      </c>
      <c r="D26" s="9">
        <v>1308</v>
      </c>
      <c r="E26" s="34">
        <v>1288</v>
      </c>
      <c r="F26" s="39">
        <v>1358</v>
      </c>
      <c r="G26" s="9">
        <v>1308</v>
      </c>
      <c r="H26" s="22">
        <v>1330</v>
      </c>
      <c r="I26" s="22">
        <v>1336</v>
      </c>
      <c r="J26" s="22">
        <v>1315</v>
      </c>
      <c r="K26" s="22">
        <v>1327</v>
      </c>
      <c r="L26" s="9">
        <v>1325</v>
      </c>
      <c r="M26" s="24">
        <v>1329</v>
      </c>
      <c r="N26" s="9">
        <v>1344</v>
      </c>
      <c r="O26" s="9">
        <v>1328</v>
      </c>
      <c r="P26" s="9">
        <v>1323</v>
      </c>
      <c r="Q26" s="9">
        <v>1335</v>
      </c>
      <c r="R26" s="22">
        <v>1336</v>
      </c>
      <c r="S26" s="22">
        <v>1349</v>
      </c>
      <c r="T26" s="9">
        <v>1342</v>
      </c>
      <c r="U26" s="22">
        <v>1257</v>
      </c>
      <c r="V26" s="9">
        <v>1264</v>
      </c>
      <c r="W26" s="24">
        <v>1255</v>
      </c>
    </row>
    <row r="27" spans="1:23">
      <c r="A27" s="8" t="s">
        <v>47</v>
      </c>
      <c r="B27" s="9">
        <v>113</v>
      </c>
      <c r="C27" s="9">
        <v>113</v>
      </c>
      <c r="D27" s="9">
        <v>110</v>
      </c>
      <c r="E27" s="34">
        <v>112</v>
      </c>
      <c r="F27" s="39">
        <v>110</v>
      </c>
      <c r="G27" s="9">
        <v>111</v>
      </c>
      <c r="H27" s="22">
        <v>111</v>
      </c>
      <c r="I27" s="22">
        <v>115</v>
      </c>
      <c r="J27" s="22">
        <v>111</v>
      </c>
      <c r="K27" s="22">
        <v>114</v>
      </c>
      <c r="L27" s="9">
        <v>115</v>
      </c>
      <c r="M27" s="24">
        <v>114</v>
      </c>
      <c r="N27" s="9">
        <v>113</v>
      </c>
      <c r="O27" s="9">
        <v>112</v>
      </c>
      <c r="P27" s="9">
        <v>112</v>
      </c>
      <c r="Q27" s="9">
        <v>113</v>
      </c>
      <c r="R27" s="22">
        <v>115</v>
      </c>
      <c r="S27" s="22">
        <v>116</v>
      </c>
      <c r="T27" s="9">
        <v>113</v>
      </c>
      <c r="U27" s="22">
        <v>110</v>
      </c>
      <c r="V27" s="9">
        <v>106</v>
      </c>
      <c r="W27" s="24">
        <v>102</v>
      </c>
    </row>
    <row r="28" spans="1:23">
      <c r="M28" s="4" t="s">
        <v>39</v>
      </c>
      <c r="W28" s="4" t="s">
        <v>39</v>
      </c>
    </row>
    <row r="30" spans="1:23">
      <c r="A30" s="2" t="s">
        <v>44</v>
      </c>
    </row>
    <row r="31" spans="1:23" s="1" customFormat="1">
      <c r="A31" s="21" t="s">
        <v>12</v>
      </c>
      <c r="B31" s="10" t="s">
        <v>50</v>
      </c>
      <c r="C31" s="9" t="s">
        <v>52</v>
      </c>
      <c r="F31" s="35"/>
      <c r="M31" s="4"/>
      <c r="W31" s="4"/>
    </row>
    <row r="32" spans="1:23">
      <c r="A32" s="8" t="s">
        <v>0</v>
      </c>
      <c r="B32" s="10" t="s">
        <v>14</v>
      </c>
      <c r="C32" s="8"/>
    </row>
    <row r="33" spans="1:3">
      <c r="A33" s="8" t="s">
        <v>1</v>
      </c>
      <c r="B33" s="10"/>
      <c r="C33" s="8"/>
    </row>
    <row r="34" spans="1:3">
      <c r="A34" s="8" t="s">
        <v>2</v>
      </c>
      <c r="B34" s="10" t="s">
        <v>14</v>
      </c>
      <c r="C34" s="22" t="s">
        <v>14</v>
      </c>
    </row>
    <row r="35" spans="1:3">
      <c r="A35" s="8" t="s">
        <v>3</v>
      </c>
      <c r="B35" s="10"/>
      <c r="C35" s="22" t="s">
        <v>14</v>
      </c>
    </row>
    <row r="36" spans="1:3">
      <c r="A36" s="8" t="s">
        <v>4</v>
      </c>
      <c r="B36" s="10" t="s">
        <v>14</v>
      </c>
      <c r="C36" s="22" t="s">
        <v>14</v>
      </c>
    </row>
    <row r="37" spans="1:3">
      <c r="A37" s="8" t="s">
        <v>5</v>
      </c>
      <c r="B37" s="10" t="s">
        <v>14</v>
      </c>
      <c r="C37" s="22" t="s">
        <v>14</v>
      </c>
    </row>
    <row r="38" spans="1:3">
      <c r="A38" s="8" t="s">
        <v>6</v>
      </c>
      <c r="B38" s="10" t="s">
        <v>14</v>
      </c>
      <c r="C38" s="22" t="s">
        <v>14</v>
      </c>
    </row>
    <row r="39" spans="1:3">
      <c r="A39" s="8" t="s">
        <v>7</v>
      </c>
      <c r="B39" s="10"/>
      <c r="C39" s="22" t="s">
        <v>14</v>
      </c>
    </row>
    <row r="40" spans="1:3">
      <c r="A40" s="8" t="s">
        <v>8</v>
      </c>
      <c r="B40" s="10" t="s">
        <v>14</v>
      </c>
      <c r="C40" s="22" t="s">
        <v>14</v>
      </c>
    </row>
    <row r="41" spans="1:3">
      <c r="A41" s="8" t="s">
        <v>9</v>
      </c>
      <c r="B41" s="10" t="s">
        <v>14</v>
      </c>
      <c r="C41" s="22" t="s">
        <v>14</v>
      </c>
    </row>
    <row r="42" spans="1:3">
      <c r="A42" s="8" t="s">
        <v>10</v>
      </c>
      <c r="B42" s="10" t="s">
        <v>14</v>
      </c>
      <c r="C42" s="22"/>
    </row>
    <row r="43" spans="1:3">
      <c r="A43" s="8" t="s">
        <v>11</v>
      </c>
      <c r="B43" s="10"/>
      <c r="C43" s="22" t="s">
        <v>14</v>
      </c>
    </row>
    <row r="44" spans="1:3">
      <c r="A44" s="8" t="s">
        <v>27</v>
      </c>
      <c r="B44" s="10">
        <v>500</v>
      </c>
      <c r="C44" s="22">
        <v>128</v>
      </c>
    </row>
    <row r="45" spans="1:3">
      <c r="A45" s="8"/>
      <c r="B45" s="10"/>
      <c r="C45" s="8"/>
    </row>
    <row r="46" spans="1:3">
      <c r="A46" s="8" t="s">
        <v>13</v>
      </c>
      <c r="B46" s="23">
        <v>0.64721426103217605</v>
      </c>
      <c r="C46" s="11">
        <v>0.64800191068561097</v>
      </c>
    </row>
    <row r="47" spans="1:3">
      <c r="A47" s="8"/>
      <c r="B47" s="10"/>
      <c r="C47" s="8"/>
    </row>
    <row r="48" spans="1:3">
      <c r="A48" s="8" t="s">
        <v>16</v>
      </c>
      <c r="B48" s="10"/>
      <c r="C48" s="8"/>
    </row>
    <row r="49" spans="1:3">
      <c r="A49" s="8" t="s">
        <v>2</v>
      </c>
      <c r="B49" s="10">
        <v>100</v>
      </c>
      <c r="C49" s="9">
        <v>100</v>
      </c>
    </row>
    <row r="50" spans="1:3">
      <c r="A50" s="8" t="s">
        <v>3</v>
      </c>
      <c r="B50" s="10" t="s">
        <v>41</v>
      </c>
      <c r="C50" s="9">
        <v>100</v>
      </c>
    </row>
    <row r="51" spans="1:3">
      <c r="A51" s="8"/>
      <c r="B51" s="10"/>
      <c r="C51" s="9"/>
    </row>
    <row r="52" spans="1:3">
      <c r="A52" s="8" t="s">
        <v>19</v>
      </c>
      <c r="B52" s="24">
        <v>0.59</v>
      </c>
      <c r="C52" s="9">
        <v>0.59</v>
      </c>
    </row>
    <row r="53" spans="1:3">
      <c r="A53" s="8" t="s">
        <v>46</v>
      </c>
      <c r="B53" s="24">
        <v>1856</v>
      </c>
      <c r="C53" s="9">
        <v>1861</v>
      </c>
    </row>
    <row r="54" spans="1:3">
      <c r="A54" s="8" t="s">
        <v>25</v>
      </c>
      <c r="B54" s="24">
        <v>45</v>
      </c>
      <c r="C54" s="9">
        <v>45</v>
      </c>
    </row>
    <row r="55" spans="1:3">
      <c r="A55" s="8" t="s">
        <v>48</v>
      </c>
      <c r="B55" s="24">
        <v>1318</v>
      </c>
      <c r="C55" s="9">
        <v>1313</v>
      </c>
    </row>
    <row r="56" spans="1:3">
      <c r="A56" s="8" t="s">
        <v>47</v>
      </c>
      <c r="B56" s="24">
        <v>110</v>
      </c>
      <c r="C56" s="9">
        <v>110</v>
      </c>
    </row>
    <row r="57" spans="1:3">
      <c r="B57" s="4" t="s">
        <v>39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C50C-DDF5-4221-AFA4-A02AAF43F2A3}">
  <dimension ref="A1:O73"/>
  <sheetViews>
    <sheetView workbookViewId="0">
      <selection activeCell="L20" sqref="L20"/>
    </sheetView>
  </sheetViews>
  <sheetFormatPr defaultRowHeight="15"/>
  <cols>
    <col min="2" max="4" width="14.7109375" customWidth="1"/>
    <col min="10" max="10" width="10.5703125" bestFit="1" customWidth="1"/>
    <col min="11" max="11" width="11.5703125" bestFit="1" customWidth="1"/>
    <col min="14" max="14" width="11.5703125" bestFit="1" customWidth="1"/>
    <col min="15" max="15" width="15.28515625" bestFit="1" customWidth="1"/>
  </cols>
  <sheetData>
    <row r="1" spans="1:15">
      <c r="A1" t="s">
        <v>53</v>
      </c>
    </row>
    <row r="2" spans="1:15">
      <c r="A2" t="s">
        <v>54</v>
      </c>
      <c r="C2" s="40">
        <v>20000</v>
      </c>
    </row>
    <row r="3" spans="1:15">
      <c r="A3" t="s">
        <v>55</v>
      </c>
      <c r="C3" s="41">
        <v>0.05</v>
      </c>
    </row>
    <row r="4" spans="1:15">
      <c r="A4" t="s">
        <v>56</v>
      </c>
      <c r="C4" s="42">
        <v>60</v>
      </c>
    </row>
    <row r="5" spans="1:15">
      <c r="A5" t="s">
        <v>57</v>
      </c>
      <c r="C5" s="40">
        <f>PMT(C3/12,C4,-C2)</f>
        <v>377.42467288021874</v>
      </c>
    </row>
    <row r="6" spans="1:15">
      <c r="A6" t="s">
        <v>58</v>
      </c>
      <c r="C6" s="40">
        <v>1600</v>
      </c>
    </row>
    <row r="7" spans="1:15" ht="15.75" thickBot="1">
      <c r="A7" t="s">
        <v>59</v>
      </c>
      <c r="C7" s="43">
        <f>SUM(C5:C6)</f>
        <v>1977.4246728802186</v>
      </c>
      <c r="D7">
        <f>C7/0.4</f>
        <v>4943.5616822005459</v>
      </c>
    </row>
    <row r="8" spans="1:15" ht="15.75" thickTop="1">
      <c r="A8" t="s">
        <v>60</v>
      </c>
      <c r="C8" s="40">
        <v>100</v>
      </c>
      <c r="J8" s="48" t="s">
        <v>63</v>
      </c>
      <c r="K8" s="47">
        <f>C73</f>
        <v>2645.4803728131196</v>
      </c>
      <c r="N8" s="49">
        <v>5000</v>
      </c>
      <c r="O8" s="54">
        <f>N8*K8</f>
        <v>13227401.864065599</v>
      </c>
    </row>
    <row r="9" spans="1:15">
      <c r="C9" s="40"/>
    </row>
    <row r="10" spans="1:15">
      <c r="C10" s="40"/>
    </row>
    <row r="11" spans="1:15">
      <c r="B11" s="44" t="s">
        <v>61</v>
      </c>
      <c r="C11" s="45"/>
      <c r="I11" s="8" t="s">
        <v>46</v>
      </c>
      <c r="J11" s="49">
        <v>1919</v>
      </c>
    </row>
    <row r="12" spans="1:15">
      <c r="A12" s="1"/>
      <c r="B12" s="1" t="s">
        <v>54</v>
      </c>
      <c r="C12" s="46" t="s">
        <v>55</v>
      </c>
      <c r="D12" s="1" t="s">
        <v>62</v>
      </c>
      <c r="J12" s="49">
        <v>1886</v>
      </c>
    </row>
    <row r="13" spans="1:15">
      <c r="A13">
        <v>1</v>
      </c>
      <c r="B13" s="47">
        <f>$C$5-C13</f>
        <v>294.09133954688542</v>
      </c>
      <c r="C13" s="40">
        <f>$C$2*($C$3/12)</f>
        <v>83.333333333333329</v>
      </c>
      <c r="D13" s="47">
        <f>C2-B13</f>
        <v>19705.908660453115</v>
      </c>
      <c r="J13" s="49">
        <f>J11-J12</f>
        <v>33</v>
      </c>
      <c r="K13" s="49">
        <f>J13*K8</f>
        <v>87300.852302832951</v>
      </c>
    </row>
    <row r="14" spans="1:15">
      <c r="A14">
        <v>2</v>
      </c>
      <c r="B14" s="47">
        <f>$C$5-C14</f>
        <v>295.31672012833076</v>
      </c>
      <c r="C14" s="40">
        <f t="shared" ref="C14:C72" si="0">D13*($C$3/12)</f>
        <v>82.107952751887979</v>
      </c>
      <c r="D14" s="47">
        <f>D13-B14</f>
        <v>19410.591940324783</v>
      </c>
      <c r="J14" s="49"/>
    </row>
    <row r="15" spans="1:15">
      <c r="A15">
        <v>3</v>
      </c>
      <c r="B15" s="47">
        <f t="shared" ref="B15:B72" si="1">$C$5-C15</f>
        <v>296.5472064621988</v>
      </c>
      <c r="C15" s="40">
        <f t="shared" si="0"/>
        <v>80.877466418019921</v>
      </c>
      <c r="D15" s="47">
        <f t="shared" ref="D15:D72" si="2">D14-B15</f>
        <v>19114.044733862585</v>
      </c>
      <c r="I15" t="s">
        <v>48</v>
      </c>
      <c r="J15" s="49">
        <v>53</v>
      </c>
    </row>
    <row r="16" spans="1:15">
      <c r="A16">
        <v>4</v>
      </c>
      <c r="B16" s="47">
        <f t="shared" si="1"/>
        <v>297.78281982245795</v>
      </c>
      <c r="C16" s="40">
        <f t="shared" si="0"/>
        <v>79.64185305776077</v>
      </c>
      <c r="D16" s="47">
        <f t="shared" si="2"/>
        <v>18816.261914040126</v>
      </c>
      <c r="J16" s="49">
        <v>43</v>
      </c>
    </row>
    <row r="17" spans="1:15">
      <c r="A17">
        <v>5</v>
      </c>
      <c r="B17" s="47">
        <f t="shared" si="1"/>
        <v>299.02358157171818</v>
      </c>
      <c r="C17" s="40">
        <f t="shared" si="0"/>
        <v>78.401091308500526</v>
      </c>
      <c r="D17" s="47">
        <f t="shared" si="2"/>
        <v>18517.238332468409</v>
      </c>
      <c r="J17" s="49">
        <v>9</v>
      </c>
      <c r="K17" s="49"/>
    </row>
    <row r="18" spans="1:15">
      <c r="A18">
        <v>6</v>
      </c>
      <c r="B18" s="47">
        <f t="shared" si="1"/>
        <v>300.26951316160034</v>
      </c>
      <c r="C18" s="40">
        <f t="shared" si="0"/>
        <v>77.155159718618364</v>
      </c>
      <c r="D18" s="47">
        <f t="shared" si="2"/>
        <v>18216.968819306807</v>
      </c>
      <c r="I18" t="s">
        <v>64</v>
      </c>
      <c r="J18" s="49">
        <v>10000</v>
      </c>
      <c r="K18" s="49">
        <f>J18*J17</f>
        <v>90000</v>
      </c>
      <c r="N18">
        <v>1300</v>
      </c>
      <c r="O18" s="49">
        <f>N18*J18</f>
        <v>13000000</v>
      </c>
    </row>
    <row r="19" spans="1:15">
      <c r="A19">
        <v>7</v>
      </c>
      <c r="B19" s="47">
        <f t="shared" si="1"/>
        <v>301.52063613310702</v>
      </c>
      <c r="C19" s="40">
        <f t="shared" si="0"/>
        <v>75.904036747111689</v>
      </c>
      <c r="D19" s="47">
        <f t="shared" si="2"/>
        <v>17915.448183173699</v>
      </c>
      <c r="I19" t="s">
        <v>65</v>
      </c>
      <c r="J19" s="49">
        <f>-E42</f>
        <v>-1945.6342247042462</v>
      </c>
    </row>
    <row r="20" spans="1:15">
      <c r="A20">
        <v>8</v>
      </c>
      <c r="B20" s="47">
        <f t="shared" si="1"/>
        <v>302.77697211699501</v>
      </c>
      <c r="C20" s="40">
        <f t="shared" si="0"/>
        <v>74.647700763223753</v>
      </c>
      <c r="D20" s="47">
        <f t="shared" si="2"/>
        <v>17612.671211056706</v>
      </c>
      <c r="J20" s="54">
        <f>J18+J19</f>
        <v>8054.3657752957533</v>
      </c>
      <c r="K20" s="53">
        <f>J20/K8</f>
        <v>3.0445758955795985</v>
      </c>
      <c r="L20" t="s">
        <v>66</v>
      </c>
    </row>
    <row r="21" spans="1:15">
      <c r="A21">
        <v>9</v>
      </c>
      <c r="B21" s="47">
        <f t="shared" si="1"/>
        <v>304.0385428341491</v>
      </c>
      <c r="C21" s="40">
        <f t="shared" si="0"/>
        <v>73.38613004606961</v>
      </c>
      <c r="D21" s="47">
        <f t="shared" si="2"/>
        <v>17308.632668222555</v>
      </c>
    </row>
    <row r="22" spans="1:15">
      <c r="A22">
        <v>10</v>
      </c>
      <c r="B22" s="47">
        <f t="shared" si="1"/>
        <v>305.3053700959581</v>
      </c>
      <c r="C22" s="40">
        <f t="shared" si="0"/>
        <v>72.11930278426064</v>
      </c>
      <c r="D22" s="47">
        <f t="shared" si="2"/>
        <v>17003.327298126598</v>
      </c>
    </row>
    <row r="23" spans="1:15">
      <c r="A23">
        <v>11</v>
      </c>
      <c r="B23" s="47">
        <f t="shared" si="1"/>
        <v>306.57747580469123</v>
      </c>
      <c r="C23" s="40">
        <f t="shared" si="0"/>
        <v>70.84719707552749</v>
      </c>
      <c r="D23" s="47">
        <f t="shared" si="2"/>
        <v>16696.749822321908</v>
      </c>
    </row>
    <row r="24" spans="1:15">
      <c r="A24">
        <v>12</v>
      </c>
      <c r="B24" s="47">
        <f t="shared" si="1"/>
        <v>307.85488195387745</v>
      </c>
      <c r="C24" s="40">
        <f t="shared" si="0"/>
        <v>69.569790926341284</v>
      </c>
      <c r="D24" s="47">
        <f t="shared" si="2"/>
        <v>16388.894940368031</v>
      </c>
    </row>
    <row r="25" spans="1:15">
      <c r="A25">
        <v>13</v>
      </c>
      <c r="B25" s="47">
        <f t="shared" si="1"/>
        <v>309.13761062868525</v>
      </c>
      <c r="C25" s="40">
        <f t="shared" si="0"/>
        <v>68.287062251533456</v>
      </c>
      <c r="D25" s="47">
        <f t="shared" si="2"/>
        <v>16079.757329739346</v>
      </c>
    </row>
    <row r="26" spans="1:15">
      <c r="A26">
        <v>14</v>
      </c>
      <c r="B26" s="47">
        <f t="shared" si="1"/>
        <v>310.42568400630478</v>
      </c>
      <c r="C26" s="40">
        <f t="shared" si="0"/>
        <v>66.998988873913945</v>
      </c>
      <c r="D26" s="47">
        <f t="shared" si="2"/>
        <v>15769.331645733042</v>
      </c>
    </row>
    <row r="27" spans="1:15">
      <c r="A27">
        <v>15</v>
      </c>
      <c r="B27" s="47">
        <f t="shared" si="1"/>
        <v>311.71912435633106</v>
      </c>
      <c r="C27" s="40">
        <f t="shared" si="0"/>
        <v>65.705548523887671</v>
      </c>
      <c r="D27" s="47">
        <f t="shared" si="2"/>
        <v>15457.612521376712</v>
      </c>
    </row>
    <row r="28" spans="1:15">
      <c r="A28">
        <v>16</v>
      </c>
      <c r="B28" s="47">
        <f t="shared" si="1"/>
        <v>313.0179540411491</v>
      </c>
      <c r="C28" s="40">
        <f t="shared" si="0"/>
        <v>64.406718839069626</v>
      </c>
      <c r="D28" s="47">
        <f t="shared" si="2"/>
        <v>15144.594567335564</v>
      </c>
    </row>
    <row r="29" spans="1:15">
      <c r="A29">
        <v>17</v>
      </c>
      <c r="B29" s="47">
        <f t="shared" si="1"/>
        <v>314.32219551632056</v>
      </c>
      <c r="C29" s="40">
        <f t="shared" si="0"/>
        <v>63.102477363898181</v>
      </c>
      <c r="D29" s="47">
        <f t="shared" si="2"/>
        <v>14830.272371819243</v>
      </c>
    </row>
    <row r="30" spans="1:15">
      <c r="A30">
        <v>18</v>
      </c>
      <c r="B30" s="47">
        <f t="shared" si="1"/>
        <v>315.63187133097188</v>
      </c>
      <c r="C30" s="40">
        <f t="shared" si="0"/>
        <v>61.792801549246846</v>
      </c>
      <c r="D30" s="47">
        <f t="shared" si="2"/>
        <v>14514.640500488271</v>
      </c>
    </row>
    <row r="31" spans="1:15">
      <c r="A31">
        <v>19</v>
      </c>
      <c r="B31" s="47">
        <f t="shared" si="1"/>
        <v>316.94700412818429</v>
      </c>
      <c r="C31" s="40">
        <f t="shared" si="0"/>
        <v>60.477668752034461</v>
      </c>
      <c r="D31" s="47">
        <f t="shared" si="2"/>
        <v>14197.693496360087</v>
      </c>
    </row>
    <row r="32" spans="1:15">
      <c r="A32">
        <v>20</v>
      </c>
      <c r="B32" s="47">
        <f t="shared" si="1"/>
        <v>318.26761664538503</v>
      </c>
      <c r="C32" s="40">
        <f t="shared" si="0"/>
        <v>59.157056234833696</v>
      </c>
      <c r="D32" s="47">
        <f t="shared" si="2"/>
        <v>13879.425879714701</v>
      </c>
    </row>
    <row r="33" spans="1:5">
      <c r="A33">
        <v>21</v>
      </c>
      <c r="B33" s="47">
        <f t="shared" si="1"/>
        <v>319.59373171474078</v>
      </c>
      <c r="C33" s="40">
        <f t="shared" si="0"/>
        <v>57.830941165477924</v>
      </c>
      <c r="D33" s="47">
        <f t="shared" si="2"/>
        <v>13559.832147999961</v>
      </c>
    </row>
    <row r="34" spans="1:5">
      <c r="A34">
        <v>22</v>
      </c>
      <c r="B34" s="47">
        <f t="shared" si="1"/>
        <v>320.92537226355222</v>
      </c>
      <c r="C34" s="40">
        <f t="shared" si="0"/>
        <v>56.499300616666503</v>
      </c>
      <c r="D34" s="47">
        <f t="shared" si="2"/>
        <v>13238.906775736408</v>
      </c>
    </row>
    <row r="35" spans="1:5">
      <c r="A35">
        <v>23</v>
      </c>
      <c r="B35" s="47">
        <f t="shared" si="1"/>
        <v>322.26256131465038</v>
      </c>
      <c r="C35" s="40">
        <f t="shared" si="0"/>
        <v>55.162111565568367</v>
      </c>
      <c r="D35" s="47">
        <f t="shared" si="2"/>
        <v>12916.644214421758</v>
      </c>
    </row>
    <row r="36" spans="1:5">
      <c r="A36">
        <v>24</v>
      </c>
      <c r="B36" s="47">
        <f t="shared" si="1"/>
        <v>323.60532198679476</v>
      </c>
      <c r="C36" s="40">
        <f t="shared" si="0"/>
        <v>53.819350893423994</v>
      </c>
      <c r="D36" s="47">
        <f t="shared" si="2"/>
        <v>12593.038892434963</v>
      </c>
    </row>
    <row r="37" spans="1:5">
      <c r="A37">
        <v>25</v>
      </c>
      <c r="B37" s="47">
        <f t="shared" si="1"/>
        <v>324.95367749507307</v>
      </c>
      <c r="C37" s="40">
        <f t="shared" si="0"/>
        <v>52.470995385145677</v>
      </c>
      <c r="D37" s="47">
        <f t="shared" si="2"/>
        <v>12268.085214939889</v>
      </c>
    </row>
    <row r="38" spans="1:5">
      <c r="A38">
        <v>26</v>
      </c>
      <c r="B38" s="47">
        <f t="shared" si="1"/>
        <v>326.30765115130254</v>
      </c>
      <c r="C38" s="40">
        <f t="shared" si="0"/>
        <v>51.1170217289162</v>
      </c>
      <c r="D38" s="47">
        <f t="shared" si="2"/>
        <v>11941.777563788586</v>
      </c>
    </row>
    <row r="39" spans="1:5">
      <c r="A39">
        <v>27</v>
      </c>
      <c r="B39" s="47">
        <f t="shared" si="1"/>
        <v>327.66726636443298</v>
      </c>
      <c r="C39" s="40">
        <f t="shared" si="0"/>
        <v>49.757406515785775</v>
      </c>
      <c r="D39" s="47">
        <f t="shared" si="2"/>
        <v>11614.110297424153</v>
      </c>
    </row>
    <row r="40" spans="1:5">
      <c r="A40">
        <v>28</v>
      </c>
      <c r="B40" s="47">
        <f t="shared" si="1"/>
        <v>329.03254664095141</v>
      </c>
      <c r="C40" s="40">
        <f t="shared" si="0"/>
        <v>48.392126239267306</v>
      </c>
      <c r="D40" s="47">
        <f t="shared" si="2"/>
        <v>11285.077750783201</v>
      </c>
    </row>
    <row r="41" spans="1:5">
      <c r="A41">
        <v>29</v>
      </c>
      <c r="B41" s="47">
        <f t="shared" si="1"/>
        <v>330.40351558528874</v>
      </c>
      <c r="C41" s="40">
        <f t="shared" si="0"/>
        <v>47.021157294930006</v>
      </c>
      <c r="D41" s="47">
        <f t="shared" si="2"/>
        <v>10954.674235197912</v>
      </c>
    </row>
    <row r="42" spans="1:5">
      <c r="A42">
        <v>30</v>
      </c>
      <c r="B42" s="47">
        <f t="shared" si="1"/>
        <v>331.78019690022745</v>
      </c>
      <c r="C42" s="40">
        <f t="shared" si="0"/>
        <v>45.644475979991299</v>
      </c>
      <c r="D42" s="47">
        <f t="shared" si="2"/>
        <v>10622.894038297685</v>
      </c>
      <c r="E42" s="47">
        <f>SUM(C13:C42)</f>
        <v>1945.6342247042462</v>
      </c>
    </row>
    <row r="43" spans="1:5">
      <c r="A43">
        <v>31</v>
      </c>
      <c r="B43" s="47">
        <f t="shared" si="1"/>
        <v>333.16261438731169</v>
      </c>
      <c r="C43" s="40">
        <f t="shared" si="0"/>
        <v>44.262058492907023</v>
      </c>
      <c r="D43" s="47">
        <f t="shared" si="2"/>
        <v>10289.731423910374</v>
      </c>
    </row>
    <row r="44" spans="1:5">
      <c r="A44">
        <v>32</v>
      </c>
      <c r="B44" s="47">
        <f t="shared" si="1"/>
        <v>334.55079194725886</v>
      </c>
      <c r="C44" s="40">
        <f t="shared" si="0"/>
        <v>42.873880932959892</v>
      </c>
      <c r="D44" s="47">
        <f t="shared" si="2"/>
        <v>9955.180631963116</v>
      </c>
    </row>
    <row r="45" spans="1:5">
      <c r="A45">
        <v>33</v>
      </c>
      <c r="B45" s="47">
        <f t="shared" si="1"/>
        <v>335.94475358037243</v>
      </c>
      <c r="C45" s="40">
        <f t="shared" si="0"/>
        <v>41.479919299846316</v>
      </c>
      <c r="D45" s="47">
        <f t="shared" si="2"/>
        <v>9619.235878382744</v>
      </c>
    </row>
    <row r="46" spans="1:5">
      <c r="A46">
        <v>34</v>
      </c>
      <c r="B46" s="47">
        <f t="shared" si="1"/>
        <v>337.34452338695729</v>
      </c>
      <c r="C46" s="40">
        <f t="shared" si="0"/>
        <v>40.08014949326143</v>
      </c>
      <c r="D46" s="47">
        <f t="shared" si="2"/>
        <v>9281.891354995787</v>
      </c>
    </row>
    <row r="47" spans="1:5">
      <c r="A47">
        <v>35</v>
      </c>
      <c r="B47" s="47">
        <f t="shared" si="1"/>
        <v>338.75012556773629</v>
      </c>
      <c r="C47" s="40">
        <f t="shared" si="0"/>
        <v>38.674547312482446</v>
      </c>
      <c r="D47" s="47">
        <f t="shared" si="2"/>
        <v>8943.1412294280508</v>
      </c>
    </row>
    <row r="48" spans="1:5">
      <c r="A48">
        <v>36</v>
      </c>
      <c r="B48" s="47">
        <f t="shared" si="1"/>
        <v>340.16158442426854</v>
      </c>
      <c r="C48" s="40">
        <f t="shared" si="0"/>
        <v>37.263088455950211</v>
      </c>
      <c r="D48" s="47">
        <f t="shared" si="2"/>
        <v>8602.9796450037829</v>
      </c>
    </row>
    <row r="49" spans="1:4">
      <c r="A49">
        <v>37</v>
      </c>
      <c r="B49" s="47">
        <f t="shared" si="1"/>
        <v>341.57892435936964</v>
      </c>
      <c r="C49" s="40">
        <f t="shared" si="0"/>
        <v>35.845748520849092</v>
      </c>
      <c r="D49" s="47">
        <f t="shared" si="2"/>
        <v>8261.400720644413</v>
      </c>
    </row>
    <row r="50" spans="1:4">
      <c r="A50">
        <v>38</v>
      </c>
      <c r="B50" s="47">
        <f t="shared" si="1"/>
        <v>343.00216987753367</v>
      </c>
      <c r="C50" s="40">
        <f t="shared" si="0"/>
        <v>34.422503002685055</v>
      </c>
      <c r="D50" s="47">
        <f t="shared" si="2"/>
        <v>7918.3985507668795</v>
      </c>
    </row>
    <row r="51" spans="1:4">
      <c r="A51">
        <v>39</v>
      </c>
      <c r="B51" s="47">
        <f t="shared" si="1"/>
        <v>344.43134558535672</v>
      </c>
      <c r="C51" s="40">
        <f t="shared" si="0"/>
        <v>32.993327294861999</v>
      </c>
      <c r="D51" s="47">
        <f t="shared" si="2"/>
        <v>7573.9672051815223</v>
      </c>
    </row>
    <row r="52" spans="1:4">
      <c r="A52">
        <v>40</v>
      </c>
      <c r="B52" s="47">
        <f t="shared" si="1"/>
        <v>345.86647619196242</v>
      </c>
      <c r="C52" s="40">
        <f t="shared" si="0"/>
        <v>31.558196688256341</v>
      </c>
      <c r="D52" s="47">
        <f t="shared" si="2"/>
        <v>7228.1007289895597</v>
      </c>
    </row>
    <row r="53" spans="1:4">
      <c r="A53">
        <v>41</v>
      </c>
      <c r="B53" s="47">
        <f t="shared" si="1"/>
        <v>347.30758650942892</v>
      </c>
      <c r="C53" s="40">
        <f t="shared" si="0"/>
        <v>30.117086370789831</v>
      </c>
      <c r="D53" s="47">
        <f t="shared" si="2"/>
        <v>6880.7931424801309</v>
      </c>
    </row>
    <row r="54" spans="1:4">
      <c r="A54">
        <v>42</v>
      </c>
      <c r="B54" s="47">
        <f t="shared" si="1"/>
        <v>348.75470145321822</v>
      </c>
      <c r="C54" s="40">
        <f t="shared" si="0"/>
        <v>28.669971427000544</v>
      </c>
      <c r="D54" s="47">
        <f t="shared" si="2"/>
        <v>6532.0384410269126</v>
      </c>
    </row>
    <row r="55" spans="1:4">
      <c r="A55">
        <v>43</v>
      </c>
      <c r="B55" s="47">
        <f t="shared" si="1"/>
        <v>350.2078460426066</v>
      </c>
      <c r="C55" s="40">
        <f t="shared" si="0"/>
        <v>27.216826837612135</v>
      </c>
      <c r="D55" s="47">
        <f t="shared" si="2"/>
        <v>6181.8305949843061</v>
      </c>
    </row>
    <row r="56" spans="1:4">
      <c r="A56">
        <v>44</v>
      </c>
      <c r="B56" s="47">
        <f t="shared" si="1"/>
        <v>351.66704540111743</v>
      </c>
      <c r="C56" s="40">
        <f t="shared" si="0"/>
        <v>25.757627479101274</v>
      </c>
      <c r="D56" s="47">
        <f t="shared" si="2"/>
        <v>5830.1635495831888</v>
      </c>
    </row>
    <row r="57" spans="1:4">
      <c r="A57">
        <v>45</v>
      </c>
      <c r="B57" s="47">
        <f t="shared" si="1"/>
        <v>353.13232475695543</v>
      </c>
      <c r="C57" s="40">
        <f t="shared" si="0"/>
        <v>24.292348123263288</v>
      </c>
      <c r="D57" s="47">
        <f t="shared" si="2"/>
        <v>5477.0312248262335</v>
      </c>
    </row>
    <row r="58" spans="1:4">
      <c r="A58">
        <v>46</v>
      </c>
      <c r="B58" s="47">
        <f t="shared" si="1"/>
        <v>354.60370944344277</v>
      </c>
      <c r="C58" s="40">
        <f t="shared" si="0"/>
        <v>22.820963436775973</v>
      </c>
      <c r="D58" s="47">
        <f t="shared" si="2"/>
        <v>5122.4275153827912</v>
      </c>
    </row>
    <row r="59" spans="1:4">
      <c r="A59">
        <v>47</v>
      </c>
      <c r="B59" s="47">
        <f t="shared" si="1"/>
        <v>356.08122489945708</v>
      </c>
      <c r="C59" s="40">
        <f t="shared" si="0"/>
        <v>21.343447980761631</v>
      </c>
      <c r="D59" s="47">
        <f t="shared" si="2"/>
        <v>4766.3462904833341</v>
      </c>
    </row>
    <row r="60" spans="1:4">
      <c r="A60">
        <v>48</v>
      </c>
      <c r="B60" s="47">
        <f t="shared" si="1"/>
        <v>357.56489666987153</v>
      </c>
      <c r="C60" s="40">
        <f t="shared" si="0"/>
        <v>19.859776210347224</v>
      </c>
      <c r="D60" s="47">
        <f t="shared" si="2"/>
        <v>4408.7813938134623</v>
      </c>
    </row>
    <row r="61" spans="1:4">
      <c r="A61">
        <v>49</v>
      </c>
      <c r="B61" s="47">
        <f t="shared" si="1"/>
        <v>359.054750405996</v>
      </c>
      <c r="C61" s="40">
        <f t="shared" si="0"/>
        <v>18.369922474222758</v>
      </c>
      <c r="D61" s="47">
        <f t="shared" si="2"/>
        <v>4049.7266434074663</v>
      </c>
    </row>
    <row r="62" spans="1:4">
      <c r="A62">
        <v>50</v>
      </c>
      <c r="B62" s="47">
        <f t="shared" si="1"/>
        <v>360.55081186602098</v>
      </c>
      <c r="C62" s="40">
        <f t="shared" si="0"/>
        <v>16.873861014197775</v>
      </c>
      <c r="D62" s="47">
        <f t="shared" si="2"/>
        <v>3689.1758315414454</v>
      </c>
    </row>
    <row r="63" spans="1:4">
      <c r="A63">
        <v>51</v>
      </c>
      <c r="B63" s="47">
        <f t="shared" si="1"/>
        <v>362.05310691546271</v>
      </c>
      <c r="C63" s="40">
        <f t="shared" si="0"/>
        <v>15.371565964756023</v>
      </c>
      <c r="D63" s="47">
        <f t="shared" si="2"/>
        <v>3327.1227246259828</v>
      </c>
    </row>
    <row r="64" spans="1:4">
      <c r="A64">
        <v>52</v>
      </c>
      <c r="B64" s="47">
        <f t="shared" si="1"/>
        <v>363.56166152761045</v>
      </c>
      <c r="C64" s="40">
        <f t="shared" si="0"/>
        <v>13.863011352608261</v>
      </c>
      <c r="D64" s="47">
        <f t="shared" si="2"/>
        <v>2963.5610630983724</v>
      </c>
    </row>
    <row r="65" spans="1:4">
      <c r="A65">
        <v>53</v>
      </c>
      <c r="B65" s="47">
        <f t="shared" si="1"/>
        <v>365.07650178397552</v>
      </c>
      <c r="C65" s="40">
        <f t="shared" si="0"/>
        <v>12.348171096243219</v>
      </c>
      <c r="D65" s="47">
        <f t="shared" si="2"/>
        <v>2598.4845613143971</v>
      </c>
    </row>
    <row r="66" spans="1:4">
      <c r="A66">
        <v>54</v>
      </c>
      <c r="B66" s="47">
        <f t="shared" si="1"/>
        <v>366.59765387474209</v>
      </c>
      <c r="C66" s="40">
        <f t="shared" si="0"/>
        <v>10.827019005476654</v>
      </c>
      <c r="D66" s="47">
        <f t="shared" si="2"/>
        <v>2231.8869074396548</v>
      </c>
    </row>
    <row r="67" spans="1:4">
      <c r="A67">
        <v>55</v>
      </c>
      <c r="B67" s="47">
        <f t="shared" si="1"/>
        <v>368.12514409922017</v>
      </c>
      <c r="C67" s="40">
        <f t="shared" si="0"/>
        <v>9.2995287809985623</v>
      </c>
      <c r="D67" s="47">
        <f t="shared" si="2"/>
        <v>1863.7617633404348</v>
      </c>
    </row>
    <row r="68" spans="1:4">
      <c r="A68">
        <v>56</v>
      </c>
      <c r="B68" s="47">
        <f t="shared" si="1"/>
        <v>369.65899886630024</v>
      </c>
      <c r="C68" s="40">
        <f t="shared" si="0"/>
        <v>7.7656740139184777</v>
      </c>
      <c r="D68" s="47">
        <f t="shared" si="2"/>
        <v>1494.1027644741346</v>
      </c>
    </row>
    <row r="69" spans="1:4">
      <c r="A69">
        <v>57</v>
      </c>
      <c r="B69" s="47">
        <f t="shared" si="1"/>
        <v>371.19924469490985</v>
      </c>
      <c r="C69" s="40">
        <f t="shared" si="0"/>
        <v>6.2254281853088944</v>
      </c>
      <c r="D69" s="47">
        <f t="shared" si="2"/>
        <v>1122.9035197792248</v>
      </c>
    </row>
    <row r="70" spans="1:4">
      <c r="A70">
        <v>58</v>
      </c>
      <c r="B70" s="47">
        <f t="shared" si="1"/>
        <v>372.74590821447197</v>
      </c>
      <c r="C70" s="40">
        <f t="shared" si="0"/>
        <v>4.6787646657467699</v>
      </c>
      <c r="D70" s="47">
        <f t="shared" si="2"/>
        <v>750.15761156475287</v>
      </c>
    </row>
    <row r="71" spans="1:4">
      <c r="A71">
        <v>59</v>
      </c>
      <c r="B71" s="47">
        <f t="shared" si="1"/>
        <v>374.29901616536557</v>
      </c>
      <c r="C71" s="40">
        <f t="shared" si="0"/>
        <v>3.1256567148531369</v>
      </c>
      <c r="D71" s="47">
        <f t="shared" si="2"/>
        <v>375.8585953993873</v>
      </c>
    </row>
    <row r="72" spans="1:4">
      <c r="A72">
        <v>60</v>
      </c>
      <c r="B72" s="47">
        <f t="shared" si="1"/>
        <v>375.85859539938798</v>
      </c>
      <c r="C72" s="40">
        <f t="shared" si="0"/>
        <v>1.5660774808307805</v>
      </c>
      <c r="D72" s="47">
        <f t="shared" si="2"/>
        <v>-6.8212102632969618E-13</v>
      </c>
    </row>
    <row r="73" spans="1:4">
      <c r="B73" s="47"/>
      <c r="C73" s="47">
        <f>SUM(C13:C72)</f>
        <v>2645.4803728131196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7.0</vt:lpstr>
      <vt:lpstr>Loss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Sanchez</dc:creator>
  <cp:lastModifiedBy>P Sanchez</cp:lastModifiedBy>
  <dcterms:created xsi:type="dcterms:W3CDTF">2021-11-17T05:59:05Z</dcterms:created>
  <dcterms:modified xsi:type="dcterms:W3CDTF">2021-11-25T02:13:23Z</dcterms:modified>
</cp:coreProperties>
</file>