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ONZA\programming\pyFEA\basic\verification\01-linear_statics-simple_cantilever\"/>
    </mc:Choice>
  </mc:AlternateContent>
  <bookViews>
    <workbookView xWindow="0" yWindow="0" windowWidth="28095" windowHeight="12060"/>
  </bookViews>
  <sheets>
    <sheet name="Lis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C35" i="1"/>
  <c r="E36" i="1"/>
  <c r="C36" i="1"/>
  <c r="E34" i="1" l="1"/>
  <c r="C34" i="1"/>
  <c r="C33" i="1"/>
  <c r="E23" i="1"/>
  <c r="E33" i="1" s="1"/>
  <c r="E27" i="1"/>
  <c r="C27" i="1"/>
  <c r="E26" i="1"/>
  <c r="E25" i="1"/>
  <c r="E24" i="1"/>
  <c r="C31" i="1"/>
  <c r="E31" i="1" s="1"/>
  <c r="C30" i="1"/>
  <c r="E30" i="1" s="1"/>
  <c r="E29" i="1"/>
  <c r="E28" i="1"/>
</calcChain>
</file>

<file path=xl/sharedStrings.xml><?xml version="1.0" encoding="utf-8"?>
<sst xmlns="http://schemas.openxmlformats.org/spreadsheetml/2006/main" count="50" uniqueCount="39">
  <si>
    <t>m</t>
  </si>
  <si>
    <t>mm</t>
  </si>
  <si>
    <t>A</t>
  </si>
  <si>
    <t>mm2</t>
  </si>
  <si>
    <t>I</t>
  </si>
  <si>
    <t>mm4</t>
  </si>
  <si>
    <t>legth</t>
  </si>
  <si>
    <t>L</t>
  </si>
  <si>
    <t>Young's Modulus</t>
  </si>
  <si>
    <t>E</t>
  </si>
  <si>
    <t>MPa</t>
  </si>
  <si>
    <t>Poissons ratio</t>
  </si>
  <si>
    <t>nu</t>
  </si>
  <si>
    <t>Moment of Inertia</t>
  </si>
  <si>
    <t>m4</t>
  </si>
  <si>
    <t>Area</t>
  </si>
  <si>
    <t>m2</t>
  </si>
  <si>
    <t>Bending stiffness</t>
  </si>
  <si>
    <t>EI</t>
  </si>
  <si>
    <t>Nmm2</t>
  </si>
  <si>
    <t>Nm2</t>
  </si>
  <si>
    <t>Shear stiffness</t>
  </si>
  <si>
    <t>GA</t>
  </si>
  <si>
    <t>N</t>
  </si>
  <si>
    <t>Pa</t>
  </si>
  <si>
    <t>Shear modulus</t>
  </si>
  <si>
    <t>G</t>
  </si>
  <si>
    <t>Support reaction</t>
  </si>
  <si>
    <t>Force</t>
  </si>
  <si>
    <t>P</t>
  </si>
  <si>
    <t>Support moment</t>
  </si>
  <si>
    <t>Rz</t>
  </si>
  <si>
    <t>Ryy</t>
  </si>
  <si>
    <t>Nmm</t>
  </si>
  <si>
    <t>Nm</t>
  </si>
  <si>
    <t>Tip deflection Bernoulli</t>
  </si>
  <si>
    <t>Tip deflection Timoshenko</t>
  </si>
  <si>
    <t>wB</t>
  </si>
  <si>
    <t>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</si>
</sst>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K_č_-;\-* #,##0.00\ _K_č_-;_-* &quot;-&quot;??\ _K_č_-;_-@_-"/>
    <numFmt numFmtId="164" formatCode="#,##0.0"/>
    <numFmt numFmtId="165" formatCode="##0.0E+00"/>
    <numFmt numFmtId="166" formatCode="#,##0.000"/>
    <numFmt numFmtId="169" formatCode="##0.000E+0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165" fontId="0" fillId="0" borderId="0" xfId="0" applyNumberFormat="1"/>
    <xf numFmtId="164" fontId="0" fillId="0" borderId="0" xfId="0" applyNumberFormat="1"/>
    <xf numFmtId="166" fontId="0" fillId="0" borderId="0" xfId="0" applyNumberFormat="1"/>
    <xf numFmtId="169" fontId="0" fillId="0" borderId="0" xfId="1" applyNumberFormat="1" applyFont="1"/>
    <xf numFmtId="169" fontId="0" fillId="0" borderId="0" xfId="0" applyNumberFormat="1"/>
  </cellXfs>
  <cellStyles count="2">
    <cellStyle name="Čárka" xfId="1" builtinId="3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6</xdr:col>
      <xdr:colOff>387216</xdr:colOff>
      <xdr:row>21</xdr:row>
      <xdr:rowOff>152401</xdr:rowOff>
    </xdr:to>
    <xdr:pic>
      <xdr:nvPicPr>
        <xdr:cNvPr id="2" name="Obrázek 1" descr="Výřez obrazovky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5330690" cy="415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F36"/>
  <sheetViews>
    <sheetView tabSelected="1" topLeftCell="A4" workbookViewId="0">
      <selection activeCell="C35" sqref="C35"/>
    </sheetView>
  </sheetViews>
  <sheetFormatPr defaultRowHeight="15" x14ac:dyDescent="0.25"/>
  <cols>
    <col min="1" max="1" width="25" bestFit="1" customWidth="1"/>
    <col min="3" max="3" width="12" bestFit="1" customWidth="1"/>
    <col min="4" max="4" width="6.85546875" bestFit="1" customWidth="1"/>
    <col min="5" max="5" width="12" bestFit="1" customWidth="1"/>
  </cols>
  <sheetData>
    <row r="19" spans="1:6" x14ac:dyDescent="0.25">
      <c r="A19" s="1"/>
      <c r="B19" s="1"/>
    </row>
    <row r="20" spans="1:6" x14ac:dyDescent="0.25">
      <c r="A20" s="1"/>
      <c r="B20" s="1"/>
    </row>
    <row r="22" spans="1:6" x14ac:dyDescent="0.25">
      <c r="A22" s="1"/>
      <c r="B22" s="1"/>
    </row>
    <row r="23" spans="1:6" x14ac:dyDescent="0.25">
      <c r="A23" t="s">
        <v>28</v>
      </c>
      <c r="B23" t="s">
        <v>29</v>
      </c>
      <c r="C23" s="2">
        <v>-20000</v>
      </c>
      <c r="D23" t="s">
        <v>23</v>
      </c>
      <c r="E23" s="5">
        <f>C23</f>
        <v>-20000</v>
      </c>
      <c r="F23" t="s">
        <v>23</v>
      </c>
    </row>
    <row r="24" spans="1:6" x14ac:dyDescent="0.25">
      <c r="A24" t="s">
        <v>6</v>
      </c>
      <c r="B24" t="s">
        <v>7</v>
      </c>
      <c r="C24" s="2">
        <v>4000</v>
      </c>
      <c r="D24" t="s">
        <v>1</v>
      </c>
      <c r="E24">
        <f>C24/1000</f>
        <v>4</v>
      </c>
      <c r="F24" t="s">
        <v>0</v>
      </c>
    </row>
    <row r="25" spans="1:6" x14ac:dyDescent="0.25">
      <c r="A25" t="s">
        <v>8</v>
      </c>
      <c r="B25" t="s">
        <v>9</v>
      </c>
      <c r="C25" s="2">
        <v>210000</v>
      </c>
      <c r="D25" t="s">
        <v>10</v>
      </c>
      <c r="E25" s="3">
        <f>C25*1000^2</f>
        <v>210000000000</v>
      </c>
      <c r="F25" t="s">
        <v>24</v>
      </c>
    </row>
    <row r="26" spans="1:6" x14ac:dyDescent="0.25">
      <c r="A26" t="s">
        <v>11</v>
      </c>
      <c r="B26" t="s">
        <v>12</v>
      </c>
      <c r="C26" s="2">
        <v>0.3</v>
      </c>
      <c r="E26" s="5">
        <f>C26</f>
        <v>0.3</v>
      </c>
    </row>
    <row r="27" spans="1:6" x14ac:dyDescent="0.25">
      <c r="A27" t="s">
        <v>25</v>
      </c>
      <c r="B27" t="s">
        <v>26</v>
      </c>
      <c r="C27" s="2">
        <f>C25/(2*(1+C26))</f>
        <v>80769.230769230766</v>
      </c>
      <c r="D27" t="s">
        <v>10</v>
      </c>
      <c r="E27" s="3">
        <f>C27*1000^2</f>
        <v>80769230769.230759</v>
      </c>
      <c r="F27" t="s">
        <v>24</v>
      </c>
    </row>
    <row r="28" spans="1:6" x14ac:dyDescent="0.25">
      <c r="A28" t="s">
        <v>13</v>
      </c>
      <c r="B28" t="s">
        <v>4</v>
      </c>
      <c r="C28" s="3">
        <v>40190500</v>
      </c>
      <c r="D28" t="s">
        <v>5</v>
      </c>
      <c r="E28" s="3">
        <f>C28/(1000^4)</f>
        <v>4.0190500000000001E-5</v>
      </c>
      <c r="F28" t="s">
        <v>14</v>
      </c>
    </row>
    <row r="29" spans="1:6" x14ac:dyDescent="0.25">
      <c r="A29" t="s">
        <v>15</v>
      </c>
      <c r="B29" t="s">
        <v>2</v>
      </c>
      <c r="C29" s="2">
        <v>725.5</v>
      </c>
      <c r="D29" t="s">
        <v>3</v>
      </c>
      <c r="E29" s="3">
        <f>C29/(1000^2)</f>
        <v>7.2550000000000002E-4</v>
      </c>
      <c r="F29" t="s">
        <v>16</v>
      </c>
    </row>
    <row r="30" spans="1:6" x14ac:dyDescent="0.25">
      <c r="A30" t="s">
        <v>17</v>
      </c>
      <c r="B30" t="s">
        <v>18</v>
      </c>
      <c r="C30" s="3">
        <f>C25*C28</f>
        <v>8440005000000</v>
      </c>
      <c r="D30" t="s">
        <v>19</v>
      </c>
      <c r="E30" s="3">
        <f>C30/(1000^2)</f>
        <v>8440005</v>
      </c>
      <c r="F30" t="s">
        <v>20</v>
      </c>
    </row>
    <row r="31" spans="1:6" x14ac:dyDescent="0.25">
      <c r="A31" t="s">
        <v>21</v>
      </c>
      <c r="B31" t="s">
        <v>22</v>
      </c>
      <c r="C31" s="3">
        <f>C25/(2*(1+C26))*C29</f>
        <v>58598076.92307692</v>
      </c>
      <c r="D31" t="s">
        <v>23</v>
      </c>
      <c r="E31" s="4">
        <f>C31</f>
        <v>58598076.92307692</v>
      </c>
      <c r="F31" t="s">
        <v>20</v>
      </c>
    </row>
    <row r="32" spans="1:6" x14ac:dyDescent="0.25">
      <c r="C32" s="3"/>
      <c r="E32" s="4"/>
    </row>
    <row r="33" spans="1:6" x14ac:dyDescent="0.25">
      <c r="A33" t="s">
        <v>27</v>
      </c>
      <c r="B33" t="s">
        <v>31</v>
      </c>
      <c r="C33" s="5">
        <f>-C23</f>
        <v>20000</v>
      </c>
      <c r="D33" t="s">
        <v>23</v>
      </c>
      <c r="E33" s="5">
        <f>-E23</f>
        <v>20000</v>
      </c>
      <c r="F33" t="s">
        <v>23</v>
      </c>
    </row>
    <row r="34" spans="1:6" x14ac:dyDescent="0.25">
      <c r="A34" t="s">
        <v>30</v>
      </c>
      <c r="B34" t="s">
        <v>32</v>
      </c>
      <c r="C34" s="3">
        <f>C23*C24</f>
        <v>-80000000</v>
      </c>
      <c r="D34" t="s">
        <v>33</v>
      </c>
      <c r="E34" s="5">
        <f>E23*E24</f>
        <v>-80000</v>
      </c>
      <c r="F34" t="s">
        <v>34</v>
      </c>
    </row>
    <row r="35" spans="1:6" x14ac:dyDescent="0.25">
      <c r="A35" t="s">
        <v>35</v>
      </c>
      <c r="B35" t="s">
        <v>37</v>
      </c>
      <c r="C35" s="6">
        <f>(C23*C24^3)/(3*C30)</f>
        <v>-50.552892642441165</v>
      </c>
      <c r="D35" t="s">
        <v>1</v>
      </c>
      <c r="E35" s="7">
        <f>(E23*E24^3)/(3*E30)</f>
        <v>-5.0552892642441165E-2</v>
      </c>
      <c r="F35" t="s">
        <v>0</v>
      </c>
    </row>
    <row r="36" spans="1:6" x14ac:dyDescent="0.25">
      <c r="A36" t="s">
        <v>36</v>
      </c>
      <c r="B36" t="s">
        <v>38</v>
      </c>
      <c r="C36" s="6">
        <f>(C23*C24^3)/(3*C30)+C23*C24/C31</f>
        <v>-51.918125158604077</v>
      </c>
      <c r="D36" t="s">
        <v>1</v>
      </c>
      <c r="E36" s="8">
        <f>(E23*E24^3)/(3*E30)+E23*E24/E31</f>
        <v>-5.1918125158604077E-2</v>
      </c>
      <c r="F36" t="s">
        <v>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Honza Tomek</dc:creator>
  <cp:lastModifiedBy>Honza Tomek</cp:lastModifiedBy>
  <dcterms:created xsi:type="dcterms:W3CDTF">2020-11-26T18:01:08Z</dcterms:created>
  <dcterms:modified xsi:type="dcterms:W3CDTF">2020-11-27T00:08:06Z</dcterms:modified>
</cp:coreProperties>
</file>