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K9" i="1"/>
  <c r="K8"/>
  <c r="K7"/>
  <c r="I4"/>
  <c r="I3"/>
  <c r="I2"/>
  <c r="J8"/>
  <c r="J9"/>
  <c r="J7"/>
  <c r="H3"/>
  <c r="H4"/>
  <c r="H2"/>
  <c r="G3"/>
  <c r="G4"/>
  <c r="G2"/>
  <c r="I8"/>
  <c r="I9"/>
  <c r="I7"/>
  <c r="H9"/>
  <c r="G9"/>
  <c r="F9"/>
  <c r="H8"/>
  <c r="G8"/>
  <c r="F8"/>
  <c r="E8"/>
  <c r="F4"/>
  <c r="E4"/>
  <c r="F3"/>
  <c r="E3"/>
</calcChain>
</file>

<file path=xl/sharedStrings.xml><?xml version="1.0" encoding="utf-8"?>
<sst xmlns="http://schemas.openxmlformats.org/spreadsheetml/2006/main" count="28" uniqueCount="17">
  <si>
    <t>zátěž</t>
  </si>
  <si>
    <r>
      <t>I</t>
    </r>
    <r>
      <rPr>
        <i/>
        <vertAlign val="subscript"/>
        <sz val="12"/>
        <color theme="1"/>
        <rFont val="Times New Roman"/>
        <family val="1"/>
        <charset val="238"/>
      </rPr>
      <t>1</t>
    </r>
    <r>
      <rPr>
        <i/>
        <sz val="12"/>
        <color theme="1"/>
        <rFont val="Times New Roman"/>
        <family val="1"/>
        <charset val="238"/>
      </rPr>
      <t>(A)</t>
    </r>
  </si>
  <si>
    <r>
      <t>I</t>
    </r>
    <r>
      <rPr>
        <i/>
        <vertAlign val="subscript"/>
        <sz val="12"/>
        <color theme="1"/>
        <rFont val="Times New Roman"/>
        <family val="1"/>
        <charset val="238"/>
      </rPr>
      <t>2</t>
    </r>
    <r>
      <rPr>
        <i/>
        <sz val="12"/>
        <color theme="1"/>
        <rFont val="Times New Roman"/>
        <family val="1"/>
        <charset val="238"/>
      </rPr>
      <t>(A)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</si>
  <si>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13</t>
    </r>
    <r>
      <rPr>
        <i/>
        <sz val="12"/>
        <color theme="1"/>
        <rFont val="Times New Roman"/>
        <family val="1"/>
        <charset val="238"/>
      </rPr>
      <t>(V)</t>
    </r>
  </si>
  <si>
    <r>
      <t>P</t>
    </r>
    <r>
      <rPr>
        <i/>
        <vertAlign val="subscript"/>
        <sz val="12"/>
        <color theme="1"/>
        <rFont val="Times New Roman"/>
        <family val="1"/>
        <charset val="238"/>
      </rPr>
      <t>W1</t>
    </r>
    <r>
      <rPr>
        <i/>
        <sz val="12"/>
        <color theme="1"/>
        <rFont val="Times New Roman"/>
        <family val="1"/>
        <charset val="238"/>
      </rPr>
      <t>(W)</t>
    </r>
  </si>
  <si>
    <r>
      <t>P</t>
    </r>
    <r>
      <rPr>
        <i/>
        <vertAlign val="subscript"/>
        <sz val="12"/>
        <color theme="1"/>
        <rFont val="Times New Roman"/>
        <family val="1"/>
        <charset val="238"/>
      </rPr>
      <t>W2</t>
    </r>
    <r>
      <rPr>
        <i/>
        <sz val="12"/>
        <color theme="1"/>
        <rFont val="Times New Roman"/>
        <family val="1"/>
        <charset val="238"/>
      </rPr>
      <t>(W)</t>
    </r>
  </si>
  <si>
    <r>
      <t>P</t>
    </r>
    <r>
      <rPr>
        <i/>
        <vertAlign val="superscript"/>
        <sz val="12"/>
        <color theme="1"/>
        <rFont val="Times New Roman"/>
        <family val="1"/>
        <charset val="238"/>
      </rPr>
      <t>*</t>
    </r>
    <r>
      <rPr>
        <i/>
        <sz val="12"/>
        <color theme="1"/>
        <rFont val="Times New Roman"/>
        <family val="1"/>
        <charset val="238"/>
      </rPr>
      <t>(W)</t>
    </r>
  </si>
  <si>
    <t>P(W)</t>
  </si>
  <si>
    <t>ΔP(W)</t>
  </si>
  <si>
    <t>3xR</t>
  </si>
  <si>
    <t>3xRL</t>
  </si>
  <si>
    <t>3xZ</t>
  </si>
  <si>
    <r>
      <t>I</t>
    </r>
    <r>
      <rPr>
        <i/>
        <vertAlign val="subscript"/>
        <sz val="12"/>
        <color theme="1"/>
        <rFont val="Times New Roman"/>
        <family val="1"/>
        <charset val="238"/>
      </rPr>
      <t>3</t>
    </r>
    <r>
      <rPr>
        <i/>
        <sz val="12"/>
        <color theme="1"/>
        <rFont val="Times New Roman"/>
        <family val="1"/>
        <charset val="238"/>
      </rPr>
      <t>(A)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</si>
  <si>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f</t>
    </r>
    <r>
      <rPr>
        <i/>
        <sz val="12"/>
        <color theme="1"/>
        <rFont val="Times New Roman"/>
        <family val="1"/>
        <charset val="238"/>
      </rPr>
      <t>(V)</t>
    </r>
  </si>
  <si>
    <r>
      <t>P</t>
    </r>
    <r>
      <rPr>
        <i/>
        <vertAlign val="subscript"/>
        <sz val="12"/>
        <color theme="1"/>
        <rFont val="Times New Roman"/>
        <family val="1"/>
        <charset val="238"/>
      </rPr>
      <t>W3</t>
    </r>
    <r>
      <rPr>
        <i/>
        <sz val="12"/>
        <color theme="1"/>
        <rFont val="Times New Roman"/>
        <family val="1"/>
        <charset val="238"/>
      </rPr>
      <t>(W)</t>
    </r>
  </si>
  <si>
    <t xml:space="preserve"> </t>
  </si>
  <si>
    <t xml:space="preserve">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</si>
</sst>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i/>
      <vertAlign val="superscript"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N15" sqref="N15"/>
    </sheetView>
  </sheetViews>
  <sheetFormatPr defaultRowHeight="15"/>
  <cols>
    <col min="8" max="8" width="14" bestFit="1" customWidth="1"/>
    <col min="10" max="10" width="14" bestFit="1" customWidth="1"/>
  </cols>
  <sheetData>
    <row r="1" spans="1:11" ht="19.5" thickBo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 ht="16.5" thickBot="1">
      <c r="A2" s="4" t="s">
        <v>9</v>
      </c>
      <c r="B2" s="5">
        <v>0.63</v>
      </c>
      <c r="C2" s="5">
        <v>0.63</v>
      </c>
      <c r="D2" s="5">
        <v>118</v>
      </c>
      <c r="E2" s="5">
        <v>65</v>
      </c>
      <c r="F2" s="5">
        <v>65</v>
      </c>
      <c r="G2" s="5">
        <f>E2+F2</f>
        <v>130</v>
      </c>
      <c r="H2" s="5">
        <f>G2-2*(D2^2/12000)</f>
        <v>127.67933333333333</v>
      </c>
      <c r="I2" s="5">
        <f>1/100*(2*120+2*120+(4*D2*2*120/12000))</f>
        <v>4.8944000000000001</v>
      </c>
    </row>
    <row r="3" spans="1:11" ht="16.5" thickBot="1">
      <c r="A3" s="4" t="s">
        <v>10</v>
      </c>
      <c r="B3" s="5">
        <v>0.25</v>
      </c>
      <c r="C3" s="5">
        <v>0.25</v>
      </c>
      <c r="D3" s="5">
        <v>118</v>
      </c>
      <c r="E3" s="5">
        <f>37*0.5</f>
        <v>18.5</v>
      </c>
      <c r="F3" s="5">
        <f>-21*0.5</f>
        <v>-10.5</v>
      </c>
      <c r="G3" s="5">
        <f t="shared" ref="G3:G4" si="0">E3+F3</f>
        <v>8</v>
      </c>
      <c r="H3" s="5">
        <f t="shared" ref="H3:H4" si="1">G3-2*(D3^2/12000)</f>
        <v>5.6793333333333331</v>
      </c>
      <c r="I3" s="5">
        <f>1/100*(2*60+2*60+(4*D3*2*120/12000))</f>
        <v>2.4944000000000002</v>
      </c>
    </row>
    <row r="4" spans="1:11" ht="16.5" thickBot="1">
      <c r="A4" s="4" t="s">
        <v>11</v>
      </c>
      <c r="B4" s="5">
        <v>0.45</v>
      </c>
      <c r="C4" s="5">
        <v>0.19</v>
      </c>
      <c r="D4" s="5">
        <v>118.5</v>
      </c>
      <c r="E4" s="5">
        <f>0.5*76</f>
        <v>38</v>
      </c>
      <c r="F4" s="5">
        <f>0.5*23</f>
        <v>11.5</v>
      </c>
      <c r="G4" s="5">
        <f t="shared" si="0"/>
        <v>49.5</v>
      </c>
      <c r="H4" s="5">
        <f t="shared" si="1"/>
        <v>47.159624999999998</v>
      </c>
      <c r="I4" s="5">
        <f>1/100*(2*60+2*60+(4*D4*2*120/12000))</f>
        <v>2.4948000000000001</v>
      </c>
    </row>
    <row r="5" spans="1:11" ht="15.75" thickBot="1"/>
    <row r="6" spans="1:11" ht="19.5" thickBot="1">
      <c r="A6" s="1" t="s">
        <v>0</v>
      </c>
      <c r="B6" s="3" t="s">
        <v>1</v>
      </c>
      <c r="C6" s="3" t="s">
        <v>2</v>
      </c>
      <c r="D6" s="3" t="s">
        <v>12</v>
      </c>
      <c r="E6" s="3" t="s">
        <v>13</v>
      </c>
      <c r="F6" s="3" t="s">
        <v>4</v>
      </c>
      <c r="G6" s="3" t="s">
        <v>5</v>
      </c>
      <c r="H6" s="3" t="s">
        <v>14</v>
      </c>
      <c r="I6" s="3" t="s">
        <v>6</v>
      </c>
      <c r="J6" s="3" t="s">
        <v>7</v>
      </c>
      <c r="K6" s="3" t="s">
        <v>8</v>
      </c>
    </row>
    <row r="7" spans="1:11" ht="16.5" thickBot="1">
      <c r="A7" s="4" t="s">
        <v>9</v>
      </c>
      <c r="B7" s="5">
        <v>0.63</v>
      </c>
      <c r="C7" s="5">
        <v>0.63</v>
      </c>
      <c r="D7" s="5">
        <v>0.63</v>
      </c>
      <c r="E7" s="5">
        <v>68</v>
      </c>
      <c r="F7" s="5">
        <v>43</v>
      </c>
      <c r="G7" s="5">
        <v>43</v>
      </c>
      <c r="H7" s="5">
        <v>44</v>
      </c>
      <c r="I7" s="5">
        <f>F7+G7+H7</f>
        <v>130</v>
      </c>
      <c r="J7" s="5">
        <f>I7-E7^2*(1/12000+1/12000+1/4000)</f>
        <v>128.07333333333332</v>
      </c>
      <c r="K7" s="5">
        <f>1/100*(2*120+2*120+2*120+2*E7*2*120*(1/12000+1/12000+1/4000))</f>
        <v>7.3360000000000003</v>
      </c>
    </row>
    <row r="8" spans="1:11" ht="16.5" thickBot="1">
      <c r="A8" s="4" t="s">
        <v>10</v>
      </c>
      <c r="B8" s="5">
        <v>0.46</v>
      </c>
      <c r="C8" s="5">
        <v>0.19</v>
      </c>
      <c r="D8" s="5">
        <v>0.28000000000000003</v>
      </c>
      <c r="E8" s="5">
        <f>0.5*67</f>
        <v>33.5</v>
      </c>
      <c r="F8" s="5">
        <f>0.5*60</f>
        <v>30</v>
      </c>
      <c r="G8" s="5">
        <f>0.5*22.5</f>
        <v>11.25</v>
      </c>
      <c r="H8" s="5">
        <f>0.5*20</f>
        <v>10</v>
      </c>
      <c r="I8" s="5">
        <f t="shared" ref="I8:I9" si="2">F8+G8+H8</f>
        <v>51.25</v>
      </c>
      <c r="J8" s="5">
        <f t="shared" ref="J8:J9" si="3">I8-E8^2*(1/12000+1/12000+1/4000)</f>
        <v>50.782395833333332</v>
      </c>
      <c r="K8" s="5">
        <f>1/100*(2*60+2*60+2*60+2*E8*2*120*(1/12000+1/12000+1/4000))</f>
        <v>3.6669999999999998</v>
      </c>
    </row>
    <row r="9" spans="1:11" ht="16.5" thickBot="1">
      <c r="A9" s="4" t="s">
        <v>11</v>
      </c>
      <c r="B9" s="5">
        <v>0.25</v>
      </c>
      <c r="C9" s="5">
        <v>0.26</v>
      </c>
      <c r="D9" s="5">
        <v>0.25</v>
      </c>
      <c r="E9" s="5">
        <v>69</v>
      </c>
      <c r="F9" s="5">
        <f>0.5*4</f>
        <v>2</v>
      </c>
      <c r="G9" s="5">
        <f>0.5*4</f>
        <v>2</v>
      </c>
      <c r="H9" s="5">
        <f>0.5*6</f>
        <v>3</v>
      </c>
      <c r="I9" s="5">
        <f t="shared" si="2"/>
        <v>7</v>
      </c>
      <c r="J9" s="5">
        <f t="shared" si="3"/>
        <v>5.0162500000000003</v>
      </c>
      <c r="K9" s="5">
        <f>1/100*(2*60+2*60+2*60+2*E9*2*120*(1/12000+1/12000+1/4000))</f>
        <v>3.738</v>
      </c>
    </row>
    <row r="14" spans="1:11" ht="15.75">
      <c r="F14" s="2" t="s">
        <v>15</v>
      </c>
      <c r="I14" s="2" t="s">
        <v>16</v>
      </c>
    </row>
  </sheetData>
  <pageMargins left="0.7" right="0.7" top="0.78740157499999996" bottom="0.78740157499999996" header="0.3" footer="0.3"/>
  <pageSetup paperSize="9" orientation="portrait" verticalDpi="300" r:id="rId1"/>
  <legacyDrawing r:id="rId2"/>
  <oleObjects>
    <oleObject progId="Equation.3" shapeId="1025" r:id="rId3"/>
    <oleObject progId="Equation.3" shapeId="1026" r:id="rId4"/>
    <oleObject progId="Equation.3" shapeId="1027" r:id="rId5"/>
    <oleObject progId="Equation.3" shapeId="1028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Pretl</dc:creator>
  <cp:lastModifiedBy>Tomáš Pretl</cp:lastModifiedBy>
  <dcterms:created xsi:type="dcterms:W3CDTF">2015-10-14T10:49:31Z</dcterms:created>
  <dcterms:modified xsi:type="dcterms:W3CDTF">2015-10-14T11:13:31Z</dcterms:modified>
</cp:coreProperties>
</file>