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90" windowWidth="24375" windowHeight="11820"/>
  </bookViews>
  <sheets>
    <sheet name="trafo_tabulka" sheetId="1" r:id="rId1"/>
  </sheets>
  <calcPr calcId="124519"/>
</workbook>
</file>

<file path=xl/calcChain.xml><?xml version="1.0" encoding="utf-8"?>
<calcChain xmlns="http://schemas.openxmlformats.org/spreadsheetml/2006/main">
  <c r="AH34" i="1"/>
  <c r="AG34"/>
  <c r="AG5"/>
  <c r="AE3"/>
  <c r="AD3"/>
  <c r="AC34"/>
  <c r="AC3"/>
  <c r="AB3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Y4"/>
  <c r="Y5"/>
  <c r="Y6"/>
  <c r="Y7"/>
  <c r="AE7" s="1"/>
  <c r="Y8"/>
  <c r="Y9"/>
  <c r="Y10"/>
  <c r="Y11"/>
  <c r="AE11" s="1"/>
  <c r="Y12"/>
  <c r="Y13"/>
  <c r="Y14"/>
  <c r="Y15"/>
  <c r="Y16"/>
  <c r="Y17"/>
  <c r="Y18"/>
  <c r="Y19"/>
  <c r="AE19" s="1"/>
  <c r="Y20"/>
  <c r="Y21"/>
  <c r="Y22"/>
  <c r="Y23"/>
  <c r="AE23" s="1"/>
  <c r="Y24"/>
  <c r="Y25"/>
  <c r="Y26"/>
  <c r="Y27"/>
  <c r="Y28"/>
  <c r="Y29"/>
  <c r="Y30"/>
  <c r="AE30" s="1"/>
  <c r="Y31"/>
  <c r="AE31" s="1"/>
  <c r="Y32"/>
  <c r="Y33"/>
  <c r="Y34"/>
  <c r="Y3"/>
  <c r="B38"/>
  <c r="AG4"/>
  <c r="AG8"/>
  <c r="AG9"/>
  <c r="AG12"/>
  <c r="AG13"/>
  <c r="AG16"/>
  <c r="AG17"/>
  <c r="AG20"/>
  <c r="AG21"/>
  <c r="AG24"/>
  <c r="AG25"/>
  <c r="AG28"/>
  <c r="AG29"/>
  <c r="AG32"/>
  <c r="AG33"/>
  <c r="AE32"/>
  <c r="AE33"/>
  <c r="AE18"/>
  <c r="E43"/>
  <c r="E44"/>
  <c r="E42"/>
  <c r="E45" s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"/>
  <c r="S3"/>
  <c r="T3"/>
  <c r="V3"/>
  <c r="AG3" s="1"/>
  <c r="W3"/>
  <c r="AH3" s="1"/>
  <c r="X3"/>
  <c r="AI3" s="1"/>
  <c r="S4"/>
  <c r="T4"/>
  <c r="V4"/>
  <c r="AB4" s="1"/>
  <c r="W4"/>
  <c r="AH4" s="1"/>
  <c r="X4"/>
  <c r="AI4" s="1"/>
  <c r="S5"/>
  <c r="AH5" s="1"/>
  <c r="T5"/>
  <c r="V5"/>
  <c r="W5"/>
  <c r="X5"/>
  <c r="AI5" s="1"/>
  <c r="S6"/>
  <c r="T6"/>
  <c r="V6"/>
  <c r="AG6" s="1"/>
  <c r="W6"/>
  <c r="AH6" s="1"/>
  <c r="X6"/>
  <c r="AI6" s="1"/>
  <c r="S7"/>
  <c r="T7"/>
  <c r="V7"/>
  <c r="AB7" s="1"/>
  <c r="AD7" s="1"/>
  <c r="W7"/>
  <c r="AH7" s="1"/>
  <c r="X7"/>
  <c r="AI7" s="1"/>
  <c r="S8"/>
  <c r="T8"/>
  <c r="V8"/>
  <c r="AB8" s="1"/>
  <c r="W8"/>
  <c r="AH8" s="1"/>
  <c r="X8"/>
  <c r="AI8" s="1"/>
  <c r="S9"/>
  <c r="AH9" s="1"/>
  <c r="T9"/>
  <c r="V9"/>
  <c r="W9"/>
  <c r="X9"/>
  <c r="AI9" s="1"/>
  <c r="S10"/>
  <c r="T10"/>
  <c r="V10"/>
  <c r="AG10" s="1"/>
  <c r="W10"/>
  <c r="AH10" s="1"/>
  <c r="X10"/>
  <c r="AI10" s="1"/>
  <c r="S11"/>
  <c r="T11"/>
  <c r="V11"/>
  <c r="AB11" s="1"/>
  <c r="AD11" s="1"/>
  <c r="W11"/>
  <c r="AH11" s="1"/>
  <c r="X11"/>
  <c r="AI11" s="1"/>
  <c r="S12"/>
  <c r="T12"/>
  <c r="V12"/>
  <c r="AB12" s="1"/>
  <c r="W12"/>
  <c r="AH12" s="1"/>
  <c r="X12"/>
  <c r="AI12" s="1"/>
  <c r="S13"/>
  <c r="AH13" s="1"/>
  <c r="T13"/>
  <c r="V13"/>
  <c r="W13"/>
  <c r="X13"/>
  <c r="AI13" s="1"/>
  <c r="S14"/>
  <c r="T14"/>
  <c r="V14"/>
  <c r="AG14" s="1"/>
  <c r="W14"/>
  <c r="AH14" s="1"/>
  <c r="X14"/>
  <c r="AI14" s="1"/>
  <c r="S15"/>
  <c r="T15"/>
  <c r="V15"/>
  <c r="AB15" s="1"/>
  <c r="AD15" s="1"/>
  <c r="W15"/>
  <c r="AH15" s="1"/>
  <c r="X15"/>
  <c r="AI15" s="1"/>
  <c r="S16"/>
  <c r="T16"/>
  <c r="V16"/>
  <c r="AB16" s="1"/>
  <c r="W16"/>
  <c r="AH16" s="1"/>
  <c r="X16"/>
  <c r="AI16" s="1"/>
  <c r="S17"/>
  <c r="AH17" s="1"/>
  <c r="T17"/>
  <c r="V17"/>
  <c r="W17"/>
  <c r="X17"/>
  <c r="AB17" s="1"/>
  <c r="S18"/>
  <c r="T18"/>
  <c r="V18"/>
  <c r="AG18" s="1"/>
  <c r="W18"/>
  <c r="AH18" s="1"/>
  <c r="X18"/>
  <c r="AI18" s="1"/>
  <c r="S19"/>
  <c r="T19"/>
  <c r="V19"/>
  <c r="AB19" s="1"/>
  <c r="AD19" s="1"/>
  <c r="W19"/>
  <c r="AH19" s="1"/>
  <c r="X19"/>
  <c r="AI19" s="1"/>
  <c r="S20"/>
  <c r="T20"/>
  <c r="V20"/>
  <c r="AB20" s="1"/>
  <c r="W20"/>
  <c r="AH20" s="1"/>
  <c r="X20"/>
  <c r="AI20" s="1"/>
  <c r="S21"/>
  <c r="AH21" s="1"/>
  <c r="T21"/>
  <c r="V21"/>
  <c r="W21"/>
  <c r="X21"/>
  <c r="AI21" s="1"/>
  <c r="S22"/>
  <c r="T22"/>
  <c r="V22"/>
  <c r="AG22" s="1"/>
  <c r="W22"/>
  <c r="AH22" s="1"/>
  <c r="X22"/>
  <c r="AI22" s="1"/>
  <c r="S23"/>
  <c r="T23"/>
  <c r="V23"/>
  <c r="AB23" s="1"/>
  <c r="AD23" s="1"/>
  <c r="W23"/>
  <c r="AH23" s="1"/>
  <c r="X23"/>
  <c r="AI23" s="1"/>
  <c r="S24"/>
  <c r="T24"/>
  <c r="V24"/>
  <c r="AB24" s="1"/>
  <c r="W24"/>
  <c r="AH24" s="1"/>
  <c r="X24"/>
  <c r="AI24" s="1"/>
  <c r="S25"/>
  <c r="AH25" s="1"/>
  <c r="T25"/>
  <c r="V25"/>
  <c r="W25"/>
  <c r="X25"/>
  <c r="AI25" s="1"/>
  <c r="S26"/>
  <c r="T26"/>
  <c r="V26"/>
  <c r="AG26" s="1"/>
  <c r="W26"/>
  <c r="AH26" s="1"/>
  <c r="X26"/>
  <c r="AI26" s="1"/>
  <c r="S27"/>
  <c r="T27"/>
  <c r="V27"/>
  <c r="AB27" s="1"/>
  <c r="AD27" s="1"/>
  <c r="W27"/>
  <c r="AH27" s="1"/>
  <c r="X27"/>
  <c r="AI27" s="1"/>
  <c r="S28"/>
  <c r="T28"/>
  <c r="V28"/>
  <c r="AB28" s="1"/>
  <c r="W28"/>
  <c r="AH28" s="1"/>
  <c r="X28"/>
  <c r="AI28" s="1"/>
  <c r="S29"/>
  <c r="AH29" s="1"/>
  <c r="T29"/>
  <c r="V29"/>
  <c r="W29"/>
  <c r="X29"/>
  <c r="AI29" s="1"/>
  <c r="S30"/>
  <c r="T30"/>
  <c r="V30"/>
  <c r="AG30" s="1"/>
  <c r="W30"/>
  <c r="AH30" s="1"/>
  <c r="X30"/>
  <c r="AI30" s="1"/>
  <c r="S31"/>
  <c r="T31"/>
  <c r="V31"/>
  <c r="AB31" s="1"/>
  <c r="AD31" s="1"/>
  <c r="W31"/>
  <c r="AH31" s="1"/>
  <c r="X31"/>
  <c r="AI31" s="1"/>
  <c r="S32"/>
  <c r="T32"/>
  <c r="V32"/>
  <c r="AB32" s="1"/>
  <c r="W32"/>
  <c r="AH32" s="1"/>
  <c r="X32"/>
  <c r="AI32" s="1"/>
  <c r="S33"/>
  <c r="AH33" s="1"/>
  <c r="T33"/>
  <c r="V33"/>
  <c r="W33"/>
  <c r="X33"/>
  <c r="AI33" s="1"/>
  <c r="S34"/>
  <c r="T34"/>
  <c r="V34"/>
  <c r="W34"/>
  <c r="X34"/>
  <c r="AI34" s="1"/>
  <c r="R4"/>
  <c r="R5"/>
  <c r="R6"/>
  <c r="U6" s="1"/>
  <c r="AC6" s="1"/>
  <c r="R7"/>
  <c r="U7" s="1"/>
  <c r="AC7" s="1"/>
  <c r="R8"/>
  <c r="R9"/>
  <c r="R10"/>
  <c r="U10" s="1"/>
  <c r="AC10" s="1"/>
  <c r="R11"/>
  <c r="U11" s="1"/>
  <c r="AC11" s="1"/>
  <c r="R12"/>
  <c r="R13"/>
  <c r="R14"/>
  <c r="U14" s="1"/>
  <c r="AC14" s="1"/>
  <c r="R15"/>
  <c r="U15" s="1"/>
  <c r="AC15" s="1"/>
  <c r="R16"/>
  <c r="R17"/>
  <c r="R18"/>
  <c r="U18" s="1"/>
  <c r="AC18" s="1"/>
  <c r="R19"/>
  <c r="U19" s="1"/>
  <c r="AC19" s="1"/>
  <c r="R20"/>
  <c r="R21"/>
  <c r="R22"/>
  <c r="U22" s="1"/>
  <c r="AC22" s="1"/>
  <c r="R23"/>
  <c r="U23" s="1"/>
  <c r="AC23" s="1"/>
  <c r="R24"/>
  <c r="R25"/>
  <c r="R26"/>
  <c r="U26" s="1"/>
  <c r="AC26" s="1"/>
  <c r="R27"/>
  <c r="U27" s="1"/>
  <c r="AC27" s="1"/>
  <c r="R28"/>
  <c r="R29"/>
  <c r="R30"/>
  <c r="U30" s="1"/>
  <c r="AC30" s="1"/>
  <c r="R31"/>
  <c r="U31" s="1"/>
  <c r="AC31" s="1"/>
  <c r="R32"/>
  <c r="R33"/>
  <c r="R34"/>
  <c r="U34" s="1"/>
  <c r="R3"/>
  <c r="U3" s="1"/>
  <c r="E40"/>
  <c r="AD24" l="1"/>
  <c r="AD4"/>
  <c r="AD20"/>
  <c r="AF34"/>
  <c r="AF30"/>
  <c r="AF26"/>
  <c r="AF22"/>
  <c r="AF18"/>
  <c r="AL13"/>
  <c r="AB33"/>
  <c r="AB25"/>
  <c r="AD25" s="1"/>
  <c r="AB21"/>
  <c r="AD21" s="1"/>
  <c r="AB13"/>
  <c r="AB5"/>
  <c r="AD5" s="1"/>
  <c r="AI17"/>
  <c r="AF17" s="1"/>
  <c r="AB30"/>
  <c r="AD30" s="1"/>
  <c r="AB22"/>
  <c r="AD22" s="1"/>
  <c r="AB14"/>
  <c r="AD14" s="1"/>
  <c r="AB6"/>
  <c r="AD6" s="1"/>
  <c r="AF33"/>
  <c r="AF25"/>
  <c r="AL12"/>
  <c r="AE26"/>
  <c r="AE22"/>
  <c r="AE6"/>
  <c r="U33"/>
  <c r="AC33" s="1"/>
  <c r="U29"/>
  <c r="AC29" s="1"/>
  <c r="U25"/>
  <c r="AC25" s="1"/>
  <c r="U21"/>
  <c r="AC21" s="1"/>
  <c r="U17"/>
  <c r="AC17" s="1"/>
  <c r="AD17" s="1"/>
  <c r="U13"/>
  <c r="AC13" s="1"/>
  <c r="U9"/>
  <c r="AC9" s="1"/>
  <c r="U5"/>
  <c r="AC5" s="1"/>
  <c r="AG31"/>
  <c r="AF31" s="1"/>
  <c r="AG27"/>
  <c r="AG23"/>
  <c r="AG19"/>
  <c r="AG15"/>
  <c r="AF15" s="1"/>
  <c r="AG11"/>
  <c r="AG7"/>
  <c r="AB29"/>
  <c r="AB9"/>
  <c r="AD9" s="1"/>
  <c r="AB34"/>
  <c r="AD34" s="1"/>
  <c r="AB26"/>
  <c r="AD26" s="1"/>
  <c r="AB18"/>
  <c r="AD18" s="1"/>
  <c r="AB10"/>
  <c r="AD10" s="1"/>
  <c r="AF29"/>
  <c r="AF21"/>
  <c r="AE34"/>
  <c r="AE24"/>
  <c r="AE14"/>
  <c r="AE10"/>
  <c r="U32"/>
  <c r="AC32" s="1"/>
  <c r="AD32" s="1"/>
  <c r="U28"/>
  <c r="AC28" s="1"/>
  <c r="AD28" s="1"/>
  <c r="U24"/>
  <c r="AC24" s="1"/>
  <c r="U20"/>
  <c r="AC20" s="1"/>
  <c r="U16"/>
  <c r="AC16" s="1"/>
  <c r="AD16" s="1"/>
  <c r="U12"/>
  <c r="AC12" s="1"/>
  <c r="AD12" s="1"/>
  <c r="U8"/>
  <c r="AC8" s="1"/>
  <c r="AD8" s="1"/>
  <c r="U4"/>
  <c r="AC4" s="1"/>
  <c r="AE29"/>
  <c r="AE27"/>
  <c r="AE25"/>
  <c r="AE17"/>
  <c r="AE15"/>
  <c r="AE9"/>
  <c r="AE28"/>
  <c r="AE20"/>
  <c r="AE16"/>
  <c r="AE12"/>
  <c r="AE8"/>
  <c r="AE4"/>
  <c r="AE21"/>
  <c r="AE13"/>
  <c r="AE5"/>
  <c r="AF27"/>
  <c r="AF32"/>
  <c r="AF28"/>
  <c r="AF24"/>
  <c r="AF20"/>
  <c r="AF16"/>
  <c r="AF23"/>
  <c r="AF19"/>
  <c r="AD33" l="1"/>
  <c r="AD29"/>
  <c r="AD13"/>
</calcChain>
</file>

<file path=xl/sharedStrings.xml><?xml version="1.0" encoding="utf-8"?>
<sst xmlns="http://schemas.openxmlformats.org/spreadsheetml/2006/main" count="89" uniqueCount="53">
  <si>
    <t>L1-L2 U [V]</t>
  </si>
  <si>
    <t>L2-L3 U [V]</t>
  </si>
  <si>
    <t>L3-L1 U [V]</t>
  </si>
  <si>
    <t>Ua [V]</t>
  </si>
  <si>
    <t>Ub [V]</t>
  </si>
  <si>
    <t>Uc [V]</t>
  </si>
  <si>
    <t>k [-]</t>
  </si>
  <si>
    <t>I [A]</t>
  </si>
  <si>
    <t>Převod</t>
  </si>
  <si>
    <t>Ra</t>
  </si>
  <si>
    <t>Rb</t>
  </si>
  <si>
    <t>Rc</t>
  </si>
  <si>
    <t>R_prům</t>
  </si>
  <si>
    <t>cos(fi)3</t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</si>
  <si>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</si>
  <si>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</si>
  <si>
    <r>
      <t>cos(ϕ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  <r>
      <rPr>
        <b/>
        <sz val="11"/>
        <color theme="1"/>
        <rFont val="Calibri"/>
        <family val="2"/>
        <charset val="238"/>
        <scheme val="minor"/>
      </rPr>
      <t>)</t>
    </r>
    <r>
      <rPr>
        <b/>
        <vertAlign val="subscript"/>
        <sz val="11"/>
        <color theme="1"/>
        <rFont val="Calibri"/>
        <family val="2"/>
        <charset val="238"/>
        <scheme val="minor"/>
      </rPr>
      <t>1</t>
    </r>
  </si>
  <si>
    <r>
      <t>cos(ϕ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  <r>
      <rPr>
        <b/>
        <sz val="11"/>
        <color theme="1"/>
        <rFont val="Calibri"/>
        <family val="2"/>
        <charset val="238"/>
        <scheme val="minor"/>
      </rPr>
      <t>)2</t>
    </r>
  </si>
  <si>
    <r>
      <t>cos(ϕ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  <r>
      <rPr>
        <b/>
        <sz val="11"/>
        <color theme="1"/>
        <rFont val="Calibri"/>
        <family val="2"/>
        <charset val="238"/>
        <scheme val="minor"/>
      </rPr>
      <t>)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</si>
  <si>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sekundár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</si>
  <si>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primár     </t>
    </r>
    <r>
      <rPr>
        <sz val="11"/>
        <color theme="1"/>
        <rFont val="Calibri"/>
        <family val="2"/>
        <charset val="238"/>
        <scheme val="minor"/>
      </rPr>
      <t>[V]</t>
    </r>
  </si>
  <si>
    <t>-</t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</si>
  <si>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L1-L2</t>
    </r>
  </si>
  <si>
    <t>[V]</t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</si>
  <si>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L2-L3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</si>
  <si>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L3-L1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</si>
  <si>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</si>
  <si>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</si>
  <si>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</si>
  <si>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</si>
  <si>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</si>
  <si>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</si>
  <si>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</si>
  <si>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</si>
  <si>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</si>
  <si>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t>[A]</t>
  </si>
  <si>
    <t>[W]</t>
  </si>
  <si>
    <t>[VAr]</t>
  </si>
  <si>
    <t>[-]</t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</si>
  <si>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L2_s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</si>
  <si>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L1_s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</si>
  <si>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L3_s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</si>
  <si>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L1_s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</si>
  <si>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L2_s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</si>
  <si>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L3_s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</si>
  <si>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L1_s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</si>
  <si>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L2_s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</si>
  <si>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L3_s</t>
    </r>
  </si>
  <si>
    <r>
      <t>∆P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</si>
  <si>
    <r>
      <t>∆P</t>
    </r>
    <r>
      <rPr>
        <b/>
        <vertAlign val="subscript"/>
        <sz val="11"/>
        <color theme="1"/>
        <rFont val="Calibri"/>
        <family val="2"/>
        <charset val="238"/>
        <scheme val="minor"/>
      </rPr>
      <t>J</t>
    </r>
  </si>
  <si>
    <r>
      <t>∆P</t>
    </r>
    <r>
      <rPr>
        <b/>
        <vertAlign val="subscript"/>
        <sz val="11"/>
        <color theme="1"/>
        <rFont val="Calibri"/>
        <family val="2"/>
        <charset val="238"/>
        <scheme val="minor"/>
      </rPr>
      <t>FE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</si>
  <si>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TR</t>
    </r>
  </si>
  <si>
    <t>[mW]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</si>
</sst>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NumberFormat="1" applyBorder="1"/>
    <xf numFmtId="0" fontId="0" fillId="0" borderId="0" xfId="0" applyBorder="1"/>
    <xf numFmtId="0" fontId="18" fillId="0" borderId="10" xfId="0" applyFont="1" applyBorder="1"/>
    <xf numFmtId="0" fontId="18" fillId="0" borderId="10" xfId="0" applyFont="1" applyFill="1" applyBorder="1"/>
    <xf numFmtId="0" fontId="0" fillId="33" borderId="0" xfId="0" applyFill="1"/>
    <xf numFmtId="2" fontId="0" fillId="0" borderId="10" xfId="0" applyNumberFormat="1" applyBorder="1"/>
    <xf numFmtId="2" fontId="0" fillId="34" borderId="10" xfId="0" applyNumberFormat="1" applyFill="1" applyBorder="1" applyAlignment="1">
      <alignment horizontal="center"/>
    </xf>
    <xf numFmtId="0" fontId="16" fillId="0" borderId="10" xfId="0" applyFont="1" applyFill="1" applyBorder="1"/>
    <xf numFmtId="2" fontId="16" fillId="0" borderId="10" xfId="0" applyNumberFormat="1" applyFont="1" applyFill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0" xfId="0" applyFill="1" applyBorder="1"/>
    <xf numFmtId="2" fontId="0" fillId="35" borderId="10" xfId="0" applyNumberFormat="1" applyFill="1" applyBorder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5" borderId="10" xfId="0" applyNumberFormat="1" applyFont="1" applyFill="1" applyBorder="1" applyAlignment="1">
      <alignment horizontal="center"/>
    </xf>
    <xf numFmtId="0" fontId="0" fillId="35" borderId="10" xfId="0" applyFill="1" applyBorder="1"/>
    <xf numFmtId="165" fontId="0" fillId="35" borderId="10" xfId="0" applyNumberFormat="1" applyFont="1" applyFill="1" applyBorder="1" applyAlignment="1">
      <alignment horizontal="center"/>
    </xf>
    <xf numFmtId="164" fontId="0" fillId="35" borderId="10" xfId="0" applyNumberFormat="1" applyFont="1" applyFill="1" applyBorder="1" applyAlignment="1">
      <alignment horizontal="center"/>
    </xf>
    <xf numFmtId="2" fontId="0" fillId="36" borderId="10" xfId="0" applyNumberFormat="1" applyFon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0" fontId="0" fillId="36" borderId="10" xfId="0" applyFill="1" applyBorder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8"/>
  <sheetViews>
    <sheetView tabSelected="1" topLeftCell="P1" zoomScale="115" zoomScaleNormal="115" workbookViewId="0">
      <selection activeCell="U28" sqref="U28"/>
    </sheetView>
  </sheetViews>
  <sheetFormatPr defaultRowHeight="15"/>
  <cols>
    <col min="1" max="3" width="10.28515625" bestFit="1" customWidth="1"/>
    <col min="4" max="6" width="7.42578125" bestFit="1" customWidth="1"/>
    <col min="7" max="7" width="8.140625" bestFit="1" customWidth="1"/>
    <col min="8" max="8" width="8.5703125" bestFit="1" customWidth="1"/>
    <col min="9" max="9" width="8.140625" bestFit="1" customWidth="1"/>
    <col min="10" max="11" width="9.5703125" bestFit="1" customWidth="1"/>
    <col min="12" max="12" width="10" bestFit="1" customWidth="1"/>
    <col min="13" max="13" width="9.42578125" customWidth="1"/>
    <col min="14" max="14" width="9.7109375" customWidth="1"/>
    <col min="16" max="16" width="10.42578125" bestFit="1" customWidth="1"/>
    <col min="25" max="25" width="10" bestFit="1" customWidth="1"/>
    <col min="26" max="26" width="10.140625" bestFit="1" customWidth="1"/>
    <col min="27" max="27" width="10" bestFit="1" customWidth="1"/>
    <col min="35" max="35" width="10.7109375" bestFit="1" customWidth="1"/>
    <col min="37" max="37" width="12.42578125" bestFit="1" customWidth="1"/>
  </cols>
  <sheetData>
    <row r="1" spans="1:38" ht="18">
      <c r="A1" s="14" t="s">
        <v>22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  <c r="M1" s="18"/>
      <c r="N1" s="14" t="s">
        <v>0</v>
      </c>
      <c r="O1" s="14" t="s">
        <v>1</v>
      </c>
      <c r="P1" s="14" t="s">
        <v>2</v>
      </c>
      <c r="Q1" s="13" t="s">
        <v>14</v>
      </c>
      <c r="R1" s="14" t="s">
        <v>40</v>
      </c>
      <c r="S1" s="14" t="s">
        <v>39</v>
      </c>
      <c r="T1" s="14" t="s">
        <v>41</v>
      </c>
      <c r="U1" s="13" t="s">
        <v>15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3" t="s">
        <v>48</v>
      </c>
      <c r="AC1" s="13" t="s">
        <v>49</v>
      </c>
      <c r="AD1" s="13" t="s">
        <v>50</v>
      </c>
      <c r="AE1" s="13" t="s">
        <v>51</v>
      </c>
      <c r="AF1" s="13" t="s">
        <v>18</v>
      </c>
      <c r="AG1" s="12" t="s">
        <v>16</v>
      </c>
      <c r="AH1" s="12" t="s">
        <v>17</v>
      </c>
      <c r="AI1" s="12" t="s">
        <v>13</v>
      </c>
    </row>
    <row r="2" spans="1:38">
      <c r="A2" s="17" t="s">
        <v>23</v>
      </c>
      <c r="B2" s="17" t="s">
        <v>23</v>
      </c>
      <c r="C2" s="17" t="s">
        <v>23</v>
      </c>
      <c r="D2" s="17" t="s">
        <v>35</v>
      </c>
      <c r="E2" s="17" t="s">
        <v>35</v>
      </c>
      <c r="F2" s="17" t="s">
        <v>35</v>
      </c>
      <c r="G2" s="17" t="s">
        <v>36</v>
      </c>
      <c r="H2" s="17" t="s">
        <v>36</v>
      </c>
      <c r="I2" s="17" t="s">
        <v>36</v>
      </c>
      <c r="J2" s="17" t="s">
        <v>37</v>
      </c>
      <c r="K2" s="17" t="s">
        <v>37</v>
      </c>
      <c r="L2" s="17" t="s">
        <v>37</v>
      </c>
      <c r="M2" s="18"/>
      <c r="N2" s="17" t="s">
        <v>23</v>
      </c>
      <c r="O2" s="17" t="s">
        <v>23</v>
      </c>
      <c r="P2" s="17" t="s">
        <v>23</v>
      </c>
      <c r="Q2" s="19" t="s">
        <v>23</v>
      </c>
      <c r="R2" s="17" t="s">
        <v>35</v>
      </c>
      <c r="S2" s="17" t="s">
        <v>35</v>
      </c>
      <c r="T2" s="17" t="s">
        <v>35</v>
      </c>
      <c r="U2" s="17" t="s">
        <v>35</v>
      </c>
      <c r="V2" s="17" t="s">
        <v>36</v>
      </c>
      <c r="W2" s="17" t="s">
        <v>36</v>
      </c>
      <c r="X2" s="17" t="s">
        <v>36</v>
      </c>
      <c r="Y2" s="17" t="s">
        <v>37</v>
      </c>
      <c r="Z2" s="17" t="s">
        <v>37</v>
      </c>
      <c r="AA2" s="17" t="s">
        <v>37</v>
      </c>
      <c r="AB2" s="17" t="s">
        <v>36</v>
      </c>
      <c r="AC2" s="17" t="s">
        <v>52</v>
      </c>
      <c r="AD2" s="17" t="s">
        <v>36</v>
      </c>
      <c r="AE2" s="17" t="s">
        <v>37</v>
      </c>
      <c r="AF2" s="17" t="s">
        <v>38</v>
      </c>
      <c r="AG2" s="16"/>
    </row>
    <row r="3" spans="1:38">
      <c r="A3" s="11">
        <v>2</v>
      </c>
      <c r="B3" s="11">
        <v>2</v>
      </c>
      <c r="C3" s="11">
        <v>2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8"/>
      <c r="N3" s="17">
        <v>2</v>
      </c>
      <c r="O3" s="17">
        <v>2</v>
      </c>
      <c r="P3" s="17">
        <v>2</v>
      </c>
      <c r="Q3" s="15">
        <f>(N3+O3+P3)/3</f>
        <v>2</v>
      </c>
      <c r="R3" s="15">
        <f t="shared" ref="R3:R34" si="0">D3*(2/5)</f>
        <v>0</v>
      </c>
      <c r="S3" s="15">
        <f t="shared" ref="S3:S34" si="1">E3*(2/5)</f>
        <v>0</v>
      </c>
      <c r="T3" s="15">
        <f t="shared" ref="T3:T34" si="2">F3*(2/5)</f>
        <v>0</v>
      </c>
      <c r="U3" s="15">
        <f>(R3+S3+T3)/3</f>
        <v>0</v>
      </c>
      <c r="V3" s="15">
        <f t="shared" ref="V3:V34" si="3">G3*(2/5)</f>
        <v>0</v>
      </c>
      <c r="W3" s="15">
        <f t="shared" ref="W3:W34" si="4">H3*(2/5)</f>
        <v>0</v>
      </c>
      <c r="X3" s="15">
        <f t="shared" ref="X3:X34" si="5">I3*(2/5)</f>
        <v>0</v>
      </c>
      <c r="Y3" s="15">
        <f>J3*(2/5)</f>
        <v>0</v>
      </c>
      <c r="Z3" s="15">
        <f t="shared" ref="Z3:AA18" si="6">K3*(2/5)</f>
        <v>0</v>
      </c>
      <c r="AA3" s="15">
        <f t="shared" si="6"/>
        <v>0</v>
      </c>
      <c r="AB3" s="17">
        <f>V3+W3+X3</f>
        <v>0</v>
      </c>
      <c r="AC3" s="17">
        <f>(3*3.25)*(10^3)*(U3)^2</f>
        <v>0</v>
      </c>
      <c r="AD3" s="17">
        <f>AB3-(AC3*10^-3)</f>
        <v>0</v>
      </c>
      <c r="AE3" s="17">
        <f>Y3+Z3+AA3</f>
        <v>0</v>
      </c>
      <c r="AF3" s="17" t="s">
        <v>21</v>
      </c>
      <c r="AG3" s="3" t="e">
        <f t="shared" ref="AG3:AG34" si="7">V3/(N3*R3)</f>
        <v>#DIV/0!</v>
      </c>
      <c r="AH3" s="3" t="e">
        <f t="shared" ref="AH3:AH34" si="8">W3/(O3*S3)</f>
        <v>#DIV/0!</v>
      </c>
      <c r="AI3" s="3" t="e">
        <f t="shared" ref="AI3:AI34" si="9">X3/(P3*T3)</f>
        <v>#DIV/0!</v>
      </c>
    </row>
    <row r="4" spans="1:38">
      <c r="A4" s="11">
        <v>7</v>
      </c>
      <c r="B4" s="11">
        <v>6</v>
      </c>
      <c r="C4" s="11">
        <v>7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8"/>
      <c r="N4" s="17">
        <v>7</v>
      </c>
      <c r="O4" s="17">
        <v>6</v>
      </c>
      <c r="P4" s="17">
        <v>7</v>
      </c>
      <c r="Q4" s="15">
        <f t="shared" ref="Q4:Q34" si="10">(N4+O4+P4)/3</f>
        <v>6.666666666666667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ref="U4:U34" si="11">(R4+S4+T4)/3</f>
        <v>0</v>
      </c>
      <c r="V4" s="15">
        <f t="shared" si="3"/>
        <v>0</v>
      </c>
      <c r="W4" s="15">
        <f t="shared" si="4"/>
        <v>0</v>
      </c>
      <c r="X4" s="15">
        <f t="shared" si="5"/>
        <v>0</v>
      </c>
      <c r="Y4" s="15">
        <f t="shared" ref="Y4:Y34" si="12">J4*(2/5)</f>
        <v>0</v>
      </c>
      <c r="Z4" s="15">
        <f t="shared" si="6"/>
        <v>0</v>
      </c>
      <c r="AA4" s="15">
        <f t="shared" si="6"/>
        <v>0</v>
      </c>
      <c r="AB4" s="17">
        <f>V4+W4+X4</f>
        <v>0</v>
      </c>
      <c r="AC4" s="17">
        <f t="shared" ref="AC4:AC34" si="13">(3*3.25)*(10^3)*(U4)^2</f>
        <v>0</v>
      </c>
      <c r="AD4" s="17">
        <f t="shared" ref="AD4:AD34" si="14">AB4-(AC4*10^-3)</f>
        <v>0</v>
      </c>
      <c r="AE4" s="17">
        <f>Y4+Z4+AA4</f>
        <v>0</v>
      </c>
      <c r="AF4" s="17" t="s">
        <v>21</v>
      </c>
      <c r="AG4" s="3" t="e">
        <f t="shared" si="7"/>
        <v>#DIV/0!</v>
      </c>
      <c r="AH4" s="3" t="e">
        <f t="shared" si="8"/>
        <v>#DIV/0!</v>
      </c>
      <c r="AI4" s="3" t="e">
        <f t="shared" si="9"/>
        <v>#DIV/0!</v>
      </c>
    </row>
    <row r="5" spans="1:38">
      <c r="A5" s="11">
        <v>8</v>
      </c>
      <c r="B5" s="11">
        <v>8</v>
      </c>
      <c r="C5" s="11">
        <v>8</v>
      </c>
      <c r="D5" s="11">
        <v>0.01</v>
      </c>
      <c r="E5" s="11">
        <v>0</v>
      </c>
      <c r="F5" s="11">
        <v>0.01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8"/>
      <c r="N5" s="17">
        <v>8</v>
      </c>
      <c r="O5" s="17">
        <v>8</v>
      </c>
      <c r="P5" s="17">
        <v>8</v>
      </c>
      <c r="Q5" s="15">
        <f t="shared" si="10"/>
        <v>8</v>
      </c>
      <c r="R5" s="15">
        <f t="shared" si="0"/>
        <v>4.0000000000000001E-3</v>
      </c>
      <c r="S5" s="15">
        <f t="shared" si="1"/>
        <v>0</v>
      </c>
      <c r="T5" s="15">
        <f t="shared" si="2"/>
        <v>4.0000000000000001E-3</v>
      </c>
      <c r="U5" s="15">
        <f t="shared" si="11"/>
        <v>2.6666666666666666E-3</v>
      </c>
      <c r="V5" s="15">
        <f t="shared" si="3"/>
        <v>0</v>
      </c>
      <c r="W5" s="15">
        <f t="shared" si="4"/>
        <v>0</v>
      </c>
      <c r="X5" s="15">
        <f t="shared" si="5"/>
        <v>0</v>
      </c>
      <c r="Y5" s="15">
        <f t="shared" si="12"/>
        <v>0</v>
      </c>
      <c r="Z5" s="15">
        <f t="shared" si="6"/>
        <v>0</v>
      </c>
      <c r="AA5" s="15">
        <f t="shared" si="6"/>
        <v>0</v>
      </c>
      <c r="AB5" s="17">
        <f>V5+W5+X5</f>
        <v>0</v>
      </c>
      <c r="AC5" s="17">
        <f t="shared" si="13"/>
        <v>6.933333333333333E-2</v>
      </c>
      <c r="AD5" s="17">
        <f t="shared" si="14"/>
        <v>-6.9333333333333329E-5</v>
      </c>
      <c r="AE5" s="17">
        <f>Y5+Z5+AA5</f>
        <v>0</v>
      </c>
      <c r="AF5" s="17" t="s">
        <v>21</v>
      </c>
      <c r="AG5" s="3">
        <f>V5/(N5*R5)</f>
        <v>0</v>
      </c>
      <c r="AH5" s="3" t="e">
        <f t="shared" si="8"/>
        <v>#DIV/0!</v>
      </c>
      <c r="AI5" s="3">
        <f t="shared" si="9"/>
        <v>0</v>
      </c>
    </row>
    <row r="6" spans="1:38">
      <c r="A6" s="11">
        <v>10</v>
      </c>
      <c r="B6" s="11">
        <v>10</v>
      </c>
      <c r="C6" s="11">
        <v>10</v>
      </c>
      <c r="D6" s="11">
        <v>0.01</v>
      </c>
      <c r="E6" s="11">
        <v>0</v>
      </c>
      <c r="F6" s="11">
        <v>0.01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8"/>
      <c r="N6" s="17">
        <v>10</v>
      </c>
      <c r="O6" s="17">
        <v>10</v>
      </c>
      <c r="P6" s="17">
        <v>10</v>
      </c>
      <c r="Q6" s="15">
        <f t="shared" si="10"/>
        <v>10</v>
      </c>
      <c r="R6" s="15">
        <f t="shared" si="0"/>
        <v>4.0000000000000001E-3</v>
      </c>
      <c r="S6" s="15">
        <f t="shared" si="1"/>
        <v>0</v>
      </c>
      <c r="T6" s="15">
        <f t="shared" si="2"/>
        <v>4.0000000000000001E-3</v>
      </c>
      <c r="U6" s="15">
        <f t="shared" si="11"/>
        <v>2.6666666666666666E-3</v>
      </c>
      <c r="V6" s="15">
        <f t="shared" si="3"/>
        <v>0</v>
      </c>
      <c r="W6" s="15">
        <f t="shared" si="4"/>
        <v>0</v>
      </c>
      <c r="X6" s="15">
        <f t="shared" si="5"/>
        <v>0</v>
      </c>
      <c r="Y6" s="15">
        <f t="shared" si="12"/>
        <v>0</v>
      </c>
      <c r="Z6" s="15">
        <f t="shared" si="6"/>
        <v>0</v>
      </c>
      <c r="AA6" s="15">
        <f t="shared" si="6"/>
        <v>0</v>
      </c>
      <c r="AB6" s="17">
        <f>V6+W6+X6</f>
        <v>0</v>
      </c>
      <c r="AC6" s="17">
        <f t="shared" si="13"/>
        <v>6.933333333333333E-2</v>
      </c>
      <c r="AD6" s="17">
        <f t="shared" si="14"/>
        <v>-6.9333333333333329E-5</v>
      </c>
      <c r="AE6" s="17">
        <f>Y6+Z6+AA6</f>
        <v>0</v>
      </c>
      <c r="AF6" s="17" t="s">
        <v>21</v>
      </c>
      <c r="AG6" s="3">
        <f t="shared" si="7"/>
        <v>0</v>
      </c>
      <c r="AH6" s="3" t="e">
        <f t="shared" si="8"/>
        <v>#DIV/0!</v>
      </c>
      <c r="AI6" s="3">
        <f t="shared" si="9"/>
        <v>0</v>
      </c>
    </row>
    <row r="7" spans="1:38">
      <c r="A7" s="11">
        <v>14</v>
      </c>
      <c r="B7" s="11">
        <v>14</v>
      </c>
      <c r="C7" s="11">
        <v>14</v>
      </c>
      <c r="D7" s="11">
        <v>0.01</v>
      </c>
      <c r="E7" s="11">
        <v>0</v>
      </c>
      <c r="F7" s="11">
        <v>0.01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8"/>
      <c r="N7" s="17">
        <v>14</v>
      </c>
      <c r="O7" s="17">
        <v>14</v>
      </c>
      <c r="P7" s="17">
        <v>14</v>
      </c>
      <c r="Q7" s="15">
        <f t="shared" si="10"/>
        <v>14</v>
      </c>
      <c r="R7" s="15">
        <f t="shared" si="0"/>
        <v>4.0000000000000001E-3</v>
      </c>
      <c r="S7" s="15">
        <f t="shared" si="1"/>
        <v>0</v>
      </c>
      <c r="T7" s="15">
        <f t="shared" si="2"/>
        <v>4.0000000000000001E-3</v>
      </c>
      <c r="U7" s="15">
        <f t="shared" si="11"/>
        <v>2.6666666666666666E-3</v>
      </c>
      <c r="V7" s="15">
        <f t="shared" si="3"/>
        <v>0</v>
      </c>
      <c r="W7" s="15">
        <f t="shared" si="4"/>
        <v>0</v>
      </c>
      <c r="X7" s="15">
        <f t="shared" si="5"/>
        <v>0</v>
      </c>
      <c r="Y7" s="15">
        <f t="shared" si="12"/>
        <v>0</v>
      </c>
      <c r="Z7" s="15">
        <f t="shared" si="6"/>
        <v>0</v>
      </c>
      <c r="AA7" s="15">
        <f t="shared" si="6"/>
        <v>0</v>
      </c>
      <c r="AB7" s="17">
        <f>V7+W7+X7</f>
        <v>0</v>
      </c>
      <c r="AC7" s="17">
        <f t="shared" si="13"/>
        <v>6.933333333333333E-2</v>
      </c>
      <c r="AD7" s="17">
        <f t="shared" si="14"/>
        <v>-6.9333333333333329E-5</v>
      </c>
      <c r="AE7" s="17">
        <f>Y7+Z7+AA7</f>
        <v>0</v>
      </c>
      <c r="AF7" s="17" t="s">
        <v>21</v>
      </c>
      <c r="AG7" s="3">
        <f t="shared" si="7"/>
        <v>0</v>
      </c>
      <c r="AH7" s="3" t="e">
        <f t="shared" si="8"/>
        <v>#DIV/0!</v>
      </c>
      <c r="AI7" s="3">
        <f t="shared" si="9"/>
        <v>0</v>
      </c>
    </row>
    <row r="8" spans="1:38">
      <c r="A8" s="11">
        <v>18</v>
      </c>
      <c r="B8" s="11">
        <v>17</v>
      </c>
      <c r="C8" s="11">
        <v>18</v>
      </c>
      <c r="D8" s="11">
        <v>0.01</v>
      </c>
      <c r="E8" s="11">
        <v>0</v>
      </c>
      <c r="F8" s="11">
        <v>0.01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8"/>
      <c r="N8" s="17">
        <v>18</v>
      </c>
      <c r="O8" s="17">
        <v>17</v>
      </c>
      <c r="P8" s="17">
        <v>18</v>
      </c>
      <c r="Q8" s="15">
        <f t="shared" si="10"/>
        <v>17.666666666666668</v>
      </c>
      <c r="R8" s="15">
        <f t="shared" si="0"/>
        <v>4.0000000000000001E-3</v>
      </c>
      <c r="S8" s="15">
        <f t="shared" si="1"/>
        <v>0</v>
      </c>
      <c r="T8" s="15">
        <f t="shared" si="2"/>
        <v>4.0000000000000001E-3</v>
      </c>
      <c r="U8" s="15">
        <f t="shared" si="11"/>
        <v>2.6666666666666666E-3</v>
      </c>
      <c r="V8" s="15">
        <f t="shared" si="3"/>
        <v>0</v>
      </c>
      <c r="W8" s="15">
        <f t="shared" si="4"/>
        <v>0</v>
      </c>
      <c r="X8" s="15">
        <f t="shared" si="5"/>
        <v>0</v>
      </c>
      <c r="Y8" s="15">
        <f t="shared" si="12"/>
        <v>0</v>
      </c>
      <c r="Z8" s="15">
        <f t="shared" si="6"/>
        <v>0</v>
      </c>
      <c r="AA8" s="15">
        <f t="shared" si="6"/>
        <v>0</v>
      </c>
      <c r="AB8" s="17">
        <f>V8+W8+X8</f>
        <v>0</v>
      </c>
      <c r="AC8" s="17">
        <f t="shared" si="13"/>
        <v>6.933333333333333E-2</v>
      </c>
      <c r="AD8" s="17">
        <f t="shared" si="14"/>
        <v>-6.9333333333333329E-5</v>
      </c>
      <c r="AE8" s="17">
        <f>Y8+Z8+AA8</f>
        <v>0</v>
      </c>
      <c r="AF8" s="17" t="s">
        <v>21</v>
      </c>
      <c r="AG8" s="3">
        <f t="shared" si="7"/>
        <v>0</v>
      </c>
      <c r="AH8" s="3" t="e">
        <f t="shared" si="8"/>
        <v>#DIV/0!</v>
      </c>
      <c r="AI8" s="3">
        <f t="shared" si="9"/>
        <v>0</v>
      </c>
    </row>
    <row r="9" spans="1:38">
      <c r="A9" s="11">
        <v>24</v>
      </c>
      <c r="B9" s="11">
        <v>24</v>
      </c>
      <c r="C9" s="11">
        <v>24</v>
      </c>
      <c r="D9" s="11">
        <v>0.02</v>
      </c>
      <c r="E9" s="11">
        <v>0.01</v>
      </c>
      <c r="F9" s="11">
        <v>0.02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8"/>
      <c r="N9" s="17">
        <v>24</v>
      </c>
      <c r="O9" s="17">
        <v>24</v>
      </c>
      <c r="P9" s="17">
        <v>24</v>
      </c>
      <c r="Q9" s="15">
        <f t="shared" si="10"/>
        <v>24</v>
      </c>
      <c r="R9" s="15">
        <f t="shared" si="0"/>
        <v>8.0000000000000002E-3</v>
      </c>
      <c r="S9" s="15">
        <f t="shared" si="1"/>
        <v>4.0000000000000001E-3</v>
      </c>
      <c r="T9" s="15">
        <f t="shared" si="2"/>
        <v>8.0000000000000002E-3</v>
      </c>
      <c r="U9" s="15">
        <f t="shared" si="11"/>
        <v>6.6666666666666671E-3</v>
      </c>
      <c r="V9" s="15">
        <f t="shared" si="3"/>
        <v>0</v>
      </c>
      <c r="W9" s="15">
        <f t="shared" si="4"/>
        <v>0</v>
      </c>
      <c r="X9" s="15">
        <f t="shared" si="5"/>
        <v>0</v>
      </c>
      <c r="Y9" s="15">
        <f t="shared" si="12"/>
        <v>0</v>
      </c>
      <c r="Z9" s="15">
        <f t="shared" si="6"/>
        <v>0</v>
      </c>
      <c r="AA9" s="15">
        <f t="shared" si="6"/>
        <v>0</v>
      </c>
      <c r="AB9" s="17">
        <f>V9+W9+X9</f>
        <v>0</v>
      </c>
      <c r="AC9" s="17">
        <f t="shared" si="13"/>
        <v>0.4333333333333334</v>
      </c>
      <c r="AD9" s="17">
        <f t="shared" si="14"/>
        <v>-4.3333333333333342E-4</v>
      </c>
      <c r="AE9" s="17">
        <f>Y9+Z9+AA9</f>
        <v>0</v>
      </c>
      <c r="AF9" s="17" t="s">
        <v>21</v>
      </c>
      <c r="AG9" s="3">
        <f t="shared" si="7"/>
        <v>0</v>
      </c>
      <c r="AH9" s="3">
        <f t="shared" si="8"/>
        <v>0</v>
      </c>
      <c r="AI9" s="3">
        <f t="shared" si="9"/>
        <v>0</v>
      </c>
    </row>
    <row r="10" spans="1:38">
      <c r="A10" s="11">
        <v>29</v>
      </c>
      <c r="B10" s="11">
        <v>29</v>
      </c>
      <c r="C10" s="11">
        <v>29</v>
      </c>
      <c r="D10" s="11">
        <v>0.02</v>
      </c>
      <c r="E10" s="11">
        <v>0.01</v>
      </c>
      <c r="F10" s="11">
        <v>0.02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8"/>
      <c r="N10" s="17">
        <v>29</v>
      </c>
      <c r="O10" s="17">
        <v>29</v>
      </c>
      <c r="P10" s="17">
        <v>29</v>
      </c>
      <c r="Q10" s="15">
        <f t="shared" si="10"/>
        <v>29</v>
      </c>
      <c r="R10" s="15">
        <f t="shared" si="0"/>
        <v>8.0000000000000002E-3</v>
      </c>
      <c r="S10" s="15">
        <f t="shared" si="1"/>
        <v>4.0000000000000001E-3</v>
      </c>
      <c r="T10" s="15">
        <f t="shared" si="2"/>
        <v>8.0000000000000002E-3</v>
      </c>
      <c r="U10" s="15">
        <f t="shared" si="11"/>
        <v>6.6666666666666671E-3</v>
      </c>
      <c r="V10" s="15">
        <f t="shared" si="3"/>
        <v>0</v>
      </c>
      <c r="W10" s="15">
        <f t="shared" si="4"/>
        <v>0</v>
      </c>
      <c r="X10" s="15">
        <f t="shared" si="5"/>
        <v>0</v>
      </c>
      <c r="Y10" s="15">
        <f t="shared" si="12"/>
        <v>0</v>
      </c>
      <c r="Z10" s="15">
        <f t="shared" si="6"/>
        <v>0</v>
      </c>
      <c r="AA10" s="15">
        <f t="shared" si="6"/>
        <v>0</v>
      </c>
      <c r="AB10" s="17">
        <f>V10+W10+X10</f>
        <v>0</v>
      </c>
      <c r="AC10" s="17">
        <f t="shared" si="13"/>
        <v>0.4333333333333334</v>
      </c>
      <c r="AD10" s="17">
        <f t="shared" si="14"/>
        <v>-4.3333333333333342E-4</v>
      </c>
      <c r="AE10" s="17">
        <f>Y10+Z10+AA10</f>
        <v>0</v>
      </c>
      <c r="AF10" s="17" t="s">
        <v>21</v>
      </c>
      <c r="AG10" s="3">
        <f t="shared" si="7"/>
        <v>0</v>
      </c>
      <c r="AH10" s="3">
        <f t="shared" si="8"/>
        <v>0</v>
      </c>
      <c r="AI10" s="3">
        <f t="shared" si="9"/>
        <v>0</v>
      </c>
    </row>
    <row r="11" spans="1:38">
      <c r="A11" s="11">
        <v>37</v>
      </c>
      <c r="B11" s="11">
        <v>36</v>
      </c>
      <c r="C11" s="11">
        <v>37</v>
      </c>
      <c r="D11" s="11">
        <v>0.02</v>
      </c>
      <c r="E11" s="11">
        <v>0.01</v>
      </c>
      <c r="F11" s="11">
        <v>0.02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8"/>
      <c r="N11" s="17">
        <v>37</v>
      </c>
      <c r="O11" s="17">
        <v>36</v>
      </c>
      <c r="P11" s="17">
        <v>37</v>
      </c>
      <c r="Q11" s="15">
        <f t="shared" si="10"/>
        <v>36.666666666666664</v>
      </c>
      <c r="R11" s="15">
        <f t="shared" si="0"/>
        <v>8.0000000000000002E-3</v>
      </c>
      <c r="S11" s="15">
        <f t="shared" si="1"/>
        <v>4.0000000000000001E-3</v>
      </c>
      <c r="T11" s="15">
        <f t="shared" si="2"/>
        <v>8.0000000000000002E-3</v>
      </c>
      <c r="U11" s="15">
        <f t="shared" si="11"/>
        <v>6.6666666666666671E-3</v>
      </c>
      <c r="V11" s="15">
        <f t="shared" si="3"/>
        <v>0.4</v>
      </c>
      <c r="W11" s="15">
        <f t="shared" si="4"/>
        <v>0</v>
      </c>
      <c r="X11" s="15">
        <f t="shared" si="5"/>
        <v>0</v>
      </c>
      <c r="Y11" s="15">
        <f t="shared" si="12"/>
        <v>0</v>
      </c>
      <c r="Z11" s="15">
        <f t="shared" si="6"/>
        <v>0</v>
      </c>
      <c r="AA11" s="15">
        <f t="shared" si="6"/>
        <v>0</v>
      </c>
      <c r="AB11" s="17">
        <f>V11+W11+X11</f>
        <v>0.4</v>
      </c>
      <c r="AC11" s="17">
        <f t="shared" si="13"/>
        <v>0.4333333333333334</v>
      </c>
      <c r="AD11" s="17">
        <f t="shared" si="14"/>
        <v>0.39956666666666668</v>
      </c>
      <c r="AE11" s="17">
        <f>Y11+Z11+AA11</f>
        <v>0</v>
      </c>
      <c r="AF11" s="17" t="s">
        <v>21</v>
      </c>
      <c r="AG11" s="3">
        <f t="shared" si="7"/>
        <v>1.3513513513513515</v>
      </c>
      <c r="AH11" s="3">
        <f t="shared" si="8"/>
        <v>0</v>
      </c>
      <c r="AI11" s="3">
        <f t="shared" si="9"/>
        <v>0</v>
      </c>
    </row>
    <row r="12" spans="1:38">
      <c r="A12" s="11">
        <v>44</v>
      </c>
      <c r="B12" s="11">
        <v>42</v>
      </c>
      <c r="C12" s="11">
        <v>43</v>
      </c>
      <c r="D12" s="11">
        <v>0.03</v>
      </c>
      <c r="E12" s="11">
        <v>0.01</v>
      </c>
      <c r="F12" s="11">
        <v>0.03</v>
      </c>
      <c r="G12" s="11">
        <v>1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8"/>
      <c r="N12" s="17">
        <v>44</v>
      </c>
      <c r="O12" s="17">
        <v>42</v>
      </c>
      <c r="P12" s="17">
        <v>43</v>
      </c>
      <c r="Q12" s="15">
        <f t="shared" si="10"/>
        <v>43</v>
      </c>
      <c r="R12" s="15">
        <f t="shared" si="0"/>
        <v>1.2E-2</v>
      </c>
      <c r="S12" s="15">
        <f t="shared" si="1"/>
        <v>4.0000000000000001E-3</v>
      </c>
      <c r="T12" s="15">
        <f t="shared" si="2"/>
        <v>1.2E-2</v>
      </c>
      <c r="U12" s="15">
        <f t="shared" si="11"/>
        <v>9.3333333333333341E-3</v>
      </c>
      <c r="V12" s="15">
        <f t="shared" si="3"/>
        <v>0.4</v>
      </c>
      <c r="W12" s="15">
        <f t="shared" si="4"/>
        <v>0</v>
      </c>
      <c r="X12" s="15">
        <f t="shared" si="5"/>
        <v>0</v>
      </c>
      <c r="Y12" s="15">
        <f t="shared" si="12"/>
        <v>0</v>
      </c>
      <c r="Z12" s="15">
        <f t="shared" si="6"/>
        <v>0</v>
      </c>
      <c r="AA12" s="15">
        <f t="shared" si="6"/>
        <v>0.4</v>
      </c>
      <c r="AB12" s="17">
        <f>V12+W12+X12</f>
        <v>0.4</v>
      </c>
      <c r="AC12" s="17">
        <f t="shared" si="13"/>
        <v>0.8493333333333335</v>
      </c>
      <c r="AD12" s="17">
        <f t="shared" si="14"/>
        <v>0.39915066666666671</v>
      </c>
      <c r="AE12" s="17">
        <f>Y12+Z12+AA12</f>
        <v>0.4</v>
      </c>
      <c r="AF12" s="17" t="s">
        <v>21</v>
      </c>
      <c r="AG12" s="3">
        <f t="shared" si="7"/>
        <v>0.75757575757575757</v>
      </c>
      <c r="AH12" s="3">
        <f t="shared" si="8"/>
        <v>0</v>
      </c>
      <c r="AI12" s="3">
        <f t="shared" si="9"/>
        <v>0</v>
      </c>
      <c r="AL12">
        <f>(AG13+AH13+AI13)/3</f>
        <v>0.22222222222222224</v>
      </c>
    </row>
    <row r="13" spans="1:38">
      <c r="A13" s="11">
        <v>50</v>
      </c>
      <c r="B13" s="11">
        <v>49</v>
      </c>
      <c r="C13" s="11">
        <v>49</v>
      </c>
      <c r="D13" s="11">
        <v>0.03</v>
      </c>
      <c r="E13" s="11">
        <v>0.01</v>
      </c>
      <c r="F13" s="11">
        <v>0.03</v>
      </c>
      <c r="G13" s="11">
        <v>1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8"/>
      <c r="N13" s="17">
        <v>50</v>
      </c>
      <c r="O13" s="17">
        <v>49</v>
      </c>
      <c r="P13" s="17">
        <v>49</v>
      </c>
      <c r="Q13" s="15">
        <f t="shared" si="10"/>
        <v>49.333333333333336</v>
      </c>
      <c r="R13" s="15">
        <f t="shared" si="0"/>
        <v>1.2E-2</v>
      </c>
      <c r="S13" s="15">
        <f t="shared" si="1"/>
        <v>4.0000000000000001E-3</v>
      </c>
      <c r="T13" s="15">
        <f t="shared" si="2"/>
        <v>1.2E-2</v>
      </c>
      <c r="U13" s="15">
        <f t="shared" si="11"/>
        <v>9.3333333333333341E-3</v>
      </c>
      <c r="V13" s="15">
        <f t="shared" si="3"/>
        <v>0.4</v>
      </c>
      <c r="W13" s="15">
        <f t="shared" si="4"/>
        <v>0</v>
      </c>
      <c r="X13" s="15">
        <f t="shared" si="5"/>
        <v>0</v>
      </c>
      <c r="Y13" s="15">
        <f t="shared" si="12"/>
        <v>0</v>
      </c>
      <c r="Z13" s="15">
        <f t="shared" si="6"/>
        <v>0</v>
      </c>
      <c r="AA13" s="15">
        <f t="shared" si="6"/>
        <v>0.4</v>
      </c>
      <c r="AB13" s="17">
        <f>V13+W13+X13</f>
        <v>0.4</v>
      </c>
      <c r="AC13" s="17">
        <f t="shared" si="13"/>
        <v>0.8493333333333335</v>
      </c>
      <c r="AD13" s="17">
        <f t="shared" si="14"/>
        <v>0.39915066666666671</v>
      </c>
      <c r="AE13" s="17">
        <f>Y13+Z13+AA13</f>
        <v>0.4</v>
      </c>
      <c r="AF13" s="17" t="s">
        <v>21</v>
      </c>
      <c r="AG13" s="3">
        <f t="shared" si="7"/>
        <v>0.66666666666666674</v>
      </c>
      <c r="AH13" s="3">
        <f t="shared" si="8"/>
        <v>0</v>
      </c>
      <c r="AI13" s="3">
        <f t="shared" si="9"/>
        <v>0</v>
      </c>
      <c r="AL13" s="9">
        <f>(AG14+AH14+AI14)/3</f>
        <v>1.0064935064935066</v>
      </c>
    </row>
    <row r="14" spans="1:38">
      <c r="A14" s="11">
        <v>56</v>
      </c>
      <c r="B14" s="11">
        <v>55</v>
      </c>
      <c r="C14" s="11">
        <v>55</v>
      </c>
      <c r="D14" s="11">
        <v>0.03</v>
      </c>
      <c r="E14" s="11">
        <v>0.01</v>
      </c>
      <c r="F14" s="11">
        <v>0.03</v>
      </c>
      <c r="G14" s="11">
        <v>1</v>
      </c>
      <c r="H14" s="11">
        <v>1</v>
      </c>
      <c r="I14" s="11">
        <v>1</v>
      </c>
      <c r="J14" s="11">
        <v>0</v>
      </c>
      <c r="K14" s="11">
        <v>0</v>
      </c>
      <c r="L14" s="11">
        <v>1</v>
      </c>
      <c r="M14" s="18"/>
      <c r="N14" s="17">
        <v>56</v>
      </c>
      <c r="O14" s="17">
        <v>55</v>
      </c>
      <c r="P14" s="17">
        <v>55</v>
      </c>
      <c r="Q14" s="15">
        <f t="shared" si="10"/>
        <v>55.333333333333336</v>
      </c>
      <c r="R14" s="15">
        <f t="shared" si="0"/>
        <v>1.2E-2</v>
      </c>
      <c r="S14" s="15">
        <f t="shared" si="1"/>
        <v>4.0000000000000001E-3</v>
      </c>
      <c r="T14" s="15">
        <f t="shared" si="2"/>
        <v>1.2E-2</v>
      </c>
      <c r="U14" s="15">
        <f t="shared" si="11"/>
        <v>9.3333333333333341E-3</v>
      </c>
      <c r="V14" s="15">
        <f t="shared" si="3"/>
        <v>0.4</v>
      </c>
      <c r="W14" s="15">
        <f t="shared" si="4"/>
        <v>0.4</v>
      </c>
      <c r="X14" s="15">
        <f t="shared" si="5"/>
        <v>0.4</v>
      </c>
      <c r="Y14" s="15">
        <f t="shared" si="12"/>
        <v>0</v>
      </c>
      <c r="Z14" s="15">
        <f t="shared" si="6"/>
        <v>0</v>
      </c>
      <c r="AA14" s="15">
        <f t="shared" si="6"/>
        <v>0.4</v>
      </c>
      <c r="AB14" s="17">
        <f>V14+W14+X14</f>
        <v>1.2000000000000002</v>
      </c>
      <c r="AC14" s="17">
        <f t="shared" si="13"/>
        <v>0.8493333333333335</v>
      </c>
      <c r="AD14" s="17">
        <f t="shared" si="14"/>
        <v>1.1991506666666669</v>
      </c>
      <c r="AE14" s="17">
        <f>Y14+Z14+AA14</f>
        <v>0.4</v>
      </c>
      <c r="AF14" s="17" t="s">
        <v>21</v>
      </c>
      <c r="AG14" s="3">
        <f t="shared" si="7"/>
        <v>0.59523809523809523</v>
      </c>
      <c r="AH14" s="3">
        <f t="shared" si="8"/>
        <v>1.8181818181818183</v>
      </c>
      <c r="AI14" s="3">
        <f t="shared" si="9"/>
        <v>0.60606060606060608</v>
      </c>
    </row>
    <row r="15" spans="1:38">
      <c r="A15" s="11">
        <v>67</v>
      </c>
      <c r="B15" s="11">
        <v>65</v>
      </c>
      <c r="C15" s="11">
        <v>66</v>
      </c>
      <c r="D15" s="11">
        <v>0.03</v>
      </c>
      <c r="E15" s="11">
        <v>0.02</v>
      </c>
      <c r="F15" s="11">
        <v>0.03</v>
      </c>
      <c r="G15" s="11">
        <v>1</v>
      </c>
      <c r="H15" s="11">
        <v>1</v>
      </c>
      <c r="I15" s="11">
        <v>1</v>
      </c>
      <c r="J15" s="11">
        <v>0</v>
      </c>
      <c r="K15" s="11">
        <v>0</v>
      </c>
      <c r="L15" s="11">
        <v>1</v>
      </c>
      <c r="M15" s="18"/>
      <c r="N15" s="17">
        <v>67</v>
      </c>
      <c r="O15" s="17">
        <v>65</v>
      </c>
      <c r="P15" s="17">
        <v>66</v>
      </c>
      <c r="Q15" s="15">
        <f t="shared" si="10"/>
        <v>66</v>
      </c>
      <c r="R15" s="15">
        <f t="shared" si="0"/>
        <v>1.2E-2</v>
      </c>
      <c r="S15" s="15">
        <f t="shared" si="1"/>
        <v>8.0000000000000002E-3</v>
      </c>
      <c r="T15" s="15">
        <f t="shared" si="2"/>
        <v>1.2E-2</v>
      </c>
      <c r="U15" s="15">
        <f t="shared" si="11"/>
        <v>1.0666666666666666E-2</v>
      </c>
      <c r="V15" s="15">
        <f t="shared" si="3"/>
        <v>0.4</v>
      </c>
      <c r="W15" s="15">
        <f t="shared" si="4"/>
        <v>0.4</v>
      </c>
      <c r="X15" s="15">
        <f t="shared" si="5"/>
        <v>0.4</v>
      </c>
      <c r="Y15" s="15">
        <f t="shared" si="12"/>
        <v>0</v>
      </c>
      <c r="Z15" s="15">
        <f t="shared" si="6"/>
        <v>0</v>
      </c>
      <c r="AA15" s="15">
        <f t="shared" si="6"/>
        <v>0.4</v>
      </c>
      <c r="AB15" s="17">
        <f>V15+W15+X15</f>
        <v>1.2000000000000002</v>
      </c>
      <c r="AC15" s="17">
        <f t="shared" si="13"/>
        <v>1.1093333333333333</v>
      </c>
      <c r="AD15" s="17">
        <f t="shared" si="14"/>
        <v>1.1988906666666668</v>
      </c>
      <c r="AE15" s="17">
        <f>Y15+Z15+AA15</f>
        <v>0.4</v>
      </c>
      <c r="AF15" s="17">
        <f>(AG15+AH15+AI15)/3</f>
        <v>0.59059790403073986</v>
      </c>
      <c r="AG15" s="3">
        <f t="shared" si="7"/>
        <v>0.49751243781094528</v>
      </c>
      <c r="AH15" s="3">
        <f t="shared" si="8"/>
        <v>0.76923076923076927</v>
      </c>
      <c r="AI15" s="3">
        <f t="shared" si="9"/>
        <v>0.50505050505050508</v>
      </c>
    </row>
    <row r="16" spans="1:38">
      <c r="A16" s="11">
        <v>72</v>
      </c>
      <c r="B16" s="11">
        <v>64</v>
      </c>
      <c r="C16" s="11">
        <v>74</v>
      </c>
      <c r="D16" s="11">
        <v>0.04</v>
      </c>
      <c r="E16" s="11">
        <v>0.02</v>
      </c>
      <c r="F16" s="11">
        <v>0.04</v>
      </c>
      <c r="G16" s="11">
        <v>2</v>
      </c>
      <c r="H16" s="11">
        <v>1</v>
      </c>
      <c r="I16" s="11">
        <v>1</v>
      </c>
      <c r="J16" s="11">
        <v>1</v>
      </c>
      <c r="K16" s="11">
        <v>0</v>
      </c>
      <c r="L16" s="11">
        <v>1</v>
      </c>
      <c r="M16" s="18"/>
      <c r="N16" s="17">
        <v>72</v>
      </c>
      <c r="O16" s="17">
        <v>64</v>
      </c>
      <c r="P16" s="17">
        <v>74</v>
      </c>
      <c r="Q16" s="15">
        <f t="shared" si="10"/>
        <v>70</v>
      </c>
      <c r="R16" s="15">
        <f t="shared" si="0"/>
        <v>1.6E-2</v>
      </c>
      <c r="S16" s="15">
        <f t="shared" si="1"/>
        <v>8.0000000000000002E-3</v>
      </c>
      <c r="T16" s="15">
        <f t="shared" si="2"/>
        <v>1.6E-2</v>
      </c>
      <c r="U16" s="15">
        <f t="shared" si="11"/>
        <v>1.3333333333333334E-2</v>
      </c>
      <c r="V16" s="15">
        <f t="shared" si="3"/>
        <v>0.8</v>
      </c>
      <c r="W16" s="15">
        <f t="shared" si="4"/>
        <v>0.4</v>
      </c>
      <c r="X16" s="15">
        <f t="shared" si="5"/>
        <v>0.4</v>
      </c>
      <c r="Y16" s="15">
        <f t="shared" si="12"/>
        <v>0.4</v>
      </c>
      <c r="Z16" s="15">
        <f t="shared" si="6"/>
        <v>0</v>
      </c>
      <c r="AA16" s="15">
        <f t="shared" si="6"/>
        <v>0.4</v>
      </c>
      <c r="AB16" s="17">
        <f>V16+W16+X16</f>
        <v>1.6</v>
      </c>
      <c r="AC16" s="17">
        <f t="shared" si="13"/>
        <v>1.7333333333333336</v>
      </c>
      <c r="AD16" s="17">
        <f t="shared" si="14"/>
        <v>1.5982666666666667</v>
      </c>
      <c r="AE16" s="17">
        <f>Y16+Z16+AA16</f>
        <v>0.8</v>
      </c>
      <c r="AF16" s="17">
        <f>(AG16+AH16+AI16)/3</f>
        <v>0.60451076076076082</v>
      </c>
      <c r="AG16" s="3">
        <f t="shared" si="7"/>
        <v>0.69444444444444442</v>
      </c>
      <c r="AH16" s="3">
        <f t="shared" si="8"/>
        <v>0.78125</v>
      </c>
      <c r="AI16" s="3">
        <f t="shared" si="9"/>
        <v>0.33783783783783788</v>
      </c>
    </row>
    <row r="17" spans="1:35">
      <c r="A17" s="11">
        <v>89</v>
      </c>
      <c r="B17" s="11">
        <v>87</v>
      </c>
      <c r="C17" s="11">
        <v>88</v>
      </c>
      <c r="D17" s="11">
        <v>0.04</v>
      </c>
      <c r="E17" s="11">
        <v>0.02</v>
      </c>
      <c r="F17" s="11">
        <v>0.04</v>
      </c>
      <c r="G17" s="11">
        <v>2</v>
      </c>
      <c r="H17" s="11">
        <v>1</v>
      </c>
      <c r="I17" s="11">
        <v>1</v>
      </c>
      <c r="J17" s="11">
        <v>0</v>
      </c>
      <c r="K17" s="11">
        <v>0</v>
      </c>
      <c r="L17" s="11">
        <v>1</v>
      </c>
      <c r="M17" s="19"/>
      <c r="N17" s="17">
        <v>89</v>
      </c>
      <c r="O17" s="17">
        <v>87</v>
      </c>
      <c r="P17" s="17">
        <v>88</v>
      </c>
      <c r="Q17" s="15">
        <f t="shared" si="10"/>
        <v>88</v>
      </c>
      <c r="R17" s="15">
        <f t="shared" si="0"/>
        <v>1.6E-2</v>
      </c>
      <c r="S17" s="15">
        <f t="shared" si="1"/>
        <v>8.0000000000000002E-3</v>
      </c>
      <c r="T17" s="15">
        <f t="shared" si="2"/>
        <v>1.6E-2</v>
      </c>
      <c r="U17" s="15">
        <f t="shared" si="11"/>
        <v>1.3333333333333334E-2</v>
      </c>
      <c r="V17" s="15">
        <f t="shared" si="3"/>
        <v>0.8</v>
      </c>
      <c r="W17" s="15">
        <f t="shared" si="4"/>
        <v>0.4</v>
      </c>
      <c r="X17" s="15">
        <f t="shared" si="5"/>
        <v>0.4</v>
      </c>
      <c r="Y17" s="15">
        <f t="shared" si="12"/>
        <v>0</v>
      </c>
      <c r="Z17" s="15">
        <f t="shared" si="6"/>
        <v>0</v>
      </c>
      <c r="AA17" s="15">
        <f t="shared" si="6"/>
        <v>0.4</v>
      </c>
      <c r="AB17" s="17">
        <f>V17+W17+X17</f>
        <v>1.6</v>
      </c>
      <c r="AC17" s="17">
        <f t="shared" si="13"/>
        <v>1.7333333333333336</v>
      </c>
      <c r="AD17" s="17">
        <f t="shared" si="14"/>
        <v>1.5982666666666667</v>
      </c>
      <c r="AE17" s="17">
        <f>Y17+Z17+AA17</f>
        <v>0.4</v>
      </c>
      <c r="AF17" s="17">
        <f>(AG17+AH17+AI17)/3</f>
        <v>0.47353376852601964</v>
      </c>
      <c r="AG17" s="3">
        <f t="shared" si="7"/>
        <v>0.5617977528089888</v>
      </c>
      <c r="AH17" s="3">
        <f t="shared" si="8"/>
        <v>0.57471264367816088</v>
      </c>
      <c r="AI17" s="3">
        <f t="shared" si="9"/>
        <v>0.28409090909090912</v>
      </c>
    </row>
    <row r="18" spans="1:35">
      <c r="A18" s="11">
        <v>102</v>
      </c>
      <c r="B18" s="11">
        <v>101</v>
      </c>
      <c r="C18" s="11">
        <v>101</v>
      </c>
      <c r="D18" s="11">
        <v>0.05</v>
      </c>
      <c r="E18" s="11">
        <v>0.03</v>
      </c>
      <c r="F18" s="11">
        <v>0.05</v>
      </c>
      <c r="G18" s="11">
        <v>3</v>
      </c>
      <c r="H18" s="11">
        <v>2</v>
      </c>
      <c r="I18" s="11">
        <v>2</v>
      </c>
      <c r="J18" s="11">
        <v>1</v>
      </c>
      <c r="K18" s="11">
        <v>1</v>
      </c>
      <c r="L18" s="11">
        <v>2</v>
      </c>
      <c r="M18" s="18"/>
      <c r="N18" s="17">
        <v>102</v>
      </c>
      <c r="O18" s="17">
        <v>101</v>
      </c>
      <c r="P18" s="17">
        <v>101</v>
      </c>
      <c r="Q18" s="15">
        <f t="shared" si="10"/>
        <v>101.33333333333333</v>
      </c>
      <c r="R18" s="15">
        <f t="shared" si="0"/>
        <v>2.0000000000000004E-2</v>
      </c>
      <c r="S18" s="15">
        <f t="shared" si="1"/>
        <v>1.2E-2</v>
      </c>
      <c r="T18" s="15">
        <f t="shared" si="2"/>
        <v>2.0000000000000004E-2</v>
      </c>
      <c r="U18" s="15">
        <f t="shared" si="11"/>
        <v>1.7333333333333336E-2</v>
      </c>
      <c r="V18" s="15">
        <f t="shared" si="3"/>
        <v>1.2000000000000002</v>
      </c>
      <c r="W18" s="15">
        <f t="shared" si="4"/>
        <v>0.8</v>
      </c>
      <c r="X18" s="15">
        <f t="shared" si="5"/>
        <v>0.8</v>
      </c>
      <c r="Y18" s="15">
        <f t="shared" si="12"/>
        <v>0.4</v>
      </c>
      <c r="Z18" s="15">
        <f t="shared" si="6"/>
        <v>0.4</v>
      </c>
      <c r="AA18" s="15">
        <f t="shared" si="6"/>
        <v>0.8</v>
      </c>
      <c r="AB18" s="17">
        <f>V18+W18+X18</f>
        <v>2.8</v>
      </c>
      <c r="AC18" s="17">
        <f t="shared" si="13"/>
        <v>2.9293333333333345</v>
      </c>
      <c r="AD18" s="17">
        <f t="shared" si="14"/>
        <v>2.7970706666666665</v>
      </c>
      <c r="AE18" s="17">
        <f>Y18+Z18+AA18</f>
        <v>1.6</v>
      </c>
      <c r="AF18" s="17">
        <f>(AG18+AH18+AI18)/3</f>
        <v>0.5481136348929011</v>
      </c>
      <c r="AG18" s="3">
        <f t="shared" si="7"/>
        <v>0.58823529411764697</v>
      </c>
      <c r="AH18" s="3">
        <f t="shared" si="8"/>
        <v>0.66006600660066017</v>
      </c>
      <c r="AI18" s="3">
        <f t="shared" si="9"/>
        <v>0.39603960396039595</v>
      </c>
    </row>
    <row r="19" spans="1:35">
      <c r="A19" s="11">
        <v>111</v>
      </c>
      <c r="B19" s="11">
        <v>109</v>
      </c>
      <c r="C19" s="11">
        <v>109</v>
      </c>
      <c r="D19" s="11">
        <v>0.05</v>
      </c>
      <c r="E19" s="11">
        <v>0.03</v>
      </c>
      <c r="F19" s="11">
        <v>0.05</v>
      </c>
      <c r="G19" s="11">
        <v>3</v>
      </c>
      <c r="H19" s="11">
        <v>2</v>
      </c>
      <c r="I19" s="11">
        <v>2</v>
      </c>
      <c r="J19" s="11">
        <v>1</v>
      </c>
      <c r="K19" s="11">
        <v>1</v>
      </c>
      <c r="L19" s="11">
        <v>2</v>
      </c>
      <c r="M19" s="18"/>
      <c r="N19" s="17">
        <v>111</v>
      </c>
      <c r="O19" s="17">
        <v>109</v>
      </c>
      <c r="P19" s="17">
        <v>109</v>
      </c>
      <c r="Q19" s="15">
        <f t="shared" si="10"/>
        <v>109.66666666666667</v>
      </c>
      <c r="R19" s="15">
        <f t="shared" si="0"/>
        <v>2.0000000000000004E-2</v>
      </c>
      <c r="S19" s="15">
        <f t="shared" si="1"/>
        <v>1.2E-2</v>
      </c>
      <c r="T19" s="15">
        <f t="shared" si="2"/>
        <v>2.0000000000000004E-2</v>
      </c>
      <c r="U19" s="15">
        <f t="shared" si="11"/>
        <v>1.7333333333333336E-2</v>
      </c>
      <c r="V19" s="15">
        <f t="shared" si="3"/>
        <v>1.2000000000000002</v>
      </c>
      <c r="W19" s="15">
        <f t="shared" si="4"/>
        <v>0.8</v>
      </c>
      <c r="X19" s="15">
        <f t="shared" si="5"/>
        <v>0.8</v>
      </c>
      <c r="Y19" s="15">
        <f t="shared" si="12"/>
        <v>0.4</v>
      </c>
      <c r="Z19" s="15">
        <f t="shared" ref="Z19:Z34" si="15">K19*(2/5)</f>
        <v>0.4</v>
      </c>
      <c r="AA19" s="15">
        <f t="shared" ref="AA19:AA34" si="16">L19*(2/5)</f>
        <v>0.8</v>
      </c>
      <c r="AB19" s="17">
        <f>V19+W19+X19</f>
        <v>2.8</v>
      </c>
      <c r="AC19" s="17">
        <f t="shared" si="13"/>
        <v>2.9293333333333345</v>
      </c>
      <c r="AD19" s="17">
        <f t="shared" si="14"/>
        <v>2.7970706666666665</v>
      </c>
      <c r="AE19" s="17">
        <f>Y19+Z19+AA19</f>
        <v>1.6</v>
      </c>
      <c r="AF19" s="17">
        <f>(AG19+AH19+AI19)/3</f>
        <v>0.50637793757059812</v>
      </c>
      <c r="AG19" s="3">
        <f t="shared" si="7"/>
        <v>0.54054054054054046</v>
      </c>
      <c r="AH19" s="3">
        <f t="shared" si="8"/>
        <v>0.6116207951070336</v>
      </c>
      <c r="AI19" s="3">
        <f t="shared" si="9"/>
        <v>0.36697247706422009</v>
      </c>
    </row>
    <row r="20" spans="1:35">
      <c r="A20" s="11">
        <v>120</v>
      </c>
      <c r="B20" s="11">
        <v>118</v>
      </c>
      <c r="C20" s="11">
        <v>119</v>
      </c>
      <c r="D20" s="11">
        <v>0.05</v>
      </c>
      <c r="E20" s="11">
        <v>0.03</v>
      </c>
      <c r="F20" s="11">
        <v>0.05</v>
      </c>
      <c r="G20" s="11">
        <v>4</v>
      </c>
      <c r="H20" s="11">
        <v>2</v>
      </c>
      <c r="I20" s="11">
        <v>2</v>
      </c>
      <c r="J20" s="11">
        <v>0</v>
      </c>
      <c r="K20" s="11">
        <v>1</v>
      </c>
      <c r="L20" s="11">
        <v>3</v>
      </c>
      <c r="M20" s="19"/>
      <c r="N20" s="17">
        <v>120</v>
      </c>
      <c r="O20" s="17">
        <v>118</v>
      </c>
      <c r="P20" s="17">
        <v>119</v>
      </c>
      <c r="Q20" s="15">
        <f t="shared" si="10"/>
        <v>119</v>
      </c>
      <c r="R20" s="15">
        <f t="shared" si="0"/>
        <v>2.0000000000000004E-2</v>
      </c>
      <c r="S20" s="15">
        <f t="shared" si="1"/>
        <v>1.2E-2</v>
      </c>
      <c r="T20" s="15">
        <f t="shared" si="2"/>
        <v>2.0000000000000004E-2</v>
      </c>
      <c r="U20" s="15">
        <f t="shared" si="11"/>
        <v>1.7333333333333336E-2</v>
      </c>
      <c r="V20" s="15">
        <f t="shared" si="3"/>
        <v>1.6</v>
      </c>
      <c r="W20" s="15">
        <f t="shared" si="4"/>
        <v>0.8</v>
      </c>
      <c r="X20" s="15">
        <f t="shared" si="5"/>
        <v>0.8</v>
      </c>
      <c r="Y20" s="15">
        <f t="shared" si="12"/>
        <v>0</v>
      </c>
      <c r="Z20" s="15">
        <f t="shared" si="15"/>
        <v>0.4</v>
      </c>
      <c r="AA20" s="15">
        <f t="shared" si="16"/>
        <v>1.2000000000000002</v>
      </c>
      <c r="AB20" s="17">
        <f>V20+W20+X20</f>
        <v>3.2</v>
      </c>
      <c r="AC20" s="17">
        <f t="shared" si="13"/>
        <v>2.9293333333333345</v>
      </c>
      <c r="AD20" s="17">
        <f t="shared" si="14"/>
        <v>3.1970706666666668</v>
      </c>
      <c r="AE20" s="17">
        <f>Y20+Z20+AA20</f>
        <v>1.6</v>
      </c>
      <c r="AF20" s="17">
        <f>(AG20+AH20+AI20)/3</f>
        <v>0.52259095728686955</v>
      </c>
      <c r="AG20" s="3">
        <f t="shared" si="7"/>
        <v>0.66666666666666663</v>
      </c>
      <c r="AH20" s="3">
        <f t="shared" si="8"/>
        <v>0.56497175141242939</v>
      </c>
      <c r="AI20" s="3">
        <f t="shared" si="9"/>
        <v>0.33613445378151258</v>
      </c>
    </row>
    <row r="21" spans="1:35">
      <c r="A21" s="11">
        <v>132</v>
      </c>
      <c r="B21" s="11">
        <v>130</v>
      </c>
      <c r="C21" s="11">
        <v>130</v>
      </c>
      <c r="D21" s="11">
        <v>0.06</v>
      </c>
      <c r="E21" s="11">
        <v>0.03</v>
      </c>
      <c r="F21" s="11">
        <v>0.06</v>
      </c>
      <c r="G21" s="11">
        <v>4</v>
      </c>
      <c r="H21" s="11">
        <v>2</v>
      </c>
      <c r="I21" s="11">
        <v>3</v>
      </c>
      <c r="J21" s="11">
        <v>2</v>
      </c>
      <c r="K21" s="11">
        <v>0</v>
      </c>
      <c r="L21" s="11">
        <v>4</v>
      </c>
      <c r="M21" s="19"/>
      <c r="N21" s="17">
        <v>132</v>
      </c>
      <c r="O21" s="17">
        <v>130</v>
      </c>
      <c r="P21" s="17">
        <v>130</v>
      </c>
      <c r="Q21" s="15">
        <f t="shared" si="10"/>
        <v>130.66666666666666</v>
      </c>
      <c r="R21" s="15">
        <f t="shared" si="0"/>
        <v>2.4E-2</v>
      </c>
      <c r="S21" s="15">
        <f t="shared" si="1"/>
        <v>1.2E-2</v>
      </c>
      <c r="T21" s="15">
        <f t="shared" si="2"/>
        <v>2.4E-2</v>
      </c>
      <c r="U21" s="15">
        <f t="shared" si="11"/>
        <v>0.02</v>
      </c>
      <c r="V21" s="15">
        <f t="shared" si="3"/>
        <v>1.6</v>
      </c>
      <c r="W21" s="15">
        <f t="shared" si="4"/>
        <v>0.8</v>
      </c>
      <c r="X21" s="15">
        <f t="shared" si="5"/>
        <v>1.2000000000000002</v>
      </c>
      <c r="Y21" s="15">
        <f t="shared" si="12"/>
        <v>0.8</v>
      </c>
      <c r="Z21" s="15">
        <f t="shared" si="15"/>
        <v>0</v>
      </c>
      <c r="AA21" s="15">
        <f t="shared" si="16"/>
        <v>1.6</v>
      </c>
      <c r="AB21" s="17">
        <f>V21+W21+X21</f>
        <v>3.6000000000000005</v>
      </c>
      <c r="AC21" s="17">
        <f t="shared" si="13"/>
        <v>3.9000000000000004</v>
      </c>
      <c r="AD21" s="17">
        <f t="shared" si="14"/>
        <v>3.5961000000000007</v>
      </c>
      <c r="AE21" s="17">
        <f>Y21+Z21+AA21</f>
        <v>2.4000000000000004</v>
      </c>
      <c r="AF21" s="17">
        <f>(AG21+AH21+AI21)/3</f>
        <v>0.4674954674954675</v>
      </c>
      <c r="AG21" s="3">
        <f t="shared" si="7"/>
        <v>0.50505050505050508</v>
      </c>
      <c r="AH21" s="3">
        <f t="shared" si="8"/>
        <v>0.51282051282051289</v>
      </c>
      <c r="AI21" s="3">
        <f t="shared" si="9"/>
        <v>0.38461538461538464</v>
      </c>
    </row>
    <row r="22" spans="1:35">
      <c r="A22" s="11">
        <v>146</v>
      </c>
      <c r="B22" s="11">
        <v>145</v>
      </c>
      <c r="C22" s="11">
        <v>145</v>
      </c>
      <c r="D22" s="11">
        <v>7.0000000000000007E-2</v>
      </c>
      <c r="E22" s="11">
        <v>0.04</v>
      </c>
      <c r="F22" s="11">
        <v>0.06</v>
      </c>
      <c r="G22" s="11">
        <v>5</v>
      </c>
      <c r="H22" s="11">
        <v>3</v>
      </c>
      <c r="I22" s="11">
        <v>3</v>
      </c>
      <c r="J22" s="11">
        <v>3</v>
      </c>
      <c r="K22" s="11">
        <v>2</v>
      </c>
      <c r="L22" s="11">
        <v>4</v>
      </c>
      <c r="M22" s="18"/>
      <c r="N22" s="17">
        <v>146</v>
      </c>
      <c r="O22" s="17">
        <v>145</v>
      </c>
      <c r="P22" s="17">
        <v>145</v>
      </c>
      <c r="Q22" s="15">
        <f t="shared" si="10"/>
        <v>145.33333333333334</v>
      </c>
      <c r="R22" s="15">
        <f t="shared" si="0"/>
        <v>2.8000000000000004E-2</v>
      </c>
      <c r="S22" s="15">
        <f t="shared" si="1"/>
        <v>1.6E-2</v>
      </c>
      <c r="T22" s="15">
        <f t="shared" si="2"/>
        <v>2.4E-2</v>
      </c>
      <c r="U22" s="15">
        <f t="shared" si="11"/>
        <v>2.2666666666666668E-2</v>
      </c>
      <c r="V22" s="15">
        <f t="shared" si="3"/>
        <v>2</v>
      </c>
      <c r="W22" s="15">
        <f t="shared" si="4"/>
        <v>1.2000000000000002</v>
      </c>
      <c r="X22" s="15">
        <f t="shared" si="5"/>
        <v>1.2000000000000002</v>
      </c>
      <c r="Y22" s="15">
        <f t="shared" si="12"/>
        <v>1.2000000000000002</v>
      </c>
      <c r="Z22" s="15">
        <f t="shared" si="15"/>
        <v>0.8</v>
      </c>
      <c r="AA22" s="15">
        <f t="shared" si="16"/>
        <v>1.6</v>
      </c>
      <c r="AB22" s="17">
        <f>V22+W22+X22</f>
        <v>4.4000000000000004</v>
      </c>
      <c r="AC22" s="17">
        <f t="shared" si="13"/>
        <v>5.0093333333333341</v>
      </c>
      <c r="AD22" s="17">
        <f t="shared" si="14"/>
        <v>4.3949906666666667</v>
      </c>
      <c r="AE22" s="17">
        <f>Y22+Z22+AA22</f>
        <v>3.6</v>
      </c>
      <c r="AF22" s="17">
        <f>(AG22+AH22+AI22)/3</f>
        <v>0.45043525204129836</v>
      </c>
      <c r="AG22" s="3">
        <f t="shared" si="7"/>
        <v>0.48923679060665348</v>
      </c>
      <c r="AH22" s="3">
        <f t="shared" si="8"/>
        <v>0.51724137931034497</v>
      </c>
      <c r="AI22" s="3">
        <f t="shared" si="9"/>
        <v>0.34482758620689663</v>
      </c>
    </row>
    <row r="23" spans="1:35">
      <c r="A23" s="11">
        <v>160</v>
      </c>
      <c r="B23" s="11">
        <v>158</v>
      </c>
      <c r="C23" s="11">
        <v>159</v>
      </c>
      <c r="D23" s="11">
        <v>7.0000000000000007E-2</v>
      </c>
      <c r="E23" s="11">
        <v>0.04</v>
      </c>
      <c r="F23" s="11">
        <v>7.0000000000000007E-2</v>
      </c>
      <c r="G23" s="11">
        <v>6</v>
      </c>
      <c r="H23" s="11">
        <v>3</v>
      </c>
      <c r="I23" s="11">
        <v>4</v>
      </c>
      <c r="J23" s="11">
        <v>2</v>
      </c>
      <c r="K23" s="11">
        <v>2</v>
      </c>
      <c r="L23" s="11">
        <v>5</v>
      </c>
      <c r="M23" s="19"/>
      <c r="N23" s="17">
        <v>160</v>
      </c>
      <c r="O23" s="17">
        <v>158</v>
      </c>
      <c r="P23" s="17">
        <v>159</v>
      </c>
      <c r="Q23" s="15">
        <f t="shared" si="10"/>
        <v>159</v>
      </c>
      <c r="R23" s="15">
        <f t="shared" si="0"/>
        <v>2.8000000000000004E-2</v>
      </c>
      <c r="S23" s="15">
        <f t="shared" si="1"/>
        <v>1.6E-2</v>
      </c>
      <c r="T23" s="15">
        <f t="shared" si="2"/>
        <v>2.8000000000000004E-2</v>
      </c>
      <c r="U23" s="15">
        <f t="shared" si="11"/>
        <v>2.4000000000000004E-2</v>
      </c>
      <c r="V23" s="15">
        <f t="shared" si="3"/>
        <v>2.4000000000000004</v>
      </c>
      <c r="W23" s="15">
        <f t="shared" si="4"/>
        <v>1.2000000000000002</v>
      </c>
      <c r="X23" s="15">
        <f t="shared" si="5"/>
        <v>1.6</v>
      </c>
      <c r="Y23" s="15">
        <f t="shared" si="12"/>
        <v>0.8</v>
      </c>
      <c r="Z23" s="15">
        <f t="shared" si="15"/>
        <v>0.8</v>
      </c>
      <c r="AA23" s="15">
        <f t="shared" si="16"/>
        <v>2</v>
      </c>
      <c r="AB23" s="17">
        <f>V23+W23+X23</f>
        <v>5.2000000000000011</v>
      </c>
      <c r="AC23" s="17">
        <f t="shared" si="13"/>
        <v>5.6160000000000023</v>
      </c>
      <c r="AD23" s="17">
        <f t="shared" si="14"/>
        <v>5.1943840000000012</v>
      </c>
      <c r="AE23" s="17">
        <f>Y23+Z23+AA23</f>
        <v>3.6</v>
      </c>
      <c r="AF23" s="17">
        <f>(AG23+AH23+AI23)/3</f>
        <v>0.45659562288413502</v>
      </c>
      <c r="AG23" s="3">
        <f t="shared" si="7"/>
        <v>0.5357142857142857</v>
      </c>
      <c r="AH23" s="3">
        <f t="shared" si="8"/>
        <v>0.47468354430379756</v>
      </c>
      <c r="AI23" s="3">
        <f t="shared" si="9"/>
        <v>0.35938903863432159</v>
      </c>
    </row>
    <row r="24" spans="1:35">
      <c r="A24" s="11">
        <v>178</v>
      </c>
      <c r="B24" s="11">
        <v>177</v>
      </c>
      <c r="C24" s="11">
        <v>176</v>
      </c>
      <c r="D24" s="11">
        <v>0.08</v>
      </c>
      <c r="E24" s="11">
        <v>0.05</v>
      </c>
      <c r="F24" s="11">
        <v>0.08</v>
      </c>
      <c r="G24" s="11">
        <v>7</v>
      </c>
      <c r="H24" s="11">
        <v>4</v>
      </c>
      <c r="I24" s="11">
        <v>4</v>
      </c>
      <c r="J24" s="11">
        <v>4</v>
      </c>
      <c r="K24" s="11">
        <v>3</v>
      </c>
      <c r="L24" s="11">
        <v>7</v>
      </c>
      <c r="M24" s="18"/>
      <c r="N24" s="17">
        <v>178</v>
      </c>
      <c r="O24" s="17">
        <v>177</v>
      </c>
      <c r="P24" s="17">
        <v>176</v>
      </c>
      <c r="Q24" s="15">
        <f t="shared" si="10"/>
        <v>177</v>
      </c>
      <c r="R24" s="15">
        <f t="shared" si="0"/>
        <v>3.2000000000000001E-2</v>
      </c>
      <c r="S24" s="15">
        <f t="shared" si="1"/>
        <v>2.0000000000000004E-2</v>
      </c>
      <c r="T24" s="15">
        <f t="shared" si="2"/>
        <v>3.2000000000000001E-2</v>
      </c>
      <c r="U24" s="15">
        <f t="shared" si="11"/>
        <v>2.8000000000000001E-2</v>
      </c>
      <c r="V24" s="15">
        <f t="shared" si="3"/>
        <v>2.8000000000000003</v>
      </c>
      <c r="W24" s="15">
        <f t="shared" si="4"/>
        <v>1.6</v>
      </c>
      <c r="X24" s="15">
        <f t="shared" si="5"/>
        <v>1.6</v>
      </c>
      <c r="Y24" s="15">
        <f t="shared" si="12"/>
        <v>1.6</v>
      </c>
      <c r="Z24" s="15">
        <f t="shared" si="15"/>
        <v>1.2000000000000002</v>
      </c>
      <c r="AA24" s="15">
        <f t="shared" si="16"/>
        <v>2.8000000000000003</v>
      </c>
      <c r="AB24" s="17">
        <f>V24+W24+X24</f>
        <v>6</v>
      </c>
      <c r="AC24" s="17">
        <f t="shared" si="13"/>
        <v>7.644000000000001</v>
      </c>
      <c r="AD24" s="17">
        <f t="shared" si="14"/>
        <v>5.992356</v>
      </c>
      <c r="AE24" s="17">
        <f>Y24+Z24+AA24</f>
        <v>5.6000000000000005</v>
      </c>
      <c r="AF24" s="17">
        <f>(AG24+AH24+AI24)/3</f>
        <v>0.40921378130957264</v>
      </c>
      <c r="AG24" s="3">
        <f t="shared" si="7"/>
        <v>0.49157303370786526</v>
      </c>
      <c r="AH24" s="3">
        <f t="shared" si="8"/>
        <v>0.45197740112994345</v>
      </c>
      <c r="AI24" s="3">
        <f t="shared" si="9"/>
        <v>0.28409090909090912</v>
      </c>
    </row>
    <row r="25" spans="1:35">
      <c r="A25" s="11">
        <v>191</v>
      </c>
      <c r="B25" s="11">
        <v>190</v>
      </c>
      <c r="C25" s="11">
        <v>189</v>
      </c>
      <c r="D25" s="11">
        <v>0.09</v>
      </c>
      <c r="E25" s="11">
        <v>0.05</v>
      </c>
      <c r="F25" s="11">
        <v>0.09</v>
      </c>
      <c r="G25" s="11">
        <v>8</v>
      </c>
      <c r="H25" s="11">
        <v>5</v>
      </c>
      <c r="I25" s="11">
        <v>5</v>
      </c>
      <c r="J25" s="11">
        <v>5</v>
      </c>
      <c r="K25" s="11">
        <v>3</v>
      </c>
      <c r="L25" s="11">
        <v>8</v>
      </c>
      <c r="M25" s="18"/>
      <c r="N25" s="17">
        <v>191</v>
      </c>
      <c r="O25" s="17">
        <v>190</v>
      </c>
      <c r="P25" s="17">
        <v>189</v>
      </c>
      <c r="Q25" s="15">
        <f t="shared" si="10"/>
        <v>190</v>
      </c>
      <c r="R25" s="15">
        <f t="shared" si="0"/>
        <v>3.5999999999999997E-2</v>
      </c>
      <c r="S25" s="15">
        <f t="shared" si="1"/>
        <v>2.0000000000000004E-2</v>
      </c>
      <c r="T25" s="15">
        <f t="shared" si="2"/>
        <v>3.5999999999999997E-2</v>
      </c>
      <c r="U25" s="15">
        <f t="shared" si="11"/>
        <v>3.0666666666666665E-2</v>
      </c>
      <c r="V25" s="15">
        <f t="shared" si="3"/>
        <v>3.2</v>
      </c>
      <c r="W25" s="15">
        <f t="shared" si="4"/>
        <v>2</v>
      </c>
      <c r="X25" s="15">
        <f t="shared" si="5"/>
        <v>2</v>
      </c>
      <c r="Y25" s="15">
        <f t="shared" si="12"/>
        <v>2</v>
      </c>
      <c r="Z25" s="15">
        <f t="shared" si="15"/>
        <v>1.2000000000000002</v>
      </c>
      <c r="AA25" s="15">
        <f t="shared" si="16"/>
        <v>3.2</v>
      </c>
      <c r="AB25" s="17">
        <f>V25+W25+X25</f>
        <v>7.2</v>
      </c>
      <c r="AC25" s="17">
        <f t="shared" si="13"/>
        <v>9.1693333333333324</v>
      </c>
      <c r="AD25" s="17">
        <f t="shared" si="14"/>
        <v>7.1908306666666668</v>
      </c>
      <c r="AE25" s="17">
        <f>Y25+Z25+AA25</f>
        <v>6.4</v>
      </c>
      <c r="AF25" s="17">
        <f>(AG25+AH25+AI25)/3</f>
        <v>0.42854912689475827</v>
      </c>
      <c r="AG25" s="3">
        <f t="shared" si="7"/>
        <v>0.46538685282140785</v>
      </c>
      <c r="AH25" s="3">
        <f t="shared" si="8"/>
        <v>0.52631578947368407</v>
      </c>
      <c r="AI25" s="3">
        <f t="shared" si="9"/>
        <v>0.29394473838918284</v>
      </c>
    </row>
    <row r="26" spans="1:35">
      <c r="A26" s="11">
        <v>206</v>
      </c>
      <c r="B26" s="11">
        <v>205</v>
      </c>
      <c r="C26" s="11">
        <v>205</v>
      </c>
      <c r="D26" s="11">
        <v>0.1</v>
      </c>
      <c r="E26" s="11">
        <v>0.06</v>
      </c>
      <c r="F26" s="11">
        <v>0.1</v>
      </c>
      <c r="G26" s="11">
        <v>10</v>
      </c>
      <c r="H26" s="11">
        <v>5</v>
      </c>
      <c r="I26" s="11">
        <v>6</v>
      </c>
      <c r="J26" s="11">
        <v>7</v>
      </c>
      <c r="K26" s="11">
        <v>5</v>
      </c>
      <c r="L26" s="11">
        <v>10</v>
      </c>
      <c r="M26" s="18"/>
      <c r="N26" s="17">
        <v>206</v>
      </c>
      <c r="O26" s="17">
        <v>205</v>
      </c>
      <c r="P26" s="17">
        <v>205</v>
      </c>
      <c r="Q26" s="15">
        <f t="shared" si="10"/>
        <v>205.33333333333334</v>
      </c>
      <c r="R26" s="15">
        <f t="shared" si="0"/>
        <v>4.0000000000000008E-2</v>
      </c>
      <c r="S26" s="15">
        <f t="shared" si="1"/>
        <v>2.4E-2</v>
      </c>
      <c r="T26" s="15">
        <f t="shared" si="2"/>
        <v>4.0000000000000008E-2</v>
      </c>
      <c r="U26" s="15">
        <f t="shared" si="11"/>
        <v>3.4666666666666672E-2</v>
      </c>
      <c r="V26" s="15">
        <f t="shared" si="3"/>
        <v>4</v>
      </c>
      <c r="W26" s="15">
        <f t="shared" si="4"/>
        <v>2</v>
      </c>
      <c r="X26" s="15">
        <f t="shared" si="5"/>
        <v>2.4000000000000004</v>
      </c>
      <c r="Y26" s="15">
        <f t="shared" si="12"/>
        <v>2.8000000000000003</v>
      </c>
      <c r="Z26" s="15">
        <f t="shared" si="15"/>
        <v>2</v>
      </c>
      <c r="AA26" s="15">
        <f t="shared" si="16"/>
        <v>4</v>
      </c>
      <c r="AB26" s="17">
        <f>V26+W26+X26</f>
        <v>8.4</v>
      </c>
      <c r="AC26" s="17">
        <f t="shared" si="13"/>
        <v>11.717333333333338</v>
      </c>
      <c r="AD26" s="17">
        <f t="shared" si="14"/>
        <v>8.388282666666667</v>
      </c>
      <c r="AE26" s="17">
        <f>Y26+Z26+AA26</f>
        <v>8.8000000000000007</v>
      </c>
      <c r="AF26" s="17">
        <f>(AG26+AH26+AI26)/3</f>
        <v>0.39487462835793402</v>
      </c>
      <c r="AG26" s="3">
        <f t="shared" si="7"/>
        <v>0.48543689320388339</v>
      </c>
      <c r="AH26" s="3">
        <f t="shared" si="8"/>
        <v>0.4065040650406504</v>
      </c>
      <c r="AI26" s="3">
        <f t="shared" si="9"/>
        <v>0.29268292682926828</v>
      </c>
    </row>
    <row r="27" spans="1:35">
      <c r="A27" s="11">
        <v>220</v>
      </c>
      <c r="B27" s="11">
        <v>219</v>
      </c>
      <c r="C27" s="11">
        <v>218</v>
      </c>
      <c r="D27" s="11">
        <v>0.11</v>
      </c>
      <c r="E27" s="11">
        <v>0.06</v>
      </c>
      <c r="F27" s="11">
        <v>0.11</v>
      </c>
      <c r="G27" s="11">
        <v>11</v>
      </c>
      <c r="H27" s="11">
        <v>6</v>
      </c>
      <c r="I27" s="11">
        <v>6</v>
      </c>
      <c r="J27" s="11">
        <v>9</v>
      </c>
      <c r="K27" s="11">
        <v>5</v>
      </c>
      <c r="L27" s="11">
        <v>12</v>
      </c>
      <c r="M27" s="18"/>
      <c r="N27" s="17">
        <v>220</v>
      </c>
      <c r="O27" s="17">
        <v>219</v>
      </c>
      <c r="P27" s="17">
        <v>218</v>
      </c>
      <c r="Q27" s="15">
        <f t="shared" si="10"/>
        <v>219</v>
      </c>
      <c r="R27" s="15">
        <f t="shared" si="0"/>
        <v>4.4000000000000004E-2</v>
      </c>
      <c r="S27" s="15">
        <f t="shared" si="1"/>
        <v>2.4E-2</v>
      </c>
      <c r="T27" s="15">
        <f t="shared" si="2"/>
        <v>4.4000000000000004E-2</v>
      </c>
      <c r="U27" s="15">
        <f t="shared" si="11"/>
        <v>3.7333333333333336E-2</v>
      </c>
      <c r="V27" s="15">
        <f t="shared" si="3"/>
        <v>4.4000000000000004</v>
      </c>
      <c r="W27" s="15">
        <f t="shared" si="4"/>
        <v>2.4000000000000004</v>
      </c>
      <c r="X27" s="15">
        <f t="shared" si="5"/>
        <v>2.4000000000000004</v>
      </c>
      <c r="Y27" s="15">
        <f t="shared" si="12"/>
        <v>3.6</v>
      </c>
      <c r="Z27" s="15">
        <f t="shared" si="15"/>
        <v>2</v>
      </c>
      <c r="AA27" s="15">
        <f t="shared" si="16"/>
        <v>4.8000000000000007</v>
      </c>
      <c r="AB27" s="17">
        <f>V27+W27+X27</f>
        <v>9.2000000000000011</v>
      </c>
      <c r="AC27" s="17">
        <f t="shared" si="13"/>
        <v>13.589333333333336</v>
      </c>
      <c r="AD27" s="17">
        <f t="shared" si="14"/>
        <v>9.1864106666666672</v>
      </c>
      <c r="AE27" s="17">
        <f>Y27+Z27+AA27</f>
        <v>10.4</v>
      </c>
      <c r="AF27" s="17">
        <f>(AG27+AH27+AI27)/3</f>
        <v>0.38712498873363521</v>
      </c>
      <c r="AG27" s="3">
        <f t="shared" si="7"/>
        <v>0.45454545454545453</v>
      </c>
      <c r="AH27" s="3">
        <f t="shared" si="8"/>
        <v>0.45662100456621008</v>
      </c>
      <c r="AI27" s="3">
        <f t="shared" si="9"/>
        <v>0.25020850708924108</v>
      </c>
    </row>
    <row r="28" spans="1:35">
      <c r="A28" s="11">
        <v>231</v>
      </c>
      <c r="B28" s="11">
        <v>230</v>
      </c>
      <c r="C28" s="11">
        <v>229</v>
      </c>
      <c r="D28" s="11">
        <v>0.12</v>
      </c>
      <c r="E28" s="11">
        <v>7.0000000000000007E-2</v>
      </c>
      <c r="F28" s="11">
        <v>0.12</v>
      </c>
      <c r="G28" s="11">
        <v>12</v>
      </c>
      <c r="H28" s="11">
        <v>6</v>
      </c>
      <c r="I28" s="11">
        <v>7</v>
      </c>
      <c r="J28" s="11">
        <v>10</v>
      </c>
      <c r="K28" s="11">
        <v>7</v>
      </c>
      <c r="L28" s="11">
        <v>14</v>
      </c>
      <c r="M28" s="18"/>
      <c r="N28" s="17">
        <v>231</v>
      </c>
      <c r="O28" s="17">
        <v>230</v>
      </c>
      <c r="P28" s="17">
        <v>229</v>
      </c>
      <c r="Q28" s="27">
        <f t="shared" si="10"/>
        <v>230</v>
      </c>
      <c r="R28" s="27">
        <f t="shared" si="0"/>
        <v>4.8000000000000001E-2</v>
      </c>
      <c r="S28" s="27">
        <f t="shared" si="1"/>
        <v>2.8000000000000004E-2</v>
      </c>
      <c r="T28" s="27">
        <f t="shared" si="2"/>
        <v>4.8000000000000001E-2</v>
      </c>
      <c r="U28" s="27">
        <f t="shared" si="11"/>
        <v>4.133333333333334E-2</v>
      </c>
      <c r="V28" s="27">
        <f t="shared" si="3"/>
        <v>4.8000000000000007</v>
      </c>
      <c r="W28" s="27">
        <f t="shared" si="4"/>
        <v>2.4000000000000004</v>
      </c>
      <c r="X28" s="27">
        <f t="shared" si="5"/>
        <v>2.8000000000000003</v>
      </c>
      <c r="Y28" s="27">
        <f t="shared" si="12"/>
        <v>4</v>
      </c>
      <c r="Z28" s="27">
        <f t="shared" si="15"/>
        <v>2.8000000000000003</v>
      </c>
      <c r="AA28" s="27">
        <f t="shared" si="16"/>
        <v>5.6000000000000005</v>
      </c>
      <c r="AB28" s="28">
        <f>V28+W28+X28</f>
        <v>10.000000000000002</v>
      </c>
      <c r="AC28" s="28">
        <f t="shared" si="13"/>
        <v>16.657333333333337</v>
      </c>
      <c r="AD28" s="28">
        <f t="shared" si="14"/>
        <v>9.9833426666666689</v>
      </c>
      <c r="AE28" s="28">
        <f>Y28+Z28+AA28</f>
        <v>12.400000000000002</v>
      </c>
      <c r="AF28" s="28">
        <f>(AG28+AH28+AI28)/3</f>
        <v>0.35343398453328206</v>
      </c>
      <c r="AG28" s="29">
        <f t="shared" si="7"/>
        <v>0.43290043290043295</v>
      </c>
      <c r="AH28" s="29">
        <f t="shared" si="8"/>
        <v>0.37267080745341613</v>
      </c>
      <c r="AI28" s="29">
        <f t="shared" si="9"/>
        <v>0.25473071324599711</v>
      </c>
    </row>
    <row r="29" spans="1:35">
      <c r="A29" s="11">
        <v>243</v>
      </c>
      <c r="B29" s="11">
        <v>242</v>
      </c>
      <c r="C29" s="11">
        <v>241</v>
      </c>
      <c r="D29" s="11">
        <v>0.13</v>
      </c>
      <c r="E29" s="11">
        <v>0.08</v>
      </c>
      <c r="F29" s="11">
        <v>0.13</v>
      </c>
      <c r="G29" s="11">
        <v>14</v>
      </c>
      <c r="H29" s="11">
        <v>7</v>
      </c>
      <c r="I29" s="11">
        <v>7</v>
      </c>
      <c r="J29" s="11">
        <v>12</v>
      </c>
      <c r="K29" s="11">
        <v>9</v>
      </c>
      <c r="L29" s="11">
        <v>17</v>
      </c>
      <c r="M29" s="18"/>
      <c r="N29" s="17">
        <v>243</v>
      </c>
      <c r="O29" s="17">
        <v>242</v>
      </c>
      <c r="P29" s="17">
        <v>241</v>
      </c>
      <c r="Q29" s="15">
        <f t="shared" si="10"/>
        <v>242</v>
      </c>
      <c r="R29" s="15">
        <f t="shared" si="0"/>
        <v>5.2000000000000005E-2</v>
      </c>
      <c r="S29" s="15">
        <f t="shared" si="1"/>
        <v>3.2000000000000001E-2</v>
      </c>
      <c r="T29" s="15">
        <f t="shared" si="2"/>
        <v>5.2000000000000005E-2</v>
      </c>
      <c r="U29" s="15">
        <f t="shared" si="11"/>
        <v>4.5333333333333337E-2</v>
      </c>
      <c r="V29" s="15">
        <f t="shared" si="3"/>
        <v>5.6000000000000005</v>
      </c>
      <c r="W29" s="15">
        <f t="shared" si="4"/>
        <v>2.8000000000000003</v>
      </c>
      <c r="X29" s="15">
        <f t="shared" si="5"/>
        <v>2.8000000000000003</v>
      </c>
      <c r="Y29" s="15">
        <f t="shared" si="12"/>
        <v>4.8000000000000007</v>
      </c>
      <c r="Z29" s="15">
        <f t="shared" si="15"/>
        <v>3.6</v>
      </c>
      <c r="AA29" s="15">
        <f t="shared" si="16"/>
        <v>6.8000000000000007</v>
      </c>
      <c r="AB29" s="17">
        <f>V29+W29+X29</f>
        <v>11.200000000000001</v>
      </c>
      <c r="AC29" s="17">
        <f t="shared" si="13"/>
        <v>20.037333333333336</v>
      </c>
      <c r="AD29" s="17">
        <f t="shared" si="14"/>
        <v>11.179962666666668</v>
      </c>
      <c r="AE29" s="17">
        <f>Y29+Z29+AA29</f>
        <v>15.200000000000001</v>
      </c>
      <c r="AF29" s="17">
        <f>(AG29+AH29+AI29)/3</f>
        <v>0.34272549771592759</v>
      </c>
      <c r="AG29" s="3">
        <f t="shared" si="7"/>
        <v>0.44317822095599874</v>
      </c>
      <c r="AH29" s="3">
        <f t="shared" si="8"/>
        <v>0.36157024793388437</v>
      </c>
      <c r="AI29" s="3">
        <f t="shared" si="9"/>
        <v>0.22342802425789976</v>
      </c>
    </row>
    <row r="30" spans="1:35">
      <c r="A30" s="11">
        <v>254</v>
      </c>
      <c r="B30" s="11">
        <v>253</v>
      </c>
      <c r="C30" s="11">
        <v>252</v>
      </c>
      <c r="D30" s="11">
        <v>0.14000000000000001</v>
      </c>
      <c r="E30" s="11">
        <v>0.09</v>
      </c>
      <c r="F30" s="11">
        <v>0.14000000000000001</v>
      </c>
      <c r="G30" s="11">
        <v>15</v>
      </c>
      <c r="H30" s="11">
        <v>8</v>
      </c>
      <c r="I30" s="11">
        <v>8</v>
      </c>
      <c r="J30" s="11">
        <v>14</v>
      </c>
      <c r="K30" s="11">
        <v>11</v>
      </c>
      <c r="L30" s="11">
        <v>19</v>
      </c>
      <c r="M30" s="18"/>
      <c r="N30" s="17">
        <v>254</v>
      </c>
      <c r="O30" s="17">
        <v>253</v>
      </c>
      <c r="P30" s="17">
        <v>252</v>
      </c>
      <c r="Q30" s="15">
        <f t="shared" si="10"/>
        <v>253</v>
      </c>
      <c r="R30" s="15">
        <f t="shared" si="0"/>
        <v>5.6000000000000008E-2</v>
      </c>
      <c r="S30" s="15">
        <f t="shared" si="1"/>
        <v>3.5999999999999997E-2</v>
      </c>
      <c r="T30" s="15">
        <f t="shared" si="2"/>
        <v>5.6000000000000008E-2</v>
      </c>
      <c r="U30" s="15">
        <f t="shared" si="11"/>
        <v>4.933333333333334E-2</v>
      </c>
      <c r="V30" s="15">
        <f t="shared" si="3"/>
        <v>6</v>
      </c>
      <c r="W30" s="15">
        <f t="shared" si="4"/>
        <v>3.2</v>
      </c>
      <c r="X30" s="15">
        <f t="shared" si="5"/>
        <v>3.2</v>
      </c>
      <c r="Y30" s="15">
        <f t="shared" si="12"/>
        <v>5.6000000000000005</v>
      </c>
      <c r="Z30" s="15">
        <f t="shared" si="15"/>
        <v>4.4000000000000004</v>
      </c>
      <c r="AA30" s="15">
        <f t="shared" si="16"/>
        <v>7.6000000000000005</v>
      </c>
      <c r="AB30" s="17">
        <f>V30+W30+X30</f>
        <v>12.399999999999999</v>
      </c>
      <c r="AC30" s="17">
        <f t="shared" si="13"/>
        <v>23.72933333333334</v>
      </c>
      <c r="AD30" s="17">
        <f t="shared" si="14"/>
        <v>12.376270666666665</v>
      </c>
      <c r="AE30" s="17">
        <f>Y30+Z30+AA30</f>
        <v>17.600000000000001</v>
      </c>
      <c r="AF30" s="17">
        <f>(AG30+AH30+AI30)/3</f>
        <v>0.33330637453491657</v>
      </c>
      <c r="AG30" s="3">
        <f t="shared" si="7"/>
        <v>0.42182227221597296</v>
      </c>
      <c r="AH30" s="3">
        <f t="shared" si="8"/>
        <v>0.35133948177426444</v>
      </c>
      <c r="AI30" s="3">
        <f t="shared" si="9"/>
        <v>0.22675736961451246</v>
      </c>
    </row>
    <row r="31" spans="1:35">
      <c r="A31" s="11">
        <v>263</v>
      </c>
      <c r="B31" s="11">
        <v>261</v>
      </c>
      <c r="C31" s="11">
        <v>260</v>
      </c>
      <c r="D31" s="11">
        <v>0.15</v>
      </c>
      <c r="E31" s="11">
        <v>0.1</v>
      </c>
      <c r="F31" s="11">
        <v>0.15</v>
      </c>
      <c r="G31" s="11">
        <v>17</v>
      </c>
      <c r="H31" s="11">
        <v>8</v>
      </c>
      <c r="I31" s="11">
        <v>8</v>
      </c>
      <c r="J31" s="11">
        <v>16</v>
      </c>
      <c r="K31" s="11">
        <v>13</v>
      </c>
      <c r="L31" s="11">
        <v>23</v>
      </c>
      <c r="M31" s="18"/>
      <c r="N31" s="17">
        <v>263</v>
      </c>
      <c r="O31" s="17">
        <v>261</v>
      </c>
      <c r="P31" s="17">
        <v>260</v>
      </c>
      <c r="Q31" s="15">
        <f t="shared" si="10"/>
        <v>261.33333333333331</v>
      </c>
      <c r="R31" s="15">
        <f t="shared" si="0"/>
        <v>0.06</v>
      </c>
      <c r="S31" s="15">
        <f t="shared" si="1"/>
        <v>4.0000000000000008E-2</v>
      </c>
      <c r="T31" s="15">
        <f t="shared" si="2"/>
        <v>0.06</v>
      </c>
      <c r="U31" s="15">
        <f t="shared" si="11"/>
        <v>5.3333333333333337E-2</v>
      </c>
      <c r="V31" s="15">
        <f t="shared" si="3"/>
        <v>6.8000000000000007</v>
      </c>
      <c r="W31" s="15">
        <f t="shared" si="4"/>
        <v>3.2</v>
      </c>
      <c r="X31" s="15">
        <f t="shared" si="5"/>
        <v>3.2</v>
      </c>
      <c r="Y31" s="15">
        <f t="shared" si="12"/>
        <v>6.4</v>
      </c>
      <c r="Z31" s="15">
        <f t="shared" si="15"/>
        <v>5.2</v>
      </c>
      <c r="AA31" s="15">
        <f t="shared" si="16"/>
        <v>9.2000000000000011</v>
      </c>
      <c r="AB31" s="17">
        <f>V31+W31+X31</f>
        <v>13.2</v>
      </c>
      <c r="AC31" s="17">
        <f t="shared" si="13"/>
        <v>27.733333333333338</v>
      </c>
      <c r="AD31" s="17">
        <f t="shared" si="14"/>
        <v>13.172266666666665</v>
      </c>
      <c r="AE31" s="17">
        <f>Y31+Z31+AA31</f>
        <v>20.800000000000004</v>
      </c>
      <c r="AF31" s="17">
        <f>(AG31+AH31+AI31)/3</f>
        <v>0.31418894562987915</v>
      </c>
      <c r="AG31" s="3">
        <f t="shared" si="7"/>
        <v>0.43092522179974657</v>
      </c>
      <c r="AH31" s="3">
        <f t="shared" si="8"/>
        <v>0.3065134099616858</v>
      </c>
      <c r="AI31" s="3">
        <f t="shared" si="9"/>
        <v>0.20512820512820515</v>
      </c>
    </row>
    <row r="32" spans="1:35">
      <c r="A32" s="11">
        <v>271</v>
      </c>
      <c r="B32" s="11">
        <v>270</v>
      </c>
      <c r="C32" s="11">
        <v>269</v>
      </c>
      <c r="D32" s="11">
        <v>0.17</v>
      </c>
      <c r="E32" s="11">
        <v>0.1</v>
      </c>
      <c r="F32" s="11">
        <v>0.17</v>
      </c>
      <c r="G32" s="11">
        <v>18</v>
      </c>
      <c r="H32" s="11">
        <v>9</v>
      </c>
      <c r="I32" s="11">
        <v>8</v>
      </c>
      <c r="J32" s="11">
        <v>20</v>
      </c>
      <c r="K32" s="11">
        <v>13</v>
      </c>
      <c r="L32" s="11">
        <v>25</v>
      </c>
      <c r="M32" s="18"/>
      <c r="N32" s="17">
        <v>271</v>
      </c>
      <c r="O32" s="17">
        <v>270</v>
      </c>
      <c r="P32" s="17">
        <v>269</v>
      </c>
      <c r="Q32" s="15">
        <f t="shared" si="10"/>
        <v>270</v>
      </c>
      <c r="R32" s="15">
        <f t="shared" si="0"/>
        <v>6.8000000000000005E-2</v>
      </c>
      <c r="S32" s="15">
        <f t="shared" si="1"/>
        <v>4.0000000000000008E-2</v>
      </c>
      <c r="T32" s="15">
        <f t="shared" si="2"/>
        <v>6.8000000000000005E-2</v>
      </c>
      <c r="U32" s="15">
        <f t="shared" si="11"/>
        <v>5.8666666666666673E-2</v>
      </c>
      <c r="V32" s="15">
        <f t="shared" si="3"/>
        <v>7.2</v>
      </c>
      <c r="W32" s="15">
        <f t="shared" si="4"/>
        <v>3.6</v>
      </c>
      <c r="X32" s="15">
        <f t="shared" si="5"/>
        <v>3.2</v>
      </c>
      <c r="Y32" s="15">
        <f t="shared" si="12"/>
        <v>8</v>
      </c>
      <c r="Z32" s="15">
        <f t="shared" si="15"/>
        <v>5.2</v>
      </c>
      <c r="AA32" s="15">
        <f t="shared" si="16"/>
        <v>10</v>
      </c>
      <c r="AB32" s="17">
        <f>V32+W32+X32</f>
        <v>14</v>
      </c>
      <c r="AC32" s="17">
        <f t="shared" si="13"/>
        <v>33.557333333333339</v>
      </c>
      <c r="AD32" s="17">
        <f t="shared" si="14"/>
        <v>13.966442666666667</v>
      </c>
      <c r="AE32" s="17">
        <f>Y32+Z32+AA32</f>
        <v>23.2</v>
      </c>
      <c r="AF32" s="17">
        <f>(AG32+AH32+AI32)/3</f>
        <v>0.29966099573525801</v>
      </c>
      <c r="AG32" s="3">
        <f t="shared" si="7"/>
        <v>0.39070978945083568</v>
      </c>
      <c r="AH32" s="3">
        <f t="shared" si="8"/>
        <v>0.33333333333333326</v>
      </c>
      <c r="AI32" s="3">
        <f t="shared" si="9"/>
        <v>0.17493986442160506</v>
      </c>
    </row>
    <row r="33" spans="1:35">
      <c r="A33" s="11">
        <v>271</v>
      </c>
      <c r="B33" s="11">
        <v>270</v>
      </c>
      <c r="C33" s="11">
        <v>269</v>
      </c>
      <c r="D33" s="11">
        <v>0.17</v>
      </c>
      <c r="E33" s="11">
        <v>0.1</v>
      </c>
      <c r="F33" s="11">
        <v>0.17</v>
      </c>
      <c r="G33" s="11">
        <v>18</v>
      </c>
      <c r="H33" s="11">
        <v>9</v>
      </c>
      <c r="I33" s="11">
        <v>9</v>
      </c>
      <c r="J33" s="11">
        <v>20</v>
      </c>
      <c r="K33" s="11">
        <v>13</v>
      </c>
      <c r="L33" s="11">
        <v>25</v>
      </c>
      <c r="M33" s="18"/>
      <c r="N33" s="17">
        <v>271</v>
      </c>
      <c r="O33" s="17">
        <v>270</v>
      </c>
      <c r="P33" s="17">
        <v>269</v>
      </c>
      <c r="Q33" s="15">
        <f t="shared" si="10"/>
        <v>270</v>
      </c>
      <c r="R33" s="15">
        <f t="shared" si="0"/>
        <v>6.8000000000000005E-2</v>
      </c>
      <c r="S33" s="15">
        <f t="shared" si="1"/>
        <v>4.0000000000000008E-2</v>
      </c>
      <c r="T33" s="15">
        <f t="shared" si="2"/>
        <v>6.8000000000000005E-2</v>
      </c>
      <c r="U33" s="15">
        <f t="shared" si="11"/>
        <v>5.8666666666666673E-2</v>
      </c>
      <c r="V33" s="15">
        <f t="shared" si="3"/>
        <v>7.2</v>
      </c>
      <c r="W33" s="15">
        <f t="shared" si="4"/>
        <v>3.6</v>
      </c>
      <c r="X33" s="15">
        <f t="shared" si="5"/>
        <v>3.6</v>
      </c>
      <c r="Y33" s="15">
        <f t="shared" si="12"/>
        <v>8</v>
      </c>
      <c r="Z33" s="15">
        <f t="shared" si="15"/>
        <v>5.2</v>
      </c>
      <c r="AA33" s="15">
        <f t="shared" si="16"/>
        <v>10</v>
      </c>
      <c r="AB33" s="17">
        <f>V33+W33+X33</f>
        <v>14.4</v>
      </c>
      <c r="AC33" s="17">
        <f t="shared" si="13"/>
        <v>33.557333333333339</v>
      </c>
      <c r="AD33" s="17">
        <f t="shared" si="14"/>
        <v>14.366442666666668</v>
      </c>
      <c r="AE33" s="17">
        <f>Y33+Z33+AA33</f>
        <v>23.2</v>
      </c>
      <c r="AF33" s="17">
        <f>(AG33+AH33+AI33)/3</f>
        <v>0.30695015675282489</v>
      </c>
      <c r="AG33" s="3">
        <f t="shared" si="7"/>
        <v>0.39070978945083568</v>
      </c>
      <c r="AH33" s="3">
        <f t="shared" si="8"/>
        <v>0.33333333333333326</v>
      </c>
      <c r="AI33" s="3">
        <f t="shared" si="9"/>
        <v>0.1968073474743057</v>
      </c>
    </row>
    <row r="34" spans="1:35">
      <c r="A34" s="21">
        <v>280</v>
      </c>
      <c r="B34" s="21">
        <v>279</v>
      </c>
      <c r="C34" s="21">
        <v>277</v>
      </c>
      <c r="D34" s="21">
        <v>0.18</v>
      </c>
      <c r="E34" s="21">
        <v>0.11</v>
      </c>
      <c r="F34" s="21">
        <v>0.19</v>
      </c>
      <c r="G34" s="21">
        <v>20</v>
      </c>
      <c r="H34" s="21">
        <v>10</v>
      </c>
      <c r="I34" s="21">
        <v>9</v>
      </c>
      <c r="J34" s="21">
        <v>21</v>
      </c>
      <c r="K34" s="21">
        <v>17</v>
      </c>
      <c r="L34" s="21">
        <v>29</v>
      </c>
      <c r="M34" s="22"/>
      <c r="N34" s="21">
        <v>280</v>
      </c>
      <c r="O34" s="21">
        <v>279</v>
      </c>
      <c r="P34" s="21">
        <v>277</v>
      </c>
      <c r="Q34" s="23">
        <f t="shared" si="10"/>
        <v>278.66666666666669</v>
      </c>
      <c r="R34" s="26">
        <f t="shared" si="0"/>
        <v>7.1999999999999995E-2</v>
      </c>
      <c r="S34" s="26">
        <f t="shared" si="1"/>
        <v>4.4000000000000004E-2</v>
      </c>
      <c r="T34" s="26">
        <f t="shared" si="2"/>
        <v>7.6000000000000012E-2</v>
      </c>
      <c r="U34" s="25">
        <f t="shared" si="11"/>
        <v>6.4000000000000001E-2</v>
      </c>
      <c r="V34" s="23">
        <f t="shared" si="3"/>
        <v>8</v>
      </c>
      <c r="W34" s="23">
        <f t="shared" si="4"/>
        <v>4</v>
      </c>
      <c r="X34" s="23">
        <f t="shared" si="5"/>
        <v>3.6</v>
      </c>
      <c r="Y34" s="23">
        <f t="shared" si="12"/>
        <v>8.4</v>
      </c>
      <c r="Z34" s="23">
        <f t="shared" si="15"/>
        <v>6.8000000000000007</v>
      </c>
      <c r="AA34" s="23">
        <f t="shared" si="16"/>
        <v>11.600000000000001</v>
      </c>
      <c r="AB34" s="21">
        <f>V34+W34+X34</f>
        <v>15.6</v>
      </c>
      <c r="AC34" s="21">
        <f>(3*3.25)*(10^3)*(U34)^2</f>
        <v>39.936</v>
      </c>
      <c r="AD34" s="21">
        <f t="shared" si="14"/>
        <v>15.560063999999999</v>
      </c>
      <c r="AE34" s="21">
        <f>Y34+Z34+AA34</f>
        <v>26.800000000000004</v>
      </c>
      <c r="AF34" s="21">
        <f>(AG34+AH34+AI34)/3</f>
        <v>0.2978898541652521</v>
      </c>
      <c r="AG34" s="24">
        <f>V34/(N34*R34)</f>
        <v>0.3968253968253968</v>
      </c>
      <c r="AH34" s="24">
        <f>W34/(O34*S34)</f>
        <v>0.32583903551645482</v>
      </c>
      <c r="AI34" s="24">
        <f t="shared" si="9"/>
        <v>0.17100513015390459</v>
      </c>
    </row>
    <row r="35" spans="1:35"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35" ht="18">
      <c r="A36" s="3" t="s">
        <v>20</v>
      </c>
      <c r="B36" s="3">
        <v>119</v>
      </c>
      <c r="D36" s="3" t="s">
        <v>3</v>
      </c>
      <c r="E36" s="3">
        <v>3.12</v>
      </c>
      <c r="G36" s="6"/>
      <c r="H36" s="6"/>
    </row>
    <row r="37" spans="1:35" ht="18">
      <c r="A37" s="3" t="s">
        <v>19</v>
      </c>
      <c r="B37" s="3">
        <v>72</v>
      </c>
      <c r="D37" s="3" t="s">
        <v>4</v>
      </c>
      <c r="E37" s="3">
        <v>3.35</v>
      </c>
      <c r="G37" s="6"/>
      <c r="H37" s="6"/>
    </row>
    <row r="38" spans="1:35">
      <c r="A38" s="3" t="s">
        <v>8</v>
      </c>
      <c r="B38" s="10">
        <f>B36/B37</f>
        <v>1.6527777777777777</v>
      </c>
      <c r="D38" s="3" t="s">
        <v>5</v>
      </c>
      <c r="E38" s="3">
        <v>3.28</v>
      </c>
      <c r="G38" s="6"/>
      <c r="H38" s="6"/>
    </row>
    <row r="39" spans="1:35">
      <c r="D39" s="4" t="s">
        <v>7</v>
      </c>
      <c r="E39" s="4">
        <v>1</v>
      </c>
      <c r="G39" s="6"/>
      <c r="H39" s="6"/>
    </row>
    <row r="40" spans="1:35">
      <c r="D40" s="3" t="s">
        <v>6</v>
      </c>
      <c r="E40" s="5">
        <f>(2/5)</f>
        <v>0.4</v>
      </c>
      <c r="G40" s="6"/>
      <c r="H40" s="6"/>
    </row>
    <row r="41" spans="1:35">
      <c r="G41" s="20"/>
      <c r="H41" s="20"/>
    </row>
    <row r="42" spans="1:35">
      <c r="D42" s="3" t="s">
        <v>9</v>
      </c>
      <c r="E42" s="3">
        <f>E36/1</f>
        <v>3.12</v>
      </c>
    </row>
    <row r="43" spans="1:35">
      <c r="D43" s="3" t="s">
        <v>10</v>
      </c>
      <c r="E43" s="3">
        <f t="shared" ref="E43:E44" si="17">E37/1</f>
        <v>3.35</v>
      </c>
    </row>
    <row r="44" spans="1:35">
      <c r="D44" s="3" t="s">
        <v>11</v>
      </c>
      <c r="E44" s="3">
        <f t="shared" si="17"/>
        <v>3.28</v>
      </c>
    </row>
    <row r="45" spans="1:35">
      <c r="A45" s="1"/>
      <c r="B45" s="2"/>
      <c r="D45" s="8" t="s">
        <v>12</v>
      </c>
      <c r="E45" s="7">
        <f>(E42+E43+E44)/3</f>
        <v>3.25</v>
      </c>
    </row>
    <row r="46" spans="1:35">
      <c r="A46" s="1"/>
      <c r="B46" s="2"/>
    </row>
    <row r="47" spans="1:35">
      <c r="A47" s="1"/>
      <c r="B47" s="2"/>
    </row>
    <row r="48" spans="1:35">
      <c r="A48" s="1"/>
      <c r="B48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trafo_tabulka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2016-03-04T10:57:00Z</dcterms:created>
  <dcterms:modified xsi:type="dcterms:W3CDTF">2016-03-09T16:29:34Z</dcterms:modified>
</cp:coreProperties>
</file>