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W5" i="1"/>
  <c r="W6"/>
  <c r="W7"/>
  <c r="W8"/>
  <c r="W9"/>
  <c r="W10"/>
  <c r="W11"/>
  <c r="W12"/>
  <c r="W13"/>
  <c r="W14"/>
  <c r="W15"/>
  <c r="W16"/>
  <c r="W17"/>
  <c r="W18"/>
  <c r="W19"/>
  <c r="W20"/>
  <c r="W21"/>
  <c r="W4"/>
  <c r="T5"/>
  <c r="T6"/>
  <c r="T7"/>
  <c r="T8"/>
  <c r="T9"/>
  <c r="T10"/>
  <c r="T11"/>
  <c r="T12"/>
  <c r="T13"/>
  <c r="T14"/>
  <c r="T15"/>
  <c r="T16"/>
  <c r="T17"/>
  <c r="T18"/>
  <c r="T19"/>
  <c r="T20"/>
  <c r="T21"/>
  <c r="T4"/>
  <c r="X8"/>
  <c r="X7"/>
  <c r="X6"/>
  <c r="X5"/>
  <c r="X4"/>
  <c r="U8"/>
  <c r="U7"/>
  <c r="U6"/>
  <c r="U5"/>
  <c r="U4"/>
  <c r="Q4"/>
  <c r="O4"/>
  <c r="M4"/>
</calcChain>
</file>

<file path=xl/sharedStrings.xml><?xml version="1.0" encoding="utf-8"?>
<sst xmlns="http://schemas.openxmlformats.org/spreadsheetml/2006/main" count="39" uniqueCount="21">
  <si>
    <t>KF 520</t>
  </si>
  <si>
    <t>Ugs* = 0 V</t>
  </si>
  <si>
    <t>Ugs* = 12 V</t>
  </si>
  <si>
    <t>Uds [V]</t>
  </si>
  <si>
    <t>Id (mA)</t>
  </si>
  <si>
    <t>BS 170</t>
  </si>
  <si>
    <t>Ugs* = 10 V</t>
  </si>
  <si>
    <t>Ugs* = 13 V</t>
  </si>
  <si>
    <t>Ugs* = 14 V</t>
  </si>
  <si>
    <t>Id (μA)</t>
  </si>
  <si>
    <t>Uds = 5 V</t>
  </si>
  <si>
    <t>Uds  = 10 V</t>
  </si>
  <si>
    <t>Ugs* [V]</t>
  </si>
  <si>
    <t>Ugs* = -6 V (-3,53 V)</t>
  </si>
  <si>
    <t>Ugs* = 6 V (3,53 V)</t>
  </si>
  <si>
    <t>Ugs* = 12 V (7,06 V)</t>
  </si>
  <si>
    <t>Ugs [V]</t>
  </si>
  <si>
    <r>
      <t>U</t>
    </r>
    <r>
      <rPr>
        <vertAlign val="subscript"/>
        <sz val="12"/>
        <color rgb="FF000000"/>
        <rFont val="Times New Roman"/>
        <family val="1"/>
        <charset val="238"/>
      </rPr>
      <t>GS</t>
    </r>
    <r>
      <rPr>
        <sz val="12"/>
        <color rgb="FF000000"/>
        <rFont val="Times New Roman"/>
        <family val="1"/>
        <charset val="238"/>
      </rPr>
      <t> [V]</t>
    </r>
  </si>
  <si>
    <r>
      <t>Y</t>
    </r>
    <r>
      <rPr>
        <vertAlign val="subscript"/>
        <sz val="12"/>
        <color rgb="FF000000"/>
        <rFont val="Times New Roman"/>
        <family val="1"/>
        <charset val="238"/>
      </rPr>
      <t>21</t>
    </r>
    <r>
      <rPr>
        <sz val="12"/>
        <color rgb="FF000000"/>
        <rFont val="Times New Roman"/>
        <family val="1"/>
        <charset val="238"/>
      </rPr>
      <t>[S]</t>
    </r>
  </si>
  <si>
    <r>
      <t>D</t>
    </r>
    <r>
      <rPr>
        <sz val="12"/>
        <color rgb="FF000000"/>
        <rFont val="Times New Roman"/>
        <family val="1"/>
        <charset val="238"/>
      </rPr>
      <t>I</t>
    </r>
    <r>
      <rPr>
        <vertAlign val="subscript"/>
        <sz val="12"/>
        <color rgb="FF000000"/>
        <rFont val="Times New Roman"/>
        <family val="1"/>
        <charset val="238"/>
      </rPr>
      <t xml:space="preserve">D </t>
    </r>
    <r>
      <rPr>
        <sz val="12"/>
        <color rgb="FF000000"/>
        <rFont val="Times New Roman"/>
        <family val="1"/>
        <charset val="238"/>
      </rPr>
      <t>[mA]</t>
    </r>
  </si>
  <si>
    <r>
      <t>D</t>
    </r>
    <r>
      <rPr>
        <sz val="12"/>
        <color rgb="FF000000"/>
        <rFont val="Times New Roman"/>
        <family val="1"/>
        <charset val="238"/>
      </rPr>
      <t>U</t>
    </r>
    <r>
      <rPr>
        <vertAlign val="subscript"/>
        <sz val="12"/>
        <color rgb="FF000000"/>
        <rFont val="Times New Roman"/>
        <family val="1"/>
        <charset val="238"/>
      </rPr>
      <t>GS</t>
    </r>
    <r>
      <rPr>
        <sz val="12"/>
        <color rgb="FF000000"/>
        <rFont val="Times New Roman"/>
        <family val="1"/>
        <charset val="238"/>
      </rPr>
      <t xml:space="preserve"> [V]</t>
    </r>
  </si>
</sst>
</file>

<file path=xl/styles.xml><?xml version="1.0" encoding="utf-8"?>
<styleSheet xmlns="http://schemas.openxmlformats.org/spreadsheetml/2006/main">
  <numFmts count="2">
    <numFmt numFmtId="164" formatCode="0.00;[Red]0.00"/>
    <numFmt numFmtId="165" formatCode="0.000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vertAlign val="subscript"/>
      <sz val="12"/>
      <color rgb="FF000000"/>
      <name val="Times New Roman"/>
      <family val="1"/>
      <charset val="238"/>
    </font>
    <font>
      <sz val="11"/>
      <color rgb="FF333333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8"/>
  <sheetViews>
    <sheetView tabSelected="1" workbookViewId="0">
      <selection activeCell="J25" sqref="J25:N28"/>
    </sheetView>
  </sheetViews>
  <sheetFormatPr defaultRowHeight="15"/>
  <sheetData>
    <row r="1" spans="1:24">
      <c r="A1" s="15" t="s">
        <v>0</v>
      </c>
      <c r="B1" s="16"/>
      <c r="C1" s="16"/>
      <c r="D1" s="16"/>
      <c r="E1" s="16"/>
      <c r="F1" s="16"/>
      <c r="G1" s="16"/>
      <c r="H1" s="17"/>
      <c r="J1" s="15" t="s">
        <v>5</v>
      </c>
      <c r="K1" s="16"/>
      <c r="L1" s="16"/>
      <c r="M1" s="16"/>
      <c r="N1" s="16"/>
      <c r="O1" s="16"/>
      <c r="P1" s="16"/>
      <c r="Q1" s="17"/>
      <c r="S1" s="19" t="s">
        <v>5</v>
      </c>
      <c r="T1" s="19"/>
      <c r="U1" s="19"/>
      <c r="V1" s="19"/>
    </row>
    <row r="2" spans="1:24">
      <c r="A2" s="14" t="s">
        <v>1</v>
      </c>
      <c r="B2" s="14"/>
      <c r="C2" s="14" t="s">
        <v>13</v>
      </c>
      <c r="D2" s="14"/>
      <c r="E2" s="14" t="s">
        <v>14</v>
      </c>
      <c r="F2" s="14"/>
      <c r="G2" s="14" t="s">
        <v>15</v>
      </c>
      <c r="H2" s="14"/>
      <c r="J2" s="14" t="s">
        <v>6</v>
      </c>
      <c r="K2" s="14"/>
      <c r="L2" s="14" t="s">
        <v>2</v>
      </c>
      <c r="M2" s="14"/>
      <c r="N2" s="14" t="s">
        <v>7</v>
      </c>
      <c r="O2" s="14"/>
      <c r="P2" s="14" t="s">
        <v>8</v>
      </c>
      <c r="Q2" s="14"/>
      <c r="S2" s="14" t="s">
        <v>10</v>
      </c>
      <c r="T2" s="14"/>
      <c r="U2" s="14"/>
      <c r="V2" s="14" t="s">
        <v>11</v>
      </c>
      <c r="W2" s="14"/>
      <c r="X2" s="14"/>
    </row>
    <row r="3" spans="1:24">
      <c r="A3" s="2" t="s">
        <v>3</v>
      </c>
      <c r="B3" s="2" t="s">
        <v>4</v>
      </c>
      <c r="C3" s="2" t="s">
        <v>3</v>
      </c>
      <c r="D3" s="2" t="s">
        <v>4</v>
      </c>
      <c r="E3" s="2" t="s">
        <v>3</v>
      </c>
      <c r="F3" s="2" t="s">
        <v>4</v>
      </c>
      <c r="G3" s="2" t="s">
        <v>3</v>
      </c>
      <c r="H3" s="2" t="s">
        <v>4</v>
      </c>
      <c r="J3" s="2" t="s">
        <v>3</v>
      </c>
      <c r="K3" s="9" t="s">
        <v>9</v>
      </c>
      <c r="L3" s="2" t="s">
        <v>3</v>
      </c>
      <c r="M3" s="2" t="s">
        <v>4</v>
      </c>
      <c r="N3" s="2" t="s">
        <v>3</v>
      </c>
      <c r="O3" s="2" t="s">
        <v>9</v>
      </c>
      <c r="P3" s="2" t="s">
        <v>3</v>
      </c>
      <c r="Q3" s="2" t="s">
        <v>4</v>
      </c>
      <c r="S3" s="13" t="s">
        <v>12</v>
      </c>
      <c r="T3" s="18" t="s">
        <v>16</v>
      </c>
      <c r="U3" s="13" t="s">
        <v>4</v>
      </c>
      <c r="V3" s="13" t="s">
        <v>12</v>
      </c>
      <c r="W3" s="18" t="s">
        <v>16</v>
      </c>
      <c r="X3" s="13" t="s">
        <v>4</v>
      </c>
    </row>
    <row r="4" spans="1:24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J4" s="3">
        <v>0</v>
      </c>
      <c r="K4" s="10">
        <v>-1</v>
      </c>
      <c r="L4" s="3">
        <v>0</v>
      </c>
      <c r="M4" s="12">
        <f>-2.9*10^-3</f>
        <v>-2.8999999999999998E-3</v>
      </c>
      <c r="N4" s="4">
        <v>0</v>
      </c>
      <c r="O4" s="5">
        <f>-3*10^-3</f>
        <v>-3.0000000000000001E-3</v>
      </c>
      <c r="P4" s="4">
        <v>0</v>
      </c>
      <c r="Q4" s="5">
        <f>-3*10^-3</f>
        <v>-3.0000000000000001E-3</v>
      </c>
      <c r="S4" s="20">
        <v>10</v>
      </c>
      <c r="T4" s="6">
        <f>S4*(10/(10+47))</f>
        <v>1.7543859649122806</v>
      </c>
      <c r="U4" s="20">
        <f>8.2*10^-3</f>
        <v>8.199999999999999E-3</v>
      </c>
      <c r="V4" s="20">
        <v>10</v>
      </c>
      <c r="W4" s="6">
        <f>V4*(10/(10+47))</f>
        <v>1.7543859649122806</v>
      </c>
      <c r="X4" s="6">
        <f>8.6*10^-3</f>
        <v>8.6E-3</v>
      </c>
    </row>
    <row r="5" spans="1:24">
      <c r="A5" s="6">
        <v>0.19</v>
      </c>
      <c r="B5" s="6">
        <v>0.16</v>
      </c>
      <c r="C5" s="6">
        <v>0.24</v>
      </c>
      <c r="D5" s="6">
        <v>0.13</v>
      </c>
      <c r="E5" s="6">
        <v>0.32</v>
      </c>
      <c r="F5" s="6">
        <v>0.34</v>
      </c>
      <c r="G5" s="6">
        <v>0.5</v>
      </c>
      <c r="H5" s="6">
        <v>0.64</v>
      </c>
      <c r="J5" s="3">
        <v>0.1</v>
      </c>
      <c r="K5" s="11">
        <v>6.6</v>
      </c>
      <c r="L5" s="3">
        <v>0.05</v>
      </c>
      <c r="M5" s="11">
        <v>0.39</v>
      </c>
      <c r="N5" s="4">
        <v>0.02</v>
      </c>
      <c r="O5" s="4">
        <v>1.1100000000000001</v>
      </c>
      <c r="P5" s="4">
        <v>0.02</v>
      </c>
      <c r="Q5" s="4">
        <v>1.9</v>
      </c>
      <c r="S5" s="20">
        <v>10.199999999999999</v>
      </c>
      <c r="T5" s="6">
        <f t="shared" ref="T5:T21" si="0">S5*(10/(10+47))</f>
        <v>1.7894736842105261</v>
      </c>
      <c r="U5" s="6">
        <f>12*10^-3</f>
        <v>1.2E-2</v>
      </c>
      <c r="V5" s="20">
        <v>10.199999999999999</v>
      </c>
      <c r="W5" s="6">
        <f t="shared" ref="W5:W21" si="1">V5*(10/(10+47))</f>
        <v>1.7894736842105261</v>
      </c>
      <c r="X5" s="6">
        <f>14.1*10^-3</f>
        <v>1.41E-2</v>
      </c>
    </row>
    <row r="6" spans="1:24">
      <c r="A6" s="6">
        <v>0.37</v>
      </c>
      <c r="B6" s="6">
        <v>0.28999999999999998</v>
      </c>
      <c r="C6" s="6">
        <v>0.49</v>
      </c>
      <c r="D6" s="6">
        <v>0.25</v>
      </c>
      <c r="E6" s="6">
        <v>0.63</v>
      </c>
      <c r="F6" s="6">
        <v>0.63</v>
      </c>
      <c r="G6" s="6">
        <v>1</v>
      </c>
      <c r="H6" s="6">
        <v>1.17</v>
      </c>
      <c r="J6" s="3">
        <v>0.17</v>
      </c>
      <c r="K6" s="11">
        <v>6.9</v>
      </c>
      <c r="L6" s="3">
        <v>0.1</v>
      </c>
      <c r="M6" s="11">
        <v>0.48</v>
      </c>
      <c r="N6" s="4">
        <v>7.0000000000000007E-2</v>
      </c>
      <c r="O6" s="4">
        <v>2.21</v>
      </c>
      <c r="P6" s="4">
        <v>0.1</v>
      </c>
      <c r="Q6" s="4">
        <v>7.5</v>
      </c>
      <c r="S6" s="20">
        <v>10.4</v>
      </c>
      <c r="T6" s="6">
        <f t="shared" si="0"/>
        <v>1.8245614035087718</v>
      </c>
      <c r="U6" s="6">
        <f>20.6*10^-3</f>
        <v>2.06E-2</v>
      </c>
      <c r="V6" s="20">
        <v>10.4</v>
      </c>
      <c r="W6" s="6">
        <f t="shared" si="1"/>
        <v>1.8245614035087718</v>
      </c>
      <c r="X6" s="6">
        <f>21.8*10^-3</f>
        <v>2.18E-2</v>
      </c>
    </row>
    <row r="7" spans="1:24">
      <c r="A7" s="6">
        <v>0.55000000000000004</v>
      </c>
      <c r="B7" s="6">
        <v>0.42</v>
      </c>
      <c r="C7" s="6">
        <v>0.7</v>
      </c>
      <c r="D7" s="6">
        <v>0.33</v>
      </c>
      <c r="E7" s="6">
        <v>0.89</v>
      </c>
      <c r="F7" s="6">
        <v>0.85</v>
      </c>
      <c r="G7" s="6">
        <v>1.25</v>
      </c>
      <c r="H7" s="6">
        <v>1.42</v>
      </c>
      <c r="J7" s="3">
        <v>0.22</v>
      </c>
      <c r="K7" s="11">
        <v>7</v>
      </c>
      <c r="L7" s="3">
        <v>0.17</v>
      </c>
      <c r="M7" s="11">
        <v>0.54</v>
      </c>
      <c r="N7" s="4">
        <v>0.13</v>
      </c>
      <c r="O7" s="4">
        <v>2.81</v>
      </c>
      <c r="P7" s="4">
        <v>0.15</v>
      </c>
      <c r="Q7" s="4">
        <v>9.14</v>
      </c>
      <c r="S7" s="20">
        <v>10.6</v>
      </c>
      <c r="T7" s="6">
        <f t="shared" si="0"/>
        <v>1.8596491228070173</v>
      </c>
      <c r="U7" s="6">
        <f>30.4*10^-3</f>
        <v>3.04E-2</v>
      </c>
      <c r="V7" s="20">
        <v>10.6</v>
      </c>
      <c r="W7" s="6">
        <f t="shared" si="1"/>
        <v>1.8596491228070173</v>
      </c>
      <c r="X7" s="6">
        <f>37.4*10^-3</f>
        <v>3.7400000000000003E-2</v>
      </c>
    </row>
    <row r="8" spans="1:24">
      <c r="A8" s="6">
        <v>0.7</v>
      </c>
      <c r="B8" s="6">
        <v>0.51</v>
      </c>
      <c r="C8" s="6">
        <v>1.1000000000000001</v>
      </c>
      <c r="D8" s="6">
        <v>0.47</v>
      </c>
      <c r="E8" s="6">
        <v>1.41</v>
      </c>
      <c r="F8" s="6">
        <v>1.25</v>
      </c>
      <c r="G8" s="6">
        <v>1.7</v>
      </c>
      <c r="H8" s="6">
        <v>1.85</v>
      </c>
      <c r="J8" s="3">
        <v>0.28000000000000003</v>
      </c>
      <c r="K8" s="10">
        <v>7</v>
      </c>
      <c r="L8" s="3">
        <v>0.25</v>
      </c>
      <c r="M8" s="11">
        <v>0.56000000000000005</v>
      </c>
      <c r="N8" s="4">
        <v>0.19</v>
      </c>
      <c r="O8" s="4">
        <v>3.1</v>
      </c>
      <c r="P8" s="4">
        <v>0.2</v>
      </c>
      <c r="Q8" s="4">
        <v>9.91</v>
      </c>
      <c r="S8" s="20">
        <v>11</v>
      </c>
      <c r="T8" s="6">
        <f t="shared" si="0"/>
        <v>1.9298245614035086</v>
      </c>
      <c r="U8" s="20">
        <f>73.7*10^-3</f>
        <v>7.3700000000000002E-2</v>
      </c>
      <c r="V8" s="20">
        <v>11</v>
      </c>
      <c r="W8" s="6">
        <f t="shared" si="1"/>
        <v>1.9298245614035086</v>
      </c>
      <c r="X8" s="6">
        <f>87.6*10^-3</f>
        <v>8.7599999999999997E-2</v>
      </c>
    </row>
    <row r="9" spans="1:24">
      <c r="A9" s="6">
        <v>0.93</v>
      </c>
      <c r="B9" s="6">
        <v>0.65</v>
      </c>
      <c r="C9" s="6">
        <v>1.42</v>
      </c>
      <c r="D9" s="6">
        <v>0.55000000000000004</v>
      </c>
      <c r="E9" s="6">
        <v>1.71</v>
      </c>
      <c r="F9" s="6">
        <v>1.46</v>
      </c>
      <c r="G9" s="6">
        <v>2.2000000000000002</v>
      </c>
      <c r="H9" s="6">
        <v>2.27</v>
      </c>
      <c r="J9" s="3">
        <v>0.4</v>
      </c>
      <c r="K9" s="11">
        <v>7.1</v>
      </c>
      <c r="L9" s="3">
        <v>0.32</v>
      </c>
      <c r="M9" s="11">
        <v>0.56999999999999995</v>
      </c>
      <c r="N9" s="4">
        <v>0.25</v>
      </c>
      <c r="O9" s="4">
        <v>3.24</v>
      </c>
      <c r="P9" s="4">
        <v>0.28999999999999998</v>
      </c>
      <c r="Q9" s="4">
        <v>11.16</v>
      </c>
      <c r="S9" s="20">
        <v>11.3</v>
      </c>
      <c r="T9" s="6">
        <f t="shared" si="0"/>
        <v>1.9824561403508771</v>
      </c>
      <c r="U9" s="6">
        <v>0.16</v>
      </c>
      <c r="V9" s="20">
        <v>11.3</v>
      </c>
      <c r="W9" s="6">
        <f t="shared" si="1"/>
        <v>1.9824561403508771</v>
      </c>
      <c r="X9" s="6">
        <v>0.18</v>
      </c>
    </row>
    <row r="10" spans="1:24">
      <c r="A10" s="6">
        <v>1.1000000000000001</v>
      </c>
      <c r="B10" s="6">
        <v>0.75</v>
      </c>
      <c r="C10" s="6">
        <v>1.79</v>
      </c>
      <c r="D10" s="6">
        <v>0.63</v>
      </c>
      <c r="E10" s="6">
        <v>2.3199999999999998</v>
      </c>
      <c r="F10" s="6">
        <v>1.82</v>
      </c>
      <c r="G10" s="6">
        <v>2.83</v>
      </c>
      <c r="H10" s="6">
        <v>2.73</v>
      </c>
      <c r="J10" s="3">
        <v>0.44</v>
      </c>
      <c r="K10" s="11">
        <v>7.1</v>
      </c>
      <c r="L10" s="3">
        <v>0.4</v>
      </c>
      <c r="M10" s="11">
        <v>0.57999999999999996</v>
      </c>
      <c r="N10" s="4">
        <v>0.32</v>
      </c>
      <c r="O10" s="4">
        <v>3.33</v>
      </c>
      <c r="P10" s="4">
        <v>0.33</v>
      </c>
      <c r="Q10" s="4">
        <v>11.39</v>
      </c>
      <c r="S10" s="20">
        <v>11.6</v>
      </c>
      <c r="T10" s="6">
        <f t="shared" si="0"/>
        <v>2.0350877192982453</v>
      </c>
      <c r="U10" s="6">
        <v>0.3</v>
      </c>
      <c r="V10" s="20">
        <v>11.6</v>
      </c>
      <c r="W10" s="6">
        <f t="shared" si="1"/>
        <v>2.0350877192982453</v>
      </c>
      <c r="X10" s="6">
        <v>0.34</v>
      </c>
    </row>
    <row r="11" spans="1:24">
      <c r="A11" s="6">
        <v>1.3</v>
      </c>
      <c r="B11" s="6">
        <v>0.86</v>
      </c>
      <c r="C11" s="6">
        <v>2.2000000000000002</v>
      </c>
      <c r="D11" s="6">
        <v>0.69</v>
      </c>
      <c r="E11" s="6">
        <v>2.42</v>
      </c>
      <c r="F11" s="6">
        <v>1.89</v>
      </c>
      <c r="G11" s="6">
        <v>3.67</v>
      </c>
      <c r="H11" s="6">
        <v>3.27</v>
      </c>
      <c r="J11" s="3">
        <v>0.5</v>
      </c>
      <c r="K11" s="11">
        <v>7.2</v>
      </c>
      <c r="L11" s="3">
        <v>0.46</v>
      </c>
      <c r="M11" s="11">
        <v>0.57999999999999996</v>
      </c>
      <c r="N11" s="4">
        <v>0.45</v>
      </c>
      <c r="O11" s="4">
        <v>3.41</v>
      </c>
      <c r="P11" s="4">
        <v>0.38</v>
      </c>
      <c r="Q11" s="4">
        <v>11.62</v>
      </c>
      <c r="S11" s="20">
        <v>12</v>
      </c>
      <c r="T11" s="6">
        <f t="shared" si="0"/>
        <v>2.1052631578947367</v>
      </c>
      <c r="U11" s="6">
        <v>0.69</v>
      </c>
      <c r="V11" s="20">
        <v>12</v>
      </c>
      <c r="W11" s="6">
        <f t="shared" si="1"/>
        <v>2.1052631578947367</v>
      </c>
      <c r="X11" s="6">
        <v>0.7</v>
      </c>
    </row>
    <row r="12" spans="1:24">
      <c r="A12" s="6">
        <v>1.94</v>
      </c>
      <c r="B12" s="6">
        <v>1.1399999999999999</v>
      </c>
      <c r="C12" s="6">
        <v>2.6</v>
      </c>
      <c r="D12" s="6">
        <v>0.73</v>
      </c>
      <c r="E12" s="6">
        <v>3</v>
      </c>
      <c r="F12" s="6">
        <v>2.16</v>
      </c>
      <c r="G12" s="6">
        <v>4.0599999999999996</v>
      </c>
      <c r="H12" s="6">
        <v>3.47</v>
      </c>
      <c r="J12" s="3">
        <v>0.6</v>
      </c>
      <c r="K12" s="11">
        <v>7.2</v>
      </c>
      <c r="L12" s="3">
        <v>0.51</v>
      </c>
      <c r="M12" s="11">
        <v>0.59</v>
      </c>
      <c r="N12" s="4">
        <v>0.6</v>
      </c>
      <c r="O12" s="4">
        <v>3.47</v>
      </c>
      <c r="P12" s="4">
        <v>0.44</v>
      </c>
      <c r="Q12" s="4">
        <v>11.8</v>
      </c>
      <c r="S12" s="20">
        <v>12.2</v>
      </c>
      <c r="T12" s="6">
        <f t="shared" si="0"/>
        <v>2.140350877192982</v>
      </c>
      <c r="U12" s="6">
        <v>1</v>
      </c>
      <c r="V12" s="20">
        <v>12.2</v>
      </c>
      <c r="W12" s="6">
        <f t="shared" si="1"/>
        <v>2.140350877192982</v>
      </c>
      <c r="X12" s="6">
        <v>1</v>
      </c>
    </row>
    <row r="13" spans="1:24">
      <c r="A13" s="6">
        <v>2.35</v>
      </c>
      <c r="B13" s="6">
        <v>1.28</v>
      </c>
      <c r="C13" s="6">
        <v>3.08</v>
      </c>
      <c r="D13" s="6">
        <v>0.75</v>
      </c>
      <c r="E13" s="6">
        <v>3.5</v>
      </c>
      <c r="F13" s="6">
        <v>2.38</v>
      </c>
      <c r="G13" s="6">
        <v>4.5</v>
      </c>
      <c r="H13" s="6">
        <v>3.7</v>
      </c>
      <c r="J13" s="3">
        <v>0.7</v>
      </c>
      <c r="K13" s="11">
        <v>7.3</v>
      </c>
      <c r="L13" s="3">
        <v>0.62</v>
      </c>
      <c r="M13" s="11">
        <v>0.59</v>
      </c>
      <c r="N13" s="4">
        <v>0.8</v>
      </c>
      <c r="O13" s="11">
        <v>3.52</v>
      </c>
      <c r="P13" s="4">
        <v>0.52</v>
      </c>
      <c r="Q13" s="4">
        <v>11.95</v>
      </c>
      <c r="S13" s="20">
        <v>12.4</v>
      </c>
      <c r="T13" s="6">
        <f t="shared" si="0"/>
        <v>2.1754385964912282</v>
      </c>
      <c r="U13" s="6">
        <v>1.44</v>
      </c>
      <c r="V13" s="20">
        <v>12.4</v>
      </c>
      <c r="W13" s="6">
        <f t="shared" si="1"/>
        <v>2.1754385964912282</v>
      </c>
      <c r="X13" s="6">
        <v>1.55</v>
      </c>
    </row>
    <row r="14" spans="1:24">
      <c r="A14" s="6">
        <v>2.7</v>
      </c>
      <c r="B14" s="6">
        <v>1.38</v>
      </c>
      <c r="C14" s="6">
        <v>3.5</v>
      </c>
      <c r="D14" s="6">
        <v>0.77</v>
      </c>
      <c r="E14" s="6">
        <v>4.2</v>
      </c>
      <c r="F14" s="6">
        <v>2.6</v>
      </c>
      <c r="G14" s="6">
        <v>5.04</v>
      </c>
      <c r="H14" s="6">
        <v>3.92</v>
      </c>
      <c r="J14" s="3">
        <v>0.84</v>
      </c>
      <c r="K14" s="11">
        <v>7.3</v>
      </c>
      <c r="L14" s="3">
        <v>0.77</v>
      </c>
      <c r="M14" s="11">
        <v>0.6</v>
      </c>
      <c r="N14" s="4">
        <v>1</v>
      </c>
      <c r="O14" s="11">
        <v>3.55</v>
      </c>
      <c r="P14" s="4">
        <v>0.68</v>
      </c>
      <c r="Q14" s="4">
        <v>12.15</v>
      </c>
      <c r="S14" s="20">
        <v>12.6</v>
      </c>
      <c r="T14" s="6">
        <f t="shared" si="0"/>
        <v>2.2105263157894735</v>
      </c>
      <c r="U14" s="6">
        <v>1.95</v>
      </c>
      <c r="V14" s="20">
        <v>12.6</v>
      </c>
      <c r="W14" s="6">
        <f t="shared" si="1"/>
        <v>2.2105263157894735</v>
      </c>
      <c r="X14" s="6">
        <v>1.95</v>
      </c>
    </row>
    <row r="15" spans="1:24">
      <c r="A15" s="6">
        <v>2.97</v>
      </c>
      <c r="B15" s="6">
        <v>1.45</v>
      </c>
      <c r="C15" s="6">
        <v>4</v>
      </c>
      <c r="D15" s="6">
        <v>0.78</v>
      </c>
      <c r="E15" s="6">
        <v>4.8</v>
      </c>
      <c r="F15" s="6">
        <v>2.75</v>
      </c>
      <c r="G15" s="6">
        <v>5.76</v>
      </c>
      <c r="H15" s="6">
        <v>4.18</v>
      </c>
      <c r="J15" s="8"/>
      <c r="K15" s="8"/>
      <c r="L15" s="3">
        <v>0.9</v>
      </c>
      <c r="M15" s="11">
        <v>0.6</v>
      </c>
      <c r="N15" s="4">
        <v>1.2</v>
      </c>
      <c r="O15" s="11">
        <v>3.58</v>
      </c>
      <c r="P15" s="4">
        <v>0.83</v>
      </c>
      <c r="Q15" s="4">
        <v>12.3</v>
      </c>
      <c r="S15" s="20">
        <v>12.8</v>
      </c>
      <c r="T15" s="6">
        <f t="shared" si="0"/>
        <v>2.2456140350877192</v>
      </c>
      <c r="U15" s="6">
        <v>2.4700000000000002</v>
      </c>
      <c r="V15" s="20">
        <v>12.8</v>
      </c>
      <c r="W15" s="6">
        <f t="shared" si="1"/>
        <v>2.2456140350877192</v>
      </c>
      <c r="X15" s="6">
        <v>2.76</v>
      </c>
    </row>
    <row r="16" spans="1:24">
      <c r="A16" s="6">
        <v>3.39</v>
      </c>
      <c r="B16" s="6">
        <v>1.53</v>
      </c>
      <c r="C16" s="6">
        <v>4.41</v>
      </c>
      <c r="D16" s="6">
        <v>0.78</v>
      </c>
      <c r="E16" s="6">
        <v>5.18</v>
      </c>
      <c r="F16" s="6">
        <v>2.83</v>
      </c>
      <c r="G16" s="6">
        <v>6.34</v>
      </c>
      <c r="H16" s="6">
        <v>4.3600000000000003</v>
      </c>
      <c r="J16" s="8"/>
      <c r="K16" s="8"/>
      <c r="L16" s="3">
        <v>1.21</v>
      </c>
      <c r="M16" s="11">
        <v>0.61</v>
      </c>
      <c r="N16" s="4">
        <v>1.4</v>
      </c>
      <c r="O16" s="11">
        <v>3.61</v>
      </c>
      <c r="P16" s="4">
        <v>0.95</v>
      </c>
      <c r="Q16" s="4">
        <v>12.4</v>
      </c>
      <c r="S16" s="20">
        <v>13.1</v>
      </c>
      <c r="T16" s="6">
        <f t="shared" si="0"/>
        <v>2.2982456140350873</v>
      </c>
      <c r="U16" s="6">
        <v>3.89</v>
      </c>
      <c r="V16" s="20">
        <v>13.1</v>
      </c>
      <c r="W16" s="6">
        <f t="shared" si="1"/>
        <v>2.2982456140350873</v>
      </c>
      <c r="X16" s="6">
        <v>4.29</v>
      </c>
    </row>
    <row r="17" spans="1:24">
      <c r="A17" s="6">
        <v>3.57</v>
      </c>
      <c r="B17" s="6">
        <v>1.56</v>
      </c>
      <c r="C17" s="6">
        <v>5</v>
      </c>
      <c r="D17" s="6">
        <v>0.79</v>
      </c>
      <c r="E17" s="6">
        <v>5.8</v>
      </c>
      <c r="F17" s="6">
        <v>2.92</v>
      </c>
      <c r="G17" s="6">
        <v>7.09</v>
      </c>
      <c r="H17" s="6">
        <v>4.51</v>
      </c>
      <c r="J17" s="8"/>
      <c r="K17" s="8"/>
      <c r="L17" s="8"/>
      <c r="M17" s="8"/>
      <c r="N17" s="4">
        <v>1.69</v>
      </c>
      <c r="O17" s="11">
        <v>3.65</v>
      </c>
      <c r="P17" s="4">
        <v>1.21</v>
      </c>
      <c r="Q17" s="4">
        <v>12.56</v>
      </c>
      <c r="S17" s="20">
        <v>13.3</v>
      </c>
      <c r="T17" s="6">
        <f t="shared" si="0"/>
        <v>2.3333333333333335</v>
      </c>
      <c r="U17" s="6">
        <v>4.63</v>
      </c>
      <c r="V17" s="20">
        <v>13.3</v>
      </c>
      <c r="W17" s="6">
        <f t="shared" si="1"/>
        <v>2.3333333333333335</v>
      </c>
      <c r="X17" s="6">
        <v>5.75</v>
      </c>
    </row>
    <row r="18" spans="1:24">
      <c r="A18" s="6">
        <v>4.1900000000000004</v>
      </c>
      <c r="B18" s="6">
        <v>1.64</v>
      </c>
      <c r="C18" s="7"/>
      <c r="D18" s="7"/>
      <c r="E18" s="6">
        <v>6.2</v>
      </c>
      <c r="F18" s="6">
        <v>2.97</v>
      </c>
      <c r="G18" s="6">
        <v>7.84</v>
      </c>
      <c r="H18" s="6">
        <v>4.63</v>
      </c>
      <c r="J18" s="8"/>
      <c r="K18" s="8"/>
      <c r="L18" s="8"/>
      <c r="M18" s="8"/>
      <c r="N18" s="8"/>
      <c r="O18" s="8"/>
      <c r="P18" s="4">
        <v>1.61</v>
      </c>
      <c r="Q18" s="4">
        <v>12.84</v>
      </c>
      <c r="S18" s="20">
        <v>13.5</v>
      </c>
      <c r="T18" s="6">
        <f t="shared" si="0"/>
        <v>2.3684210526315788</v>
      </c>
      <c r="U18" s="6">
        <v>4.91</v>
      </c>
      <c r="V18" s="20">
        <v>13.5</v>
      </c>
      <c r="W18" s="6">
        <f t="shared" si="1"/>
        <v>2.3684210526315788</v>
      </c>
      <c r="X18" s="6">
        <v>7.51</v>
      </c>
    </row>
    <row r="19" spans="1:24">
      <c r="A19" s="6">
        <v>4.4800000000000004</v>
      </c>
      <c r="B19" s="6">
        <v>1.67</v>
      </c>
      <c r="C19" s="7"/>
      <c r="D19" s="7"/>
      <c r="E19" s="6">
        <v>6.8</v>
      </c>
      <c r="F19" s="6">
        <v>3.02</v>
      </c>
      <c r="G19" s="6">
        <v>8.84</v>
      </c>
      <c r="H19" s="6">
        <v>4.74</v>
      </c>
      <c r="S19" s="20">
        <v>13.7</v>
      </c>
      <c r="T19" s="6">
        <f t="shared" si="0"/>
        <v>2.4035087719298245</v>
      </c>
      <c r="U19" s="6">
        <v>4.9400000000000004</v>
      </c>
      <c r="V19" s="20">
        <v>13.7</v>
      </c>
      <c r="W19" s="6">
        <f t="shared" si="1"/>
        <v>2.4035087719298245</v>
      </c>
      <c r="X19" s="6">
        <v>9.1</v>
      </c>
    </row>
    <row r="20" spans="1:24">
      <c r="A20" s="6">
        <v>5.0999999999999996</v>
      </c>
      <c r="B20" s="6">
        <v>1.7</v>
      </c>
      <c r="C20" s="7"/>
      <c r="D20" s="7"/>
      <c r="E20" s="6">
        <v>7.42</v>
      </c>
      <c r="F20" s="6">
        <v>3.06</v>
      </c>
      <c r="G20" s="6">
        <v>9.6300000000000008</v>
      </c>
      <c r="H20" s="6">
        <v>4.79</v>
      </c>
      <c r="S20" s="20">
        <v>13.8</v>
      </c>
      <c r="T20" s="6">
        <f t="shared" si="0"/>
        <v>2.4210526315789473</v>
      </c>
      <c r="U20" s="6">
        <v>4.95</v>
      </c>
      <c r="V20" s="20">
        <v>13.8</v>
      </c>
      <c r="W20" s="6">
        <f t="shared" si="1"/>
        <v>2.4210526315789473</v>
      </c>
      <c r="X20" s="6">
        <v>9.4700000000000006</v>
      </c>
    </row>
    <row r="21" spans="1:24">
      <c r="A21" s="6">
        <v>6</v>
      </c>
      <c r="B21" s="6">
        <v>1.73</v>
      </c>
      <c r="C21" s="7"/>
      <c r="D21" s="7"/>
      <c r="E21" s="6">
        <v>8.02</v>
      </c>
      <c r="F21" s="6">
        <v>3.08</v>
      </c>
      <c r="G21" s="6">
        <v>10</v>
      </c>
      <c r="H21" s="6">
        <v>4.82</v>
      </c>
      <c r="S21" s="20">
        <v>14</v>
      </c>
      <c r="T21" s="6">
        <f t="shared" si="0"/>
        <v>2.4561403508771926</v>
      </c>
      <c r="U21" s="6">
        <v>4.97</v>
      </c>
      <c r="V21" s="20">
        <v>14</v>
      </c>
      <c r="W21" s="6">
        <f t="shared" si="1"/>
        <v>2.4561403508771926</v>
      </c>
      <c r="X21" s="6">
        <v>9.75</v>
      </c>
    </row>
    <row r="22" spans="1:24">
      <c r="A22" s="6">
        <v>6.69</v>
      </c>
      <c r="B22" s="6">
        <v>1.75</v>
      </c>
      <c r="C22" s="7"/>
      <c r="D22" s="7"/>
      <c r="E22" s="6">
        <v>8.36</v>
      </c>
      <c r="F22" s="6">
        <v>3.1</v>
      </c>
      <c r="G22" s="6">
        <v>11</v>
      </c>
      <c r="H22" s="6">
        <v>4.8600000000000003</v>
      </c>
    </row>
    <row r="23" spans="1:24">
      <c r="A23" s="6">
        <v>7.2</v>
      </c>
      <c r="B23" s="6">
        <v>1.76</v>
      </c>
      <c r="C23" s="7"/>
      <c r="D23" s="7"/>
      <c r="E23" s="6">
        <v>9</v>
      </c>
      <c r="F23" s="6">
        <v>3.11</v>
      </c>
      <c r="G23" s="6">
        <v>11.64</v>
      </c>
      <c r="H23" s="6">
        <v>4.87</v>
      </c>
    </row>
    <row r="24" spans="1:24" ht="15.75" thickBot="1">
      <c r="A24" s="6">
        <v>8.58</v>
      </c>
      <c r="B24" s="6">
        <v>1.77</v>
      </c>
      <c r="C24" s="7"/>
      <c r="D24" s="7"/>
      <c r="E24" s="6">
        <v>9.5</v>
      </c>
      <c r="F24" s="6">
        <v>3.12</v>
      </c>
      <c r="G24" s="6">
        <v>12.32</v>
      </c>
      <c r="H24" s="6">
        <v>4.8899999999999997</v>
      </c>
    </row>
    <row r="25" spans="1:24" ht="19.5" thickBot="1">
      <c r="A25" s="6">
        <v>9.1</v>
      </c>
      <c r="B25" s="6">
        <v>1.78</v>
      </c>
      <c r="C25" s="7"/>
      <c r="D25" s="7"/>
      <c r="E25" s="6">
        <v>10</v>
      </c>
      <c r="F25" s="6">
        <v>3.13</v>
      </c>
      <c r="G25" s="6">
        <v>13</v>
      </c>
      <c r="H25" s="6">
        <v>4.9000000000000004</v>
      </c>
      <c r="J25" s="21" t="s">
        <v>17</v>
      </c>
      <c r="K25" s="22">
        <v>-3.53</v>
      </c>
      <c r="L25" s="22">
        <v>0</v>
      </c>
      <c r="M25" s="22">
        <v>3.53</v>
      </c>
      <c r="N25" s="22">
        <v>7.06</v>
      </c>
    </row>
    <row r="26" spans="1:24" ht="19.5" thickBot="1">
      <c r="A26" s="6">
        <v>10</v>
      </c>
      <c r="B26" s="6">
        <v>1.78</v>
      </c>
      <c r="C26" s="7"/>
      <c r="D26" s="7"/>
      <c r="E26" s="7"/>
      <c r="F26" s="7"/>
      <c r="G26" s="7"/>
      <c r="H26" s="7"/>
      <c r="J26" s="23" t="s">
        <v>18</v>
      </c>
      <c r="K26" s="24"/>
      <c r="L26" s="24"/>
      <c r="M26" s="24"/>
      <c r="N26" s="24"/>
    </row>
    <row r="27" spans="1:24" ht="19.5" thickBot="1">
      <c r="E27" s="1"/>
      <c r="F27" s="1"/>
      <c r="G27" s="1"/>
      <c r="H27" s="1"/>
      <c r="J27" s="25" t="s">
        <v>19</v>
      </c>
      <c r="K27" s="24"/>
      <c r="L27" s="24"/>
      <c r="M27" s="24"/>
      <c r="N27" s="24"/>
    </row>
    <row r="28" spans="1:24" ht="19.5" thickBot="1">
      <c r="J28" s="25" t="s">
        <v>20</v>
      </c>
      <c r="K28" s="24"/>
      <c r="L28" s="24"/>
      <c r="M28" s="24"/>
      <c r="N28" s="24"/>
    </row>
  </sheetData>
  <mergeCells count="13">
    <mergeCell ref="S1:V1"/>
    <mergeCell ref="J1:Q1"/>
    <mergeCell ref="J2:K2"/>
    <mergeCell ref="L2:M2"/>
    <mergeCell ref="N2:O2"/>
    <mergeCell ref="P2:Q2"/>
    <mergeCell ref="S2:U2"/>
    <mergeCell ref="V2:X2"/>
    <mergeCell ref="A2:B2"/>
    <mergeCell ref="C2:D2"/>
    <mergeCell ref="E2:F2"/>
    <mergeCell ref="G2:H2"/>
    <mergeCell ref="A1:H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2015-10-28T14:46:20Z</dcterms:created>
  <dcterms:modified xsi:type="dcterms:W3CDTF">2015-10-30T22:36:52Z</dcterms:modified>
</cp:coreProperties>
</file>