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120" windowWidth="19095" windowHeight="10230"/>
  </bookViews>
  <sheets>
    <sheet name="List1" sheetId="1" r:id="rId1"/>
    <sheet name="List2" sheetId="2" r:id="rId2"/>
    <sheet name="List3" sheetId="3" r:id="rId3"/>
  </sheets>
  <calcPr calcId="124519"/>
</workbook>
</file>

<file path=xl/calcChain.xml><?xml version="1.0" encoding="utf-8"?>
<calcChain xmlns="http://schemas.openxmlformats.org/spreadsheetml/2006/main">
  <c r="F7" i="1"/>
  <c r="G7"/>
  <c r="F15"/>
  <c r="F14"/>
  <c r="F13"/>
  <c r="F5"/>
  <c r="F12"/>
  <c r="F11"/>
  <c r="F10"/>
  <c r="F9"/>
  <c r="F2"/>
  <c r="F1"/>
  <c r="B13"/>
</calcChain>
</file>

<file path=xl/sharedStrings.xml><?xml version="1.0" encoding="utf-8"?>
<sst xmlns="http://schemas.openxmlformats.org/spreadsheetml/2006/main" count="29" uniqueCount="29">
  <si>
    <t>l1 [m]</t>
  </si>
  <si>
    <t>l2 [m]</t>
  </si>
  <si>
    <t>l3 [m]</t>
  </si>
  <si>
    <t>I3 [A]</t>
  </si>
  <si>
    <t>B3 [T]</t>
  </si>
  <si>
    <t>I1m [A]</t>
  </si>
  <si>
    <r>
      <t>mir [Hm</t>
    </r>
    <r>
      <rPr>
        <vertAlign val="superscript"/>
        <sz val="11"/>
        <color theme="1"/>
        <rFont val="Calibri"/>
        <family val="2"/>
        <charset val="238"/>
        <scheme val="minor"/>
      </rPr>
      <t>−1</t>
    </r>
    <r>
      <rPr>
        <sz val="11"/>
        <color theme="1"/>
        <rFont val="Calibri"/>
        <family val="2"/>
        <charset val="238"/>
        <scheme val="minor"/>
      </rPr>
      <t>]</t>
    </r>
  </si>
  <si>
    <t>mi0 [Hm−1]</t>
  </si>
  <si>
    <t>N1 [-]</t>
  </si>
  <si>
    <t>N3 [-]</t>
  </si>
  <si>
    <r>
      <t>S1 [m</t>
    </r>
    <r>
      <rPr>
        <vertAlign val="superscript"/>
        <sz val="11"/>
        <color theme="1"/>
        <rFont val="Calibri"/>
        <family val="2"/>
        <charset val="238"/>
        <scheme val="minor"/>
      </rPr>
      <t>2</t>
    </r>
    <r>
      <rPr>
        <sz val="11"/>
        <color theme="1"/>
        <rFont val="Calibri"/>
        <family val="2"/>
        <charset val="238"/>
        <scheme val="minor"/>
      </rPr>
      <t>]</t>
    </r>
  </si>
  <si>
    <t>H [A/m]</t>
  </si>
  <si>
    <t>B [T]</t>
  </si>
  <si>
    <t>Rm3</t>
  </si>
  <si>
    <r>
      <t>Rm3 [H</t>
    </r>
    <r>
      <rPr>
        <vertAlign val="superscript"/>
        <sz val="11"/>
        <color theme="1"/>
        <rFont val="Calibri"/>
        <family val="2"/>
        <charset val="238"/>
        <scheme val="minor"/>
      </rPr>
      <t>-1</t>
    </r>
    <r>
      <rPr>
        <sz val="11"/>
        <color theme="1"/>
        <rFont val="Calibri"/>
        <family val="2"/>
        <charset val="238"/>
        <scheme val="minor"/>
      </rPr>
      <t>]</t>
    </r>
  </si>
  <si>
    <t>I1 [A]</t>
  </si>
  <si>
    <t>U2-2' [V]</t>
  </si>
  <si>
    <t>U3-3'  [V]</t>
  </si>
  <si>
    <t>L1 [H]</t>
  </si>
  <si>
    <t>L12 [H]</t>
  </si>
  <si>
    <t>L13 [H]</t>
  </si>
  <si>
    <r>
      <t>S2 [m</t>
    </r>
    <r>
      <rPr>
        <vertAlign val="superscript"/>
        <sz val="11"/>
        <color theme="1"/>
        <rFont val="Calibri"/>
        <family val="2"/>
        <charset val="238"/>
        <scheme val="minor"/>
      </rPr>
      <t>2</t>
    </r>
    <r>
      <rPr>
        <sz val="11"/>
        <color theme="1"/>
        <rFont val="Calibri"/>
        <family val="2"/>
        <charset val="238"/>
        <scheme val="minor"/>
      </rPr>
      <t>]</t>
    </r>
  </si>
  <si>
    <r>
      <t>S3 [m</t>
    </r>
    <r>
      <rPr>
        <vertAlign val="superscript"/>
        <sz val="11"/>
        <color theme="1"/>
        <rFont val="Calibri"/>
        <family val="2"/>
        <charset val="238"/>
        <scheme val="minor"/>
      </rPr>
      <t>2</t>
    </r>
    <r>
      <rPr>
        <sz val="11"/>
        <color theme="1"/>
        <rFont val="Calibri"/>
        <family val="2"/>
        <charset val="238"/>
        <scheme val="minor"/>
      </rPr>
      <t>]</t>
    </r>
  </si>
  <si>
    <t>Rm1</t>
  </si>
  <si>
    <t>Rm2</t>
  </si>
  <si>
    <t>Rmc</t>
  </si>
  <si>
    <t>Um</t>
  </si>
  <si>
    <t>fi3/i1</t>
  </si>
  <si>
    <t>Uef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</si>
</sst>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38"/>
      <scheme val="minor"/>
    </font>
    <font>
      <vertAlign val="superscript"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ální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cs-CZ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List1!$A$19</c:f>
              <c:strCache>
                <c:ptCount val="1"/>
                <c:pt idx="0">
                  <c:v>B [T]</c:v>
                </c:pt>
              </c:strCache>
            </c:strRef>
          </c:tx>
          <c:xVal>
            <c:numRef>
              <c:f>List1!$B$18:$P$18</c:f>
              <c:numCache>
                <c:formatCode>General</c:formatCode>
                <c:ptCount val="1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300</c:v>
                </c:pt>
                <c:pt idx="11">
                  <c:v>400</c:v>
                </c:pt>
                <c:pt idx="12">
                  <c:v>500</c:v>
                </c:pt>
                <c:pt idx="13">
                  <c:v>600</c:v>
                </c:pt>
                <c:pt idx="14">
                  <c:v>700</c:v>
                </c:pt>
              </c:numCache>
            </c:numRef>
          </c:xVal>
          <c:yVal>
            <c:numRef>
              <c:f>List1!$B$19:$P$19</c:f>
              <c:numCache>
                <c:formatCode>General</c:formatCode>
                <c:ptCount val="15"/>
                <c:pt idx="0">
                  <c:v>0.02</c:v>
                </c:pt>
                <c:pt idx="1">
                  <c:v>0.12</c:v>
                </c:pt>
                <c:pt idx="2">
                  <c:v>0.26</c:v>
                </c:pt>
                <c:pt idx="3">
                  <c:v>0.4</c:v>
                </c:pt>
                <c:pt idx="4">
                  <c:v>0.54</c:v>
                </c:pt>
                <c:pt idx="5">
                  <c:v>0.65</c:v>
                </c:pt>
                <c:pt idx="6">
                  <c:v>0.74</c:v>
                </c:pt>
                <c:pt idx="7">
                  <c:v>0.82</c:v>
                </c:pt>
                <c:pt idx="8">
                  <c:v>0.9</c:v>
                </c:pt>
                <c:pt idx="9">
                  <c:v>0.96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1.27</c:v>
                </c:pt>
                <c:pt idx="13">
                  <c:v>1.31</c:v>
                </c:pt>
                <c:pt idx="14">
                  <c:v>1.35</c:v>
                </c:pt>
              </c:numCache>
            </c:numRef>
          </c:yVal>
        </c:ser>
        <c:axId val="61265408"/>
        <c:axId val="61263872"/>
      </c:scatterChart>
      <c:valAx>
        <c:axId val="61265408"/>
        <c:scaling>
          <c:orientation val="minMax"/>
        </c:scaling>
        <c:axPos val="b"/>
        <c:majorGridlines/>
        <c:numFmt formatCode="General" sourceLinked="1"/>
        <c:tickLblPos val="nextTo"/>
        <c:crossAx val="61263872"/>
        <c:crosses val="autoZero"/>
        <c:crossBetween val="midCat"/>
      </c:valAx>
      <c:valAx>
        <c:axId val="61263872"/>
        <c:scaling>
          <c:orientation val="minMax"/>
        </c:scaling>
        <c:axPos val="l"/>
        <c:majorGridlines/>
        <c:numFmt formatCode="General" sourceLinked="1"/>
        <c:tickLblPos val="nextTo"/>
        <c:crossAx val="6126540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262759</xdr:colOff>
      <xdr:row>20</xdr:row>
      <xdr:rowOff>137949</xdr:rowOff>
    </xdr:from>
    <xdr:to>
      <xdr:col>7</xdr:col>
      <xdr:colOff>197069</xdr:colOff>
      <xdr:row>35</xdr:row>
      <xdr:rowOff>26276</xdr:rowOff>
    </xdr:to>
    <xdr:graphicFrame macro="">
      <xdr:nvGraphicFramePr>
        <xdr:cNvPr id="2" name="Graf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sady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19"/>
  <sheetViews>
    <sheetView tabSelected="1" zoomScale="145" zoomScaleNormal="145" workbookViewId="0">
      <selection activeCell="F8" sqref="F8"/>
    </sheetView>
  </sheetViews>
  <sheetFormatPr defaultRowHeight="15"/>
  <cols>
    <col min="1" max="1" width="11.140625" bestFit="1" customWidth="1"/>
    <col min="2" max="2" width="12.5703125" bestFit="1" customWidth="1"/>
    <col min="6" max="6" width="12.85546875" bestFit="1" customWidth="1"/>
    <col min="7" max="7" width="10.140625" bestFit="1" customWidth="1"/>
  </cols>
  <sheetData>
    <row r="1" spans="1:7">
      <c r="A1" t="s">
        <v>0</v>
      </c>
      <c r="B1">
        <v>0.4</v>
      </c>
      <c r="E1" t="s">
        <v>15</v>
      </c>
      <c r="F1">
        <f>((L18*(B1-B3))+(B5*B9))/B4</f>
        <v>0.15</v>
      </c>
    </row>
    <row r="2" spans="1:7" ht="17.25">
      <c r="A2" t="s">
        <v>1</v>
      </c>
      <c r="B2">
        <v>0.2</v>
      </c>
      <c r="E2" t="s">
        <v>14</v>
      </c>
      <c r="F2">
        <f>(1/(L19/L18))*(B3/B8)</f>
        <v>136363.63636363635</v>
      </c>
    </row>
    <row r="3" spans="1:7">
      <c r="A3" t="s">
        <v>2</v>
      </c>
      <c r="B3">
        <v>0.4</v>
      </c>
      <c r="E3" t="s">
        <v>16</v>
      </c>
      <c r="F3">
        <v>0</v>
      </c>
    </row>
    <row r="4" spans="1:7">
      <c r="A4" t="s">
        <v>8</v>
      </c>
      <c r="B4">
        <v>800</v>
      </c>
      <c r="E4" t="s">
        <v>17</v>
      </c>
    </row>
    <row r="5" spans="1:7">
      <c r="A5" t="s">
        <v>9</v>
      </c>
      <c r="B5">
        <v>800</v>
      </c>
      <c r="E5" t="s">
        <v>18</v>
      </c>
      <c r="F5">
        <f>(B4^2)/F12</f>
        <v>2.4506576932962845</v>
      </c>
    </row>
    <row r="6" spans="1:7" ht="17.25">
      <c r="A6" t="s">
        <v>10</v>
      </c>
      <c r="B6">
        <v>8.0000000000000004E-4</v>
      </c>
      <c r="E6" t="s">
        <v>19</v>
      </c>
      <c r="F6">
        <v>0</v>
      </c>
    </row>
    <row r="7" spans="1:7" ht="17.25">
      <c r="A7" t="s">
        <v>21</v>
      </c>
      <c r="B7">
        <v>5.9999999999999995E-4</v>
      </c>
      <c r="E7" t="s">
        <v>20</v>
      </c>
      <c r="F7">
        <f>F14/(2*PI()*50*15)</f>
        <v>-0.98026307731851403</v>
      </c>
      <c r="G7">
        <f>(B4*B5*F10)/(F12*(F10+F11))</f>
        <v>0.98026307731851403</v>
      </c>
    </row>
    <row r="8" spans="1:7" ht="17.25">
      <c r="A8" t="s">
        <v>22</v>
      </c>
      <c r="B8">
        <v>8.0000000000000004E-4</v>
      </c>
    </row>
    <row r="9" spans="1:7">
      <c r="A9" t="s">
        <v>3</v>
      </c>
      <c r="B9">
        <v>0.15</v>
      </c>
      <c r="E9" t="s">
        <v>23</v>
      </c>
      <c r="F9">
        <f>(B1/(B13*B12*B6))</f>
        <v>186538.84563044462</v>
      </c>
    </row>
    <row r="10" spans="1:7">
      <c r="A10" t="s">
        <v>4</v>
      </c>
      <c r="B10">
        <v>1.1000000000000001</v>
      </c>
      <c r="E10" t="s">
        <v>24</v>
      </c>
      <c r="F10">
        <f>(B2/(B13*B12*B7))</f>
        <v>124359.23042029643</v>
      </c>
    </row>
    <row r="11" spans="1:7">
      <c r="A11" t="s">
        <v>5</v>
      </c>
      <c r="B11">
        <v>15</v>
      </c>
      <c r="E11" t="s">
        <v>13</v>
      </c>
      <c r="F11">
        <f>(B3/(B13*B12*B8))</f>
        <v>186538.84563044462</v>
      </c>
    </row>
    <row r="12" spans="1:7" ht="17.25">
      <c r="A12" t="s">
        <v>6</v>
      </c>
      <c r="B12">
        <v>2133</v>
      </c>
      <c r="E12" t="s">
        <v>25</v>
      </c>
      <c r="F12" s="1">
        <f>((F11*F10)/(F10+F11))+F9</f>
        <v>261154.38388262247</v>
      </c>
      <c r="G12" s="1"/>
    </row>
    <row r="13" spans="1:7">
      <c r="A13" t="s">
        <v>7</v>
      </c>
      <c r="B13">
        <f>4*PI()*10^-7</f>
        <v>1.2566370614359173E-6</v>
      </c>
      <c r="E13" t="s">
        <v>27</v>
      </c>
      <c r="F13">
        <f>(B4*F10)/(F12*(F10+F11))</f>
        <v>1.2253288466481426E-3</v>
      </c>
    </row>
    <row r="14" spans="1:7">
      <c r="E14" t="s">
        <v>26</v>
      </c>
      <c r="F14">
        <f>-F13*B11*B5*2*PI()*50</f>
        <v>-4619.3809234337505</v>
      </c>
    </row>
    <row r="15" spans="1:7">
      <c r="E15" t="s">
        <v>28</v>
      </c>
      <c r="F15">
        <f>F14/SQRT(2)</f>
        <v>-3266.3955758437805</v>
      </c>
    </row>
    <row r="18" spans="1:16">
      <c r="A18" t="s">
        <v>11</v>
      </c>
      <c r="B18">
        <v>20</v>
      </c>
      <c r="C18">
        <v>40</v>
      </c>
      <c r="D18">
        <v>60</v>
      </c>
      <c r="E18">
        <v>80</v>
      </c>
      <c r="F18">
        <v>100</v>
      </c>
      <c r="G18">
        <v>120</v>
      </c>
      <c r="H18">
        <v>140</v>
      </c>
      <c r="I18">
        <v>160</v>
      </c>
      <c r="J18">
        <v>180</v>
      </c>
      <c r="K18">
        <v>200</v>
      </c>
      <c r="L18">
        <v>300</v>
      </c>
      <c r="M18">
        <v>400</v>
      </c>
      <c r="N18">
        <v>500</v>
      </c>
      <c r="O18">
        <v>600</v>
      </c>
      <c r="P18">
        <v>700</v>
      </c>
    </row>
    <row r="19" spans="1:16">
      <c r="A19" t="s">
        <v>12</v>
      </c>
      <c r="B19">
        <v>0.02</v>
      </c>
      <c r="C19">
        <v>0.12</v>
      </c>
      <c r="D19">
        <v>0.26</v>
      </c>
      <c r="E19">
        <v>0.4</v>
      </c>
      <c r="F19">
        <v>0.54</v>
      </c>
      <c r="G19">
        <v>0.65</v>
      </c>
      <c r="H19">
        <v>0.74</v>
      </c>
      <c r="I19">
        <v>0.82</v>
      </c>
      <c r="J19">
        <v>0.9</v>
      </c>
      <c r="K19">
        <v>0.96</v>
      </c>
      <c r="L19">
        <v>1.1000000000000001</v>
      </c>
      <c r="M19">
        <v>1.2</v>
      </c>
      <c r="N19">
        <v>1.27</v>
      </c>
      <c r="O19">
        <v>1.31</v>
      </c>
      <c r="P19">
        <v>1.35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List1</vt:lpstr>
      <vt:lpstr>List2</vt:lpstr>
      <vt:lpstr>List3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Kasi</dc:creator>
  <cp:lastModifiedBy>Kasi</cp:lastModifiedBy>
  <dcterms:created xsi:type="dcterms:W3CDTF">2016-04-29T11:53:46Z</dcterms:created>
  <dcterms:modified xsi:type="dcterms:W3CDTF">2016-04-29T19:04:58Z</dcterms:modified>
</cp:coreProperties>
</file>