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3895" windowHeight="10485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I6" i="1"/>
  <c r="I2"/>
  <c r="I5" s="1"/>
  <c r="I4"/>
  <c r="G6"/>
  <c r="G5"/>
  <c r="G4"/>
  <c r="E4"/>
  <c r="G3"/>
  <c r="E3"/>
  <c r="E5" s="1"/>
  <c r="E6" s="1"/>
  <c r="G2"/>
  <c r="E2"/>
  <c r="B7"/>
  <c r="B6"/>
  <c r="B8"/>
  <c r="B4"/>
  <c r="B3"/>
  <c r="B2"/>
</calcChain>
</file>

<file path=xl/sharedStrings.xml><?xml version="1.0" encoding="utf-8"?>
<sst xmlns="http://schemas.openxmlformats.org/spreadsheetml/2006/main" count="28" uniqueCount="18">
  <si>
    <t>B0</t>
  </si>
  <si>
    <t>B0 [T]</t>
  </si>
  <si>
    <t>delta [m]</t>
  </si>
  <si>
    <t>rs [m]</t>
  </si>
  <si>
    <t>S [m2]</t>
  </si>
  <si>
    <t>N [-]</t>
  </si>
  <si>
    <t>Proud I [A]</t>
  </si>
  <si>
    <t>lfe [m]</t>
  </si>
  <si>
    <t>fí [Wb]</t>
  </si>
  <si>
    <t>B1</t>
  </si>
  <si>
    <t>Bfe</t>
  </si>
  <si>
    <t>B1 [T]</t>
  </si>
  <si>
    <t>Bfe [T]</t>
  </si>
  <si>
    <t>Hfe [A/m]</t>
  </si>
  <si>
    <t>Hdelta [A/m]</t>
  </si>
  <si>
    <t>L (mH)</t>
  </si>
  <si>
    <t>-</t>
  </si>
  <si>
    <t>y=ax+b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</si>
</sst>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rendline>
            <c:trendlineType val="log"/>
          </c:trendline>
          <c:xVal>
            <c:numRef>
              <c:f>List1!$A$13:$A$25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5000</c:v>
                </c:pt>
                <c:pt idx="12">
                  <c:v>6000</c:v>
                </c:pt>
              </c:numCache>
            </c:numRef>
          </c:xVal>
          <c:yVal>
            <c:numRef>
              <c:f>List1!$B$13:$B$25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0.49</c:v>
                </c:pt>
                <c:pt idx="3">
                  <c:v>0.7</c:v>
                </c:pt>
                <c:pt idx="4">
                  <c:v>0.82</c:v>
                </c:pt>
                <c:pt idx="5">
                  <c:v>0.9</c:v>
                </c:pt>
                <c:pt idx="6">
                  <c:v>0.95</c:v>
                </c:pt>
                <c:pt idx="7">
                  <c:v>1.03</c:v>
                </c:pt>
                <c:pt idx="8">
                  <c:v>1.08</c:v>
                </c:pt>
                <c:pt idx="9">
                  <c:v>1.1299999999999999</c:v>
                </c:pt>
                <c:pt idx="10">
                  <c:v>1.1599999999999999</c:v>
                </c:pt>
                <c:pt idx="11">
                  <c:v>1.18</c:v>
                </c:pt>
                <c:pt idx="12">
                  <c:v>1.2</c:v>
                </c:pt>
              </c:numCache>
            </c:numRef>
          </c:yVal>
        </c:ser>
        <c:axId val="47156608"/>
        <c:axId val="47155072"/>
      </c:scatterChart>
      <c:valAx>
        <c:axId val="47156608"/>
        <c:scaling>
          <c:orientation val="minMax"/>
          <c:max val="6000"/>
        </c:scaling>
        <c:axPos val="b"/>
        <c:numFmt formatCode="General" sourceLinked="1"/>
        <c:tickLblPos val="nextTo"/>
        <c:crossAx val="47155072"/>
        <c:crosses val="autoZero"/>
        <c:crossBetween val="midCat"/>
      </c:valAx>
      <c:valAx>
        <c:axId val="47155072"/>
        <c:scaling>
          <c:orientation val="minMax"/>
          <c:max val="1.2"/>
        </c:scaling>
        <c:axPos val="l"/>
        <c:majorGridlines/>
        <c:numFmt formatCode="General" sourceLinked="1"/>
        <c:tickLblPos val="nextTo"/>
        <c:crossAx val="47156608"/>
        <c:crosses val="autoZero"/>
        <c:crossBetween val="midCat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/>
      <c:scatterChart>
        <c:scatterStyle val="lineMarker"/>
        <c:ser>
          <c:idx val="0"/>
          <c:order val="0"/>
          <c:trendline>
            <c:trendlineType val="linear"/>
          </c:trendline>
          <c:xVal>
            <c:numRef>
              <c:f>List1!$A$19:$A$20</c:f>
              <c:numCache>
                <c:formatCode>General</c:formatCode>
                <c:ptCount val="2"/>
                <c:pt idx="0">
                  <c:v>1000</c:v>
                </c:pt>
                <c:pt idx="1">
                  <c:v>1500</c:v>
                </c:pt>
              </c:numCache>
            </c:numRef>
          </c:xVal>
          <c:yVal>
            <c:numRef>
              <c:f>List1!$B$19:$B$20</c:f>
              <c:numCache>
                <c:formatCode>General</c:formatCode>
                <c:ptCount val="2"/>
                <c:pt idx="0">
                  <c:v>0.95</c:v>
                </c:pt>
                <c:pt idx="1">
                  <c:v>1.03</c:v>
                </c:pt>
              </c:numCache>
            </c:numRef>
          </c:yVal>
        </c:ser>
        <c:axId val="55306112"/>
        <c:axId val="55304192"/>
      </c:scatterChart>
      <c:valAx>
        <c:axId val="55306112"/>
        <c:scaling>
          <c:orientation val="minMax"/>
          <c:max val="1500"/>
          <c:min val="1000"/>
        </c:scaling>
        <c:axPos val="b"/>
        <c:numFmt formatCode="General" sourceLinked="1"/>
        <c:tickLblPos val="nextTo"/>
        <c:crossAx val="55304192"/>
        <c:crosses val="autoZero"/>
        <c:crossBetween val="midCat"/>
      </c:valAx>
      <c:valAx>
        <c:axId val="55304192"/>
        <c:scaling>
          <c:orientation val="minMax"/>
          <c:max val="1.03"/>
          <c:min val="0.95000000000000007"/>
        </c:scaling>
        <c:axPos val="l"/>
        <c:majorGridlines/>
        <c:numFmt formatCode="General" sourceLinked="1"/>
        <c:tickLblPos val="nextTo"/>
        <c:crossAx val="55306112"/>
        <c:crosses val="autoZero"/>
        <c:crossBetween val="midCat"/>
        <c:majorUnit val="8.0000000000000016E-2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11</xdr:row>
      <xdr:rowOff>123825</xdr:rowOff>
    </xdr:from>
    <xdr:to>
      <xdr:col>9</xdr:col>
      <xdr:colOff>352425</xdr:colOff>
      <xdr:row>26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485775</xdr:colOff>
      <xdr:row>11</xdr:row>
      <xdr:rowOff>123825</xdr:rowOff>
    </xdr:from>
    <xdr:to>
      <xdr:col>13</xdr:col>
      <xdr:colOff>485775</xdr:colOff>
      <xdr:row>22</xdr:row>
      <xdr:rowOff>47625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workbookViewId="0">
      <selection activeCell="P19" sqref="P19"/>
    </sheetView>
  </sheetViews>
  <sheetFormatPr defaultRowHeight="15"/>
  <cols>
    <col min="4" max="4" width="12.5703125" bestFit="1" customWidth="1"/>
    <col min="6" max="6" width="12.5703125" bestFit="1" customWidth="1"/>
    <col min="7" max="7" width="12" bestFit="1" customWidth="1"/>
    <col min="8" max="8" width="12.5703125" bestFit="1" customWidth="1"/>
  </cols>
  <sheetData>
    <row r="1" spans="1:15">
      <c r="A1" s="2" t="s">
        <v>5</v>
      </c>
      <c r="B1" s="2">
        <v>310</v>
      </c>
      <c r="D1" s="6" t="s">
        <v>0</v>
      </c>
      <c r="E1" s="6"/>
      <c r="F1" s="6" t="s">
        <v>9</v>
      </c>
      <c r="G1" s="6"/>
      <c r="H1" s="6" t="s">
        <v>10</v>
      </c>
      <c r="I1" s="6"/>
    </row>
    <row r="2" spans="1:15">
      <c r="A2" s="2" t="s">
        <v>4</v>
      </c>
      <c r="B2" s="2">
        <f>3*10^-4</f>
        <v>3.0000000000000003E-4</v>
      </c>
      <c r="D2" s="5" t="s">
        <v>13</v>
      </c>
      <c r="E2" s="5">
        <f>(B5-0.79)/(1.6*10^-4)</f>
        <v>1312.4999999999998</v>
      </c>
      <c r="F2" s="5" t="s">
        <v>13</v>
      </c>
      <c r="G2">
        <f>(B6-0.28)/(1.05*10^-3)</f>
        <v>209.52380952380946</v>
      </c>
      <c r="H2" s="5" t="s">
        <v>13</v>
      </c>
      <c r="I2">
        <f>(B7-0.79)/(1.6*10^-4)</f>
        <v>1312.4999999999998</v>
      </c>
    </row>
    <row r="3" spans="1:15">
      <c r="A3" s="2" t="s">
        <v>3</v>
      </c>
      <c r="B3" s="2">
        <f>9*10^-2</f>
        <v>0.09</v>
      </c>
      <c r="D3" s="5" t="s">
        <v>14</v>
      </c>
      <c r="E3" s="5">
        <f>B5/(4*PI()*10^-7)</f>
        <v>795774.71545947669</v>
      </c>
      <c r="F3" s="5" t="s">
        <v>14</v>
      </c>
      <c r="G3" s="5">
        <f>B6/(4*PI()*10^-7)</f>
        <v>397887.35772973835</v>
      </c>
      <c r="H3" s="5" t="s">
        <v>14</v>
      </c>
      <c r="I3" s="3" t="s">
        <v>16</v>
      </c>
    </row>
    <row r="4" spans="1:15">
      <c r="A4" s="2" t="s">
        <v>2</v>
      </c>
      <c r="B4" s="2">
        <f>5*10^-3</f>
        <v>5.0000000000000001E-3</v>
      </c>
      <c r="D4" s="5" t="s">
        <v>8</v>
      </c>
      <c r="E4" s="5">
        <f>B5*B2</f>
        <v>3.0000000000000003E-4</v>
      </c>
      <c r="F4" s="5" t="s">
        <v>8</v>
      </c>
      <c r="G4">
        <f>B6*B2</f>
        <v>1.5000000000000001E-4</v>
      </c>
      <c r="H4" s="5" t="s">
        <v>8</v>
      </c>
      <c r="I4">
        <f>B7*B2</f>
        <v>3.0000000000000003E-4</v>
      </c>
    </row>
    <row r="5" spans="1:15">
      <c r="A5" s="2" t="s">
        <v>1</v>
      </c>
      <c r="B5" s="2">
        <v>1</v>
      </c>
      <c r="D5" s="5" t="s">
        <v>6</v>
      </c>
      <c r="E5" s="5">
        <f>((E2*B8)+(E3*B4))/B1</f>
        <v>15.229273682928943</v>
      </c>
      <c r="F5" s="5" t="s">
        <v>6</v>
      </c>
      <c r="G5">
        <f>((G2*B8)+(G3*B4))/B1</f>
        <v>6.7997410051099303</v>
      </c>
      <c r="H5" s="5" t="s">
        <v>6</v>
      </c>
      <c r="I5">
        <f>(I2*B8)/B1</f>
        <v>2.3941976271309309</v>
      </c>
    </row>
    <row r="6" spans="1:15">
      <c r="A6" s="4" t="s">
        <v>11</v>
      </c>
      <c r="B6" s="2">
        <f>B5/2</f>
        <v>0.5</v>
      </c>
      <c r="D6" s="5" t="s">
        <v>15</v>
      </c>
      <c r="E6" s="5">
        <f>((E4*B1)/E5)*10^3</f>
        <v>6.1066602345092242</v>
      </c>
      <c r="F6" s="5" t="s">
        <v>15</v>
      </c>
      <c r="G6">
        <f>((G4*B1)/G5)*10^3</f>
        <v>6.8384957552141721</v>
      </c>
      <c r="H6" s="5" t="s">
        <v>15</v>
      </c>
      <c r="I6">
        <f>((B1*I4)/I5)*10^3</f>
        <v>38.843911190174339</v>
      </c>
    </row>
    <row r="7" spans="1:15">
      <c r="A7" s="4" t="s">
        <v>12</v>
      </c>
      <c r="B7" s="2">
        <f>B5</f>
        <v>1</v>
      </c>
    </row>
    <row r="8" spans="1:15">
      <c r="A8" s="1" t="s">
        <v>7</v>
      </c>
      <c r="B8" s="1">
        <f>2*PI()*B3</f>
        <v>0.56548667764616278</v>
      </c>
    </row>
    <row r="13" spans="1:15">
      <c r="A13">
        <v>0</v>
      </c>
      <c r="B13">
        <v>0</v>
      </c>
      <c r="O13" t="s">
        <v>17</v>
      </c>
    </row>
    <row r="14" spans="1:15">
      <c r="A14">
        <v>100</v>
      </c>
      <c r="B14">
        <v>0.3</v>
      </c>
    </row>
    <row r="15" spans="1:15">
      <c r="A15">
        <v>200</v>
      </c>
      <c r="B15">
        <v>0.49</v>
      </c>
    </row>
    <row r="16" spans="1:15">
      <c r="A16">
        <v>400</v>
      </c>
      <c r="B16">
        <v>0.7</v>
      </c>
    </row>
    <row r="17" spans="1:2">
      <c r="A17">
        <v>600</v>
      </c>
      <c r="B17">
        <v>0.82</v>
      </c>
    </row>
    <row r="18" spans="1:2">
      <c r="A18">
        <v>800</v>
      </c>
      <c r="B18">
        <v>0.9</v>
      </c>
    </row>
    <row r="19" spans="1:2">
      <c r="A19">
        <v>1000</v>
      </c>
      <c r="B19">
        <v>0.95</v>
      </c>
    </row>
    <row r="20" spans="1:2">
      <c r="A20">
        <v>1500</v>
      </c>
      <c r="B20">
        <v>1.03</v>
      </c>
    </row>
    <row r="21" spans="1:2">
      <c r="A21">
        <v>2000</v>
      </c>
      <c r="B21">
        <v>1.08</v>
      </c>
    </row>
    <row r="22" spans="1:2">
      <c r="A22">
        <v>3000</v>
      </c>
      <c r="B22">
        <v>1.1299999999999999</v>
      </c>
    </row>
    <row r="23" spans="1:2">
      <c r="A23">
        <v>4000</v>
      </c>
      <c r="B23">
        <v>1.1599999999999999</v>
      </c>
    </row>
    <row r="24" spans="1:2">
      <c r="A24">
        <v>5000</v>
      </c>
      <c r="B24">
        <v>1.18</v>
      </c>
    </row>
    <row r="25" spans="1:2">
      <c r="A25">
        <v>6000</v>
      </c>
      <c r="B25">
        <v>1.2</v>
      </c>
    </row>
  </sheetData>
  <mergeCells count="3">
    <mergeCell ref="D1:E1"/>
    <mergeCell ref="F1:G1"/>
    <mergeCell ref="H1:I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2015-12-03T19:57:44Z</dcterms:created>
  <dcterms:modified xsi:type="dcterms:W3CDTF">2015-12-03T21:21:48Z</dcterms:modified>
</cp:coreProperties>
</file>