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16260" windowHeight="580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65" i="1" l="1"/>
  <c r="L65" i="1"/>
  <c r="M65" i="1"/>
  <c r="K64" i="1"/>
  <c r="L64" i="1"/>
  <c r="M64" i="1"/>
  <c r="Q65" i="1"/>
  <c r="R65" i="1"/>
  <c r="S65" i="1"/>
  <c r="Q64" i="1"/>
  <c r="R64" i="1"/>
  <c r="S64" i="1"/>
  <c r="W65" i="1"/>
  <c r="X65" i="1"/>
  <c r="Y65" i="1"/>
  <c r="W64" i="1"/>
  <c r="X64" i="1"/>
  <c r="Y64" i="1"/>
  <c r="AC12" i="1" l="1"/>
  <c r="AC4" i="1"/>
  <c r="AC5" i="1"/>
  <c r="AC6" i="1"/>
  <c r="AC7" i="1"/>
  <c r="AC8" i="1"/>
  <c r="AC9" i="1"/>
  <c r="AC10" i="1"/>
  <c r="AC11" i="1"/>
  <c r="Y13" i="1"/>
  <c r="Z13" i="1"/>
  <c r="AA13" i="1"/>
  <c r="AB13" i="1"/>
  <c r="AU50" i="1"/>
  <c r="AS50" i="1"/>
  <c r="AQ50" i="1"/>
  <c r="AV49" i="1"/>
  <c r="AV48" i="1"/>
  <c r="AT47" i="1"/>
  <c r="AV44" i="1"/>
  <c r="AV42" i="1"/>
  <c r="AV41" i="1"/>
  <c r="AV50" i="1" l="1"/>
  <c r="AM33" i="1"/>
  <c r="AL33" i="1"/>
  <c r="AJ33" i="1"/>
  <c r="AH33" i="1"/>
  <c r="AM22" i="1"/>
  <c r="AM21" i="1"/>
  <c r="S21" i="1" l="1"/>
  <c r="AD22" i="1"/>
  <c r="AD21" i="1"/>
  <c r="R41" i="1"/>
  <c r="S40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K41" i="1"/>
  <c r="L41" i="1"/>
  <c r="M41" i="1"/>
  <c r="N41" i="1"/>
  <c r="O41" i="1"/>
  <c r="P41" i="1"/>
  <c r="Q41" i="1"/>
  <c r="T41" i="1"/>
  <c r="S41" i="1" l="1"/>
  <c r="B75" i="1"/>
  <c r="C75" i="1"/>
  <c r="D75" i="1"/>
  <c r="E75" i="1"/>
  <c r="F75" i="1"/>
  <c r="G65" i="1"/>
  <c r="G66" i="1"/>
  <c r="G67" i="1"/>
  <c r="G68" i="1"/>
  <c r="G69" i="1"/>
  <c r="G70" i="1"/>
  <c r="G71" i="1"/>
  <c r="G72" i="1"/>
  <c r="G73" i="1"/>
  <c r="G74" i="1"/>
  <c r="B92" i="1"/>
  <c r="C92" i="1"/>
  <c r="D92" i="1"/>
  <c r="E92" i="1"/>
  <c r="F92" i="1"/>
  <c r="G82" i="1"/>
  <c r="G83" i="1"/>
  <c r="G84" i="1"/>
  <c r="G85" i="1"/>
  <c r="G86" i="1"/>
  <c r="G87" i="1"/>
  <c r="G88" i="1"/>
  <c r="G89" i="1"/>
  <c r="G90" i="1"/>
  <c r="G91" i="1"/>
  <c r="B110" i="1"/>
  <c r="C110" i="1"/>
  <c r="D110" i="1"/>
  <c r="E110" i="1"/>
  <c r="F110" i="1"/>
  <c r="G100" i="1"/>
  <c r="G101" i="1"/>
  <c r="G102" i="1"/>
  <c r="G103" i="1"/>
  <c r="G104" i="1"/>
  <c r="G105" i="1"/>
  <c r="G106" i="1"/>
  <c r="G107" i="1"/>
  <c r="G108" i="1"/>
  <c r="G109" i="1"/>
  <c r="B58" i="1"/>
  <c r="C58" i="1"/>
  <c r="D58" i="1"/>
  <c r="E58" i="1"/>
  <c r="F58" i="1"/>
  <c r="G48" i="1"/>
  <c r="G49" i="1"/>
  <c r="G50" i="1"/>
  <c r="G51" i="1"/>
  <c r="G52" i="1"/>
  <c r="G53" i="1"/>
  <c r="G54" i="1"/>
  <c r="G55" i="1"/>
  <c r="G56" i="1"/>
  <c r="G57" i="1"/>
  <c r="AC3" i="1"/>
  <c r="U13" i="1"/>
  <c r="V13" i="1"/>
  <c r="W13" i="1"/>
  <c r="X13" i="1"/>
  <c r="B41" i="1"/>
  <c r="C41" i="1"/>
  <c r="D41" i="1"/>
  <c r="E41" i="1"/>
  <c r="F41" i="1"/>
  <c r="G31" i="1"/>
  <c r="G32" i="1"/>
  <c r="G33" i="1"/>
  <c r="G34" i="1"/>
  <c r="G35" i="1"/>
  <c r="G36" i="1"/>
  <c r="G37" i="1"/>
  <c r="G38" i="1"/>
  <c r="G39" i="1"/>
  <c r="G40" i="1"/>
  <c r="B23" i="1"/>
  <c r="C23" i="1"/>
  <c r="D23" i="1"/>
  <c r="E23" i="1"/>
  <c r="F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AC13" i="1" l="1"/>
  <c r="G92" i="1"/>
  <c r="G75" i="1"/>
  <c r="G23" i="1"/>
  <c r="G58" i="1"/>
  <c r="G110" i="1"/>
  <c r="K13" i="1"/>
  <c r="M13" i="1"/>
  <c r="P13" i="1"/>
  <c r="O13" i="1"/>
  <c r="N13" i="1"/>
  <c r="L13" i="1"/>
  <c r="Q12" i="1" l="1"/>
  <c r="Q11" i="1"/>
  <c r="Q10" i="1"/>
  <c r="Q9" i="1"/>
  <c r="Q8" i="1"/>
  <c r="Q7" i="1"/>
  <c r="Q6" i="1"/>
  <c r="Q5" i="1"/>
  <c r="Q4" i="1"/>
  <c r="Q3" i="1"/>
  <c r="G41" i="1" l="1"/>
  <c r="Q13" i="1"/>
</calcChain>
</file>

<file path=xl/sharedStrings.xml><?xml version="1.0" encoding="utf-8"?>
<sst xmlns="http://schemas.openxmlformats.org/spreadsheetml/2006/main" count="379" uniqueCount="105">
  <si>
    <t>Patient</t>
  </si>
  <si>
    <t>P10</t>
  </si>
  <si>
    <t>P12</t>
  </si>
  <si>
    <t>P15</t>
  </si>
  <si>
    <t>P18</t>
  </si>
  <si>
    <t>P22</t>
  </si>
  <si>
    <t>P30</t>
  </si>
  <si>
    <t>P36</t>
  </si>
  <si>
    <t>P40</t>
  </si>
  <si>
    <t>P50</t>
  </si>
  <si>
    <t>P56</t>
  </si>
  <si>
    <t>P62</t>
  </si>
  <si>
    <t>P68</t>
  </si>
  <si>
    <t>P77</t>
  </si>
  <si>
    <t>P78</t>
  </si>
  <si>
    <t>P80</t>
  </si>
  <si>
    <t>P91</t>
  </si>
  <si>
    <t>P92</t>
  </si>
  <si>
    <t>P101</t>
  </si>
  <si>
    <t>P102</t>
  </si>
  <si>
    <t>P103</t>
  </si>
  <si>
    <t>SFJ</t>
  </si>
  <si>
    <t>SL</t>
  </si>
  <si>
    <t>SSP</t>
  </si>
  <si>
    <t>STP</t>
  </si>
  <si>
    <t>Sweep</t>
  </si>
  <si>
    <t>LR Trained on all Hel and all Han cut at 43</t>
  </si>
  <si>
    <t>Average %</t>
  </si>
  <si>
    <t>LR Trained on all H&amp;H and 1st 10 patients' sfj</t>
  </si>
  <si>
    <t>LR Trained on all H&amp;H and 1st 10 patients' stp</t>
  </si>
  <si>
    <t>LR Trained on all H&amp;H and 1st 10 patients' sl</t>
  </si>
  <si>
    <t>LR Trained on all H&amp;H and 1st 10 patients' ssp</t>
  </si>
  <si>
    <t>LR Trained on all H&amp;H and 1st 10 patients' sweep</t>
  </si>
  <si>
    <t>NA</t>
  </si>
  <si>
    <t>LR Trained on all H&amp;H and 1st 10 patients</t>
  </si>
  <si>
    <t>Trained on SFJ</t>
  </si>
  <si>
    <t>Trained on SL</t>
  </si>
  <si>
    <t>Trained on SSP</t>
  </si>
  <si>
    <t>Trained on Sweep</t>
  </si>
  <si>
    <t>Trained on STP</t>
  </si>
  <si>
    <t xml:space="preserve">LR Trained on all Hel and all Han and every field of 1st 10 patients </t>
  </si>
  <si>
    <t>Trained on Nothing</t>
  </si>
  <si>
    <t xml:space="preserve">LR Trained on all Hel and all Han and LOO with all fields of patients </t>
  </si>
  <si>
    <t>alltogether run</t>
  </si>
  <si>
    <t>O</t>
  </si>
  <si>
    <t>tmb</t>
  </si>
  <si>
    <t>tmg</t>
  </si>
  <si>
    <t>Trained on everyfield of all Patients</t>
  </si>
  <si>
    <t>sagT12_L1</t>
  </si>
  <si>
    <t>Avg%</t>
  </si>
  <si>
    <t>Patient: HEL</t>
  </si>
  <si>
    <t>sagL1_L2</t>
  </si>
  <si>
    <t>sagL2_L3</t>
  </si>
  <si>
    <t>sagL3_L4</t>
  </si>
  <si>
    <t>sagL4_L5</t>
  </si>
  <si>
    <t>Patient: HS</t>
  </si>
  <si>
    <t>avg</t>
  </si>
  <si>
    <t>Trained on all hsThirdToLastImages</t>
  </si>
  <si>
    <t>Tested on  helThird Images</t>
  </si>
  <si>
    <t>Training Error:</t>
  </si>
  <si>
    <t>Class error:</t>
  </si>
  <si>
    <t>Trained on all hs images excluding depth &gt;13</t>
  </si>
  <si>
    <t>Trained on all hs images</t>
  </si>
  <si>
    <t>Tested on  hsThirdToLast Images</t>
  </si>
  <si>
    <t>Tested on helThirdImages</t>
  </si>
  <si>
    <t>LinearReg Trained on all hs images</t>
  </si>
  <si>
    <t>LinearReg Trained on helThird Images</t>
  </si>
  <si>
    <t>LinearReg Trained on hsThirdToLast Images</t>
  </si>
  <si>
    <t>Trained on everyfield of all Patients Plus HS</t>
  </si>
  <si>
    <t>Alltogether Run</t>
  </si>
  <si>
    <t>Trained on everyfield of all Patients Plus hs</t>
  </si>
  <si>
    <t>0 accuracy classified as 0 instead of 1</t>
  </si>
  <si>
    <t>0 accuracy classified as 0 instead of -1</t>
  </si>
  <si>
    <t>0 accuracy classified as 0 instead of -2</t>
  </si>
  <si>
    <t>0 accuracy classified as 0 instead of -3</t>
  </si>
  <si>
    <t>0 accuracy classified as 0 instead of -4</t>
  </si>
  <si>
    <t>0 accuracy classified as 0 instead of -5</t>
  </si>
  <si>
    <t>32 ccuracy 68% classified as 0 insread of -6</t>
  </si>
  <si>
    <t>0 accuracy classified as 0 instead of -7</t>
  </si>
  <si>
    <t>LR Trained on all H&amp;H with 12_12_12_6</t>
  </si>
  <si>
    <t>p10</t>
  </si>
  <si>
    <t>p12</t>
  </si>
  <si>
    <t>p15</t>
  </si>
  <si>
    <t>sl_l_L1L2_T12L1</t>
  </si>
  <si>
    <t>sl_l_L2L3_L1L2</t>
  </si>
  <si>
    <t>sl_l_L3L4_L2L3</t>
  </si>
  <si>
    <t>sl_l_L4L5_L3L4</t>
  </si>
  <si>
    <t>sl_r_L1L2_T12L1</t>
  </si>
  <si>
    <t>sl_r_L2L3_L1L2</t>
  </si>
  <si>
    <t>sl_r_L3L4_L2L3</t>
  </si>
  <si>
    <t>_sl_r_L4L5_L3L4</t>
  </si>
  <si>
    <t>stp_l_L1L2_T12L1</t>
  </si>
  <si>
    <t>stp_l_L2L3_L1L2</t>
  </si>
  <si>
    <t>stp_l_L3L4_L2L3</t>
  </si>
  <si>
    <t>stp_l_L4L5_L3L4</t>
  </si>
  <si>
    <t>stp_r_L1L2_T12L1</t>
  </si>
  <si>
    <t>stp_r_L2L3_L1L2</t>
  </si>
  <si>
    <t>stp_r_L3L4_L2L3</t>
  </si>
  <si>
    <t>stp_r_L4L5_L3L4</t>
  </si>
  <si>
    <t>LR Trained on all H&amp;H with 12_3_12_3</t>
  </si>
  <si>
    <t>LR Trained on all H&amp;H with 16_3_16_3</t>
  </si>
  <si>
    <t>Total Average</t>
  </si>
  <si>
    <t>STP average</t>
  </si>
  <si>
    <t>Trained on everyfield of all Patients Plus hel Alltogether Run = 97.325153</t>
  </si>
  <si>
    <t>LR Trained on all H&amp;H with 4_3_4_3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</si>
</sst>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Border="1" applyAlignment="1">
      <alignment horizontal="right" vertical="center" wrapText="1"/>
    </xf>
    <xf numFmtId="0" fontId="0" fillId="0" borderId="0" xfId="0" applyFill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4" borderId="0" xfId="0" applyFill="1"/>
    <xf numFmtId="9" fontId="0" fillId="0" borderId="0" xfId="0" applyNumberFormat="1"/>
    <xf numFmtId="10" fontId="0" fillId="0" borderId="0" xfId="0" applyNumberFormat="1"/>
    <xf numFmtId="0" fontId="0" fillId="5" borderId="0" xfId="0" applyFill="1"/>
    <xf numFmtId="11" fontId="0" fillId="0" borderId="0" xfId="0" applyNumberFormat="1"/>
    <xf numFmtId="0" fontId="0" fillId="0" borderId="5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4" xfId="0" applyBorder="1"/>
    <xf numFmtId="0" fontId="0" fillId="0" borderId="1" xfId="0" applyBorder="1"/>
    <xf numFmtId="0" fontId="0" fillId="0" borderId="4" xfId="0" applyFill="1" applyBorder="1"/>
    <xf numFmtId="0" fontId="0" fillId="0" borderId="3" xfId="0" applyFill="1" applyBorder="1" applyAlignment="1">
      <alignment vertical="center" wrapText="1"/>
    </xf>
    <xf numFmtId="0" fontId="0" fillId="0" borderId="6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"/>
  <sheetViews>
    <sheetView tabSelected="1" topLeftCell="W55" workbookViewId="0">
      <selection activeCell="AC65" sqref="AC65:AE65"/>
    </sheetView>
  </sheetViews>
  <sheetFormatPr defaultRowHeight="14.4" x14ac:dyDescent="0.3"/>
  <cols>
    <col min="10" max="10" width="15.6640625" customWidth="1"/>
    <col min="16" max="16" width="15" customWidth="1"/>
    <col min="22" max="22" width="15.33203125" customWidth="1"/>
    <col min="24" max="24" width="11.88671875" customWidth="1"/>
    <col min="25" max="25" width="8.88671875" customWidth="1"/>
    <col min="28" max="28" width="15.109375" customWidth="1"/>
  </cols>
  <sheetData>
    <row r="1" spans="1:43" ht="15" thickBot="1" x14ac:dyDescent="0.35">
      <c r="A1" t="s">
        <v>26</v>
      </c>
      <c r="J1" t="s">
        <v>34</v>
      </c>
      <c r="W1" t="s">
        <v>40</v>
      </c>
    </row>
    <row r="2" spans="1:43" ht="43.8" thickBot="1" x14ac:dyDescent="0.35">
      <c r="A2" s="1" t="s">
        <v>0</v>
      </c>
      <c r="B2" s="1" t="s">
        <v>21</v>
      </c>
      <c r="C2" s="1" t="s">
        <v>22</v>
      </c>
      <c r="D2" s="3" t="s">
        <v>23</v>
      </c>
      <c r="E2" s="3" t="s">
        <v>24</v>
      </c>
      <c r="F2" s="3" t="s">
        <v>25</v>
      </c>
      <c r="G2" s="3" t="s">
        <v>27</v>
      </c>
      <c r="J2" s="1" t="s">
        <v>0</v>
      </c>
      <c r="K2" s="1" t="s">
        <v>41</v>
      </c>
      <c r="L2" s="1" t="s">
        <v>35</v>
      </c>
      <c r="M2" s="1" t="s">
        <v>36</v>
      </c>
      <c r="N2" s="3" t="s">
        <v>37</v>
      </c>
      <c r="O2" s="3" t="s">
        <v>39</v>
      </c>
      <c r="P2" s="3" t="s">
        <v>38</v>
      </c>
      <c r="Q2" s="3" t="s">
        <v>27</v>
      </c>
      <c r="T2" s="1" t="s">
        <v>0</v>
      </c>
      <c r="U2" s="1" t="s">
        <v>21</v>
      </c>
      <c r="V2" s="1" t="s">
        <v>22</v>
      </c>
      <c r="W2" s="3" t="s">
        <v>23</v>
      </c>
      <c r="X2" s="3" t="s">
        <v>24</v>
      </c>
      <c r="Y2" s="3" t="s">
        <v>25</v>
      </c>
      <c r="Z2" s="3" t="s">
        <v>44</v>
      </c>
      <c r="AA2" s="3" t="s">
        <v>45</v>
      </c>
      <c r="AB2" s="3" t="s">
        <v>46</v>
      </c>
      <c r="AC2" s="3" t="s">
        <v>27</v>
      </c>
      <c r="AG2" s="12"/>
      <c r="AI2" s="21" t="s">
        <v>57</v>
      </c>
      <c r="AJ2" s="21"/>
      <c r="AK2" s="21"/>
      <c r="AL2" s="21"/>
      <c r="AN2" s="21" t="s">
        <v>65</v>
      </c>
      <c r="AO2" s="21"/>
      <c r="AP2" s="21"/>
      <c r="AQ2" s="21"/>
    </row>
    <row r="3" spans="1:43" ht="15" thickBot="1" x14ac:dyDescent="0.35">
      <c r="A3" s="1" t="s">
        <v>1</v>
      </c>
      <c r="B3" s="5">
        <v>20.919999999999998</v>
      </c>
      <c r="C3" s="5">
        <v>22.900000000000002</v>
      </c>
      <c r="D3" s="5">
        <v>0</v>
      </c>
      <c r="E3" s="5">
        <v>68.94</v>
      </c>
      <c r="F3" s="6">
        <v>37.65</v>
      </c>
      <c r="G3" s="24">
        <f t="shared" ref="G3:G22" si="0">SUM(B3:F3)/5</f>
        <v>30.082000000000001</v>
      </c>
      <c r="J3" s="8" t="s">
        <v>8</v>
      </c>
      <c r="K3" s="9">
        <v>20.75</v>
      </c>
      <c r="L3">
        <v>87.331999999999994</v>
      </c>
      <c r="M3">
        <v>89.244</v>
      </c>
      <c r="N3">
        <v>79.706000000000003</v>
      </c>
      <c r="O3">
        <v>73.543999999999997</v>
      </c>
      <c r="P3">
        <v>90.144000000000005</v>
      </c>
      <c r="Q3">
        <f t="shared" ref="Q3:Q12" si="1">SUM(L3:P3)/5</f>
        <v>83.994</v>
      </c>
      <c r="T3" s="8" t="s">
        <v>8</v>
      </c>
      <c r="U3" s="4">
        <v>98.63</v>
      </c>
      <c r="V3">
        <v>97.14</v>
      </c>
      <c r="W3" s="4">
        <v>74.61</v>
      </c>
      <c r="X3" s="4">
        <v>100</v>
      </c>
      <c r="Y3">
        <v>95.69</v>
      </c>
      <c r="Z3" s="4">
        <v>100</v>
      </c>
      <c r="AA3" s="4" t="s">
        <v>33</v>
      </c>
      <c r="AB3" s="4" t="s">
        <v>33</v>
      </c>
      <c r="AC3">
        <f t="shared" ref="AC3" si="2">SUM(U3:Y3)/5</f>
        <v>93.213999999999999</v>
      </c>
      <c r="AI3" s="21" t="s">
        <v>58</v>
      </c>
      <c r="AJ3" s="21"/>
      <c r="AK3" s="21"/>
      <c r="AL3" s="21"/>
      <c r="AN3" s="21" t="s">
        <v>58</v>
      </c>
      <c r="AO3" s="21"/>
      <c r="AP3" s="21"/>
      <c r="AQ3" s="21"/>
    </row>
    <row r="4" spans="1:43" ht="15" thickBot="1" x14ac:dyDescent="0.35">
      <c r="A4" s="2" t="s">
        <v>18</v>
      </c>
      <c r="B4">
        <v>31.669999999999998</v>
      </c>
      <c r="C4">
        <v>17.599999999999998</v>
      </c>
      <c r="D4">
        <v>55.74</v>
      </c>
      <c r="E4">
        <v>58.220000000000006</v>
      </c>
      <c r="F4">
        <v>49.059999999999995</v>
      </c>
      <c r="G4" s="24">
        <f t="shared" si="0"/>
        <v>42.457999999999998</v>
      </c>
      <c r="J4" s="8" t="s">
        <v>9</v>
      </c>
      <c r="K4" s="9">
        <v>40.212000000000003</v>
      </c>
      <c r="L4">
        <v>99.846000000000004</v>
      </c>
      <c r="M4">
        <v>99.881999999999991</v>
      </c>
      <c r="N4">
        <v>91.177999999999997</v>
      </c>
      <c r="O4">
        <v>98.238</v>
      </c>
      <c r="P4">
        <v>99.925999999999988</v>
      </c>
      <c r="Q4">
        <f t="shared" si="1"/>
        <v>97.813999999999993</v>
      </c>
      <c r="T4" s="8" t="s">
        <v>9</v>
      </c>
      <c r="U4" s="4">
        <v>100</v>
      </c>
      <c r="V4">
        <v>100</v>
      </c>
      <c r="W4" s="4">
        <v>100</v>
      </c>
      <c r="X4" s="4">
        <v>100</v>
      </c>
      <c r="Y4" s="4">
        <v>100</v>
      </c>
      <c r="Z4" s="4">
        <v>100</v>
      </c>
      <c r="AA4" s="4">
        <v>100</v>
      </c>
      <c r="AB4" s="4">
        <v>100</v>
      </c>
      <c r="AC4">
        <f t="shared" ref="AC4:AC11" si="3">SUM(U4:AB4)/8</f>
        <v>100</v>
      </c>
      <c r="AI4">
        <v>0</v>
      </c>
      <c r="AJ4">
        <v>1</v>
      </c>
      <c r="AK4" t="s">
        <v>59</v>
      </c>
      <c r="AL4" s="22">
        <v>0.97</v>
      </c>
      <c r="AN4">
        <v>4.3643273072630899</v>
      </c>
      <c r="AO4">
        <v>1</v>
      </c>
      <c r="AP4" t="s">
        <v>59</v>
      </c>
      <c r="AQ4" s="25">
        <v>2.7199999999999998E-2</v>
      </c>
    </row>
    <row r="5" spans="1:43" ht="15" thickBot="1" x14ac:dyDescent="0.35">
      <c r="A5" s="2" t="s">
        <v>19</v>
      </c>
      <c r="B5">
        <v>4.1900000000000004</v>
      </c>
      <c r="C5">
        <v>5.87</v>
      </c>
      <c r="D5">
        <v>8.89</v>
      </c>
      <c r="E5">
        <v>3.4099999999999997</v>
      </c>
      <c r="F5">
        <v>3.56</v>
      </c>
      <c r="G5" s="24">
        <f t="shared" si="0"/>
        <v>5.1840000000000002</v>
      </c>
      <c r="J5" s="8" t="s">
        <v>10</v>
      </c>
      <c r="K5" s="9">
        <v>15.141999999999998</v>
      </c>
      <c r="L5">
        <v>94.75</v>
      </c>
      <c r="M5">
        <v>94.13600000000001</v>
      </c>
      <c r="N5">
        <v>96.711999999999989</v>
      </c>
      <c r="O5">
        <v>72.477999999999994</v>
      </c>
      <c r="P5">
        <v>97.777999999999992</v>
      </c>
      <c r="Q5">
        <f t="shared" si="1"/>
        <v>91.170800000000014</v>
      </c>
      <c r="T5" s="8" t="s">
        <v>10</v>
      </c>
      <c r="U5" s="4">
        <v>100</v>
      </c>
      <c r="V5">
        <v>100</v>
      </c>
      <c r="W5" s="4">
        <v>100</v>
      </c>
      <c r="X5" s="4">
        <v>100</v>
      </c>
      <c r="Y5" s="4">
        <v>100</v>
      </c>
      <c r="Z5" s="4">
        <v>100</v>
      </c>
      <c r="AA5" s="4">
        <v>100</v>
      </c>
      <c r="AB5" s="4">
        <v>100</v>
      </c>
      <c r="AC5">
        <f t="shared" si="3"/>
        <v>100</v>
      </c>
      <c r="AI5">
        <v>1</v>
      </c>
      <c r="AJ5" s="15">
        <v>0</v>
      </c>
      <c r="AK5" t="s">
        <v>60</v>
      </c>
      <c r="AL5" s="23">
        <v>0.1111</v>
      </c>
      <c r="AN5">
        <v>2.7835615125904098</v>
      </c>
      <c r="AO5" s="15">
        <v>0</v>
      </c>
      <c r="AP5" t="s">
        <v>60</v>
      </c>
      <c r="AQ5">
        <v>12.8561919599129</v>
      </c>
    </row>
    <row r="6" spans="1:43" ht="15" thickBot="1" x14ac:dyDescent="0.35">
      <c r="A6" s="2" t="s">
        <v>20</v>
      </c>
      <c r="B6">
        <v>19.03</v>
      </c>
      <c r="C6">
        <v>26.26</v>
      </c>
      <c r="D6">
        <v>0</v>
      </c>
      <c r="E6">
        <v>44.28</v>
      </c>
      <c r="F6">
        <v>37.380000000000003</v>
      </c>
      <c r="G6" s="24">
        <f t="shared" si="0"/>
        <v>25.390000000000004</v>
      </c>
      <c r="J6" s="8" t="s">
        <v>11</v>
      </c>
      <c r="K6" s="9">
        <v>12.135999999999999</v>
      </c>
      <c r="L6">
        <v>93.652000000000001</v>
      </c>
      <c r="M6">
        <v>91.89</v>
      </c>
      <c r="N6">
        <v>57.579999999999984</v>
      </c>
      <c r="O6">
        <v>88.094000000000008</v>
      </c>
      <c r="P6">
        <v>95.224000000000004</v>
      </c>
      <c r="Q6">
        <f t="shared" si="1"/>
        <v>85.287999999999997</v>
      </c>
      <c r="T6" s="8" t="s">
        <v>11</v>
      </c>
      <c r="U6">
        <v>96.88</v>
      </c>
      <c r="V6">
        <v>99.17</v>
      </c>
      <c r="W6" s="4">
        <v>94.089999999999989</v>
      </c>
      <c r="X6" s="4">
        <v>100</v>
      </c>
      <c r="Y6">
        <v>99.16</v>
      </c>
      <c r="Z6" s="4">
        <v>100</v>
      </c>
      <c r="AA6" s="4">
        <v>100</v>
      </c>
      <c r="AB6" s="4">
        <v>100</v>
      </c>
      <c r="AC6">
        <f t="shared" si="3"/>
        <v>98.662499999999994</v>
      </c>
    </row>
    <row r="7" spans="1:43" ht="15" thickBot="1" x14ac:dyDescent="0.35">
      <c r="A7" s="2" t="s">
        <v>2</v>
      </c>
      <c r="B7" s="5">
        <v>39.300000000000004</v>
      </c>
      <c r="C7" s="5">
        <v>49.44</v>
      </c>
      <c r="D7" s="5">
        <v>41.52</v>
      </c>
      <c r="E7" s="5">
        <v>58.01</v>
      </c>
      <c r="F7" s="7">
        <v>42.089999999999996</v>
      </c>
      <c r="G7" s="24">
        <f t="shared" si="0"/>
        <v>46.072000000000003</v>
      </c>
      <c r="J7" s="8" t="s">
        <v>12</v>
      </c>
      <c r="K7" s="9">
        <v>59.905999999999992</v>
      </c>
      <c r="L7">
        <v>96.111999999999995</v>
      </c>
      <c r="M7">
        <v>91.783999999999992</v>
      </c>
      <c r="N7">
        <v>61.51</v>
      </c>
      <c r="O7">
        <v>96.164000000000001</v>
      </c>
      <c r="P7">
        <v>96.734000000000009</v>
      </c>
      <c r="Q7">
        <f t="shared" si="1"/>
        <v>88.460799999999992</v>
      </c>
      <c r="T7" s="8" t="s">
        <v>12</v>
      </c>
      <c r="U7">
        <v>97.03</v>
      </c>
      <c r="V7">
        <v>97.19</v>
      </c>
      <c r="W7" s="4">
        <v>100</v>
      </c>
      <c r="X7" s="4">
        <v>100</v>
      </c>
      <c r="Y7">
        <v>98.27</v>
      </c>
      <c r="Z7" s="4">
        <v>100</v>
      </c>
      <c r="AA7" s="4">
        <v>100</v>
      </c>
      <c r="AB7" s="4">
        <v>100</v>
      </c>
      <c r="AC7">
        <f t="shared" si="3"/>
        <v>99.061250000000001</v>
      </c>
      <c r="AI7" s="21" t="s">
        <v>61</v>
      </c>
      <c r="AJ7" s="21"/>
      <c r="AK7" s="21"/>
      <c r="AL7" s="21"/>
      <c r="AN7" s="21" t="s">
        <v>66</v>
      </c>
      <c r="AO7" s="21"/>
      <c r="AP7" s="21"/>
      <c r="AQ7" s="21"/>
    </row>
    <row r="8" spans="1:43" ht="15" thickBot="1" x14ac:dyDescent="0.35">
      <c r="A8" s="2" t="s">
        <v>3</v>
      </c>
      <c r="B8" s="5">
        <v>0.27999999999999997</v>
      </c>
      <c r="C8" s="5">
        <v>0.22</v>
      </c>
      <c r="D8" s="5">
        <v>0</v>
      </c>
      <c r="E8" s="5">
        <v>2.09</v>
      </c>
      <c r="F8" s="5">
        <v>0.13</v>
      </c>
      <c r="G8" s="24">
        <f t="shared" si="0"/>
        <v>0.54399999999999993</v>
      </c>
      <c r="J8" s="8" t="s">
        <v>13</v>
      </c>
      <c r="K8" s="9">
        <v>41.252000000000002</v>
      </c>
      <c r="L8">
        <v>67.47999999999999</v>
      </c>
      <c r="M8">
        <v>60.759999999999991</v>
      </c>
      <c r="N8">
        <v>51.324000000000005</v>
      </c>
      <c r="O8">
        <v>82.85199999999999</v>
      </c>
      <c r="P8">
        <v>80.826000000000008</v>
      </c>
      <c r="Q8">
        <f t="shared" si="1"/>
        <v>68.648400000000009</v>
      </c>
      <c r="T8" s="8" t="s">
        <v>13</v>
      </c>
      <c r="U8">
        <v>89</v>
      </c>
      <c r="V8">
        <v>90.38000000000001</v>
      </c>
      <c r="W8">
        <v>95.26</v>
      </c>
      <c r="X8">
        <v>84.13000000000001</v>
      </c>
      <c r="Y8">
        <v>89.28</v>
      </c>
      <c r="Z8" s="4">
        <v>100</v>
      </c>
      <c r="AA8" s="4">
        <v>100</v>
      </c>
      <c r="AB8" s="4">
        <v>100</v>
      </c>
      <c r="AC8">
        <f t="shared" si="3"/>
        <v>93.506249999999994</v>
      </c>
      <c r="AI8" s="21" t="s">
        <v>58</v>
      </c>
      <c r="AJ8" s="21"/>
      <c r="AK8" s="21"/>
      <c r="AL8" s="21"/>
      <c r="AN8" s="21" t="s">
        <v>63</v>
      </c>
      <c r="AO8" s="21"/>
      <c r="AP8" s="21"/>
      <c r="AQ8" s="21"/>
    </row>
    <row r="9" spans="1:43" ht="15" thickBot="1" x14ac:dyDescent="0.35">
      <c r="A9" s="2" t="s">
        <v>4</v>
      </c>
      <c r="B9" s="4">
        <v>1.63</v>
      </c>
      <c r="C9" s="4">
        <v>7.3800000000000008</v>
      </c>
      <c r="D9" s="4">
        <v>0</v>
      </c>
      <c r="E9" s="4">
        <v>18.970000000000002</v>
      </c>
      <c r="F9">
        <v>4.05</v>
      </c>
      <c r="G9" s="24">
        <f t="shared" si="0"/>
        <v>6.4060000000000006</v>
      </c>
      <c r="J9" s="8" t="s">
        <v>14</v>
      </c>
      <c r="K9" s="9">
        <v>24.713999999999999</v>
      </c>
      <c r="L9">
        <v>92.974000000000004</v>
      </c>
      <c r="M9">
        <v>91.443999999999988</v>
      </c>
      <c r="N9">
        <v>62.053999999999995</v>
      </c>
      <c r="O9">
        <v>87.68</v>
      </c>
      <c r="P9">
        <v>98.894000000000005</v>
      </c>
      <c r="Q9">
        <f t="shared" si="1"/>
        <v>86.609200000000016</v>
      </c>
      <c r="T9" s="8" t="s">
        <v>14</v>
      </c>
      <c r="U9">
        <v>99.64</v>
      </c>
      <c r="V9">
        <v>98.54</v>
      </c>
      <c r="W9" s="4">
        <v>100</v>
      </c>
      <c r="X9" s="4">
        <v>100</v>
      </c>
      <c r="Y9">
        <v>99.88</v>
      </c>
      <c r="Z9" s="4">
        <v>100</v>
      </c>
      <c r="AA9" s="4">
        <v>100</v>
      </c>
      <c r="AB9" s="4">
        <v>100</v>
      </c>
      <c r="AC9">
        <f t="shared" si="3"/>
        <v>99.757499999999993</v>
      </c>
      <c r="AI9">
        <v>1</v>
      </c>
      <c r="AJ9">
        <v>1</v>
      </c>
      <c r="AK9" t="s">
        <v>59</v>
      </c>
      <c r="AL9" s="22">
        <v>1</v>
      </c>
      <c r="AN9">
        <v>-5.4158639963086399</v>
      </c>
      <c r="AO9">
        <v>5</v>
      </c>
      <c r="AP9" t="s">
        <v>59</v>
      </c>
      <c r="AQ9" s="25">
        <v>1.8094502003131399E-26</v>
      </c>
    </row>
    <row r="10" spans="1:43" ht="15" thickBot="1" x14ac:dyDescent="0.35">
      <c r="A10" s="2" t="s">
        <v>5</v>
      </c>
      <c r="B10" s="4">
        <v>30.409999999999997</v>
      </c>
      <c r="C10">
        <v>32.9</v>
      </c>
      <c r="D10" s="4">
        <v>15.920000000000002</v>
      </c>
      <c r="E10" s="4">
        <v>48.08</v>
      </c>
      <c r="F10">
        <v>32.57</v>
      </c>
      <c r="G10" s="24">
        <f t="shared" si="0"/>
        <v>31.975999999999999</v>
      </c>
      <c r="J10" s="8" t="s">
        <v>15</v>
      </c>
      <c r="K10" s="9">
        <v>51.240000000000009</v>
      </c>
      <c r="L10">
        <v>93.38000000000001</v>
      </c>
      <c r="M10">
        <v>86.048000000000016</v>
      </c>
      <c r="N10">
        <v>14.184000000000003</v>
      </c>
      <c r="O10">
        <v>76.22</v>
      </c>
      <c r="P10">
        <v>84.566000000000003</v>
      </c>
      <c r="Q10">
        <f t="shared" si="1"/>
        <v>70.879600000000011</v>
      </c>
      <c r="T10" s="8" t="s">
        <v>15</v>
      </c>
      <c r="U10">
        <v>85.63</v>
      </c>
      <c r="V10">
        <v>92.08</v>
      </c>
      <c r="W10" s="4">
        <v>76.739999999999995</v>
      </c>
      <c r="X10">
        <v>97.43</v>
      </c>
      <c r="Y10">
        <v>93.77</v>
      </c>
      <c r="Z10" s="4">
        <v>100</v>
      </c>
      <c r="AA10" s="4">
        <v>100</v>
      </c>
      <c r="AB10" s="4">
        <v>100</v>
      </c>
      <c r="AC10">
        <f t="shared" si="3"/>
        <v>93.206249999999997</v>
      </c>
      <c r="AI10">
        <v>1</v>
      </c>
      <c r="AJ10" s="15">
        <v>0</v>
      </c>
      <c r="AK10" t="s">
        <v>60</v>
      </c>
      <c r="AL10" s="23">
        <v>0.1777</v>
      </c>
      <c r="AN10">
        <v>2.38237700111643</v>
      </c>
      <c r="AO10">
        <v>4</v>
      </c>
      <c r="AP10" t="s">
        <v>60</v>
      </c>
      <c r="AQ10">
        <v>46.879483437904703</v>
      </c>
    </row>
    <row r="11" spans="1:43" ht="15" thickBot="1" x14ac:dyDescent="0.35">
      <c r="A11" s="2" t="s">
        <v>6</v>
      </c>
      <c r="B11">
        <v>41.75</v>
      </c>
      <c r="C11">
        <v>23.3</v>
      </c>
      <c r="D11" s="4">
        <v>35.74</v>
      </c>
      <c r="E11">
        <v>79.47999999999999</v>
      </c>
      <c r="F11">
        <v>40.910000000000004</v>
      </c>
      <c r="G11" s="24">
        <f t="shared" si="0"/>
        <v>44.235999999999997</v>
      </c>
      <c r="J11" s="8" t="s">
        <v>16</v>
      </c>
      <c r="K11" s="9">
        <v>75.116</v>
      </c>
      <c r="L11">
        <v>78.504000000000005</v>
      </c>
      <c r="M11">
        <v>83.557999999999993</v>
      </c>
      <c r="N11">
        <v>65.998000000000005</v>
      </c>
      <c r="O11">
        <v>89.1</v>
      </c>
      <c r="P11">
        <v>65.715999999999994</v>
      </c>
      <c r="Q11">
        <f t="shared" si="1"/>
        <v>76.575199999999995</v>
      </c>
      <c r="T11" s="8" t="s">
        <v>16</v>
      </c>
      <c r="U11">
        <v>81.459999999999994</v>
      </c>
      <c r="V11">
        <v>73.570000000000007</v>
      </c>
      <c r="W11">
        <v>62.57</v>
      </c>
      <c r="X11">
        <v>96.49</v>
      </c>
      <c r="Y11">
        <v>76.78</v>
      </c>
      <c r="Z11" s="4">
        <v>100</v>
      </c>
      <c r="AA11" s="4">
        <v>100</v>
      </c>
      <c r="AB11" s="4">
        <v>100</v>
      </c>
      <c r="AC11">
        <f t="shared" si="3"/>
        <v>86.358750000000001</v>
      </c>
    </row>
    <row r="12" spans="1:43" ht="15" thickBot="1" x14ac:dyDescent="0.35">
      <c r="A12" s="2" t="s">
        <v>7</v>
      </c>
      <c r="B12" s="4">
        <v>36.71</v>
      </c>
      <c r="C12" s="4">
        <v>35.380000000000003</v>
      </c>
      <c r="D12" s="4">
        <v>57.92</v>
      </c>
      <c r="E12">
        <v>44.269999999999996</v>
      </c>
      <c r="F12">
        <v>42.61</v>
      </c>
      <c r="G12" s="24">
        <f t="shared" si="0"/>
        <v>43.378</v>
      </c>
      <c r="J12" s="8" t="s">
        <v>17</v>
      </c>
      <c r="K12" s="9">
        <v>60.272500000000008</v>
      </c>
      <c r="L12">
        <v>92.74</v>
      </c>
      <c r="M12">
        <v>92.105000000000004</v>
      </c>
      <c r="N12">
        <v>32.057499999999997</v>
      </c>
      <c r="O12">
        <v>76.224999999999994</v>
      </c>
      <c r="P12">
        <v>89.240000000000009</v>
      </c>
      <c r="Q12">
        <f t="shared" si="1"/>
        <v>76.473500000000001</v>
      </c>
      <c r="T12" s="8" t="s">
        <v>17</v>
      </c>
      <c r="U12">
        <v>91.92</v>
      </c>
      <c r="V12">
        <v>94.19</v>
      </c>
      <c r="W12" t="s">
        <v>33</v>
      </c>
      <c r="X12">
        <v>100</v>
      </c>
      <c r="Y12">
        <v>90.24</v>
      </c>
      <c r="Z12" s="4">
        <v>100</v>
      </c>
      <c r="AA12" s="4">
        <v>100</v>
      </c>
      <c r="AB12" s="4">
        <v>100</v>
      </c>
      <c r="AC12">
        <f>SUM(U12:AB12)/7</f>
        <v>96.621428571428581</v>
      </c>
      <c r="AI12" s="21" t="s">
        <v>62</v>
      </c>
      <c r="AJ12" s="21"/>
      <c r="AK12" s="21"/>
      <c r="AL12" s="21"/>
      <c r="AN12" s="21" t="s">
        <v>67</v>
      </c>
      <c r="AO12" s="21"/>
      <c r="AP12" s="21"/>
      <c r="AQ12" s="21"/>
    </row>
    <row r="13" spans="1:43" ht="29.4" thickBot="1" x14ac:dyDescent="0.35">
      <c r="A13" s="13" t="s">
        <v>8</v>
      </c>
      <c r="B13" s="4">
        <v>12.08</v>
      </c>
      <c r="C13">
        <v>10.41</v>
      </c>
      <c r="D13" s="4">
        <v>38.15</v>
      </c>
      <c r="E13" s="4">
        <v>17.5</v>
      </c>
      <c r="F13">
        <v>25.61</v>
      </c>
      <c r="G13" s="24">
        <f t="shared" si="0"/>
        <v>20.75</v>
      </c>
      <c r="J13" s="2" t="s">
        <v>27</v>
      </c>
      <c r="K13" s="10">
        <f t="shared" ref="K13:Q13" si="4">SUM(K3:K12)/10</f>
        <v>40.07405</v>
      </c>
      <c r="L13">
        <f t="shared" si="4"/>
        <v>89.677000000000007</v>
      </c>
      <c r="M13">
        <f t="shared" si="4"/>
        <v>88.085099999999983</v>
      </c>
      <c r="N13">
        <f t="shared" si="4"/>
        <v>61.230350000000001</v>
      </c>
      <c r="O13">
        <f t="shared" si="4"/>
        <v>84.0595</v>
      </c>
      <c r="P13">
        <f t="shared" si="4"/>
        <v>89.904799999999994</v>
      </c>
      <c r="Q13">
        <f t="shared" si="4"/>
        <v>82.591349999999991</v>
      </c>
      <c r="T13" s="2" t="s">
        <v>27</v>
      </c>
      <c r="U13">
        <f>SUM(U3:U12)/10</f>
        <v>94.018999999999991</v>
      </c>
      <c r="V13">
        <f>SUM(V3:V12)/10</f>
        <v>94.225999999999999</v>
      </c>
      <c r="W13">
        <f>SUM(W3:W12)/10</f>
        <v>80.327000000000012</v>
      </c>
      <c r="X13">
        <f>SUM(X3:X12)/10</f>
        <v>97.804999999999993</v>
      </c>
      <c r="Y13">
        <f t="shared" ref="Y13:AB13" si="5">SUM(Y3:Y12)/10</f>
        <v>94.306999999999988</v>
      </c>
      <c r="Z13" s="4">
        <f t="shared" si="5"/>
        <v>100</v>
      </c>
      <c r="AA13" s="4">
        <f t="shared" si="5"/>
        <v>90</v>
      </c>
      <c r="AB13" s="4">
        <f t="shared" si="5"/>
        <v>90</v>
      </c>
      <c r="AC13">
        <f>SUM(U13:AB13)/8</f>
        <v>92.585499999999996</v>
      </c>
      <c r="AI13" s="21" t="s">
        <v>58</v>
      </c>
      <c r="AJ13" s="21"/>
      <c r="AK13" s="21"/>
      <c r="AL13" s="21"/>
      <c r="AN13" s="21" t="s">
        <v>64</v>
      </c>
      <c r="AO13" s="21"/>
      <c r="AP13" s="21"/>
      <c r="AQ13" s="21"/>
    </row>
    <row r="14" spans="1:43" ht="15" thickBot="1" x14ac:dyDescent="0.35">
      <c r="A14" s="2" t="s">
        <v>9</v>
      </c>
      <c r="B14" s="4">
        <v>38.71</v>
      </c>
      <c r="C14">
        <v>27.38</v>
      </c>
      <c r="D14" s="4">
        <v>43.88</v>
      </c>
      <c r="E14" s="4">
        <v>49.66</v>
      </c>
      <c r="F14">
        <v>41.43</v>
      </c>
      <c r="G14" s="24">
        <f t="shared" si="0"/>
        <v>40.212000000000003</v>
      </c>
      <c r="AI14" s="24">
        <v>1</v>
      </c>
      <c r="AJ14" s="24">
        <v>1</v>
      </c>
      <c r="AK14" t="s">
        <v>59</v>
      </c>
      <c r="AL14" s="22">
        <v>1</v>
      </c>
      <c r="AN14">
        <v>11.232616692905101</v>
      </c>
      <c r="AO14">
        <v>1</v>
      </c>
      <c r="AP14" t="s">
        <v>59</v>
      </c>
      <c r="AQ14">
        <v>2.86E-2</v>
      </c>
    </row>
    <row r="15" spans="1:43" ht="15" thickBot="1" x14ac:dyDescent="0.35">
      <c r="A15" s="2" t="s">
        <v>10</v>
      </c>
      <c r="B15" s="4">
        <v>10.54</v>
      </c>
      <c r="C15">
        <v>11.23</v>
      </c>
      <c r="D15" s="4">
        <v>0</v>
      </c>
      <c r="E15" s="4">
        <v>41.19</v>
      </c>
      <c r="F15">
        <v>12.75</v>
      </c>
      <c r="G15" s="24">
        <f t="shared" si="0"/>
        <v>15.141999999999999</v>
      </c>
      <c r="AI15">
        <v>1</v>
      </c>
      <c r="AJ15" s="16">
        <v>0</v>
      </c>
      <c r="AK15" t="s">
        <v>60</v>
      </c>
      <c r="AL15" s="23">
        <v>0.1555</v>
      </c>
      <c r="AN15" s="15">
        <v>-1.15871076456427</v>
      </c>
      <c r="AO15" s="15">
        <v>0</v>
      </c>
      <c r="AP15" t="s">
        <v>60</v>
      </c>
      <c r="AQ15">
        <v>8.5389999999999997</v>
      </c>
    </row>
    <row r="16" spans="1:43" ht="15" thickBot="1" x14ac:dyDescent="0.35">
      <c r="A16" s="2" t="s">
        <v>11</v>
      </c>
      <c r="B16">
        <v>16.28</v>
      </c>
      <c r="C16">
        <v>16.869999999999997</v>
      </c>
      <c r="D16" s="4">
        <v>2.23</v>
      </c>
      <c r="E16" s="4">
        <v>13.73</v>
      </c>
      <c r="F16">
        <v>11.57</v>
      </c>
      <c r="G16" s="24">
        <f t="shared" si="0"/>
        <v>12.135999999999999</v>
      </c>
    </row>
    <row r="17" spans="1:39" ht="15" thickBot="1" x14ac:dyDescent="0.35">
      <c r="A17" s="2" t="s">
        <v>12</v>
      </c>
      <c r="B17">
        <v>44.6</v>
      </c>
      <c r="C17">
        <v>71.23</v>
      </c>
      <c r="D17">
        <v>79.12</v>
      </c>
      <c r="E17">
        <v>47.22</v>
      </c>
      <c r="F17">
        <v>57.36</v>
      </c>
      <c r="G17" s="24">
        <f t="shared" si="0"/>
        <v>59.906000000000006</v>
      </c>
    </row>
    <row r="18" spans="1:39" ht="15" thickBot="1" x14ac:dyDescent="0.35">
      <c r="A18" s="2" t="s">
        <v>13</v>
      </c>
      <c r="B18">
        <v>34.96</v>
      </c>
      <c r="C18">
        <v>46.45</v>
      </c>
      <c r="D18">
        <v>62.81</v>
      </c>
      <c r="E18">
        <v>27.99</v>
      </c>
      <c r="F18">
        <v>34.050000000000004</v>
      </c>
      <c r="G18" s="24">
        <f t="shared" si="0"/>
        <v>41.252000000000002</v>
      </c>
    </row>
    <row r="19" spans="1:39" ht="15" thickBot="1" x14ac:dyDescent="0.35">
      <c r="A19" s="2" t="s">
        <v>14</v>
      </c>
      <c r="B19">
        <v>11.55</v>
      </c>
      <c r="C19">
        <v>9.51</v>
      </c>
      <c r="D19" s="4">
        <v>43.059999999999995</v>
      </c>
      <c r="E19">
        <v>42.41</v>
      </c>
      <c r="F19">
        <v>17.04</v>
      </c>
      <c r="G19" s="24">
        <f t="shared" si="0"/>
        <v>24.713999999999999</v>
      </c>
      <c r="J19" t="s">
        <v>42</v>
      </c>
      <c r="X19" t="s">
        <v>47</v>
      </c>
      <c r="AG19" t="s">
        <v>47</v>
      </c>
    </row>
    <row r="20" spans="1:39" ht="29.4" thickBot="1" x14ac:dyDescent="0.35">
      <c r="A20" s="2" t="s">
        <v>15</v>
      </c>
      <c r="B20">
        <v>38.99</v>
      </c>
      <c r="C20">
        <v>48.07</v>
      </c>
      <c r="D20" s="4">
        <v>80.569999999999993</v>
      </c>
      <c r="E20">
        <v>46.01</v>
      </c>
      <c r="F20">
        <v>42.559999999999995</v>
      </c>
      <c r="G20" s="24">
        <f t="shared" si="0"/>
        <v>51.239999999999995</v>
      </c>
      <c r="J20" s="1" t="s">
        <v>0</v>
      </c>
      <c r="K20" s="1" t="s">
        <v>21</v>
      </c>
      <c r="L20" s="1" t="s">
        <v>22</v>
      </c>
      <c r="M20" s="3" t="s">
        <v>23</v>
      </c>
      <c r="N20" s="3" t="s">
        <v>24</v>
      </c>
      <c r="O20" s="3" t="s">
        <v>25</v>
      </c>
      <c r="P20" s="3" t="s">
        <v>44</v>
      </c>
      <c r="Q20" s="3" t="s">
        <v>45</v>
      </c>
      <c r="R20" s="3" t="s">
        <v>46</v>
      </c>
      <c r="S20" s="3" t="s">
        <v>27</v>
      </c>
      <c r="T20" s="12" t="s">
        <v>43</v>
      </c>
      <c r="X20" s="1" t="s">
        <v>50</v>
      </c>
      <c r="Y20" s="19" t="s">
        <v>48</v>
      </c>
      <c r="Z20" s="1" t="s">
        <v>51</v>
      </c>
      <c r="AA20" s="3" t="s">
        <v>52</v>
      </c>
      <c r="AB20" s="3" t="s">
        <v>53</v>
      </c>
      <c r="AC20" s="3" t="s">
        <v>54</v>
      </c>
      <c r="AD20" s="3" t="s">
        <v>27</v>
      </c>
      <c r="AE20" s="5"/>
      <c r="AG20" s="1" t="s">
        <v>55</v>
      </c>
      <c r="AH20" s="19" t="s">
        <v>48</v>
      </c>
      <c r="AI20" s="1" t="s">
        <v>51</v>
      </c>
      <c r="AJ20" s="3" t="s">
        <v>52</v>
      </c>
      <c r="AK20" s="3" t="s">
        <v>53</v>
      </c>
      <c r="AL20" s="3" t="s">
        <v>54</v>
      </c>
      <c r="AM20" s="3" t="s">
        <v>27</v>
      </c>
    </row>
    <row r="21" spans="1:39" ht="15" thickBot="1" x14ac:dyDescent="0.35">
      <c r="A21" s="2" t="s">
        <v>16</v>
      </c>
      <c r="B21">
        <v>74.039999999999992</v>
      </c>
      <c r="C21">
        <v>72.45</v>
      </c>
      <c r="D21">
        <v>58.379999999999995</v>
      </c>
      <c r="E21">
        <v>96.97</v>
      </c>
      <c r="F21">
        <v>73.740000000000009</v>
      </c>
      <c r="G21" s="24">
        <f t="shared" si="0"/>
        <v>75.116000000000014</v>
      </c>
      <c r="J21" s="1" t="s">
        <v>1</v>
      </c>
      <c r="K21" s="5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 s="6" t="s">
        <v>33</v>
      </c>
      <c r="R21" s="6" t="s">
        <v>33</v>
      </c>
      <c r="S21">
        <f>SUM(K21:R21)/6</f>
        <v>100</v>
      </c>
      <c r="T21">
        <v>100</v>
      </c>
      <c r="X21" s="1">
        <v>5</v>
      </c>
      <c r="Y21" s="5">
        <v>0</v>
      </c>
      <c r="Z21" s="5">
        <v>0</v>
      </c>
      <c r="AA21" s="5">
        <v>0</v>
      </c>
      <c r="AB21" s="5">
        <v>0</v>
      </c>
      <c r="AC21" s="6">
        <v>0</v>
      </c>
      <c r="AD21">
        <f>SUM(Y21:AC21)/8</f>
        <v>0</v>
      </c>
      <c r="AG21" s="1">
        <v>5</v>
      </c>
      <c r="AH21" s="5">
        <v>0</v>
      </c>
      <c r="AI21" s="5"/>
      <c r="AJ21" s="5">
        <v>0</v>
      </c>
      <c r="AK21" s="5"/>
      <c r="AL21" s="6">
        <v>0</v>
      </c>
      <c r="AM21">
        <f>SUM(AH21:AL21)/8</f>
        <v>0</v>
      </c>
    </row>
    <row r="22" spans="1:39" ht="15" thickBot="1" x14ac:dyDescent="0.35">
      <c r="A22" s="2" t="s">
        <v>17</v>
      </c>
      <c r="B22">
        <v>59.489999999999995</v>
      </c>
      <c r="C22">
        <v>49.15</v>
      </c>
      <c r="D22" t="s">
        <v>33</v>
      </c>
      <c r="E22">
        <v>72.3</v>
      </c>
      <c r="F22">
        <v>60.150000000000006</v>
      </c>
      <c r="G22" s="24">
        <f t="shared" si="0"/>
        <v>48.218000000000004</v>
      </c>
      <c r="J22" s="2" t="s">
        <v>18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f t="shared" ref="S22:S39" si="6">SUM(K22:R22)/8</f>
        <v>100</v>
      </c>
      <c r="T22">
        <v>100</v>
      </c>
      <c r="X22" s="1">
        <v>6</v>
      </c>
      <c r="Y22">
        <v>100</v>
      </c>
      <c r="Z22">
        <v>100</v>
      </c>
      <c r="AA22">
        <v>100</v>
      </c>
      <c r="AB22">
        <v>100</v>
      </c>
      <c r="AC22">
        <v>0</v>
      </c>
      <c r="AD22">
        <f>SUM(Y22:AC22)/8</f>
        <v>50</v>
      </c>
      <c r="AG22" s="1">
        <v>6</v>
      </c>
      <c r="AH22">
        <v>0</v>
      </c>
      <c r="AJ22">
        <v>0</v>
      </c>
      <c r="AL22">
        <v>0</v>
      </c>
      <c r="AM22">
        <f>SUM(AH22:AL22)/8</f>
        <v>0</v>
      </c>
    </row>
    <row r="23" spans="1:39" ht="15" thickBot="1" x14ac:dyDescent="0.35">
      <c r="A23" s="2" t="s">
        <v>49</v>
      </c>
      <c r="B23">
        <f t="shared" ref="B23:G23" si="7">SUM(B3:B22)/20</f>
        <v>28.3565</v>
      </c>
      <c r="C23">
        <f t="shared" si="7"/>
        <v>29.2</v>
      </c>
      <c r="D23">
        <f t="shared" si="7"/>
        <v>31.196500000000004</v>
      </c>
      <c r="E23">
        <f t="shared" si="7"/>
        <v>44.036499999999997</v>
      </c>
      <c r="F23">
        <f t="shared" si="7"/>
        <v>33.313499999999998</v>
      </c>
      <c r="G23" s="15">
        <f t="shared" si="7"/>
        <v>33.220599999999997</v>
      </c>
      <c r="J23" s="2" t="s">
        <v>19</v>
      </c>
      <c r="K23">
        <v>100</v>
      </c>
      <c r="L23">
        <v>100</v>
      </c>
      <c r="M23">
        <v>100</v>
      </c>
      <c r="N23">
        <v>99.944100000000006</v>
      </c>
      <c r="O23">
        <v>99.925299999999993</v>
      </c>
      <c r="P23">
        <v>100</v>
      </c>
      <c r="Q23">
        <v>100</v>
      </c>
      <c r="R23">
        <v>100</v>
      </c>
      <c r="S23" s="15">
        <f t="shared" si="6"/>
        <v>99.983675000000005</v>
      </c>
      <c r="T23" s="15">
        <v>99.97</v>
      </c>
      <c r="X23" s="1">
        <v>7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G23" s="1">
        <v>7</v>
      </c>
      <c r="AH23">
        <v>0</v>
      </c>
      <c r="AJ23">
        <v>0</v>
      </c>
      <c r="AL23">
        <v>0</v>
      </c>
      <c r="AM23">
        <v>0</v>
      </c>
    </row>
    <row r="24" spans="1:39" ht="15" thickBot="1" x14ac:dyDescent="0.35">
      <c r="J24" s="2" t="s">
        <v>20</v>
      </c>
      <c r="K24">
        <v>100</v>
      </c>
      <c r="L24">
        <v>100</v>
      </c>
      <c r="M24">
        <v>100</v>
      </c>
      <c r="N24">
        <v>100</v>
      </c>
      <c r="O24">
        <v>99.696299999999994</v>
      </c>
      <c r="P24">
        <v>100</v>
      </c>
      <c r="Q24">
        <v>100</v>
      </c>
      <c r="R24">
        <v>100</v>
      </c>
      <c r="S24">
        <f t="shared" si="6"/>
        <v>99.962037500000008</v>
      </c>
      <c r="T24">
        <v>99.9</v>
      </c>
      <c r="X24" s="1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G24" s="1">
        <v>8</v>
      </c>
      <c r="AH24">
        <v>0</v>
      </c>
      <c r="AJ24">
        <v>0</v>
      </c>
      <c r="AL24">
        <v>0</v>
      </c>
      <c r="AM24">
        <v>0</v>
      </c>
    </row>
    <row r="25" spans="1:39" ht="15" thickBot="1" x14ac:dyDescent="0.35">
      <c r="J25" s="2" t="s">
        <v>2</v>
      </c>
      <c r="K25" s="5">
        <v>100</v>
      </c>
      <c r="L25" s="5">
        <v>100</v>
      </c>
      <c r="M25" s="5">
        <v>100</v>
      </c>
      <c r="N25" s="5">
        <v>100</v>
      </c>
      <c r="O25" s="7">
        <v>99.6267</v>
      </c>
      <c r="P25" s="17">
        <v>100</v>
      </c>
      <c r="Q25" s="7">
        <v>99.488200000000006</v>
      </c>
      <c r="R25" s="7">
        <v>100</v>
      </c>
      <c r="S25" s="14">
        <f t="shared" si="6"/>
        <v>99.889362500000004</v>
      </c>
      <c r="T25" s="14">
        <v>99.83</v>
      </c>
      <c r="X25" s="1">
        <v>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G25" s="1">
        <v>9</v>
      </c>
      <c r="AH25">
        <v>0</v>
      </c>
      <c r="AJ25">
        <v>0</v>
      </c>
      <c r="AL25">
        <v>0</v>
      </c>
      <c r="AM25">
        <v>0</v>
      </c>
    </row>
    <row r="26" spans="1:39" ht="15" thickBot="1" x14ac:dyDescent="0.35">
      <c r="J26" s="2" t="s">
        <v>3</v>
      </c>
      <c r="K26" s="5">
        <v>100</v>
      </c>
      <c r="L26" s="5">
        <v>100</v>
      </c>
      <c r="M26" s="5">
        <v>100</v>
      </c>
      <c r="N26" s="5">
        <v>100</v>
      </c>
      <c r="O26" s="5">
        <v>100</v>
      </c>
      <c r="P26" s="5">
        <v>100</v>
      </c>
      <c r="Q26" s="5">
        <v>100</v>
      </c>
      <c r="R26" s="5">
        <v>100</v>
      </c>
      <c r="S26">
        <f t="shared" si="6"/>
        <v>100</v>
      </c>
      <c r="T26">
        <v>100</v>
      </c>
      <c r="X26" s="1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G26" s="1">
        <v>10</v>
      </c>
      <c r="AH26">
        <v>100</v>
      </c>
      <c r="AJ26">
        <v>100</v>
      </c>
      <c r="AL26">
        <v>100</v>
      </c>
      <c r="AM26">
        <v>100</v>
      </c>
    </row>
    <row r="27" spans="1:39" ht="15" thickBot="1" x14ac:dyDescent="0.35">
      <c r="J27" s="2" t="s">
        <v>4</v>
      </c>
      <c r="K27" s="4">
        <v>100</v>
      </c>
      <c r="L27" s="4">
        <v>100</v>
      </c>
      <c r="M27" s="4">
        <v>100</v>
      </c>
      <c r="N27" s="4">
        <v>100</v>
      </c>
      <c r="O27">
        <v>100</v>
      </c>
      <c r="P27">
        <v>100</v>
      </c>
      <c r="Q27" s="4">
        <v>100</v>
      </c>
      <c r="R27">
        <v>100</v>
      </c>
      <c r="S27">
        <f t="shared" si="6"/>
        <v>100</v>
      </c>
      <c r="T27">
        <v>100</v>
      </c>
      <c r="X27" s="1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G27" s="1">
        <v>11</v>
      </c>
      <c r="AH27">
        <v>0</v>
      </c>
      <c r="AJ27">
        <v>0</v>
      </c>
      <c r="AL27">
        <v>0</v>
      </c>
      <c r="AM27">
        <v>0</v>
      </c>
    </row>
    <row r="28" spans="1:39" ht="15" thickBot="1" x14ac:dyDescent="0.35">
      <c r="J28" s="2" t="s">
        <v>5</v>
      </c>
      <c r="K28" s="4">
        <v>98.653700000000001</v>
      </c>
      <c r="L28">
        <v>100</v>
      </c>
      <c r="M28">
        <v>100</v>
      </c>
      <c r="N28">
        <v>100</v>
      </c>
      <c r="O28">
        <v>99.9315</v>
      </c>
      <c r="P28">
        <v>100</v>
      </c>
      <c r="Q28">
        <v>100</v>
      </c>
      <c r="R28">
        <v>100</v>
      </c>
      <c r="S28" s="15">
        <f t="shared" si="6"/>
        <v>99.823149999999998</v>
      </c>
      <c r="T28" s="15">
        <v>99.72999999999999</v>
      </c>
      <c r="X28" s="1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G28" s="1">
        <v>12</v>
      </c>
      <c r="AH28">
        <v>0</v>
      </c>
      <c r="AJ28">
        <v>0</v>
      </c>
      <c r="AL28">
        <v>0</v>
      </c>
      <c r="AM28">
        <v>0</v>
      </c>
    </row>
    <row r="29" spans="1:39" ht="15" thickBot="1" x14ac:dyDescent="0.35">
      <c r="A29" t="s">
        <v>28</v>
      </c>
      <c r="J29" s="2" t="s">
        <v>6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f t="shared" si="6"/>
        <v>100</v>
      </c>
      <c r="T29">
        <v>100</v>
      </c>
      <c r="X29" s="1">
        <v>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 s="1">
        <v>13</v>
      </c>
      <c r="AH29">
        <v>0</v>
      </c>
      <c r="AJ29">
        <v>0</v>
      </c>
      <c r="AL29">
        <v>0</v>
      </c>
      <c r="AM29">
        <v>0</v>
      </c>
    </row>
    <row r="30" spans="1:39" ht="29.4" thickBot="1" x14ac:dyDescent="0.35">
      <c r="A30" s="1" t="s">
        <v>0</v>
      </c>
      <c r="B30" s="1" t="s">
        <v>21</v>
      </c>
      <c r="C30" s="1" t="s">
        <v>22</v>
      </c>
      <c r="D30" s="3" t="s">
        <v>23</v>
      </c>
      <c r="E30" s="3" t="s">
        <v>24</v>
      </c>
      <c r="F30" s="3" t="s">
        <v>25</v>
      </c>
      <c r="G30" s="3" t="s">
        <v>27</v>
      </c>
      <c r="J30" s="2" t="s">
        <v>7</v>
      </c>
      <c r="K30">
        <v>100</v>
      </c>
      <c r="L30" s="18">
        <v>99.909899999999993</v>
      </c>
      <c r="M30">
        <v>100</v>
      </c>
      <c r="N30">
        <v>100</v>
      </c>
      <c r="O30">
        <v>99.790199999999999</v>
      </c>
      <c r="P30">
        <v>100</v>
      </c>
      <c r="Q30">
        <v>100</v>
      </c>
      <c r="R30">
        <v>100</v>
      </c>
      <c r="S30" s="16">
        <f t="shared" si="6"/>
        <v>99.962512500000003</v>
      </c>
      <c r="T30" s="16">
        <v>99.9</v>
      </c>
      <c r="X30" s="1"/>
      <c r="AG30" s="1">
        <v>14</v>
      </c>
      <c r="AH30">
        <v>0</v>
      </c>
      <c r="AJ30">
        <v>0</v>
      </c>
      <c r="AL30">
        <v>0</v>
      </c>
      <c r="AM30">
        <v>0</v>
      </c>
    </row>
    <row r="31" spans="1:39" ht="15" thickBot="1" x14ac:dyDescent="0.35">
      <c r="A31" s="8" t="s">
        <v>8</v>
      </c>
      <c r="B31" s="4">
        <v>89.78</v>
      </c>
      <c r="C31">
        <v>81.47999999999999</v>
      </c>
      <c r="D31" s="4">
        <v>74.61</v>
      </c>
      <c r="E31" s="4">
        <v>100</v>
      </c>
      <c r="F31">
        <v>90.79</v>
      </c>
      <c r="G31">
        <f t="shared" ref="G31:G40" si="8">SUM(B31:F31)/5</f>
        <v>87.332000000000008</v>
      </c>
      <c r="J31" s="11" t="s">
        <v>8</v>
      </c>
      <c r="K31">
        <v>100</v>
      </c>
      <c r="L31">
        <v>100</v>
      </c>
      <c r="M31">
        <v>100</v>
      </c>
      <c r="N31">
        <v>100</v>
      </c>
      <c r="O31">
        <v>99.932299999999998</v>
      </c>
      <c r="P31">
        <v>100</v>
      </c>
      <c r="Q31">
        <v>100</v>
      </c>
      <c r="R31">
        <v>100</v>
      </c>
      <c r="S31" s="15">
        <f t="shared" si="6"/>
        <v>99.991537499999993</v>
      </c>
      <c r="T31" s="15">
        <v>99.98</v>
      </c>
      <c r="AG31" s="20">
        <v>15</v>
      </c>
      <c r="AH31">
        <v>0</v>
      </c>
      <c r="AJ31">
        <v>0</v>
      </c>
      <c r="AL31">
        <v>0</v>
      </c>
      <c r="AM31">
        <v>0</v>
      </c>
    </row>
    <row r="32" spans="1:39" ht="15" thickBot="1" x14ac:dyDescent="0.35">
      <c r="A32" s="8" t="s">
        <v>9</v>
      </c>
      <c r="B32" s="4">
        <v>100</v>
      </c>
      <c r="C32">
        <v>100</v>
      </c>
      <c r="D32" s="4">
        <v>100</v>
      </c>
      <c r="E32" s="4">
        <v>100</v>
      </c>
      <c r="F32">
        <v>99.22999999999999</v>
      </c>
      <c r="G32">
        <f t="shared" si="8"/>
        <v>99.846000000000004</v>
      </c>
      <c r="J32" s="11" t="s">
        <v>9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f t="shared" si="6"/>
        <v>100</v>
      </c>
      <c r="T32">
        <v>100</v>
      </c>
      <c r="AG32" s="20">
        <v>16</v>
      </c>
      <c r="AH32">
        <v>0</v>
      </c>
      <c r="AJ32">
        <v>0</v>
      </c>
      <c r="AL32">
        <v>0</v>
      </c>
      <c r="AM32">
        <v>0</v>
      </c>
    </row>
    <row r="33" spans="1:49" ht="15" thickBot="1" x14ac:dyDescent="0.35">
      <c r="A33" s="8" t="s">
        <v>10</v>
      </c>
      <c r="B33" s="4">
        <v>87.88</v>
      </c>
      <c r="C33">
        <v>94</v>
      </c>
      <c r="D33" s="4">
        <v>100</v>
      </c>
      <c r="E33" s="4">
        <v>99</v>
      </c>
      <c r="F33">
        <v>92.86999999999999</v>
      </c>
      <c r="G33">
        <f t="shared" si="8"/>
        <v>94.75</v>
      </c>
      <c r="J33" s="11" t="s">
        <v>10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f t="shared" si="6"/>
        <v>100</v>
      </c>
      <c r="T33">
        <v>100</v>
      </c>
      <c r="X33" t="s">
        <v>68</v>
      </c>
      <c r="AG33" t="s">
        <v>56</v>
      </c>
      <c r="AH33">
        <f>100/12</f>
        <v>8.3333333333333339</v>
      </c>
      <c r="AJ33">
        <f>100/12</f>
        <v>8.3333333333333339</v>
      </c>
      <c r="AL33">
        <f>100/12</f>
        <v>8.3333333333333339</v>
      </c>
      <c r="AM33">
        <f>100/12</f>
        <v>8.3333333333333339</v>
      </c>
    </row>
    <row r="34" spans="1:49" ht="29.4" thickBot="1" x14ac:dyDescent="0.35">
      <c r="A34" s="8" t="s">
        <v>11</v>
      </c>
      <c r="B34">
        <v>95.960000000000008</v>
      </c>
      <c r="C34">
        <v>97.97</v>
      </c>
      <c r="D34" s="4">
        <v>76.900000000000006</v>
      </c>
      <c r="E34" s="4">
        <v>99.22999999999999</v>
      </c>
      <c r="F34">
        <v>98.2</v>
      </c>
      <c r="G34">
        <f t="shared" si="8"/>
        <v>93.652000000000015</v>
      </c>
      <c r="J34" s="11" t="s">
        <v>11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f t="shared" si="6"/>
        <v>100</v>
      </c>
      <c r="T34">
        <v>100</v>
      </c>
      <c r="X34" s="1" t="s">
        <v>50</v>
      </c>
      <c r="Y34" s="19" t="s">
        <v>48</v>
      </c>
      <c r="Z34" s="1" t="s">
        <v>51</v>
      </c>
      <c r="AA34" s="3" t="s">
        <v>52</v>
      </c>
      <c r="AB34" s="3" t="s">
        <v>53</v>
      </c>
      <c r="AC34" s="3" t="s">
        <v>54</v>
      </c>
      <c r="AD34" s="3" t="s">
        <v>27</v>
      </c>
      <c r="AE34" s="26" t="s">
        <v>69</v>
      </c>
    </row>
    <row r="35" spans="1:49" ht="15" thickBot="1" x14ac:dyDescent="0.35">
      <c r="A35" s="8" t="s">
        <v>12</v>
      </c>
      <c r="B35">
        <v>97.31</v>
      </c>
      <c r="C35">
        <v>99.539999999999992</v>
      </c>
      <c r="D35">
        <v>91.94</v>
      </c>
      <c r="E35">
        <v>94.19</v>
      </c>
      <c r="F35">
        <v>97.58</v>
      </c>
      <c r="G35">
        <f t="shared" si="8"/>
        <v>96.111999999999995</v>
      </c>
      <c r="J35" s="11" t="s">
        <v>12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f t="shared" si="6"/>
        <v>100</v>
      </c>
      <c r="T35">
        <v>100</v>
      </c>
      <c r="X35" s="1">
        <v>5</v>
      </c>
      <c r="Y35" s="27" t="s">
        <v>71</v>
      </c>
      <c r="Z35" s="27" t="s">
        <v>71</v>
      </c>
      <c r="AA35" s="5"/>
      <c r="AB35" s="5"/>
      <c r="AC35" s="6"/>
      <c r="AE35">
        <v>10.007980999999999</v>
      </c>
      <c r="AP35" t="s">
        <v>103</v>
      </c>
    </row>
    <row r="36" spans="1:49" ht="15" thickBot="1" x14ac:dyDescent="0.35">
      <c r="A36" s="8" t="s">
        <v>13</v>
      </c>
      <c r="B36">
        <v>67.28</v>
      </c>
      <c r="C36">
        <v>71.59</v>
      </c>
      <c r="D36">
        <v>75.849999999999994</v>
      </c>
      <c r="E36">
        <v>55.500000000000007</v>
      </c>
      <c r="F36">
        <v>67.179999999999993</v>
      </c>
      <c r="G36">
        <f t="shared" si="8"/>
        <v>67.48</v>
      </c>
      <c r="J36" s="11" t="s">
        <v>13</v>
      </c>
      <c r="K36">
        <v>98.462800000000001</v>
      </c>
      <c r="L36">
        <v>99.774500000000003</v>
      </c>
      <c r="M36">
        <v>100</v>
      </c>
      <c r="N36">
        <v>99.892799999999994</v>
      </c>
      <c r="O36">
        <v>100</v>
      </c>
      <c r="P36">
        <v>100</v>
      </c>
      <c r="Q36">
        <v>100</v>
      </c>
      <c r="R36">
        <v>100</v>
      </c>
      <c r="S36" s="15">
        <f t="shared" si="6"/>
        <v>99.766262499999996</v>
      </c>
      <c r="T36" s="15">
        <v>99.4</v>
      </c>
      <c r="X36" s="1">
        <v>6</v>
      </c>
      <c r="Y36">
        <v>100</v>
      </c>
      <c r="Z36">
        <v>100</v>
      </c>
      <c r="AP36" t="s">
        <v>70</v>
      </c>
    </row>
    <row r="37" spans="1:49" ht="29.4" thickBot="1" x14ac:dyDescent="0.35">
      <c r="A37" s="8" t="s">
        <v>14</v>
      </c>
      <c r="B37">
        <v>96.61</v>
      </c>
      <c r="C37">
        <v>98.63</v>
      </c>
      <c r="D37" s="4">
        <v>70.509999999999991</v>
      </c>
      <c r="E37" s="4">
        <v>100</v>
      </c>
      <c r="F37">
        <v>99.11999999999999</v>
      </c>
      <c r="G37">
        <f t="shared" si="8"/>
        <v>92.974000000000004</v>
      </c>
      <c r="J37" s="11" t="s">
        <v>14</v>
      </c>
      <c r="K37">
        <v>100</v>
      </c>
      <c r="L37">
        <v>100</v>
      </c>
      <c r="M37">
        <v>100</v>
      </c>
      <c r="N37">
        <v>100</v>
      </c>
      <c r="O37">
        <v>99.560500000000005</v>
      </c>
      <c r="P37">
        <v>100</v>
      </c>
      <c r="Q37">
        <v>98.403599999999997</v>
      </c>
      <c r="R37">
        <v>100</v>
      </c>
      <c r="S37" s="15">
        <f t="shared" si="6"/>
        <v>99.745512500000004</v>
      </c>
      <c r="T37" s="15">
        <v>100</v>
      </c>
      <c r="X37" s="1">
        <v>7</v>
      </c>
      <c r="Y37" s="27" t="s">
        <v>72</v>
      </c>
      <c r="AG37" s="5"/>
      <c r="AH37" s="34"/>
      <c r="AI37" s="5"/>
      <c r="AJ37" s="5"/>
      <c r="AK37" s="5"/>
      <c r="AL37" s="5"/>
      <c r="AM37" s="5"/>
      <c r="AN37" s="4"/>
      <c r="AO37" s="35"/>
      <c r="AP37" s="3" t="s">
        <v>55</v>
      </c>
      <c r="AQ37" s="19" t="s">
        <v>48</v>
      </c>
      <c r="AR37" s="1" t="s">
        <v>51</v>
      </c>
      <c r="AS37" s="3" t="s">
        <v>52</v>
      </c>
      <c r="AT37" s="3" t="s">
        <v>53</v>
      </c>
      <c r="AU37" s="3" t="s">
        <v>54</v>
      </c>
      <c r="AV37" s="3" t="s">
        <v>27</v>
      </c>
      <c r="AW37" s="26" t="s">
        <v>69</v>
      </c>
    </row>
    <row r="38" spans="1:49" ht="15" thickBot="1" x14ac:dyDescent="0.35">
      <c r="A38" s="8" t="s">
        <v>15</v>
      </c>
      <c r="B38">
        <v>92.74</v>
      </c>
      <c r="C38">
        <v>98</v>
      </c>
      <c r="D38" s="4">
        <v>89.649999999999991</v>
      </c>
      <c r="E38">
        <v>91.16</v>
      </c>
      <c r="F38">
        <v>95.35</v>
      </c>
      <c r="G38">
        <f t="shared" si="8"/>
        <v>93.38</v>
      </c>
      <c r="J38" s="11" t="s">
        <v>15</v>
      </c>
      <c r="K38">
        <v>100</v>
      </c>
      <c r="L38">
        <v>100</v>
      </c>
      <c r="M38" s="4">
        <v>98.014200000000002</v>
      </c>
      <c r="N38">
        <v>100</v>
      </c>
      <c r="O38">
        <v>99.970799999999997</v>
      </c>
      <c r="P38">
        <v>100</v>
      </c>
      <c r="Q38">
        <v>100</v>
      </c>
      <c r="R38">
        <v>100</v>
      </c>
      <c r="S38" s="15">
        <f t="shared" si="6"/>
        <v>99.748125000000002</v>
      </c>
      <c r="T38" s="15">
        <v>99.86</v>
      </c>
      <c r="X38" s="1">
        <v>8</v>
      </c>
      <c r="Y38" s="27" t="s">
        <v>73</v>
      </c>
      <c r="AG38" s="5"/>
      <c r="AH38" s="27"/>
      <c r="AI38" s="35"/>
      <c r="AJ38" s="5"/>
      <c r="AK38" s="5"/>
      <c r="AL38" s="35"/>
      <c r="AM38" s="4"/>
      <c r="AN38" s="35"/>
      <c r="AO38" s="35"/>
      <c r="AP38" s="3">
        <v>5</v>
      </c>
      <c r="AQ38" s="5">
        <v>100</v>
      </c>
      <c r="AS38" s="5">
        <v>100</v>
      </c>
      <c r="AT38" s="5"/>
      <c r="AU38">
        <v>100</v>
      </c>
      <c r="AV38" s="4">
        <v>100</v>
      </c>
      <c r="AW38">
        <v>97.325153</v>
      </c>
    </row>
    <row r="39" spans="1:49" ht="15" thickBot="1" x14ac:dyDescent="0.35">
      <c r="A39" s="8" t="s">
        <v>16</v>
      </c>
      <c r="B39">
        <v>84.64</v>
      </c>
      <c r="C39">
        <v>74.48</v>
      </c>
      <c r="D39">
        <v>61.529999999999994</v>
      </c>
      <c r="E39">
        <v>95.69</v>
      </c>
      <c r="F39">
        <v>76.180000000000007</v>
      </c>
      <c r="G39">
        <f t="shared" si="8"/>
        <v>78.504000000000005</v>
      </c>
      <c r="J39" s="11" t="s">
        <v>16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96.531800000000004</v>
      </c>
      <c r="S39" s="15">
        <f t="shared" si="6"/>
        <v>99.566474999999997</v>
      </c>
      <c r="T39" s="15">
        <v>100</v>
      </c>
      <c r="X39" s="1">
        <v>9</v>
      </c>
      <c r="Y39" s="27" t="s">
        <v>74</v>
      </c>
      <c r="AG39" s="5"/>
      <c r="AH39" s="35"/>
      <c r="AI39" s="35"/>
      <c r="AJ39" s="35"/>
      <c r="AK39" s="35"/>
      <c r="AL39" s="35"/>
      <c r="AM39" s="35"/>
      <c r="AN39" s="35"/>
      <c r="AO39" s="35"/>
      <c r="AP39" s="3">
        <v>6</v>
      </c>
      <c r="AQ39">
        <v>100</v>
      </c>
      <c r="AS39">
        <v>100</v>
      </c>
      <c r="AU39">
        <v>100</v>
      </c>
      <c r="AV39">
        <v>100</v>
      </c>
    </row>
    <row r="40" spans="1:49" ht="15" thickBot="1" x14ac:dyDescent="0.35">
      <c r="A40" s="8" t="s">
        <v>17</v>
      </c>
      <c r="B40">
        <v>90.259999999999991</v>
      </c>
      <c r="C40">
        <v>91.64</v>
      </c>
      <c r="D40" t="s">
        <v>33</v>
      </c>
      <c r="E40">
        <v>100</v>
      </c>
      <c r="F40">
        <v>89.059999999999988</v>
      </c>
      <c r="G40">
        <f t="shared" si="8"/>
        <v>74.191999999999993</v>
      </c>
      <c r="J40" s="11" t="s">
        <v>17</v>
      </c>
      <c r="K40">
        <v>99.683199999999999</v>
      </c>
      <c r="L40">
        <v>100</v>
      </c>
      <c r="M40" t="s">
        <v>33</v>
      </c>
      <c r="N40">
        <v>100</v>
      </c>
      <c r="O40">
        <v>100</v>
      </c>
      <c r="P40">
        <v>100</v>
      </c>
      <c r="Q40">
        <v>100</v>
      </c>
      <c r="R40">
        <v>100</v>
      </c>
      <c r="S40" s="15">
        <f>SUM(K40:R40)/7</f>
        <v>99.954742857142847</v>
      </c>
      <c r="T40" s="15">
        <v>99.929999999999993</v>
      </c>
      <c r="X40" s="1">
        <v>10</v>
      </c>
      <c r="Y40" s="27" t="s">
        <v>75</v>
      </c>
      <c r="AG40" s="5"/>
      <c r="AH40" s="35"/>
      <c r="AI40" s="35"/>
      <c r="AJ40" s="35"/>
      <c r="AK40" s="35"/>
      <c r="AL40" s="35"/>
      <c r="AM40" s="35"/>
      <c r="AN40" s="35"/>
      <c r="AO40" s="35"/>
      <c r="AP40" s="3">
        <v>7</v>
      </c>
      <c r="AQ40">
        <v>100</v>
      </c>
      <c r="AS40">
        <v>100</v>
      </c>
      <c r="AU40">
        <v>100</v>
      </c>
      <c r="AV40">
        <v>100</v>
      </c>
    </row>
    <row r="41" spans="1:49" ht="29.4" thickBot="1" x14ac:dyDescent="0.35">
      <c r="A41" s="2" t="s">
        <v>27</v>
      </c>
      <c r="B41">
        <f t="shared" ref="B41:G41" si="9">SUM(B31:B40)/20</f>
        <v>45.123000000000005</v>
      </c>
      <c r="C41">
        <f t="shared" si="9"/>
        <v>45.366500000000002</v>
      </c>
      <c r="D41">
        <f t="shared" si="9"/>
        <v>37.049499999999995</v>
      </c>
      <c r="E41">
        <f t="shared" si="9"/>
        <v>46.738500000000002</v>
      </c>
      <c r="F41">
        <f t="shared" si="9"/>
        <v>45.277999999999999</v>
      </c>
      <c r="G41">
        <f t="shared" si="9"/>
        <v>43.911100000000005</v>
      </c>
      <c r="J41" s="11" t="s">
        <v>27</v>
      </c>
      <c r="K41">
        <f t="shared" ref="K41:T41" si="10">SUM(K21:K40)/20</f>
        <v>99.839984999999984</v>
      </c>
      <c r="L41">
        <f t="shared" si="10"/>
        <v>99.984220000000008</v>
      </c>
      <c r="M41">
        <f t="shared" si="10"/>
        <v>94.900710000000004</v>
      </c>
      <c r="N41">
        <f t="shared" si="10"/>
        <v>99.991844999999998</v>
      </c>
      <c r="O41">
        <f t="shared" si="10"/>
        <v>99.921680000000009</v>
      </c>
      <c r="P41">
        <f t="shared" si="10"/>
        <v>100</v>
      </c>
      <c r="Q41">
        <f t="shared" si="10"/>
        <v>94.894590000000008</v>
      </c>
      <c r="R41">
        <f t="shared" ref="R41:S41" si="11">SUM(R21:R40)/20</f>
        <v>94.826589999999996</v>
      </c>
      <c r="S41">
        <f t="shared" si="11"/>
        <v>99.919669642857144</v>
      </c>
      <c r="T41">
        <f t="shared" si="10"/>
        <v>99.924999999999997</v>
      </c>
      <c r="X41" s="1">
        <v>11</v>
      </c>
      <c r="Y41" s="27" t="s">
        <v>76</v>
      </c>
      <c r="AG41" s="5"/>
      <c r="AH41" s="35"/>
      <c r="AI41" s="35"/>
      <c r="AJ41" s="35"/>
      <c r="AK41" s="35"/>
      <c r="AL41" s="35"/>
      <c r="AM41" s="35"/>
      <c r="AN41" s="35"/>
      <c r="AO41" s="35"/>
      <c r="AP41" s="3">
        <v>8</v>
      </c>
      <c r="AQ41">
        <v>99.224806000000001</v>
      </c>
      <c r="AS41">
        <v>100</v>
      </c>
      <c r="AU41">
        <v>100</v>
      </c>
      <c r="AV41">
        <f>SUM(AQ41:AU41)/3</f>
        <v>99.741602</v>
      </c>
    </row>
    <row r="42" spans="1:49" ht="15" thickBot="1" x14ac:dyDescent="0.35">
      <c r="X42" s="1">
        <v>12</v>
      </c>
      <c r="Y42" t="s">
        <v>77</v>
      </c>
      <c r="AG42" s="5"/>
      <c r="AH42" s="35"/>
      <c r="AI42" s="35"/>
      <c r="AJ42" s="35"/>
      <c r="AK42" s="35"/>
      <c r="AL42" s="35"/>
      <c r="AM42" s="35"/>
      <c r="AN42" s="35"/>
      <c r="AO42" s="35"/>
      <c r="AP42" s="3">
        <v>9</v>
      </c>
      <c r="AQ42" t="s">
        <v>33</v>
      </c>
      <c r="AS42">
        <v>76.106195</v>
      </c>
      <c r="AU42">
        <v>96.688742000000005</v>
      </c>
      <c r="AV42">
        <f>SUM(AS42:AU42)/2</f>
        <v>86.397468500000002</v>
      </c>
    </row>
    <row r="43" spans="1:49" ht="15" thickBot="1" x14ac:dyDescent="0.35">
      <c r="X43" s="1">
        <v>13</v>
      </c>
      <c r="Y43" s="27" t="s">
        <v>78</v>
      </c>
      <c r="AG43" s="5"/>
      <c r="AH43" s="35"/>
      <c r="AI43" s="35"/>
      <c r="AJ43" s="35"/>
      <c r="AK43" s="35"/>
      <c r="AL43" s="35"/>
      <c r="AM43" s="35"/>
      <c r="AN43" s="35"/>
      <c r="AO43" s="35"/>
      <c r="AP43" s="3">
        <v>10</v>
      </c>
      <c r="AQ43">
        <v>100</v>
      </c>
      <c r="AS43">
        <v>100</v>
      </c>
      <c r="AU43">
        <v>100</v>
      </c>
      <c r="AV43">
        <v>100</v>
      </c>
    </row>
    <row r="44" spans="1:49" ht="15" thickBot="1" x14ac:dyDescent="0.35">
      <c r="AE44" s="1"/>
      <c r="AG44" s="5"/>
      <c r="AH44" s="35"/>
      <c r="AI44" s="35"/>
      <c r="AJ44" s="35"/>
      <c r="AK44" s="35"/>
      <c r="AL44" s="35"/>
      <c r="AM44" s="35"/>
      <c r="AN44" s="35"/>
      <c r="AO44" s="35"/>
      <c r="AP44" s="3">
        <v>11</v>
      </c>
      <c r="AQ44">
        <v>97.5</v>
      </c>
      <c r="AS44">
        <v>98.550725</v>
      </c>
      <c r="AU44">
        <v>93.506494000000004</v>
      </c>
      <c r="AV44">
        <f>SUM(AQ44:AU44)/3</f>
        <v>96.519073000000006</v>
      </c>
    </row>
    <row r="45" spans="1:49" ht="15" thickBot="1" x14ac:dyDescent="0.35">
      <c r="AG45" s="5"/>
      <c r="AH45" s="35"/>
      <c r="AI45" s="35"/>
      <c r="AJ45" s="35"/>
      <c r="AK45" s="35"/>
      <c r="AL45" s="35"/>
      <c r="AM45" s="35"/>
      <c r="AN45" s="35"/>
      <c r="AO45" s="35"/>
      <c r="AP45" s="3">
        <v>12</v>
      </c>
      <c r="AQ45">
        <v>100</v>
      </c>
      <c r="AS45">
        <v>100</v>
      </c>
      <c r="AU45">
        <v>100</v>
      </c>
      <c r="AV45">
        <v>100</v>
      </c>
    </row>
    <row r="46" spans="1:49" ht="15" thickBot="1" x14ac:dyDescent="0.35">
      <c r="A46" t="s">
        <v>30</v>
      </c>
      <c r="J46" t="s">
        <v>79</v>
      </c>
      <c r="P46" t="s">
        <v>99</v>
      </c>
      <c r="V46" t="s">
        <v>100</v>
      </c>
      <c r="AB46" t="s">
        <v>104</v>
      </c>
      <c r="AG46" s="5"/>
      <c r="AH46" s="35"/>
      <c r="AI46" s="35"/>
      <c r="AJ46" s="35"/>
      <c r="AK46" s="35"/>
      <c r="AL46" s="35"/>
      <c r="AM46" s="35"/>
      <c r="AN46" s="35"/>
      <c r="AO46" s="35"/>
      <c r="AP46" s="3">
        <v>13</v>
      </c>
      <c r="AQ46">
        <v>100</v>
      </c>
      <c r="AS46">
        <v>100</v>
      </c>
      <c r="AU46" t="s">
        <v>33</v>
      </c>
      <c r="AV46">
        <v>100</v>
      </c>
    </row>
    <row r="47" spans="1:49" ht="29.4" thickBot="1" x14ac:dyDescent="0.35">
      <c r="A47" s="1" t="s">
        <v>0</v>
      </c>
      <c r="B47" s="1" t="s">
        <v>21</v>
      </c>
      <c r="C47" s="1" t="s">
        <v>22</v>
      </c>
      <c r="D47" s="3" t="s">
        <v>23</v>
      </c>
      <c r="E47" s="3" t="s">
        <v>24</v>
      </c>
      <c r="F47" s="3" t="s">
        <v>25</v>
      </c>
      <c r="G47" s="3" t="s">
        <v>27</v>
      </c>
      <c r="J47" s="1" t="s">
        <v>0</v>
      </c>
      <c r="K47" s="1" t="s">
        <v>80</v>
      </c>
      <c r="L47" s="1" t="s">
        <v>81</v>
      </c>
      <c r="M47" s="3" t="s">
        <v>82</v>
      </c>
      <c r="N47" s="3" t="s">
        <v>27</v>
      </c>
      <c r="P47" s="1" t="s">
        <v>0</v>
      </c>
      <c r="Q47" s="1" t="s">
        <v>80</v>
      </c>
      <c r="R47" s="1" t="s">
        <v>81</v>
      </c>
      <c r="S47" s="3" t="s">
        <v>82</v>
      </c>
      <c r="T47" s="3" t="s">
        <v>27</v>
      </c>
      <c r="V47" s="1" t="s">
        <v>0</v>
      </c>
      <c r="W47" s="1" t="s">
        <v>80</v>
      </c>
      <c r="X47" s="1" t="s">
        <v>81</v>
      </c>
      <c r="Y47" s="3" t="s">
        <v>82</v>
      </c>
      <c r="Z47" s="3" t="s">
        <v>27</v>
      </c>
      <c r="AB47" s="1" t="s">
        <v>0</v>
      </c>
      <c r="AC47" s="1" t="s">
        <v>80</v>
      </c>
      <c r="AD47" s="1" t="s">
        <v>81</v>
      </c>
      <c r="AE47" s="3" t="s">
        <v>82</v>
      </c>
      <c r="AF47" s="3" t="s">
        <v>27</v>
      </c>
      <c r="AG47" s="35"/>
      <c r="AH47" s="35"/>
      <c r="AI47" s="35"/>
      <c r="AJ47" s="35"/>
      <c r="AK47" s="35"/>
      <c r="AL47" s="35"/>
      <c r="AM47" s="35"/>
      <c r="AN47" s="5"/>
      <c r="AO47" s="35"/>
      <c r="AQ47">
        <v>100</v>
      </c>
      <c r="AS47">
        <v>96.721311</v>
      </c>
      <c r="AT47">
        <f>SUM(AO47:AS47)/3</f>
        <v>65.573770333333343</v>
      </c>
    </row>
    <row r="48" spans="1:49" ht="15" thickBot="1" x14ac:dyDescent="0.35">
      <c r="A48" s="8" t="s">
        <v>8</v>
      </c>
      <c r="B48" s="4">
        <v>89.14</v>
      </c>
      <c r="C48">
        <v>92.15</v>
      </c>
      <c r="D48" s="4">
        <v>74.61</v>
      </c>
      <c r="E48" s="4">
        <v>100</v>
      </c>
      <c r="F48">
        <v>90.32</v>
      </c>
      <c r="G48">
        <f t="shared" ref="G48:G57" si="12">SUM(B48:F48)/5</f>
        <v>89.244</v>
      </c>
      <c r="J48" s="28" t="s">
        <v>83</v>
      </c>
      <c r="K48" s="4">
        <v>0</v>
      </c>
      <c r="L48">
        <v>0</v>
      </c>
      <c r="M48" s="4">
        <v>0</v>
      </c>
      <c r="N48" s="4"/>
      <c r="P48" s="28" t="s">
        <v>83</v>
      </c>
      <c r="Q48" s="4">
        <v>0</v>
      </c>
      <c r="R48">
        <v>19.607800000000001</v>
      </c>
      <c r="S48" s="4">
        <v>0</v>
      </c>
      <c r="T48" s="4"/>
      <c r="V48" s="28" t="s">
        <v>83</v>
      </c>
      <c r="W48" s="4">
        <v>50.980400000000003</v>
      </c>
      <c r="X48">
        <v>0</v>
      </c>
      <c r="Y48" s="4">
        <v>0</v>
      </c>
      <c r="Z48" s="4"/>
      <c r="AB48" s="28" t="s">
        <v>83</v>
      </c>
      <c r="AC48" s="37">
        <v>76.2821</v>
      </c>
      <c r="AD48" s="36">
        <v>1.3513999999999999</v>
      </c>
      <c r="AE48" s="37">
        <v>2.9268000000000001</v>
      </c>
      <c r="AF48" s="4"/>
      <c r="AG48" s="4"/>
      <c r="AH48" s="35"/>
      <c r="AI48" s="35"/>
      <c r="AJ48" s="35"/>
      <c r="AK48" s="35"/>
      <c r="AL48" s="35"/>
      <c r="AM48" s="35"/>
      <c r="AN48" s="35"/>
      <c r="AO48" s="35"/>
      <c r="AP48" s="32">
        <v>15</v>
      </c>
      <c r="AQ48">
        <v>59.259259</v>
      </c>
      <c r="AS48">
        <v>86</v>
      </c>
      <c r="AU48">
        <v>96.721311</v>
      </c>
      <c r="AV48">
        <f>SUM(AQ48:AU48)/3</f>
        <v>80.66019</v>
      </c>
    </row>
    <row r="49" spans="1:48" ht="15" thickBot="1" x14ac:dyDescent="0.35">
      <c r="A49" s="8" t="s">
        <v>9</v>
      </c>
      <c r="B49" s="4">
        <v>100</v>
      </c>
      <c r="C49">
        <v>100</v>
      </c>
      <c r="D49" s="4">
        <v>100</v>
      </c>
      <c r="E49" s="4">
        <v>100</v>
      </c>
      <c r="F49">
        <v>99.41</v>
      </c>
      <c r="G49">
        <f t="shared" si="12"/>
        <v>99.881999999999991</v>
      </c>
      <c r="J49" s="28" t="s">
        <v>84</v>
      </c>
      <c r="K49" s="4">
        <v>0</v>
      </c>
      <c r="L49">
        <v>0</v>
      </c>
      <c r="M49" s="4">
        <v>0</v>
      </c>
      <c r="N49" s="4"/>
      <c r="P49" s="28" t="s">
        <v>84</v>
      </c>
      <c r="Q49" s="4">
        <v>0</v>
      </c>
      <c r="R49">
        <v>0</v>
      </c>
      <c r="S49" s="4">
        <v>23.529399999999999</v>
      </c>
      <c r="T49" s="4"/>
      <c r="V49" s="28" t="s">
        <v>84</v>
      </c>
      <c r="W49" s="4">
        <v>49.019599999999997</v>
      </c>
      <c r="X49">
        <v>70.588200000000001</v>
      </c>
      <c r="Y49" s="4">
        <v>21.5686</v>
      </c>
      <c r="Z49" s="4"/>
      <c r="AB49" s="28" t="s">
        <v>84</v>
      </c>
      <c r="AC49" s="37">
        <v>35.159799999999997</v>
      </c>
      <c r="AD49" s="36">
        <v>19.333300000000001</v>
      </c>
      <c r="AE49" s="37">
        <v>0</v>
      </c>
      <c r="AF49" s="4"/>
      <c r="AG49" s="4"/>
      <c r="AH49" s="35"/>
      <c r="AI49" s="35"/>
      <c r="AJ49" s="35"/>
      <c r="AK49" s="35"/>
      <c r="AL49" s="35"/>
      <c r="AM49" s="35"/>
      <c r="AN49" s="35"/>
      <c r="AO49" s="35"/>
      <c r="AP49" s="32">
        <v>16</v>
      </c>
      <c r="AQ49">
        <v>100</v>
      </c>
      <c r="AS49">
        <v>95.161289999999994</v>
      </c>
      <c r="AU49">
        <v>100</v>
      </c>
      <c r="AV49">
        <f>SUM(AQ49:AU49)/3</f>
        <v>98.387096666666665</v>
      </c>
    </row>
    <row r="50" spans="1:48" ht="15" thickBot="1" x14ac:dyDescent="0.35">
      <c r="A50" s="8" t="s">
        <v>10</v>
      </c>
      <c r="B50" s="4">
        <v>89.55</v>
      </c>
      <c r="C50">
        <v>89.88000000000001</v>
      </c>
      <c r="D50" s="4">
        <v>93.86</v>
      </c>
      <c r="E50" s="4">
        <v>99</v>
      </c>
      <c r="F50">
        <v>98.39</v>
      </c>
      <c r="G50">
        <f t="shared" si="12"/>
        <v>94.135999999999996</v>
      </c>
      <c r="J50" s="28" t="s">
        <v>85</v>
      </c>
      <c r="K50" s="4">
        <v>7.8430999999999997</v>
      </c>
      <c r="L50">
        <v>49.019599999999997</v>
      </c>
      <c r="M50" s="4">
        <v>0</v>
      </c>
      <c r="N50" s="4"/>
      <c r="P50" s="28" t="s">
        <v>85</v>
      </c>
      <c r="Q50" s="4">
        <v>17.647099999999998</v>
      </c>
      <c r="R50">
        <v>49.019599999999997</v>
      </c>
      <c r="S50" s="4">
        <v>0</v>
      </c>
      <c r="T50" s="4"/>
      <c r="V50" s="28" t="s">
        <v>85</v>
      </c>
      <c r="W50" s="4">
        <v>98.039199999999994</v>
      </c>
      <c r="X50">
        <v>45.097999999999999</v>
      </c>
      <c r="Y50" s="4">
        <v>15.686299999999999</v>
      </c>
      <c r="Z50" s="4"/>
      <c r="AB50" s="28" t="s">
        <v>85</v>
      </c>
      <c r="AC50" s="37">
        <v>2.0407999999999999</v>
      </c>
      <c r="AD50" s="36">
        <v>100</v>
      </c>
      <c r="AE50" s="37">
        <v>0</v>
      </c>
      <c r="AF50" s="4"/>
      <c r="AG50" s="35"/>
      <c r="AH50" s="35"/>
      <c r="AI50" s="35"/>
      <c r="AJ50" s="35"/>
      <c r="AK50" s="35"/>
      <c r="AL50" s="35"/>
      <c r="AM50" s="35"/>
      <c r="AN50" s="35"/>
      <c r="AO50" s="35"/>
      <c r="AP50" s="33" t="s">
        <v>56</v>
      </c>
      <c r="AQ50">
        <f>SUM(AQ38:AQ49)/11</f>
        <v>95.998551363636366</v>
      </c>
      <c r="AS50">
        <f>SUM(AS38:AS49)/12</f>
        <v>96.044960083333351</v>
      </c>
      <c r="AU50">
        <f>SUM(AU38:AU49)/11</f>
        <v>89.719686090909093</v>
      </c>
      <c r="AV50">
        <f>SUM(AV38:AV49)/12</f>
        <v>88.475452513888897</v>
      </c>
    </row>
    <row r="51" spans="1:48" ht="15" thickBot="1" x14ac:dyDescent="0.35">
      <c r="A51" s="8" t="s">
        <v>11</v>
      </c>
      <c r="B51">
        <v>95.78</v>
      </c>
      <c r="C51">
        <v>95.11</v>
      </c>
      <c r="D51" s="4">
        <v>72.83</v>
      </c>
      <c r="E51" s="4">
        <v>99.22999999999999</v>
      </c>
      <c r="F51">
        <v>96.5</v>
      </c>
      <c r="G51">
        <f t="shared" si="12"/>
        <v>91.889999999999986</v>
      </c>
      <c r="J51" s="28" t="s">
        <v>86</v>
      </c>
      <c r="K51">
        <v>15.686299999999999</v>
      </c>
      <c r="L51">
        <v>88.235299999999995</v>
      </c>
      <c r="M51" s="4">
        <v>0</v>
      </c>
      <c r="N51" s="4"/>
      <c r="P51" s="28" t="s">
        <v>86</v>
      </c>
      <c r="Q51" s="4">
        <v>0</v>
      </c>
      <c r="R51">
        <v>100</v>
      </c>
      <c r="S51" s="4">
        <v>0</v>
      </c>
      <c r="T51" s="4"/>
      <c r="V51" s="28" t="s">
        <v>86</v>
      </c>
      <c r="W51" s="4">
        <v>47.058799999999998</v>
      </c>
      <c r="X51">
        <v>50.980400000000003</v>
      </c>
      <c r="Y51" s="4">
        <v>0</v>
      </c>
      <c r="Z51" s="4"/>
      <c r="AB51" s="28" t="s">
        <v>86</v>
      </c>
      <c r="AC51" s="37">
        <v>0.52910000000000001</v>
      </c>
      <c r="AD51" s="36">
        <v>70.860900000000001</v>
      </c>
      <c r="AE51" s="37">
        <v>0</v>
      </c>
      <c r="AF51" s="4"/>
      <c r="AG51" s="35"/>
      <c r="AH51" s="35"/>
      <c r="AI51" s="35"/>
      <c r="AJ51" s="35"/>
      <c r="AK51" s="35"/>
      <c r="AL51" s="35"/>
      <c r="AM51" s="35"/>
      <c r="AN51" s="35"/>
      <c r="AO51" s="35"/>
    </row>
    <row r="52" spans="1:48" ht="15" thickBot="1" x14ac:dyDescent="0.35">
      <c r="A52" s="8" t="s">
        <v>12</v>
      </c>
      <c r="B52">
        <v>92.81</v>
      </c>
      <c r="C52">
        <v>98.45</v>
      </c>
      <c r="D52">
        <v>77.900000000000006</v>
      </c>
      <c r="E52" s="4">
        <v>94.19</v>
      </c>
      <c r="F52">
        <v>95.57</v>
      </c>
      <c r="G52">
        <f t="shared" si="12"/>
        <v>91.783999999999992</v>
      </c>
      <c r="J52" s="28" t="s">
        <v>87</v>
      </c>
      <c r="K52" s="4">
        <v>0</v>
      </c>
      <c r="L52">
        <v>0</v>
      </c>
      <c r="M52" s="4">
        <v>0</v>
      </c>
      <c r="P52" s="28" t="s">
        <v>87</v>
      </c>
      <c r="Q52" s="4">
        <v>0</v>
      </c>
      <c r="R52">
        <v>0</v>
      </c>
      <c r="S52" s="4">
        <v>0</v>
      </c>
      <c r="V52" s="28" t="s">
        <v>87</v>
      </c>
      <c r="W52" s="4">
        <v>0</v>
      </c>
      <c r="X52">
        <v>0</v>
      </c>
      <c r="Y52" s="4">
        <v>0</v>
      </c>
      <c r="AB52" s="28" t="s">
        <v>87</v>
      </c>
      <c r="AC52" s="37">
        <v>4.4692999999999996</v>
      </c>
      <c r="AD52" s="36">
        <v>38.8489</v>
      </c>
      <c r="AE52" s="37">
        <v>0</v>
      </c>
    </row>
    <row r="53" spans="1:48" ht="15" thickBot="1" x14ac:dyDescent="0.35">
      <c r="A53" s="8" t="s">
        <v>13</v>
      </c>
      <c r="B53">
        <v>60.11</v>
      </c>
      <c r="C53">
        <v>65.84</v>
      </c>
      <c r="D53">
        <v>69.63000000000001</v>
      </c>
      <c r="E53" s="4">
        <v>55.000000000000007</v>
      </c>
      <c r="F53">
        <v>53.22</v>
      </c>
      <c r="G53">
        <f t="shared" si="12"/>
        <v>60.760000000000005</v>
      </c>
      <c r="J53" s="28" t="s">
        <v>88</v>
      </c>
      <c r="K53" s="4">
        <v>0</v>
      </c>
      <c r="L53">
        <v>0</v>
      </c>
      <c r="M53" s="4">
        <v>0</v>
      </c>
      <c r="P53" s="28" t="s">
        <v>88</v>
      </c>
      <c r="Q53" s="4">
        <v>0</v>
      </c>
      <c r="R53">
        <v>0</v>
      </c>
      <c r="S53" s="4">
        <v>0</v>
      </c>
      <c r="V53" s="28" t="s">
        <v>88</v>
      </c>
      <c r="W53" s="4">
        <v>50</v>
      </c>
      <c r="X53">
        <v>0</v>
      </c>
      <c r="Y53" s="4">
        <v>39.215699999999998</v>
      </c>
      <c r="AB53" s="28" t="s">
        <v>88</v>
      </c>
      <c r="AC53" s="37">
        <v>63.333300000000001</v>
      </c>
      <c r="AD53" s="36">
        <v>59.562800000000003</v>
      </c>
      <c r="AE53" s="37">
        <v>0</v>
      </c>
    </row>
    <row r="54" spans="1:48" ht="15" thickBot="1" x14ac:dyDescent="0.35">
      <c r="A54" s="8" t="s">
        <v>14</v>
      </c>
      <c r="B54">
        <v>96.789999999999992</v>
      </c>
      <c r="C54">
        <v>98.45</v>
      </c>
      <c r="D54" s="4">
        <v>63.959999999999994</v>
      </c>
      <c r="E54" s="4">
        <v>100</v>
      </c>
      <c r="F54">
        <v>98.02</v>
      </c>
      <c r="G54">
        <f t="shared" si="12"/>
        <v>91.443999999999988</v>
      </c>
      <c r="J54" s="28" t="s">
        <v>89</v>
      </c>
      <c r="K54" s="4">
        <v>0</v>
      </c>
      <c r="L54">
        <v>1.9608000000000001</v>
      </c>
      <c r="M54" s="4">
        <v>0</v>
      </c>
      <c r="N54" s="4"/>
      <c r="P54" s="28" t="s">
        <v>89</v>
      </c>
      <c r="Q54" s="4">
        <v>0</v>
      </c>
      <c r="R54">
        <v>45.097999999999999</v>
      </c>
      <c r="S54" s="4">
        <v>0</v>
      </c>
      <c r="T54" s="4"/>
      <c r="V54" s="28" t="s">
        <v>89</v>
      </c>
      <c r="W54" s="4">
        <v>76.470600000000005</v>
      </c>
      <c r="X54">
        <v>0</v>
      </c>
      <c r="Y54" s="4">
        <v>0</v>
      </c>
      <c r="Z54" s="4"/>
      <c r="AB54" s="28" t="s">
        <v>89</v>
      </c>
      <c r="AC54" s="37">
        <v>16.746400000000001</v>
      </c>
      <c r="AD54" s="36">
        <v>39.423099999999998</v>
      </c>
      <c r="AE54" s="37">
        <v>0</v>
      </c>
      <c r="AF54" s="4"/>
    </row>
    <row r="55" spans="1:48" ht="15" thickBot="1" x14ac:dyDescent="0.35">
      <c r="A55" s="8" t="s">
        <v>15</v>
      </c>
      <c r="B55">
        <v>86.77</v>
      </c>
      <c r="C55">
        <v>93.37</v>
      </c>
      <c r="D55" s="4">
        <v>73.61999999999999</v>
      </c>
      <c r="E55" s="4">
        <v>91.16</v>
      </c>
      <c r="F55">
        <v>85.32</v>
      </c>
      <c r="G55">
        <f t="shared" si="12"/>
        <v>86.047999999999988</v>
      </c>
      <c r="J55" s="28" t="s">
        <v>90</v>
      </c>
      <c r="K55" s="4">
        <v>0</v>
      </c>
      <c r="L55">
        <v>49.019599999999997</v>
      </c>
      <c r="M55" s="4">
        <v>0</v>
      </c>
      <c r="P55" s="28" t="s">
        <v>90</v>
      </c>
      <c r="Q55" s="4">
        <v>0</v>
      </c>
      <c r="R55">
        <v>49.019599999999997</v>
      </c>
      <c r="S55" s="4">
        <v>0</v>
      </c>
      <c r="V55" s="28" t="s">
        <v>90</v>
      </c>
      <c r="W55" s="4">
        <v>84.313699999999997</v>
      </c>
      <c r="X55">
        <v>15.686299999999999</v>
      </c>
      <c r="Y55" s="4">
        <v>52.941200000000002</v>
      </c>
      <c r="AB55" s="28" t="s">
        <v>90</v>
      </c>
      <c r="AC55" s="37">
        <v>24.8826</v>
      </c>
      <c r="AD55" s="36">
        <v>64.646500000000003</v>
      </c>
      <c r="AE55" s="37">
        <v>0</v>
      </c>
    </row>
    <row r="56" spans="1:48" ht="29.4" thickBot="1" x14ac:dyDescent="0.35">
      <c r="A56" s="8" t="s">
        <v>16</v>
      </c>
      <c r="B56">
        <v>89.14</v>
      </c>
      <c r="C56">
        <v>84.37</v>
      </c>
      <c r="D56">
        <v>68.86</v>
      </c>
      <c r="E56" s="4">
        <v>95.69</v>
      </c>
      <c r="F56">
        <v>79.73</v>
      </c>
      <c r="G56">
        <f t="shared" si="12"/>
        <v>83.558000000000007</v>
      </c>
      <c r="J56" s="28" t="s">
        <v>91</v>
      </c>
      <c r="K56">
        <v>80.392200000000003</v>
      </c>
      <c r="L56">
        <v>0</v>
      </c>
      <c r="M56">
        <v>50.980400000000003</v>
      </c>
      <c r="P56" s="28" t="s">
        <v>91</v>
      </c>
      <c r="Q56">
        <v>58.823500000000003</v>
      </c>
      <c r="R56">
        <v>0</v>
      </c>
      <c r="S56">
        <v>33.333300000000001</v>
      </c>
      <c r="V56" s="28" t="s">
        <v>91</v>
      </c>
      <c r="W56">
        <v>45.097999999999999</v>
      </c>
      <c r="X56">
        <v>0</v>
      </c>
      <c r="Y56" s="4">
        <v>0</v>
      </c>
      <c r="AB56" s="28" t="s">
        <v>91</v>
      </c>
      <c r="AC56" s="36">
        <v>54.929600000000001</v>
      </c>
      <c r="AD56" s="36">
        <v>41.6</v>
      </c>
      <c r="AE56" s="37">
        <v>14.0351</v>
      </c>
    </row>
    <row r="57" spans="1:48" ht="15" thickBot="1" x14ac:dyDescent="0.35">
      <c r="A57" s="8" t="s">
        <v>17</v>
      </c>
      <c r="B57">
        <v>90.38000000000001</v>
      </c>
      <c r="C57">
        <v>93.2</v>
      </c>
      <c r="D57" t="s">
        <v>33</v>
      </c>
      <c r="E57">
        <v>98.1</v>
      </c>
      <c r="F57">
        <v>86.74</v>
      </c>
      <c r="G57">
        <f t="shared" si="12"/>
        <v>73.683999999999997</v>
      </c>
      <c r="J57" s="28" t="s">
        <v>92</v>
      </c>
      <c r="K57">
        <v>31.372499999999999</v>
      </c>
      <c r="L57">
        <v>0</v>
      </c>
      <c r="M57">
        <v>13.7255</v>
      </c>
      <c r="P57" s="28" t="s">
        <v>92</v>
      </c>
      <c r="Q57">
        <v>37.254899999999999</v>
      </c>
      <c r="R57">
        <v>0</v>
      </c>
      <c r="S57">
        <v>35.2941</v>
      </c>
      <c r="V57" s="28" t="s">
        <v>92</v>
      </c>
      <c r="W57">
        <v>41.176499999999997</v>
      </c>
      <c r="X57">
        <v>0</v>
      </c>
      <c r="Y57">
        <v>9.8039000000000005</v>
      </c>
      <c r="AB57" s="28" t="s">
        <v>92</v>
      </c>
      <c r="AC57" s="36">
        <v>40.268500000000003</v>
      </c>
      <c r="AD57" s="36">
        <v>67.164199999999994</v>
      </c>
      <c r="AE57" s="37">
        <v>0</v>
      </c>
    </row>
    <row r="58" spans="1:48" ht="29.4" thickBot="1" x14ac:dyDescent="0.35">
      <c r="A58" s="2" t="s">
        <v>27</v>
      </c>
      <c r="B58">
        <f t="shared" ref="B58:G58" si="13">SUM(B48:B57)/20</f>
        <v>44.523499999999999</v>
      </c>
      <c r="C58">
        <f t="shared" si="13"/>
        <v>45.541000000000011</v>
      </c>
      <c r="D58">
        <f t="shared" si="13"/>
        <v>34.763500000000008</v>
      </c>
      <c r="E58">
        <f t="shared" si="13"/>
        <v>46.618499999999997</v>
      </c>
      <c r="F58">
        <f t="shared" si="13"/>
        <v>44.161000000000001</v>
      </c>
      <c r="G58">
        <f t="shared" si="13"/>
        <v>43.12149999999999</v>
      </c>
      <c r="J58" s="1" t="s">
        <v>93</v>
      </c>
      <c r="K58" s="4">
        <v>0</v>
      </c>
      <c r="L58">
        <v>27.451000000000001</v>
      </c>
      <c r="M58">
        <v>13.7255</v>
      </c>
      <c r="P58" s="1" t="s">
        <v>93</v>
      </c>
      <c r="Q58" s="4">
        <v>0</v>
      </c>
      <c r="R58">
        <v>11.764699999999999</v>
      </c>
      <c r="S58">
        <v>49.019599999999997</v>
      </c>
      <c r="V58" s="1" t="s">
        <v>93</v>
      </c>
      <c r="W58" s="4">
        <v>0</v>
      </c>
      <c r="X58">
        <v>0</v>
      </c>
      <c r="Y58">
        <v>31.372499999999999</v>
      </c>
      <c r="AB58" s="1" t="s">
        <v>93</v>
      </c>
      <c r="AC58" s="37">
        <v>50</v>
      </c>
      <c r="AD58" s="36">
        <v>100</v>
      </c>
      <c r="AE58" s="37">
        <v>0</v>
      </c>
    </row>
    <row r="59" spans="1:48" ht="15" thickBot="1" x14ac:dyDescent="0.35">
      <c r="J59" s="30" t="s">
        <v>94</v>
      </c>
      <c r="K59" s="4">
        <v>0</v>
      </c>
      <c r="L59">
        <v>100</v>
      </c>
      <c r="M59">
        <v>13.7255</v>
      </c>
      <c r="P59" s="30" t="s">
        <v>94</v>
      </c>
      <c r="Q59" s="4">
        <v>0</v>
      </c>
      <c r="R59">
        <v>54.902000000000001</v>
      </c>
      <c r="S59">
        <v>27.451000000000001</v>
      </c>
      <c r="V59" s="30" t="s">
        <v>94</v>
      </c>
      <c r="W59" s="4">
        <v>0</v>
      </c>
      <c r="X59">
        <v>0</v>
      </c>
      <c r="Y59" s="4">
        <v>0</v>
      </c>
      <c r="AB59" s="30" t="s">
        <v>94</v>
      </c>
      <c r="AC59" s="37">
        <v>100</v>
      </c>
      <c r="AD59" s="36">
        <v>68.152900000000002</v>
      </c>
      <c r="AE59" s="37">
        <v>0</v>
      </c>
    </row>
    <row r="60" spans="1:48" ht="15" thickBot="1" x14ac:dyDescent="0.35">
      <c r="J60" s="30" t="s">
        <v>95</v>
      </c>
      <c r="K60">
        <v>60.784300000000002</v>
      </c>
      <c r="L60">
        <v>0</v>
      </c>
      <c r="M60">
        <v>39.215699999999998</v>
      </c>
      <c r="P60" s="30" t="s">
        <v>95</v>
      </c>
      <c r="Q60">
        <v>60.784300000000002</v>
      </c>
      <c r="R60">
        <v>0</v>
      </c>
      <c r="S60">
        <v>0</v>
      </c>
      <c r="V60" s="30" t="s">
        <v>95</v>
      </c>
      <c r="W60" s="4">
        <v>0</v>
      </c>
      <c r="X60">
        <v>0</v>
      </c>
      <c r="Y60" s="4">
        <v>0</v>
      </c>
      <c r="AB60" s="30" t="s">
        <v>95</v>
      </c>
      <c r="AC60" s="37">
        <v>85.057500000000005</v>
      </c>
      <c r="AD60" s="36">
        <v>32.142899999999997</v>
      </c>
      <c r="AE60" s="37">
        <v>5.5777000000000001</v>
      </c>
    </row>
    <row r="61" spans="1:48" ht="15" thickBot="1" x14ac:dyDescent="0.35">
      <c r="J61" s="30" t="s">
        <v>96</v>
      </c>
      <c r="K61">
        <v>0</v>
      </c>
      <c r="L61">
        <v>0</v>
      </c>
      <c r="M61">
        <v>29.411799999999999</v>
      </c>
      <c r="P61" s="30" t="s">
        <v>96</v>
      </c>
      <c r="Q61">
        <v>64.7059</v>
      </c>
      <c r="R61">
        <v>0</v>
      </c>
      <c r="S61">
        <v>5.8823999999999996</v>
      </c>
      <c r="V61" s="30" t="s">
        <v>96</v>
      </c>
      <c r="W61" s="4">
        <v>0</v>
      </c>
      <c r="X61">
        <v>0</v>
      </c>
      <c r="Y61" s="4">
        <v>0</v>
      </c>
      <c r="AB61" s="30" t="s">
        <v>96</v>
      </c>
      <c r="AC61" s="37">
        <v>52.046799999999998</v>
      </c>
      <c r="AD61" s="36">
        <v>35.338299999999997</v>
      </c>
      <c r="AE61" s="37">
        <v>0</v>
      </c>
    </row>
    <row r="62" spans="1:48" ht="15" thickBot="1" x14ac:dyDescent="0.35">
      <c r="J62" s="29" t="s">
        <v>97</v>
      </c>
      <c r="K62">
        <v>15.686299999999999</v>
      </c>
      <c r="L62">
        <v>5.8823999999999996</v>
      </c>
      <c r="M62">
        <v>11.764699999999999</v>
      </c>
      <c r="P62" s="29" t="s">
        <v>97</v>
      </c>
      <c r="Q62">
        <v>5.8823999999999996</v>
      </c>
      <c r="R62">
        <v>19.607800000000001</v>
      </c>
      <c r="S62">
        <v>31.372499999999999</v>
      </c>
      <c r="V62" s="29" t="s">
        <v>97</v>
      </c>
      <c r="W62" s="4">
        <v>0</v>
      </c>
      <c r="X62">
        <v>0</v>
      </c>
      <c r="Y62">
        <v>17.647099999999998</v>
      </c>
      <c r="AB62" s="29" t="s">
        <v>97</v>
      </c>
      <c r="AC62" s="37">
        <v>84.105999999999995</v>
      </c>
      <c r="AD62" s="36">
        <v>100</v>
      </c>
      <c r="AE62" s="37">
        <v>0</v>
      </c>
    </row>
    <row r="63" spans="1:48" ht="15" thickBot="1" x14ac:dyDescent="0.35">
      <c r="A63" t="s">
        <v>31</v>
      </c>
      <c r="J63" s="30" t="s">
        <v>98</v>
      </c>
      <c r="K63">
        <v>0</v>
      </c>
      <c r="L63">
        <v>98.039199999999994</v>
      </c>
      <c r="M63">
        <v>21.5686</v>
      </c>
      <c r="P63" s="30" t="s">
        <v>98</v>
      </c>
      <c r="Q63">
        <v>0</v>
      </c>
      <c r="R63">
        <v>100</v>
      </c>
      <c r="S63">
        <v>50.980400000000003</v>
      </c>
      <c r="V63" s="30" t="s">
        <v>98</v>
      </c>
      <c r="W63" s="4">
        <v>0</v>
      </c>
      <c r="X63">
        <v>0</v>
      </c>
      <c r="Y63">
        <v>25.490200000000002</v>
      </c>
      <c r="AB63" s="30" t="s">
        <v>98</v>
      </c>
      <c r="AC63" s="37">
        <v>95.081999999999994</v>
      </c>
      <c r="AD63" s="36">
        <v>78.106499999999997</v>
      </c>
      <c r="AE63" s="37">
        <v>0</v>
      </c>
    </row>
    <row r="64" spans="1:48" ht="29.4" thickBot="1" x14ac:dyDescent="0.35">
      <c r="A64" s="1" t="s">
        <v>0</v>
      </c>
      <c r="B64" s="1" t="s">
        <v>21</v>
      </c>
      <c r="C64" s="1" t="s">
        <v>22</v>
      </c>
      <c r="D64" s="3" t="s">
        <v>23</v>
      </c>
      <c r="E64" s="3" t="s">
        <v>24</v>
      </c>
      <c r="F64" s="3" t="s">
        <v>25</v>
      </c>
      <c r="G64" s="3" t="s">
        <v>27</v>
      </c>
      <c r="J64" s="31" t="s">
        <v>101</v>
      </c>
      <c r="K64">
        <f t="shared" ref="K64:M64" si="14">SUM(K48:K63)/16</f>
        <v>13.235293749999999</v>
      </c>
      <c r="L64">
        <f t="shared" si="14"/>
        <v>26.225493749999998</v>
      </c>
      <c r="M64">
        <f t="shared" si="14"/>
        <v>12.132356249999999</v>
      </c>
      <c r="P64" s="31" t="s">
        <v>101</v>
      </c>
      <c r="Q64">
        <f t="shared" ref="Q64:S64" si="15">SUM(Q48:Q63)/16</f>
        <v>15.318631250000001</v>
      </c>
      <c r="R64">
        <f t="shared" si="15"/>
        <v>28.06371875</v>
      </c>
      <c r="S64">
        <f t="shared" si="15"/>
        <v>16.053918750000001</v>
      </c>
      <c r="V64" s="31" t="s">
        <v>101</v>
      </c>
      <c r="W64">
        <f t="shared" ref="W64:Y64" si="16">SUM(W48:W63)/16</f>
        <v>33.884799999999998</v>
      </c>
      <c r="X64">
        <f t="shared" si="16"/>
        <v>11.39705625</v>
      </c>
      <c r="Y64">
        <f t="shared" si="16"/>
        <v>13.357843750000001</v>
      </c>
      <c r="AB64" s="31" t="s">
        <v>101</v>
      </c>
      <c r="AC64" s="36">
        <v>49.058362500000001</v>
      </c>
      <c r="AD64" s="36">
        <v>57.28323125</v>
      </c>
      <c r="AE64" s="36">
        <v>1.408725</v>
      </c>
    </row>
    <row r="65" spans="1:31" ht="15" thickBot="1" x14ac:dyDescent="0.35">
      <c r="A65" s="8" t="s">
        <v>8</v>
      </c>
      <c r="B65" s="4">
        <v>75.08</v>
      </c>
      <c r="C65">
        <v>62.649999999999991</v>
      </c>
      <c r="D65" s="4">
        <v>74.61</v>
      </c>
      <c r="E65" s="4">
        <v>100</v>
      </c>
      <c r="F65">
        <v>86.19</v>
      </c>
      <c r="G65">
        <f t="shared" ref="G65:G74" si="17">SUM(B65:F65)/5</f>
        <v>79.705999999999989</v>
      </c>
      <c r="J65" s="31" t="s">
        <v>102</v>
      </c>
      <c r="K65">
        <f t="shared" ref="K65:M65" si="18">SUM(K56:K63)/8</f>
        <v>23.529412499999999</v>
      </c>
      <c r="L65">
        <f t="shared" si="18"/>
        <v>28.921574999999997</v>
      </c>
      <c r="M65">
        <f t="shared" si="18"/>
        <v>24.264712499999998</v>
      </c>
      <c r="P65" s="31" t="s">
        <v>102</v>
      </c>
      <c r="Q65">
        <f t="shared" ref="Q65:S65" si="19">SUM(Q56:Q63)/8</f>
        <v>28.431374999999999</v>
      </c>
      <c r="R65">
        <f t="shared" si="19"/>
        <v>23.284312499999999</v>
      </c>
      <c r="S65">
        <f t="shared" si="19"/>
        <v>29.166662499999997</v>
      </c>
      <c r="V65" s="31" t="s">
        <v>102</v>
      </c>
      <c r="W65">
        <f t="shared" ref="W65:Y65" si="20">SUM(W56:W63)/8</f>
        <v>10.784312499999999</v>
      </c>
      <c r="X65">
        <f t="shared" si="20"/>
        <v>0</v>
      </c>
      <c r="Y65">
        <f t="shared" si="20"/>
        <v>10.5392125</v>
      </c>
      <c r="AB65" s="31" t="s">
        <v>102</v>
      </c>
      <c r="AC65" s="38">
        <v>70.186300000000003</v>
      </c>
      <c r="AD65" s="38">
        <v>65.313100000000006</v>
      </c>
      <c r="AE65" s="38">
        <v>2.4516</v>
      </c>
    </row>
    <row r="66" spans="1:31" ht="15" thickBot="1" x14ac:dyDescent="0.35">
      <c r="A66" s="8" t="s">
        <v>9</v>
      </c>
      <c r="B66" s="4">
        <v>86.21</v>
      </c>
      <c r="C66">
        <v>76.61</v>
      </c>
      <c r="D66" s="4">
        <v>100</v>
      </c>
      <c r="E66" s="4">
        <v>97.399999999999991</v>
      </c>
      <c r="F66">
        <v>95.67</v>
      </c>
      <c r="G66">
        <f t="shared" si="17"/>
        <v>91.177999999999997</v>
      </c>
    </row>
    <row r="67" spans="1:31" ht="15" thickBot="1" x14ac:dyDescent="0.35">
      <c r="A67" s="8" t="s">
        <v>10</v>
      </c>
      <c r="B67" s="4">
        <v>93.03</v>
      </c>
      <c r="C67">
        <v>95.89</v>
      </c>
      <c r="D67" s="4">
        <v>100</v>
      </c>
      <c r="E67" s="4">
        <v>98.929999999999993</v>
      </c>
      <c r="F67">
        <v>95.71</v>
      </c>
      <c r="G67">
        <f t="shared" si="17"/>
        <v>96.712000000000003</v>
      </c>
    </row>
    <row r="68" spans="1:31" ht="15" thickBot="1" x14ac:dyDescent="0.35">
      <c r="A68" s="8" t="s">
        <v>11</v>
      </c>
      <c r="B68">
        <v>64.45</v>
      </c>
      <c r="C68">
        <v>62.1</v>
      </c>
      <c r="D68" s="4">
        <v>18.77</v>
      </c>
      <c r="E68" s="4">
        <v>70.069999999999993</v>
      </c>
      <c r="F68">
        <v>72.509999999999991</v>
      </c>
      <c r="G68">
        <f t="shared" si="17"/>
        <v>57.58</v>
      </c>
    </row>
    <row r="69" spans="1:31" ht="15" thickBot="1" x14ac:dyDescent="0.35">
      <c r="A69" s="8" t="s">
        <v>12</v>
      </c>
      <c r="B69">
        <v>52.25</v>
      </c>
      <c r="C69">
        <v>69.13</v>
      </c>
      <c r="D69">
        <v>37.36</v>
      </c>
      <c r="E69">
        <v>78.23</v>
      </c>
      <c r="F69">
        <v>70.58</v>
      </c>
      <c r="G69">
        <f t="shared" si="17"/>
        <v>61.510000000000005</v>
      </c>
    </row>
    <row r="70" spans="1:31" ht="15" thickBot="1" x14ac:dyDescent="0.35">
      <c r="A70" s="8" t="s">
        <v>13</v>
      </c>
      <c r="B70">
        <v>57.98</v>
      </c>
      <c r="C70">
        <v>61.739999999999995</v>
      </c>
      <c r="D70">
        <v>77.48</v>
      </c>
      <c r="E70">
        <v>22.31</v>
      </c>
      <c r="F70">
        <v>37.11</v>
      </c>
      <c r="G70">
        <f t="shared" si="17"/>
        <v>51.323999999999998</v>
      </c>
    </row>
    <row r="71" spans="1:31" ht="15" thickBot="1" x14ac:dyDescent="0.35">
      <c r="A71" s="8" t="s">
        <v>14</v>
      </c>
      <c r="B71">
        <v>40.119999999999997</v>
      </c>
      <c r="C71">
        <v>22.830000000000002</v>
      </c>
      <c r="D71" s="4">
        <v>100</v>
      </c>
      <c r="E71" s="4">
        <v>84.14</v>
      </c>
      <c r="F71">
        <v>63.18</v>
      </c>
      <c r="G71">
        <f t="shared" si="17"/>
        <v>62.053999999999995</v>
      </c>
    </row>
    <row r="72" spans="1:31" ht="15" thickBot="1" x14ac:dyDescent="0.35">
      <c r="A72" s="8" t="s">
        <v>15</v>
      </c>
      <c r="B72">
        <v>4.92</v>
      </c>
      <c r="C72">
        <v>16.28</v>
      </c>
      <c r="D72" s="4">
        <v>32.200000000000003</v>
      </c>
      <c r="E72">
        <v>7.99</v>
      </c>
      <c r="F72">
        <v>9.5299999999999994</v>
      </c>
      <c r="G72">
        <f t="shared" si="17"/>
        <v>14.184000000000001</v>
      </c>
    </row>
    <row r="73" spans="1:31" ht="15" thickBot="1" x14ac:dyDescent="0.35">
      <c r="A73" s="8" t="s">
        <v>16</v>
      </c>
      <c r="B73">
        <v>59.86</v>
      </c>
      <c r="C73">
        <v>53.779999999999994</v>
      </c>
      <c r="D73">
        <v>75.3</v>
      </c>
      <c r="E73">
        <v>90.59</v>
      </c>
      <c r="F73">
        <v>50.460000000000008</v>
      </c>
      <c r="G73">
        <f t="shared" si="17"/>
        <v>65.998000000000005</v>
      </c>
    </row>
    <row r="74" spans="1:31" ht="15" thickBot="1" x14ac:dyDescent="0.35">
      <c r="A74" s="8" t="s">
        <v>17</v>
      </c>
      <c r="B74">
        <v>15.129999999999999</v>
      </c>
      <c r="C74">
        <v>17.93</v>
      </c>
      <c r="D74" t="s">
        <v>33</v>
      </c>
      <c r="E74">
        <v>66.400000000000006</v>
      </c>
      <c r="F74">
        <v>28.77</v>
      </c>
      <c r="G74">
        <f t="shared" si="17"/>
        <v>25.646000000000004</v>
      </c>
    </row>
    <row r="75" spans="1:31" ht="29.4" thickBot="1" x14ac:dyDescent="0.35">
      <c r="A75" s="2" t="s">
        <v>27</v>
      </c>
      <c r="B75">
        <f t="shared" ref="B75:G75" si="21">SUM(B65:B74)/20</f>
        <v>27.451499999999999</v>
      </c>
      <c r="C75">
        <f t="shared" si="21"/>
        <v>26.946999999999996</v>
      </c>
      <c r="D75">
        <f t="shared" si="21"/>
        <v>30.786000000000001</v>
      </c>
      <c r="E75">
        <f t="shared" si="21"/>
        <v>35.803000000000004</v>
      </c>
      <c r="F75">
        <f t="shared" si="21"/>
        <v>30.485499999999995</v>
      </c>
      <c r="G75">
        <f t="shared" si="21"/>
        <v>30.294599999999996</v>
      </c>
    </row>
    <row r="80" spans="1:31" ht="15" thickBot="1" x14ac:dyDescent="0.35">
      <c r="A80" t="s">
        <v>29</v>
      </c>
    </row>
    <row r="81" spans="1:7" ht="29.4" thickBot="1" x14ac:dyDescent="0.35">
      <c r="A81" s="1" t="s">
        <v>0</v>
      </c>
      <c r="B81" s="1" t="s">
        <v>21</v>
      </c>
      <c r="C81" s="1" t="s">
        <v>22</v>
      </c>
      <c r="D81" s="3" t="s">
        <v>23</v>
      </c>
      <c r="E81" s="3" t="s">
        <v>24</v>
      </c>
      <c r="F81" s="3" t="s">
        <v>25</v>
      </c>
      <c r="G81" s="3" t="s">
        <v>27</v>
      </c>
    </row>
    <row r="82" spans="1:7" ht="15" thickBot="1" x14ac:dyDescent="0.35">
      <c r="A82" s="8" t="s">
        <v>8</v>
      </c>
      <c r="B82" s="4">
        <v>63.89</v>
      </c>
      <c r="C82">
        <v>60.870000000000005</v>
      </c>
      <c r="D82" s="4">
        <v>64.400000000000006</v>
      </c>
      <c r="E82" s="4">
        <v>100</v>
      </c>
      <c r="F82">
        <v>78.56</v>
      </c>
      <c r="G82">
        <f t="shared" ref="G82:G91" si="22">SUM(B82:F82)/5</f>
        <v>73.544000000000011</v>
      </c>
    </row>
    <row r="83" spans="1:7" ht="15" thickBot="1" x14ac:dyDescent="0.35">
      <c r="A83" s="8" t="s">
        <v>9</v>
      </c>
      <c r="B83" s="4">
        <v>98.05</v>
      </c>
      <c r="C83">
        <v>96.7</v>
      </c>
      <c r="D83" s="4">
        <v>97.06</v>
      </c>
      <c r="E83" s="4">
        <v>100</v>
      </c>
      <c r="F83">
        <v>99.38</v>
      </c>
      <c r="G83">
        <f t="shared" si="22"/>
        <v>98.238</v>
      </c>
    </row>
    <row r="84" spans="1:7" ht="15" thickBot="1" x14ac:dyDescent="0.35">
      <c r="A84" s="8" t="s">
        <v>10</v>
      </c>
      <c r="B84" s="4">
        <v>72.77</v>
      </c>
      <c r="C84">
        <v>76.67</v>
      </c>
      <c r="D84" s="4">
        <v>42.38</v>
      </c>
      <c r="E84" s="4">
        <v>99.6</v>
      </c>
      <c r="F84">
        <v>70.97</v>
      </c>
      <c r="G84">
        <f t="shared" si="22"/>
        <v>72.477999999999994</v>
      </c>
    </row>
    <row r="85" spans="1:7" ht="15" thickBot="1" x14ac:dyDescent="0.35">
      <c r="A85" s="8" t="s">
        <v>11</v>
      </c>
      <c r="B85">
        <v>92.29</v>
      </c>
      <c r="C85">
        <v>92.02</v>
      </c>
      <c r="D85" s="4">
        <v>61.68</v>
      </c>
      <c r="E85" s="4">
        <v>100</v>
      </c>
      <c r="F85">
        <v>94.48</v>
      </c>
      <c r="G85">
        <f t="shared" si="22"/>
        <v>88.094000000000008</v>
      </c>
    </row>
    <row r="86" spans="1:7" ht="15" thickBot="1" x14ac:dyDescent="0.35">
      <c r="A86" s="8" t="s">
        <v>12</v>
      </c>
      <c r="B86">
        <v>93.320000000000007</v>
      </c>
      <c r="C86">
        <v>95.84</v>
      </c>
      <c r="D86">
        <v>94.38</v>
      </c>
      <c r="E86" s="4">
        <v>100</v>
      </c>
      <c r="F86">
        <v>97.28</v>
      </c>
      <c r="G86">
        <f t="shared" si="22"/>
        <v>96.164000000000016</v>
      </c>
    </row>
    <row r="87" spans="1:7" ht="15" thickBot="1" x14ac:dyDescent="0.35">
      <c r="A87" s="8" t="s">
        <v>13</v>
      </c>
      <c r="B87">
        <v>79.069999999999993</v>
      </c>
      <c r="C87">
        <v>86.32</v>
      </c>
      <c r="D87">
        <v>79.11</v>
      </c>
      <c r="E87">
        <v>83.320000000000007</v>
      </c>
      <c r="F87">
        <v>86.44</v>
      </c>
      <c r="G87">
        <f t="shared" si="22"/>
        <v>82.852000000000004</v>
      </c>
    </row>
    <row r="88" spans="1:7" ht="15" thickBot="1" x14ac:dyDescent="0.35">
      <c r="A88" s="8" t="s">
        <v>14</v>
      </c>
      <c r="B88">
        <v>90.55</v>
      </c>
      <c r="C88">
        <v>82.67</v>
      </c>
      <c r="D88" s="4">
        <v>72.070000000000007</v>
      </c>
      <c r="E88" s="4">
        <v>100</v>
      </c>
      <c r="F88">
        <v>93.11</v>
      </c>
      <c r="G88">
        <f t="shared" si="22"/>
        <v>87.68</v>
      </c>
    </row>
    <row r="89" spans="1:7" ht="15" thickBot="1" x14ac:dyDescent="0.35">
      <c r="A89" s="8" t="s">
        <v>15</v>
      </c>
      <c r="B89">
        <v>56.489999999999995</v>
      </c>
      <c r="C89">
        <v>65.63</v>
      </c>
      <c r="D89" s="4">
        <v>85.67</v>
      </c>
      <c r="E89">
        <v>94.19</v>
      </c>
      <c r="F89">
        <v>79.12</v>
      </c>
      <c r="G89">
        <f t="shared" si="22"/>
        <v>76.22</v>
      </c>
    </row>
    <row r="90" spans="1:7" ht="15" thickBot="1" x14ac:dyDescent="0.35">
      <c r="A90" s="8" t="s">
        <v>16</v>
      </c>
      <c r="B90">
        <v>88.94</v>
      </c>
      <c r="C90">
        <v>82.6</v>
      </c>
      <c r="D90">
        <v>90.72</v>
      </c>
      <c r="E90">
        <v>99.76</v>
      </c>
      <c r="F90">
        <v>83.48</v>
      </c>
      <c r="G90">
        <f t="shared" si="22"/>
        <v>89.1</v>
      </c>
    </row>
    <row r="91" spans="1:7" ht="15" thickBot="1" x14ac:dyDescent="0.35">
      <c r="A91" s="8" t="s">
        <v>17</v>
      </c>
      <c r="B91">
        <v>65.5</v>
      </c>
      <c r="C91">
        <v>59.930000000000007</v>
      </c>
      <c r="D91" t="s">
        <v>33</v>
      </c>
      <c r="E91">
        <v>99.51</v>
      </c>
      <c r="F91">
        <v>79.959999999999994</v>
      </c>
      <c r="G91">
        <f t="shared" si="22"/>
        <v>60.98</v>
      </c>
    </row>
    <row r="92" spans="1:7" ht="29.4" thickBot="1" x14ac:dyDescent="0.35">
      <c r="A92" s="2" t="s">
        <v>27</v>
      </c>
      <c r="B92">
        <f t="shared" ref="B92:G92" si="23">SUM(B82:B91)/20</f>
        <v>40.043499999999995</v>
      </c>
      <c r="C92">
        <f t="shared" si="23"/>
        <v>39.962499999999999</v>
      </c>
      <c r="D92">
        <f t="shared" si="23"/>
        <v>34.3735</v>
      </c>
      <c r="E92">
        <f t="shared" si="23"/>
        <v>48.819000000000003</v>
      </c>
      <c r="F92">
        <f t="shared" si="23"/>
        <v>43.138999999999996</v>
      </c>
      <c r="G92">
        <f t="shared" si="23"/>
        <v>41.267499999999998</v>
      </c>
    </row>
    <row r="98" spans="1:7" ht="15" thickBot="1" x14ac:dyDescent="0.35">
      <c r="A98" t="s">
        <v>32</v>
      </c>
    </row>
    <row r="99" spans="1:7" ht="29.4" thickBot="1" x14ac:dyDescent="0.35">
      <c r="A99" s="1" t="s">
        <v>0</v>
      </c>
      <c r="B99" s="1" t="s">
        <v>21</v>
      </c>
      <c r="C99" s="1" t="s">
        <v>22</v>
      </c>
      <c r="D99" s="3" t="s">
        <v>23</v>
      </c>
      <c r="E99" s="3" t="s">
        <v>24</v>
      </c>
      <c r="F99" s="3" t="s">
        <v>25</v>
      </c>
      <c r="G99" s="3" t="s">
        <v>27</v>
      </c>
    </row>
    <row r="100" spans="1:7" ht="15" thickBot="1" x14ac:dyDescent="0.35">
      <c r="A100" s="8" t="s">
        <v>8</v>
      </c>
      <c r="B100" s="4">
        <v>87.72</v>
      </c>
      <c r="C100">
        <v>95.179999999999993</v>
      </c>
      <c r="D100" s="4">
        <v>74.61</v>
      </c>
      <c r="E100" s="4">
        <v>100</v>
      </c>
      <c r="F100" s="4">
        <v>93.210000000000008</v>
      </c>
      <c r="G100">
        <f t="shared" ref="G100:G109" si="24">SUM(B100:F100)/5</f>
        <v>90.144000000000005</v>
      </c>
    </row>
    <row r="101" spans="1:7" ht="15" thickBot="1" x14ac:dyDescent="0.35">
      <c r="A101" s="8" t="s">
        <v>9</v>
      </c>
      <c r="B101" s="4">
        <v>100</v>
      </c>
      <c r="C101">
        <v>99.839999999999989</v>
      </c>
      <c r="D101" s="4">
        <v>100</v>
      </c>
      <c r="E101" s="4">
        <v>100</v>
      </c>
      <c r="F101">
        <v>99.79</v>
      </c>
      <c r="G101">
        <f t="shared" si="24"/>
        <v>99.926000000000002</v>
      </c>
    </row>
    <row r="102" spans="1:7" ht="15" thickBot="1" x14ac:dyDescent="0.35">
      <c r="A102" s="8" t="s">
        <v>10</v>
      </c>
      <c r="B102" s="4">
        <v>98.78</v>
      </c>
      <c r="C102">
        <v>94.48</v>
      </c>
      <c r="D102" s="4">
        <v>100</v>
      </c>
      <c r="E102" s="4">
        <v>100</v>
      </c>
      <c r="F102">
        <v>95.63000000000001</v>
      </c>
      <c r="G102">
        <f t="shared" si="24"/>
        <v>97.777999999999992</v>
      </c>
    </row>
    <row r="103" spans="1:7" ht="15" thickBot="1" x14ac:dyDescent="0.35">
      <c r="A103" s="8" t="s">
        <v>11</v>
      </c>
      <c r="B103">
        <v>94.95</v>
      </c>
      <c r="C103">
        <v>97.509999999999991</v>
      </c>
      <c r="D103" s="4">
        <v>87.27000000000001</v>
      </c>
      <c r="E103" s="4">
        <v>100</v>
      </c>
      <c r="F103">
        <v>96.39</v>
      </c>
      <c r="G103">
        <f t="shared" si="24"/>
        <v>95.224000000000004</v>
      </c>
    </row>
    <row r="104" spans="1:7" ht="15" thickBot="1" x14ac:dyDescent="0.35">
      <c r="A104" s="8" t="s">
        <v>12</v>
      </c>
      <c r="B104">
        <v>96.57</v>
      </c>
      <c r="C104">
        <v>96.77</v>
      </c>
      <c r="D104">
        <v>94.14</v>
      </c>
      <c r="E104" s="4">
        <v>100</v>
      </c>
      <c r="F104">
        <v>96.19</v>
      </c>
      <c r="G104">
        <f t="shared" si="24"/>
        <v>96.733999999999995</v>
      </c>
    </row>
    <row r="105" spans="1:7" ht="15" thickBot="1" x14ac:dyDescent="0.35">
      <c r="A105" s="8" t="s">
        <v>13</v>
      </c>
      <c r="B105">
        <v>83.56</v>
      </c>
      <c r="C105">
        <v>85.83</v>
      </c>
      <c r="D105">
        <v>80</v>
      </c>
      <c r="E105">
        <v>72.819999999999993</v>
      </c>
      <c r="F105">
        <v>81.92</v>
      </c>
      <c r="G105">
        <f t="shared" si="24"/>
        <v>80.825999999999993</v>
      </c>
    </row>
    <row r="106" spans="1:7" ht="15" thickBot="1" x14ac:dyDescent="0.35">
      <c r="A106" s="8" t="s">
        <v>14</v>
      </c>
      <c r="B106">
        <v>97.55</v>
      </c>
      <c r="C106">
        <v>98.49</v>
      </c>
      <c r="D106" s="4">
        <v>100</v>
      </c>
      <c r="E106" s="4">
        <v>100</v>
      </c>
      <c r="F106">
        <v>98.429999999999993</v>
      </c>
      <c r="G106">
        <f t="shared" si="24"/>
        <v>98.893999999999991</v>
      </c>
    </row>
    <row r="107" spans="1:7" ht="15" thickBot="1" x14ac:dyDescent="0.35">
      <c r="A107" s="8" t="s">
        <v>15</v>
      </c>
      <c r="B107">
        <v>80.36</v>
      </c>
      <c r="C107">
        <v>83.58</v>
      </c>
      <c r="D107" s="4">
        <v>73.05</v>
      </c>
      <c r="E107">
        <v>97.36</v>
      </c>
      <c r="F107">
        <v>88.48</v>
      </c>
      <c r="G107">
        <f t="shared" si="24"/>
        <v>84.566000000000003</v>
      </c>
    </row>
    <row r="108" spans="1:7" ht="15" thickBot="1" x14ac:dyDescent="0.35">
      <c r="A108" s="8" t="s">
        <v>16</v>
      </c>
      <c r="B108">
        <v>70.509999999999991</v>
      </c>
      <c r="C108">
        <v>62.1</v>
      </c>
      <c r="D108">
        <v>32.49</v>
      </c>
      <c r="E108">
        <v>96.17</v>
      </c>
      <c r="F108">
        <v>67.31</v>
      </c>
      <c r="G108">
        <f t="shared" si="24"/>
        <v>65.715999999999994</v>
      </c>
    </row>
    <row r="109" spans="1:7" ht="15" thickBot="1" x14ac:dyDescent="0.35">
      <c r="A109" s="8" t="s">
        <v>17</v>
      </c>
      <c r="B109">
        <v>86.18</v>
      </c>
      <c r="C109">
        <v>88.77000000000001</v>
      </c>
      <c r="D109" t="s">
        <v>33</v>
      </c>
      <c r="E109">
        <v>100</v>
      </c>
      <c r="F109">
        <v>82.01</v>
      </c>
      <c r="G109">
        <f t="shared" si="24"/>
        <v>71.39200000000001</v>
      </c>
    </row>
    <row r="110" spans="1:7" ht="29.4" thickBot="1" x14ac:dyDescent="0.35">
      <c r="A110" s="2" t="s">
        <v>27</v>
      </c>
      <c r="B110">
        <f t="shared" ref="B110:G110" si="25">SUM(B100:B109)/20</f>
        <v>44.80899999999999</v>
      </c>
      <c r="C110">
        <f t="shared" si="25"/>
        <v>45.127500000000005</v>
      </c>
      <c r="D110">
        <f t="shared" si="25"/>
        <v>37.077999999999996</v>
      </c>
      <c r="E110">
        <f t="shared" si="25"/>
        <v>48.317499999999995</v>
      </c>
      <c r="F110">
        <f t="shared" si="25"/>
        <v>44.967999999999996</v>
      </c>
      <c r="G110">
        <f t="shared" si="25"/>
        <v>44.06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hooman</dc:creator>
  <cp:lastModifiedBy>hooman</cp:lastModifiedBy>
  <dcterms:created xsi:type="dcterms:W3CDTF">2016-11-18T20:29:39Z</dcterms:created>
  <dcterms:modified xsi:type="dcterms:W3CDTF">2016-11-23T16:45:24Z</dcterms:modified>
</cp:coreProperties>
</file>