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/>
  <mc:AlternateContent xmlns:mc="http://schemas.openxmlformats.org/markup-compatibility/2006">
    <mc:Choice Requires="x15">
      <x15ac:absPath xmlns:x15ac="http://schemas.microsoft.com/office/spreadsheetml/2010/11/ac" url="C:\Users\oh94k\Dropbox\Ridesharing\NewGurobi\"/>
    </mc:Choice>
  </mc:AlternateContent>
  <xr:revisionPtr revIDLastSave="0" documentId="13_ncr:1_{2470EC10-7226-4874-9A91-F9D059989736}" xr6:coauthVersionLast="38" xr6:coauthVersionMax="38" xr10:uidLastSave="{00000000-0000-0000-0000-000000000000}"/>
  <bookViews>
    <workbookView xWindow="0" yWindow="0" windowWidth="28770" windowHeight="14070" activeTab="1" xr2:uid="{00000000-000D-0000-FFFF-FFFF00000000}"/>
  </bookViews>
  <sheets>
    <sheet name="Sheet1" sheetId="1" r:id="rId1"/>
    <sheet name="Sheet2" sheetId="2" r:id="rId2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L11" i="2" l="1"/>
  <c r="N11" i="2" s="1"/>
  <c r="M11" i="2"/>
  <c r="O11" i="2" s="1"/>
  <c r="L12" i="2"/>
  <c r="N12" i="2" s="1"/>
  <c r="M12" i="2"/>
  <c r="O12" i="2" s="1"/>
  <c r="L13" i="2"/>
  <c r="N13" i="2" s="1"/>
  <c r="M13" i="2"/>
  <c r="O13" i="2" s="1"/>
  <c r="L9" i="2"/>
  <c r="N9" i="2" s="1"/>
  <c r="M9" i="2"/>
  <c r="O9" i="2" s="1"/>
  <c r="L10" i="2"/>
  <c r="N10" i="2" s="1"/>
  <c r="M10" i="2"/>
  <c r="O10" i="2" s="1"/>
  <c r="M2" i="2" l="1"/>
  <c r="O2" i="2" s="1"/>
  <c r="M3" i="2"/>
  <c r="O3" i="2" s="1"/>
  <c r="M4" i="2"/>
  <c r="O4" i="2" s="1"/>
  <c r="M5" i="2"/>
  <c r="O5" i="2" s="1"/>
  <c r="M6" i="2"/>
  <c r="O6" i="2" s="1"/>
  <c r="M7" i="2"/>
  <c r="O7" i="2" s="1"/>
  <c r="M8" i="2"/>
  <c r="O8" i="2" s="1"/>
  <c r="L3" i="2"/>
  <c r="N3" i="2" s="1"/>
  <c r="L4" i="2"/>
  <c r="N4" i="2" s="1"/>
  <c r="L5" i="2"/>
  <c r="N5" i="2" s="1"/>
  <c r="L6" i="2"/>
  <c r="N6" i="2" s="1"/>
  <c r="L7" i="2"/>
  <c r="N7" i="2" s="1"/>
  <c r="L8" i="2"/>
  <c r="N8" i="2" s="1"/>
  <c r="L2" i="2"/>
  <c r="N2" i="2" s="1"/>
</calcChain>
</file>

<file path=xl/sharedStrings.xml><?xml version="1.0" encoding="utf-8"?>
<sst xmlns="http://schemas.openxmlformats.org/spreadsheetml/2006/main" count="25" uniqueCount="15">
  <si>
    <t>Driver</t>
  </si>
  <si>
    <t>Rider</t>
  </si>
  <si>
    <t>Rho</t>
  </si>
  <si>
    <t>SW(SW)</t>
  </si>
  <si>
    <t>EFF(SW)</t>
  </si>
  <si>
    <t>SW(EFF)</t>
  </si>
  <si>
    <t>EFF(EFF)</t>
  </si>
  <si>
    <t>time(SW)</t>
  </si>
  <si>
    <t>time(EFF)</t>
  </si>
  <si>
    <t>DRIVER</t>
  </si>
  <si>
    <t>TIME(SW)</t>
  </si>
  <si>
    <t>log(TIME(EFF))</t>
  </si>
  <si>
    <t>log(time(SW))</t>
  </si>
  <si>
    <t>Percetan(SW)</t>
  </si>
  <si>
    <t>Percen(EFF)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</si>
</sst>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Objective</a:t>
            </a:r>
            <a:r>
              <a:rPr lang="en-US" baseline="0"/>
              <a:t> Values as Rho increases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SW(SW)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Sheet1!$C$2:$C$32</c:f>
              <c:numCache>
                <c:formatCode>General</c:formatCode>
                <c:ptCount val="3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</c:numCache>
            </c:numRef>
          </c:cat>
          <c:val>
            <c:numRef>
              <c:f>Sheet1!$D$2:$D$32</c:f>
              <c:numCache>
                <c:formatCode>General</c:formatCode>
                <c:ptCount val="31"/>
                <c:pt idx="0">
                  <c:v>320</c:v>
                </c:pt>
                <c:pt idx="1">
                  <c:v>562.6</c:v>
                </c:pt>
                <c:pt idx="2">
                  <c:v>589.20000000000005</c:v>
                </c:pt>
                <c:pt idx="3">
                  <c:v>715.9</c:v>
                </c:pt>
                <c:pt idx="4">
                  <c:v>821.2</c:v>
                </c:pt>
                <c:pt idx="5">
                  <c:v>862.5</c:v>
                </c:pt>
                <c:pt idx="6">
                  <c:v>945</c:v>
                </c:pt>
                <c:pt idx="7">
                  <c:v>989</c:v>
                </c:pt>
                <c:pt idx="8">
                  <c:v>1033</c:v>
                </c:pt>
                <c:pt idx="9">
                  <c:v>1153.3</c:v>
                </c:pt>
                <c:pt idx="10">
                  <c:v>1203</c:v>
                </c:pt>
                <c:pt idx="11">
                  <c:v>1317.6</c:v>
                </c:pt>
                <c:pt idx="12">
                  <c:v>1373.2</c:v>
                </c:pt>
                <c:pt idx="13">
                  <c:v>1428.8</c:v>
                </c:pt>
                <c:pt idx="14">
                  <c:v>1484.4</c:v>
                </c:pt>
                <c:pt idx="15">
                  <c:v>1540</c:v>
                </c:pt>
                <c:pt idx="16">
                  <c:v>1595.6</c:v>
                </c:pt>
                <c:pt idx="17">
                  <c:v>1651.2</c:v>
                </c:pt>
                <c:pt idx="18">
                  <c:v>1708.8</c:v>
                </c:pt>
                <c:pt idx="19">
                  <c:v>1802.6</c:v>
                </c:pt>
                <c:pt idx="20">
                  <c:v>1863</c:v>
                </c:pt>
                <c:pt idx="21">
                  <c:v>1969.6</c:v>
                </c:pt>
                <c:pt idx="22">
                  <c:v>2032.2</c:v>
                </c:pt>
                <c:pt idx="23">
                  <c:v>2094.8000000000002</c:v>
                </c:pt>
                <c:pt idx="24">
                  <c:v>2157.4</c:v>
                </c:pt>
                <c:pt idx="25">
                  <c:v>2283</c:v>
                </c:pt>
                <c:pt idx="26">
                  <c:v>2347.4</c:v>
                </c:pt>
                <c:pt idx="27">
                  <c:v>2411.8000000000002</c:v>
                </c:pt>
                <c:pt idx="28">
                  <c:v>2476.1999999999998</c:v>
                </c:pt>
                <c:pt idx="29">
                  <c:v>2564.6</c:v>
                </c:pt>
                <c:pt idx="30">
                  <c:v>2629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52-49EC-920F-89915CC59801}"/>
            </c:ext>
          </c:extLst>
        </c:ser>
        <c:ser>
          <c:idx val="1"/>
          <c:order val="1"/>
          <c:tx>
            <c:v>EFF(SW)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Sheet1!$C$2:$C$32</c:f>
              <c:numCache>
                <c:formatCode>General</c:formatCode>
                <c:ptCount val="3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</c:numCache>
            </c:numRef>
          </c:cat>
          <c:val>
            <c:numRef>
              <c:f>Sheet1!$E$2:$E$32</c:f>
              <c:numCache>
                <c:formatCode>General</c:formatCode>
                <c:ptCount val="31"/>
                <c:pt idx="0">
                  <c:v>320</c:v>
                </c:pt>
                <c:pt idx="1">
                  <c:v>536</c:v>
                </c:pt>
                <c:pt idx="2">
                  <c:v>536</c:v>
                </c:pt>
                <c:pt idx="3">
                  <c:v>610</c:v>
                </c:pt>
                <c:pt idx="4">
                  <c:v>656</c:v>
                </c:pt>
                <c:pt idx="5">
                  <c:v>656</c:v>
                </c:pt>
                <c:pt idx="6">
                  <c:v>681</c:v>
                </c:pt>
                <c:pt idx="7">
                  <c:v>681</c:v>
                </c:pt>
                <c:pt idx="8">
                  <c:v>681</c:v>
                </c:pt>
                <c:pt idx="9">
                  <c:v>706</c:v>
                </c:pt>
                <c:pt idx="10">
                  <c:v>706</c:v>
                </c:pt>
                <c:pt idx="11">
                  <c:v>706</c:v>
                </c:pt>
                <c:pt idx="12">
                  <c:v>706</c:v>
                </c:pt>
                <c:pt idx="13">
                  <c:v>706</c:v>
                </c:pt>
                <c:pt idx="14">
                  <c:v>706</c:v>
                </c:pt>
                <c:pt idx="15">
                  <c:v>706</c:v>
                </c:pt>
                <c:pt idx="16">
                  <c:v>706</c:v>
                </c:pt>
                <c:pt idx="17">
                  <c:v>672</c:v>
                </c:pt>
                <c:pt idx="18">
                  <c:v>672</c:v>
                </c:pt>
                <c:pt idx="19">
                  <c:v>655</c:v>
                </c:pt>
                <c:pt idx="20">
                  <c:v>655</c:v>
                </c:pt>
                <c:pt idx="21">
                  <c:v>655</c:v>
                </c:pt>
                <c:pt idx="22">
                  <c:v>655</c:v>
                </c:pt>
                <c:pt idx="23">
                  <c:v>655</c:v>
                </c:pt>
                <c:pt idx="24">
                  <c:v>655</c:v>
                </c:pt>
                <c:pt idx="25">
                  <c:v>673</c:v>
                </c:pt>
                <c:pt idx="26">
                  <c:v>673</c:v>
                </c:pt>
                <c:pt idx="27">
                  <c:v>673</c:v>
                </c:pt>
                <c:pt idx="28">
                  <c:v>673</c:v>
                </c:pt>
                <c:pt idx="29">
                  <c:v>697</c:v>
                </c:pt>
                <c:pt idx="30">
                  <c:v>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52-49EC-920F-89915CC59801}"/>
            </c:ext>
          </c:extLst>
        </c:ser>
        <c:ser>
          <c:idx val="2"/>
          <c:order val="2"/>
          <c:tx>
            <c:v>SW(EFF)</c:v>
          </c:tx>
          <c:spPr>
            <a:ln w="28575" cap="rnd">
              <a:solidFill>
                <a:schemeClr val="accent3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Sheet1!$C$2:$C$32</c:f>
              <c:numCache>
                <c:formatCode>General</c:formatCode>
                <c:ptCount val="3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</c:numCache>
            </c:numRef>
          </c:cat>
          <c:val>
            <c:numRef>
              <c:f>Sheet1!$F$2:$F$32</c:f>
              <c:numCache>
                <c:formatCode>General</c:formatCode>
                <c:ptCount val="31"/>
                <c:pt idx="0">
                  <c:v>320</c:v>
                </c:pt>
                <c:pt idx="1">
                  <c:v>562.6</c:v>
                </c:pt>
                <c:pt idx="2">
                  <c:v>589.20000000000005</c:v>
                </c:pt>
                <c:pt idx="3">
                  <c:v>715.9</c:v>
                </c:pt>
                <c:pt idx="4">
                  <c:v>821.2</c:v>
                </c:pt>
                <c:pt idx="5">
                  <c:v>862.5</c:v>
                </c:pt>
                <c:pt idx="6">
                  <c:v>945</c:v>
                </c:pt>
                <c:pt idx="7">
                  <c:v>988.3</c:v>
                </c:pt>
                <c:pt idx="8">
                  <c:v>1033</c:v>
                </c:pt>
                <c:pt idx="9">
                  <c:v>1152.4000000000001</c:v>
                </c:pt>
                <c:pt idx="10">
                  <c:v>1202</c:v>
                </c:pt>
                <c:pt idx="11">
                  <c:v>1266.3</c:v>
                </c:pt>
                <c:pt idx="12">
                  <c:v>1315.4</c:v>
                </c:pt>
                <c:pt idx="13">
                  <c:v>1366.9</c:v>
                </c:pt>
                <c:pt idx="14">
                  <c:v>1417.2</c:v>
                </c:pt>
                <c:pt idx="15">
                  <c:v>1467.5</c:v>
                </c:pt>
                <c:pt idx="16">
                  <c:v>1517.8</c:v>
                </c:pt>
                <c:pt idx="17">
                  <c:v>1566.4</c:v>
                </c:pt>
                <c:pt idx="18">
                  <c:v>1618.4</c:v>
                </c:pt>
                <c:pt idx="19">
                  <c:v>1668.7</c:v>
                </c:pt>
                <c:pt idx="20">
                  <c:v>1719</c:v>
                </c:pt>
                <c:pt idx="21">
                  <c:v>1769.3</c:v>
                </c:pt>
                <c:pt idx="22">
                  <c:v>1819.6</c:v>
                </c:pt>
                <c:pt idx="23">
                  <c:v>1869.9</c:v>
                </c:pt>
                <c:pt idx="24">
                  <c:v>1917.8</c:v>
                </c:pt>
                <c:pt idx="25">
                  <c:v>1968</c:v>
                </c:pt>
                <c:pt idx="26">
                  <c:v>2018.2</c:v>
                </c:pt>
                <c:pt idx="27">
                  <c:v>2068.4</c:v>
                </c:pt>
                <c:pt idx="28">
                  <c:v>2118.6</c:v>
                </c:pt>
                <c:pt idx="29">
                  <c:v>2168.8000000000002</c:v>
                </c:pt>
                <c:pt idx="30">
                  <c:v>2219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52-49EC-920F-89915CC59801}"/>
            </c:ext>
          </c:extLst>
        </c:ser>
        <c:ser>
          <c:idx val="3"/>
          <c:order val="3"/>
          <c:tx>
            <c:v>EFF(EFF)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Pt>
            <c:idx val="1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5-6252-49EC-920F-89915CC59801}"/>
              </c:ext>
            </c:extLst>
          </c:dPt>
          <c:cat>
            <c:numRef>
              <c:f>Sheet1!$C$2:$C$32</c:f>
              <c:numCache>
                <c:formatCode>General</c:formatCode>
                <c:ptCount val="3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</c:numCache>
            </c:numRef>
          </c:cat>
          <c:val>
            <c:numRef>
              <c:f>Sheet1!$G$2:$G$32</c:f>
              <c:numCache>
                <c:formatCode>General</c:formatCode>
                <c:ptCount val="31"/>
                <c:pt idx="0">
                  <c:v>320</c:v>
                </c:pt>
                <c:pt idx="1">
                  <c:v>536</c:v>
                </c:pt>
                <c:pt idx="2">
                  <c:v>536</c:v>
                </c:pt>
                <c:pt idx="3">
                  <c:v>610</c:v>
                </c:pt>
                <c:pt idx="4">
                  <c:v>656</c:v>
                </c:pt>
                <c:pt idx="5">
                  <c:v>656</c:v>
                </c:pt>
                <c:pt idx="6">
                  <c:v>681</c:v>
                </c:pt>
                <c:pt idx="7">
                  <c:v>681</c:v>
                </c:pt>
                <c:pt idx="8">
                  <c:v>681</c:v>
                </c:pt>
                <c:pt idx="9">
                  <c:v>706</c:v>
                </c:pt>
                <c:pt idx="10">
                  <c:v>706</c:v>
                </c:pt>
                <c:pt idx="11">
                  <c:v>713</c:v>
                </c:pt>
                <c:pt idx="12">
                  <c:v>713</c:v>
                </c:pt>
                <c:pt idx="13">
                  <c:v>713</c:v>
                </c:pt>
                <c:pt idx="14">
                  <c:v>713</c:v>
                </c:pt>
                <c:pt idx="15">
                  <c:v>713</c:v>
                </c:pt>
                <c:pt idx="16">
                  <c:v>713</c:v>
                </c:pt>
                <c:pt idx="17">
                  <c:v>713</c:v>
                </c:pt>
                <c:pt idx="18">
                  <c:v>713</c:v>
                </c:pt>
                <c:pt idx="19">
                  <c:v>713</c:v>
                </c:pt>
                <c:pt idx="20">
                  <c:v>713</c:v>
                </c:pt>
                <c:pt idx="21">
                  <c:v>713</c:v>
                </c:pt>
                <c:pt idx="22">
                  <c:v>713</c:v>
                </c:pt>
                <c:pt idx="23">
                  <c:v>713</c:v>
                </c:pt>
                <c:pt idx="24">
                  <c:v>713</c:v>
                </c:pt>
                <c:pt idx="25">
                  <c:v>713</c:v>
                </c:pt>
                <c:pt idx="26">
                  <c:v>713</c:v>
                </c:pt>
                <c:pt idx="27">
                  <c:v>713</c:v>
                </c:pt>
                <c:pt idx="28">
                  <c:v>713</c:v>
                </c:pt>
                <c:pt idx="29">
                  <c:v>713</c:v>
                </c:pt>
                <c:pt idx="30">
                  <c:v>713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252-49EC-920F-89915CC598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7306544"/>
        <c:axId val="477306872"/>
      </c:lineChart>
      <c:catAx>
        <c:axId val="477306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Rho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306872"/>
        <c:crosses val="autoZero"/>
        <c:auto val="1"/>
        <c:lblAlgn val="ctr"/>
        <c:lblOffset val="100"/>
        <c:noMultiLvlLbl val="0"/>
      </c:catAx>
      <c:valAx>
        <c:axId val="477306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Sum</a:t>
                </a:r>
                <a:r>
                  <a:rPr lang="en-US" baseline="0"/>
                  <a:t> of Utilities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306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Social Welfare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SW(SW)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Sheet1!$C$2:$C$32</c:f>
              <c:numCache>
                <c:formatCode>General</c:formatCode>
                <c:ptCount val="3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</c:numCache>
            </c:numRef>
          </c:cat>
          <c:val>
            <c:numRef>
              <c:f>Sheet1!$D$2:$D$32</c:f>
              <c:numCache>
                <c:formatCode>General</c:formatCode>
                <c:ptCount val="31"/>
                <c:pt idx="0">
                  <c:v>320</c:v>
                </c:pt>
                <c:pt idx="1">
                  <c:v>562.6</c:v>
                </c:pt>
                <c:pt idx="2">
                  <c:v>589.20000000000005</c:v>
                </c:pt>
                <c:pt idx="3">
                  <c:v>715.9</c:v>
                </c:pt>
                <c:pt idx="4">
                  <c:v>821.2</c:v>
                </c:pt>
                <c:pt idx="5">
                  <c:v>862.5</c:v>
                </c:pt>
                <c:pt idx="6">
                  <c:v>945</c:v>
                </c:pt>
                <c:pt idx="7">
                  <c:v>989</c:v>
                </c:pt>
                <c:pt idx="8">
                  <c:v>1033</c:v>
                </c:pt>
                <c:pt idx="9">
                  <c:v>1153.3</c:v>
                </c:pt>
                <c:pt idx="10">
                  <c:v>1203</c:v>
                </c:pt>
                <c:pt idx="11">
                  <c:v>1317.6</c:v>
                </c:pt>
                <c:pt idx="12">
                  <c:v>1373.2</c:v>
                </c:pt>
                <c:pt idx="13">
                  <c:v>1428.8</c:v>
                </c:pt>
                <c:pt idx="14">
                  <c:v>1484.4</c:v>
                </c:pt>
                <c:pt idx="15">
                  <c:v>1540</c:v>
                </c:pt>
                <c:pt idx="16">
                  <c:v>1595.6</c:v>
                </c:pt>
                <c:pt idx="17">
                  <c:v>1651.2</c:v>
                </c:pt>
                <c:pt idx="18">
                  <c:v>1708.8</c:v>
                </c:pt>
                <c:pt idx="19">
                  <c:v>1802.6</c:v>
                </c:pt>
                <c:pt idx="20">
                  <c:v>1863</c:v>
                </c:pt>
                <c:pt idx="21">
                  <c:v>1969.6</c:v>
                </c:pt>
                <c:pt idx="22">
                  <c:v>2032.2</c:v>
                </c:pt>
                <c:pt idx="23">
                  <c:v>2094.8000000000002</c:v>
                </c:pt>
                <c:pt idx="24">
                  <c:v>2157.4</c:v>
                </c:pt>
                <c:pt idx="25">
                  <c:v>2283</c:v>
                </c:pt>
                <c:pt idx="26">
                  <c:v>2347.4</c:v>
                </c:pt>
                <c:pt idx="27">
                  <c:v>2411.8000000000002</c:v>
                </c:pt>
                <c:pt idx="28">
                  <c:v>2476.1999999999998</c:v>
                </c:pt>
                <c:pt idx="29">
                  <c:v>2564.6</c:v>
                </c:pt>
                <c:pt idx="30">
                  <c:v>2629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B2-4497-95D5-2443C62D5C53}"/>
            </c:ext>
          </c:extLst>
        </c:ser>
        <c:ser>
          <c:idx val="1"/>
          <c:order val="1"/>
          <c:tx>
            <c:v>SW(EFF)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Sheet1!$C$2:$C$32</c:f>
              <c:numCache>
                <c:formatCode>General</c:formatCode>
                <c:ptCount val="3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</c:numCache>
            </c:numRef>
          </c:cat>
          <c:val>
            <c:numRef>
              <c:f>Sheet1!$F$2:$F$32</c:f>
              <c:numCache>
                <c:formatCode>General</c:formatCode>
                <c:ptCount val="31"/>
                <c:pt idx="0">
                  <c:v>320</c:v>
                </c:pt>
                <c:pt idx="1">
                  <c:v>562.6</c:v>
                </c:pt>
                <c:pt idx="2">
                  <c:v>589.20000000000005</c:v>
                </c:pt>
                <c:pt idx="3">
                  <c:v>715.9</c:v>
                </c:pt>
                <c:pt idx="4">
                  <c:v>821.2</c:v>
                </c:pt>
                <c:pt idx="5">
                  <c:v>862.5</c:v>
                </c:pt>
                <c:pt idx="6">
                  <c:v>945</c:v>
                </c:pt>
                <c:pt idx="7">
                  <c:v>988.3</c:v>
                </c:pt>
                <c:pt idx="8">
                  <c:v>1033</c:v>
                </c:pt>
                <c:pt idx="9">
                  <c:v>1152.4000000000001</c:v>
                </c:pt>
                <c:pt idx="10">
                  <c:v>1202</c:v>
                </c:pt>
                <c:pt idx="11">
                  <c:v>1266.3</c:v>
                </c:pt>
                <c:pt idx="12">
                  <c:v>1315.4</c:v>
                </c:pt>
                <c:pt idx="13">
                  <c:v>1366.9</c:v>
                </c:pt>
                <c:pt idx="14">
                  <c:v>1417.2</c:v>
                </c:pt>
                <c:pt idx="15">
                  <c:v>1467.5</c:v>
                </c:pt>
                <c:pt idx="16">
                  <c:v>1517.8</c:v>
                </c:pt>
                <c:pt idx="17">
                  <c:v>1566.4</c:v>
                </c:pt>
                <c:pt idx="18">
                  <c:v>1618.4</c:v>
                </c:pt>
                <c:pt idx="19">
                  <c:v>1668.7</c:v>
                </c:pt>
                <c:pt idx="20">
                  <c:v>1719</c:v>
                </c:pt>
                <c:pt idx="21">
                  <c:v>1769.3</c:v>
                </c:pt>
                <c:pt idx="22">
                  <c:v>1819.6</c:v>
                </c:pt>
                <c:pt idx="23">
                  <c:v>1869.9</c:v>
                </c:pt>
                <c:pt idx="24">
                  <c:v>1917.8</c:v>
                </c:pt>
                <c:pt idx="25">
                  <c:v>1968</c:v>
                </c:pt>
                <c:pt idx="26">
                  <c:v>2018.2</c:v>
                </c:pt>
                <c:pt idx="27">
                  <c:v>2068.4</c:v>
                </c:pt>
                <c:pt idx="28">
                  <c:v>2118.6</c:v>
                </c:pt>
                <c:pt idx="29">
                  <c:v>2168.8000000000002</c:v>
                </c:pt>
                <c:pt idx="30">
                  <c:v>2219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B2-4497-95D5-2443C62D5C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2667280"/>
        <c:axId val="472670888"/>
      </c:lineChart>
      <c:catAx>
        <c:axId val="472667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Rho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670888"/>
        <c:crosses val="autoZero"/>
        <c:auto val="1"/>
        <c:lblAlgn val="ctr"/>
        <c:lblOffset val="100"/>
        <c:noMultiLvlLbl val="0"/>
      </c:catAx>
      <c:valAx>
        <c:axId val="472670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Social Welfare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667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EFF(SW)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Sheet1!$C$2:$C$32</c:f>
              <c:numCache>
                <c:formatCode>General</c:formatCode>
                <c:ptCount val="3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</c:numCache>
            </c:numRef>
          </c:cat>
          <c:val>
            <c:numRef>
              <c:f>Sheet1!$E$2:$E$32</c:f>
              <c:numCache>
                <c:formatCode>General</c:formatCode>
                <c:ptCount val="31"/>
                <c:pt idx="0">
                  <c:v>320</c:v>
                </c:pt>
                <c:pt idx="1">
                  <c:v>536</c:v>
                </c:pt>
                <c:pt idx="2">
                  <c:v>536</c:v>
                </c:pt>
                <c:pt idx="3">
                  <c:v>610</c:v>
                </c:pt>
                <c:pt idx="4">
                  <c:v>656</c:v>
                </c:pt>
                <c:pt idx="5">
                  <c:v>656</c:v>
                </c:pt>
                <c:pt idx="6">
                  <c:v>681</c:v>
                </c:pt>
                <c:pt idx="7">
                  <c:v>681</c:v>
                </c:pt>
                <c:pt idx="8">
                  <c:v>681</c:v>
                </c:pt>
                <c:pt idx="9">
                  <c:v>706</c:v>
                </c:pt>
                <c:pt idx="10">
                  <c:v>706</c:v>
                </c:pt>
                <c:pt idx="11">
                  <c:v>706</c:v>
                </c:pt>
                <c:pt idx="12">
                  <c:v>706</c:v>
                </c:pt>
                <c:pt idx="13">
                  <c:v>706</c:v>
                </c:pt>
                <c:pt idx="14">
                  <c:v>706</c:v>
                </c:pt>
                <c:pt idx="15">
                  <c:v>706</c:v>
                </c:pt>
                <c:pt idx="16">
                  <c:v>706</c:v>
                </c:pt>
                <c:pt idx="17">
                  <c:v>672</c:v>
                </c:pt>
                <c:pt idx="18">
                  <c:v>672</c:v>
                </c:pt>
                <c:pt idx="19">
                  <c:v>655</c:v>
                </c:pt>
                <c:pt idx="20">
                  <c:v>655</c:v>
                </c:pt>
                <c:pt idx="21">
                  <c:v>655</c:v>
                </c:pt>
                <c:pt idx="22">
                  <c:v>655</c:v>
                </c:pt>
                <c:pt idx="23">
                  <c:v>655</c:v>
                </c:pt>
                <c:pt idx="24">
                  <c:v>655</c:v>
                </c:pt>
                <c:pt idx="25">
                  <c:v>673</c:v>
                </c:pt>
                <c:pt idx="26">
                  <c:v>673</c:v>
                </c:pt>
                <c:pt idx="27">
                  <c:v>673</c:v>
                </c:pt>
                <c:pt idx="28">
                  <c:v>673</c:v>
                </c:pt>
                <c:pt idx="29">
                  <c:v>697</c:v>
                </c:pt>
                <c:pt idx="30">
                  <c:v>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67-4880-B5B2-A33EA67DD5D0}"/>
            </c:ext>
          </c:extLst>
        </c:ser>
        <c:ser>
          <c:idx val="1"/>
          <c:order val="1"/>
          <c:tx>
            <c:v>EFF(EFF)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Sheet1!$C$2:$C$32</c:f>
              <c:numCache>
                <c:formatCode>General</c:formatCode>
                <c:ptCount val="3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</c:numCache>
            </c:numRef>
          </c:cat>
          <c:val>
            <c:numRef>
              <c:f>Sheet1!$G$2:$G$32</c:f>
              <c:numCache>
                <c:formatCode>General</c:formatCode>
                <c:ptCount val="31"/>
                <c:pt idx="0">
                  <c:v>320</c:v>
                </c:pt>
                <c:pt idx="1">
                  <c:v>536</c:v>
                </c:pt>
                <c:pt idx="2">
                  <c:v>536</c:v>
                </c:pt>
                <c:pt idx="3">
                  <c:v>610</c:v>
                </c:pt>
                <c:pt idx="4">
                  <c:v>656</c:v>
                </c:pt>
                <c:pt idx="5">
                  <c:v>656</c:v>
                </c:pt>
                <c:pt idx="6">
                  <c:v>681</c:v>
                </c:pt>
                <c:pt idx="7">
                  <c:v>681</c:v>
                </c:pt>
                <c:pt idx="8">
                  <c:v>681</c:v>
                </c:pt>
                <c:pt idx="9">
                  <c:v>706</c:v>
                </c:pt>
                <c:pt idx="10">
                  <c:v>706</c:v>
                </c:pt>
                <c:pt idx="11">
                  <c:v>713</c:v>
                </c:pt>
                <c:pt idx="12">
                  <c:v>713</c:v>
                </c:pt>
                <c:pt idx="13">
                  <c:v>713</c:v>
                </c:pt>
                <c:pt idx="14">
                  <c:v>713</c:v>
                </c:pt>
                <c:pt idx="15">
                  <c:v>713</c:v>
                </c:pt>
                <c:pt idx="16">
                  <c:v>713</c:v>
                </c:pt>
                <c:pt idx="17">
                  <c:v>713</c:v>
                </c:pt>
                <c:pt idx="18">
                  <c:v>713</c:v>
                </c:pt>
                <c:pt idx="19">
                  <c:v>713</c:v>
                </c:pt>
                <c:pt idx="20">
                  <c:v>713</c:v>
                </c:pt>
                <c:pt idx="21">
                  <c:v>713</c:v>
                </c:pt>
                <c:pt idx="22">
                  <c:v>713</c:v>
                </c:pt>
                <c:pt idx="23">
                  <c:v>713</c:v>
                </c:pt>
                <c:pt idx="24">
                  <c:v>713</c:v>
                </c:pt>
                <c:pt idx="25">
                  <c:v>713</c:v>
                </c:pt>
                <c:pt idx="26">
                  <c:v>713</c:v>
                </c:pt>
                <c:pt idx="27">
                  <c:v>713</c:v>
                </c:pt>
                <c:pt idx="28">
                  <c:v>713</c:v>
                </c:pt>
                <c:pt idx="29">
                  <c:v>713</c:v>
                </c:pt>
                <c:pt idx="30">
                  <c:v>713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67-4880-B5B2-A33EA67DD5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6328904"/>
        <c:axId val="526327920"/>
      </c:lineChart>
      <c:catAx>
        <c:axId val="526328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Rho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327920"/>
        <c:crosses val="autoZero"/>
        <c:auto val="1"/>
        <c:lblAlgn val="ctr"/>
        <c:lblOffset val="100"/>
        <c:noMultiLvlLbl val="0"/>
      </c:catAx>
      <c:valAx>
        <c:axId val="526327920"/>
        <c:scaling>
          <c:orientation val="minMax"/>
          <c:min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328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Runtime as Rho increases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Runtime(SW)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Sheet1!$C$2:$C$32</c:f>
              <c:numCache>
                <c:formatCode>General</c:formatCode>
                <c:ptCount val="3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</c:numCache>
            </c:numRef>
          </c:cat>
          <c:val>
            <c:numRef>
              <c:f>Sheet1!$H$2:$H$32</c:f>
              <c:numCache>
                <c:formatCode>General</c:formatCode>
                <c:ptCount val="31"/>
                <c:pt idx="0">
                  <c:v>9.4455069999999992</c:v>
                </c:pt>
                <c:pt idx="1">
                  <c:v>18.938870999999999</c:v>
                </c:pt>
                <c:pt idx="2">
                  <c:v>37.804693</c:v>
                </c:pt>
                <c:pt idx="3">
                  <c:v>463.652805</c:v>
                </c:pt>
                <c:pt idx="4">
                  <c:v>647.89654399999995</c:v>
                </c:pt>
                <c:pt idx="5">
                  <c:v>650.025308</c:v>
                </c:pt>
                <c:pt idx="6">
                  <c:v>662.76727400000004</c:v>
                </c:pt>
                <c:pt idx="7">
                  <c:v>929.53010800000004</c:v>
                </c:pt>
                <c:pt idx="8">
                  <c:v>942.74197400000003</c:v>
                </c:pt>
                <c:pt idx="9">
                  <c:v>971.467984</c:v>
                </c:pt>
                <c:pt idx="10">
                  <c:v>945.98389499999996</c:v>
                </c:pt>
                <c:pt idx="11">
                  <c:v>950.49132999999995</c:v>
                </c:pt>
                <c:pt idx="12">
                  <c:v>962.33378200000004</c:v>
                </c:pt>
                <c:pt idx="13">
                  <c:v>988.59743400000002</c:v>
                </c:pt>
                <c:pt idx="14">
                  <c:v>1109.5654770000001</c:v>
                </c:pt>
                <c:pt idx="15">
                  <c:v>1104.304768</c:v>
                </c:pt>
                <c:pt idx="16">
                  <c:v>1272.791804</c:v>
                </c:pt>
                <c:pt idx="17">
                  <c:v>1262.057082</c:v>
                </c:pt>
                <c:pt idx="18">
                  <c:v>1298.248083</c:v>
                </c:pt>
                <c:pt idx="19">
                  <c:v>1290.5804270000001</c:v>
                </c:pt>
                <c:pt idx="20">
                  <c:v>1293.760045</c:v>
                </c:pt>
                <c:pt idx="21">
                  <c:v>1343.735377</c:v>
                </c:pt>
                <c:pt idx="22">
                  <c:v>1640.2633510000001</c:v>
                </c:pt>
                <c:pt idx="23">
                  <c:v>1657.460069</c:v>
                </c:pt>
                <c:pt idx="24">
                  <c:v>1643.3242270000001</c:v>
                </c:pt>
                <c:pt idx="25">
                  <c:v>1718.508896</c:v>
                </c:pt>
                <c:pt idx="26">
                  <c:v>1710.769006</c:v>
                </c:pt>
                <c:pt idx="27">
                  <c:v>1741.7673990000001</c:v>
                </c:pt>
                <c:pt idx="28">
                  <c:v>1731.1268150000001</c:v>
                </c:pt>
                <c:pt idx="29">
                  <c:v>1935.780591</c:v>
                </c:pt>
                <c:pt idx="30">
                  <c:v>1929.207592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0A-49BF-9A65-BB8B8BEBD592}"/>
            </c:ext>
          </c:extLst>
        </c:ser>
        <c:ser>
          <c:idx val="1"/>
          <c:order val="1"/>
          <c:tx>
            <c:v>Runtime(EFF)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Sheet1!$C$2:$C$32</c:f>
              <c:numCache>
                <c:formatCode>General</c:formatCode>
                <c:ptCount val="3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</c:numCache>
            </c:numRef>
          </c:cat>
          <c:val>
            <c:numRef>
              <c:f>Sheet1!$I$2:$I$32</c:f>
              <c:numCache>
                <c:formatCode>General</c:formatCode>
                <c:ptCount val="31"/>
                <c:pt idx="0">
                  <c:v>9.3347840000000009</c:v>
                </c:pt>
                <c:pt idx="1">
                  <c:v>19.184809999999999</c:v>
                </c:pt>
                <c:pt idx="2">
                  <c:v>37.635922000000001</c:v>
                </c:pt>
                <c:pt idx="3">
                  <c:v>464.31451800000002</c:v>
                </c:pt>
                <c:pt idx="4">
                  <c:v>664.96466699999996</c:v>
                </c:pt>
                <c:pt idx="5">
                  <c:v>662.54715699999997</c:v>
                </c:pt>
                <c:pt idx="6">
                  <c:v>679.68400599999995</c:v>
                </c:pt>
                <c:pt idx="7">
                  <c:v>988.68630399999995</c:v>
                </c:pt>
                <c:pt idx="8">
                  <c:v>1007.502596</c:v>
                </c:pt>
                <c:pt idx="9">
                  <c:v>1041.0769359999999</c:v>
                </c:pt>
                <c:pt idx="10">
                  <c:v>1036.3553429999999</c:v>
                </c:pt>
                <c:pt idx="11">
                  <c:v>1052.4765749999999</c:v>
                </c:pt>
                <c:pt idx="12">
                  <c:v>1080.2944600000001</c:v>
                </c:pt>
                <c:pt idx="13">
                  <c:v>1108.858487</c:v>
                </c:pt>
                <c:pt idx="14">
                  <c:v>1223.652816</c:v>
                </c:pt>
                <c:pt idx="15">
                  <c:v>1251.484637</c:v>
                </c:pt>
                <c:pt idx="16">
                  <c:v>1452.4515919999999</c:v>
                </c:pt>
                <c:pt idx="17">
                  <c:v>1456.971145</c:v>
                </c:pt>
                <c:pt idx="18">
                  <c:v>1513.1011370000001</c:v>
                </c:pt>
                <c:pt idx="19">
                  <c:v>1520.2791099999999</c:v>
                </c:pt>
                <c:pt idx="20">
                  <c:v>1530.91065</c:v>
                </c:pt>
                <c:pt idx="21">
                  <c:v>1591.902801</c:v>
                </c:pt>
                <c:pt idx="22">
                  <c:v>2008.417179</c:v>
                </c:pt>
                <c:pt idx="23">
                  <c:v>2051.7984099999999</c:v>
                </c:pt>
                <c:pt idx="24">
                  <c:v>2050.6607309999999</c:v>
                </c:pt>
                <c:pt idx="25">
                  <c:v>2164.1072600000002</c:v>
                </c:pt>
                <c:pt idx="26">
                  <c:v>2166.6447440000002</c:v>
                </c:pt>
                <c:pt idx="27">
                  <c:v>2205.1524989999998</c:v>
                </c:pt>
                <c:pt idx="28">
                  <c:v>2200.319653</c:v>
                </c:pt>
                <c:pt idx="29">
                  <c:v>2424.4797549999998</c:v>
                </c:pt>
                <c:pt idx="30">
                  <c:v>2526.6990040000001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0A-49BF-9A65-BB8B8BEBD5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2664656"/>
        <c:axId val="472669576"/>
      </c:lineChart>
      <c:catAx>
        <c:axId val="472664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Rho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669576"/>
        <c:crosses val="autoZero"/>
        <c:auto val="1"/>
        <c:lblAlgn val="ctr"/>
        <c:lblOffset val="100"/>
        <c:noMultiLvlLbl val="0"/>
      </c:catAx>
      <c:valAx>
        <c:axId val="472669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664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 Difference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SW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Sheet1!$C$2:$C$32</c:f>
              <c:numCache>
                <c:formatCode>General</c:formatCode>
                <c:ptCount val="3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</c:numCache>
            </c:numRef>
          </c:cat>
          <c:val>
            <c:numRef>
              <c:f>Sheet1!$J$2:$J$32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7.0778564206273561E-4</c:v>
                </c:pt>
                <c:pt idx="8">
                  <c:v>0</c:v>
                </c:pt>
                <c:pt idx="9">
                  <c:v>7.803693748373048E-4</c:v>
                </c:pt>
                <c:pt idx="10">
                  <c:v>8.3125519534497092E-4</c:v>
                </c:pt>
                <c:pt idx="11">
                  <c:v>3.8934426229508164E-2</c:v>
                </c:pt>
                <c:pt idx="12">
                  <c:v>4.2091465190795187E-2</c:v>
                </c:pt>
                <c:pt idx="13">
                  <c:v>4.3323068309070456E-2</c:v>
                </c:pt>
                <c:pt idx="14">
                  <c:v>4.5270816491511746E-2</c:v>
                </c:pt>
                <c:pt idx="15">
                  <c:v>4.707792207792208E-2</c:v>
                </c:pt>
                <c:pt idx="16">
                  <c:v>4.8759087490599123E-2</c:v>
                </c:pt>
                <c:pt idx="17">
                  <c:v>5.1356589147286795E-2</c:v>
                </c:pt>
                <c:pt idx="18">
                  <c:v>5.2902621722846363E-2</c:v>
                </c:pt>
                <c:pt idx="19">
                  <c:v>7.4281593254188316E-2</c:v>
                </c:pt>
                <c:pt idx="20">
                  <c:v>7.7294685990338161E-2</c:v>
                </c:pt>
                <c:pt idx="21">
                  <c:v>0.10169577579203898</c:v>
                </c:pt>
                <c:pt idx="22">
                  <c:v>0.1046156874323394</c:v>
                </c:pt>
                <c:pt idx="23">
                  <c:v>0.10736108459041439</c:v>
                </c:pt>
                <c:pt idx="24">
                  <c:v>0.11105960878835641</c:v>
                </c:pt>
                <c:pt idx="25">
                  <c:v>0.13797634691195795</c:v>
                </c:pt>
                <c:pt idx="26">
                  <c:v>0.14024026582602028</c:v>
                </c:pt>
                <c:pt idx="27">
                  <c:v>0.14238328219587032</c:v>
                </c:pt>
                <c:pt idx="28">
                  <c:v>0.14441482917373391</c:v>
                </c:pt>
                <c:pt idx="29">
                  <c:v>0.1543320595804413</c:v>
                </c:pt>
                <c:pt idx="30">
                  <c:v>0.15595283377710156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30-406B-8242-B3E0709538F4}"/>
            </c:ext>
          </c:extLst>
        </c:ser>
        <c:ser>
          <c:idx val="1"/>
          <c:order val="1"/>
          <c:tx>
            <c:v>EFF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Sheet1!$C$2:$C$32</c:f>
              <c:numCache>
                <c:formatCode>General</c:formatCode>
                <c:ptCount val="3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</c:numCache>
            </c:numRef>
          </c:cat>
          <c:val>
            <c:numRef>
              <c:f>Sheet1!$K$2:$K$32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9.8176718092566617E-3</c:v>
                </c:pt>
                <c:pt idx="12">
                  <c:v>9.8176718092566617E-3</c:v>
                </c:pt>
                <c:pt idx="13">
                  <c:v>9.8176718092566617E-3</c:v>
                </c:pt>
                <c:pt idx="14">
                  <c:v>9.8176718092566617E-3</c:v>
                </c:pt>
                <c:pt idx="15">
                  <c:v>9.8176718092566617E-3</c:v>
                </c:pt>
                <c:pt idx="16">
                  <c:v>9.8176718092566617E-3</c:v>
                </c:pt>
                <c:pt idx="17">
                  <c:v>5.7503506311360447E-2</c:v>
                </c:pt>
                <c:pt idx="18">
                  <c:v>5.7503506311360447E-2</c:v>
                </c:pt>
                <c:pt idx="19">
                  <c:v>8.134642356241234E-2</c:v>
                </c:pt>
                <c:pt idx="20">
                  <c:v>8.134642356241234E-2</c:v>
                </c:pt>
                <c:pt idx="21">
                  <c:v>8.134642356241234E-2</c:v>
                </c:pt>
                <c:pt idx="22">
                  <c:v>8.134642356241234E-2</c:v>
                </c:pt>
                <c:pt idx="23">
                  <c:v>8.134642356241234E-2</c:v>
                </c:pt>
                <c:pt idx="24">
                  <c:v>8.134642356241234E-2</c:v>
                </c:pt>
                <c:pt idx="25">
                  <c:v>5.6100981767180924E-2</c:v>
                </c:pt>
                <c:pt idx="26">
                  <c:v>5.6100981767180924E-2</c:v>
                </c:pt>
                <c:pt idx="27">
                  <c:v>5.6100981767180924E-2</c:v>
                </c:pt>
                <c:pt idx="28">
                  <c:v>5.6100981767180924E-2</c:v>
                </c:pt>
                <c:pt idx="29">
                  <c:v>2.244039270687237E-2</c:v>
                </c:pt>
                <c:pt idx="30">
                  <c:v>2.244039270687237E-2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30-406B-8242-B3E0709538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4323016"/>
        <c:axId val="554314488"/>
      </c:lineChart>
      <c:catAx>
        <c:axId val="554323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Rho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314488"/>
        <c:crosses val="autoZero"/>
        <c:auto val="1"/>
        <c:lblAlgn val="ctr"/>
        <c:lblOffset val="100"/>
        <c:noMultiLvlLbl val="0"/>
      </c:catAx>
      <c:valAx>
        <c:axId val="554314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 Difference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323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Sheet2!$L$1</c:f>
              <c:strCache>
                <c:ptCount val="1"/>
                <c:pt idx="0">
                  <c:v>time(EFF)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Sheet2!$K$2:$K$13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Sheet2!$L$2:$L$13</c:f>
              <c:numCache>
                <c:formatCode>General</c:formatCode>
                <c:ptCount val="12"/>
                <c:pt idx="0">
                  <c:v>0.976773</c:v>
                </c:pt>
                <c:pt idx="1">
                  <c:v>1.3655869999999999</c:v>
                </c:pt>
                <c:pt idx="2">
                  <c:v>11.832659333333334</c:v>
                </c:pt>
                <c:pt idx="3">
                  <c:v>31.61697666666667</c:v>
                </c:pt>
                <c:pt idx="4">
                  <c:v>256.06840599999998</c:v>
                </c:pt>
                <c:pt idx="5">
                  <c:v>158.40852066666665</c:v>
                </c:pt>
                <c:pt idx="6">
                  <c:v>292.66447599999998</c:v>
                </c:pt>
                <c:pt idx="7">
                  <c:v>459.01053866666666</c:v>
                </c:pt>
                <c:pt idx="8">
                  <c:v>2831.1308059999997</c:v>
                </c:pt>
                <c:pt idx="9">
                  <c:v>5380.3884796666662</c:v>
                </c:pt>
                <c:pt idx="10">
                  <c:v>13053.046813666668</c:v>
                </c:pt>
                <c:pt idx="11">
                  <c:v>8501.8889253333327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04-4DD7-8E88-A323C5515304}"/>
            </c:ext>
          </c:extLst>
        </c:ser>
        <c:ser>
          <c:idx val="1"/>
          <c:order val="1"/>
          <c:tx>
            <c:strRef>
              <c:f>Sheet2!$M$1</c:f>
              <c:strCache>
                <c:ptCount val="1"/>
                <c:pt idx="0">
                  <c:v>TIME(SW)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Sheet2!$K$2:$K$13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Sheet2!$M$2:$M$13</c:f>
              <c:numCache>
                <c:formatCode>General</c:formatCode>
                <c:ptCount val="12"/>
                <c:pt idx="0">
                  <c:v>0.97801233333333348</c:v>
                </c:pt>
                <c:pt idx="1">
                  <c:v>1.3263770000000001</c:v>
                </c:pt>
                <c:pt idx="2">
                  <c:v>11.949130666666667</c:v>
                </c:pt>
                <c:pt idx="3">
                  <c:v>33.572122666666665</c:v>
                </c:pt>
                <c:pt idx="4">
                  <c:v>271.630447</c:v>
                </c:pt>
                <c:pt idx="5">
                  <c:v>166.42559466666668</c:v>
                </c:pt>
                <c:pt idx="6">
                  <c:v>307.67432833333334</c:v>
                </c:pt>
                <c:pt idx="7">
                  <c:v>477.62318366666665</c:v>
                </c:pt>
                <c:pt idx="8">
                  <c:v>3088.358037</c:v>
                </c:pt>
                <c:pt idx="9">
                  <c:v>5983.5641246666664</c:v>
                </c:pt>
                <c:pt idx="10">
                  <c:v>14627.780741</c:v>
                </c:pt>
                <c:pt idx="11">
                  <c:v>9666.8381796666672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904-4DD7-8E88-A323C55153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0301728"/>
        <c:axId val="480302384"/>
      </c:scatterChart>
      <c:valAx>
        <c:axId val="480301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Drivers (R = 3*D)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302384"/>
        <c:crosses val="autoZero"/>
        <c:crossBetween val="midCat"/>
      </c:valAx>
      <c:valAx>
        <c:axId val="48030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301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 Runtime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Sheet2!$K$2:$K$13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Sheet2!$N$2:$N$13</c:f>
              <c:numCache>
                <c:formatCode>General</c:formatCode>
                <c:ptCount val="12"/>
                <c:pt idx="0">
                  <c:v>-1.0206353683438587E-2</c:v>
                </c:pt>
                <c:pt idx="1">
                  <c:v>0.13531937376635936</c:v>
                </c:pt>
                <c:pt idx="2">
                  <c:v>1.0730823611959417</c:v>
                </c:pt>
                <c:pt idx="3">
                  <c:v>1.4999203387220785</c:v>
                </c:pt>
                <c:pt idx="4">
                  <c:v>2.4083559980455926</c:v>
                </c:pt>
                <c:pt idx="5">
                  <c:v>2.1997785382319521</c:v>
                </c:pt>
                <c:pt idx="6">
                  <c:v>2.4663700103959876</c:v>
                </c:pt>
                <c:pt idx="7">
                  <c:v>2.6618226568493264</c:v>
                </c:pt>
                <c:pt idx="8">
                  <c:v>3.4519599354236088</c:v>
                </c:pt>
                <c:pt idx="9">
                  <c:v>3.7308136341207714</c:v>
                </c:pt>
                <c:pt idx="10">
                  <c:v>4.115711895576208</c:v>
                </c:pt>
                <c:pt idx="11">
                  <c:v>3.9295154267390875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BB-4C65-B24A-E5125F925C0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Sheet2!$K$2:$K$13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Sheet2!$O$2:$O$13</c:f>
              <c:numCache>
                <c:formatCode>General</c:formatCode>
                <c:ptCount val="12"/>
                <c:pt idx="0">
                  <c:v>-9.655668458986532E-3</c:v>
                </c:pt>
                <c:pt idx="1">
                  <c:v>0.12266698240124642</c:v>
                </c:pt>
                <c:pt idx="2">
                  <c:v>1.0773363102713476</c:v>
                </c:pt>
                <c:pt idx="3">
                  <c:v>1.5259788012800741</c:v>
                </c:pt>
                <c:pt idx="4">
                  <c:v>2.4339784483145879</c:v>
                </c:pt>
                <c:pt idx="5">
                  <c:v>2.2212201174337762</c:v>
                </c:pt>
                <c:pt idx="6">
                  <c:v>2.4880912611863981</c:v>
                </c:pt>
                <c:pt idx="7">
                  <c:v>2.6790853991391894</c:v>
                </c:pt>
                <c:pt idx="8">
                  <c:v>3.4897276428553425</c:v>
                </c:pt>
                <c:pt idx="9">
                  <c:v>3.776959949638047</c:v>
                </c:pt>
                <c:pt idx="10">
                  <c:v>4.165178441979962</c:v>
                </c:pt>
                <c:pt idx="11">
                  <c:v>3.9852844486781227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BB-4C65-B24A-E5125F925C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9492792"/>
        <c:axId val="489491152"/>
      </c:lineChart>
      <c:catAx>
        <c:axId val="489492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Drivers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491152"/>
        <c:crosses val="autoZero"/>
        <c:auto val="1"/>
        <c:lblAlgn val="ctr"/>
        <c:lblOffset val="100"/>
        <c:noMultiLvlLbl val="0"/>
      </c:catAx>
      <c:valAx>
        <c:axId val="48949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log(Runtime)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492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581025</xdr:colOff>
      <xdr:row>3</xdr:row>
      <xdr:rowOff>66675</xdr:rowOff>
    </xdr:from>
    <xdr:to>
      <xdr:col>19</xdr:col>
      <xdr:colOff>276225</xdr:colOff>
      <xdr:row>19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485775</xdr:colOff>
      <xdr:row>19</xdr:row>
      <xdr:rowOff>190499</xdr:rowOff>
    </xdr:from>
    <xdr:to>
      <xdr:col>19</xdr:col>
      <xdr:colOff>180975</xdr:colOff>
      <xdr:row>34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371475</xdr:colOff>
      <xdr:row>36</xdr:row>
      <xdr:rowOff>19049</xdr:rowOff>
    </xdr:from>
    <xdr:to>
      <xdr:col>19</xdr:col>
      <xdr:colOff>190500</xdr:colOff>
      <xdr:row>52</xdr:row>
      <xdr:rowOff>104775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28575</xdr:colOff>
      <xdr:row>32</xdr:row>
      <xdr:rowOff>9525</xdr:rowOff>
    </xdr:from>
    <xdr:to>
      <xdr:col>9</xdr:col>
      <xdr:colOff>200025</xdr:colOff>
      <xdr:row>46</xdr:row>
      <xdr:rowOff>85725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209550</xdr:colOff>
      <xdr:row>46</xdr:row>
      <xdr:rowOff>76200</xdr:rowOff>
    </xdr:from>
    <xdr:to>
      <xdr:col>9</xdr:col>
      <xdr:colOff>381000</xdr:colOff>
      <xdr:row>60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352425</xdr:colOff>
      <xdr:row>12</xdr:row>
      <xdr:rowOff>171450</xdr:rowOff>
    </xdr:from>
    <xdr:to>
      <xdr:col>24</xdr:col>
      <xdr:colOff>47625</xdr:colOff>
      <xdr:row>27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495300</xdr:colOff>
      <xdr:row>14</xdr:row>
      <xdr:rowOff>28575</xdr:rowOff>
    </xdr:from>
    <xdr:to>
      <xdr:col>15</xdr:col>
      <xdr:colOff>552450</xdr:colOff>
      <xdr:row>28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K32" totalsRowShown="0">
  <autoFilter ref="A1:K32" xr:uid="{00000000-0009-0000-0100-000001000000}"/>
  <tableColumns count="11">
    <tableColumn id="1" xr3:uid="{00000000-0010-0000-0000-000001000000}" name="Driver"/>
    <tableColumn id="2" xr3:uid="{00000000-0010-0000-0000-000002000000}" name="Rider"/>
    <tableColumn id="3" xr3:uid="{00000000-0010-0000-0000-000003000000}" name="Rho"/>
    <tableColumn id="4" xr3:uid="{00000000-0010-0000-0000-000004000000}" name="SW(SW)"/>
    <tableColumn id="5" xr3:uid="{00000000-0010-0000-0000-000005000000}" name="EFF(SW)"/>
    <tableColumn id="6" xr3:uid="{00000000-0010-0000-0000-000006000000}" name="SW(EFF)"/>
    <tableColumn id="7" xr3:uid="{00000000-0010-0000-0000-000007000000}" name="EFF(EFF)"/>
    <tableColumn id="8" xr3:uid="{00000000-0010-0000-0000-000008000000}" name="time(SW)"/>
    <tableColumn id="9" xr3:uid="{00000000-0010-0000-0000-000009000000}" name="time(EFF)"/>
    <tableColumn id="10" xr3:uid="{00000000-0010-0000-0000-00000A000000}" name="Percetan(SW)" dataDxfId="3">
      <calculatedColumnFormula>(Table1[[#This Row],[SW(SW)]]-Table1[[#This Row],[SW(EFF)]])/Table1[[#This Row],[SW(SW)]]</calculatedColumnFormula>
    </tableColumn>
    <tableColumn id="11" xr3:uid="{00000000-0010-0000-0000-00000B000000}" name="Percen(EFF)" dataDxfId="2">
      <calculatedColumnFormula>(Table1[[#This Row],[EFF(EFF)]]-Table1[[#This Row],[EFF(SW)]])/Table1[[#This Row],[EFF(EFF)]]</calculatedColumnFormula>
    </tableColumn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1:I36" totalsRowShown="0">
  <autoFilter ref="A1:I36" xr:uid="{00000000-0009-0000-0100-000002000000}"/>
  <tableColumns count="9">
    <tableColumn id="1" xr3:uid="{00000000-0010-0000-0100-000001000000}" name="Driver"/>
    <tableColumn id="2" xr3:uid="{00000000-0010-0000-0100-000002000000}" name="Rider"/>
    <tableColumn id="3" xr3:uid="{00000000-0010-0000-0100-000003000000}" name="Rho"/>
    <tableColumn id="4" xr3:uid="{00000000-0010-0000-0100-000004000000}" name="SW(SW)"/>
    <tableColumn id="5" xr3:uid="{00000000-0010-0000-0100-000005000000}" name="EFF(SW)"/>
    <tableColumn id="6" xr3:uid="{00000000-0010-0000-0100-000006000000}" name="SW(EFF)"/>
    <tableColumn id="7" xr3:uid="{00000000-0010-0000-0100-000007000000}" name="EFF(EFF)"/>
    <tableColumn id="8" xr3:uid="{00000000-0010-0000-0100-000008000000}" name="time(SW)"/>
    <tableColumn id="9" xr3:uid="{00000000-0010-0000-0100-000009000000}" name="time(EFF)"/>
  </tableColumns>
  <tableStyleInfo name="TableStyleLight1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K1:O13" totalsRowShown="0">
  <autoFilter ref="K1:O13" xr:uid="{00000000-0009-0000-0100-000003000000}"/>
  <tableColumns count="5">
    <tableColumn id="1" xr3:uid="{00000000-0010-0000-0200-000001000000}" name="DRIVER"/>
    <tableColumn id="2" xr3:uid="{00000000-0010-0000-0200-000002000000}" name="time(EFF)">
      <calculatedColumnFormula>SUMIF(A:A,K2,H:H)/COUNTIF(A:A,K2)</calculatedColumnFormula>
    </tableColumn>
    <tableColumn id="3" xr3:uid="{00000000-0010-0000-0200-000003000000}" name="TIME(SW)"/>
    <tableColumn id="4" xr3:uid="{00000000-0010-0000-0200-000004000000}" name="log(TIME(EFF))" dataDxfId="1">
      <calculatedColumnFormula>LOG(Table3[[#This Row],[time(EFF)]])</calculatedColumnFormula>
    </tableColumn>
    <tableColumn id="5" xr3:uid="{00000000-0010-0000-0200-000005000000}" name="log(time(SW))" dataDxfId="0">
      <calculatedColumnFormula>LOG(Table3[[#This Row],[TIME(SW)]])</calculatedColumnFormula>
    </tableColumn>
  </tableColumns>
  <tableStyleInfo name="TableStyleLight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2"/>
  <sheetViews>
    <sheetView zoomScaleNormal="100" workbookViewId="0">
      <selection activeCell="U47" sqref="U47"/>
    </sheetView>
  </sheetViews>
  <sheetFormatPr defaultRowHeight="14.75" x14ac:dyDescent="0.75"/>
  <cols>
    <col min="1" max="9" width="11" customWidth="1"/>
  </cols>
  <sheetData>
    <row r="1" spans="1:11" x14ac:dyDescent="0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13</v>
      </c>
      <c r="K1" t="s">
        <v>14</v>
      </c>
    </row>
    <row r="2" spans="1:11" x14ac:dyDescent="0.75">
      <c r="A2">
        <v>5</v>
      </c>
      <c r="B2">
        <v>20</v>
      </c>
      <c r="C2">
        <v>0</v>
      </c>
      <c r="D2">
        <v>320</v>
      </c>
      <c r="E2">
        <v>320</v>
      </c>
      <c r="F2">
        <v>320</v>
      </c>
      <c r="G2">
        <v>320</v>
      </c>
      <c r="H2">
        <v>9.4455069999999992</v>
      </c>
      <c r="I2">
        <v>9.3347840000000009</v>
      </c>
      <c r="J2">
        <f>(Table1[[#This Row],[SW(SW)]]-Table1[[#This Row],[SW(EFF)]])/Table1[[#This Row],[SW(SW)]]</f>
        <v>0</v>
      </c>
      <c r="K2">
        <f>(Table1[[#This Row],[EFF(EFF)]]-Table1[[#This Row],[EFF(SW)]])/Table1[[#This Row],[EFF(EFF)]]</f>
        <v>0</v>
      </c>
    </row>
    <row r="3" spans="1:11" x14ac:dyDescent="0.75">
      <c r="A3">
        <v>5</v>
      </c>
      <c r="B3">
        <v>20</v>
      </c>
      <c r="C3">
        <v>0.1</v>
      </c>
      <c r="D3">
        <v>562.6</v>
      </c>
      <c r="E3">
        <v>536</v>
      </c>
      <c r="F3">
        <v>562.6</v>
      </c>
      <c r="G3">
        <v>536</v>
      </c>
      <c r="H3">
        <v>18.938870999999999</v>
      </c>
      <c r="I3">
        <v>19.184809999999999</v>
      </c>
      <c r="J3">
        <f>(Table1[[#This Row],[SW(SW)]]-Table1[[#This Row],[SW(EFF)]])/Table1[[#This Row],[SW(SW)]]</f>
        <v>0</v>
      </c>
      <c r="K3">
        <f>(Table1[[#This Row],[EFF(EFF)]]-Table1[[#This Row],[EFF(SW)]])/Table1[[#This Row],[EFF(EFF)]]</f>
        <v>0</v>
      </c>
    </row>
    <row r="4" spans="1:11" x14ac:dyDescent="0.75">
      <c r="A4">
        <v>5</v>
      </c>
      <c r="B4">
        <v>20</v>
      </c>
      <c r="C4">
        <v>0.2</v>
      </c>
      <c r="D4">
        <v>589.20000000000005</v>
      </c>
      <c r="E4">
        <v>536</v>
      </c>
      <c r="F4">
        <v>589.20000000000005</v>
      </c>
      <c r="G4">
        <v>536</v>
      </c>
      <c r="H4">
        <v>37.804693</v>
      </c>
      <c r="I4">
        <v>37.635922000000001</v>
      </c>
      <c r="J4">
        <f>(Table1[[#This Row],[SW(SW)]]-Table1[[#This Row],[SW(EFF)]])/Table1[[#This Row],[SW(SW)]]</f>
        <v>0</v>
      </c>
      <c r="K4">
        <f>(Table1[[#This Row],[EFF(EFF)]]-Table1[[#This Row],[EFF(SW)]])/Table1[[#This Row],[EFF(EFF)]]</f>
        <v>0</v>
      </c>
    </row>
    <row r="5" spans="1:11" x14ac:dyDescent="0.75">
      <c r="A5">
        <v>5</v>
      </c>
      <c r="B5">
        <v>20</v>
      </c>
      <c r="C5">
        <v>0.3</v>
      </c>
      <c r="D5">
        <v>715.9</v>
      </c>
      <c r="E5">
        <v>610</v>
      </c>
      <c r="F5">
        <v>715.9</v>
      </c>
      <c r="G5">
        <v>610</v>
      </c>
      <c r="H5">
        <v>463.652805</v>
      </c>
      <c r="I5">
        <v>464.31451800000002</v>
      </c>
      <c r="J5">
        <f>(Table1[[#This Row],[SW(SW)]]-Table1[[#This Row],[SW(EFF)]])/Table1[[#This Row],[SW(SW)]]</f>
        <v>0</v>
      </c>
      <c r="K5">
        <f>(Table1[[#This Row],[EFF(EFF)]]-Table1[[#This Row],[EFF(SW)]])/Table1[[#This Row],[EFF(EFF)]]</f>
        <v>0</v>
      </c>
    </row>
    <row r="6" spans="1:11" x14ac:dyDescent="0.75">
      <c r="A6">
        <v>5</v>
      </c>
      <c r="B6">
        <v>20</v>
      </c>
      <c r="C6">
        <v>0.4</v>
      </c>
      <c r="D6">
        <v>821.2</v>
      </c>
      <c r="E6">
        <v>656</v>
      </c>
      <c r="F6">
        <v>821.2</v>
      </c>
      <c r="G6">
        <v>656</v>
      </c>
      <c r="H6">
        <v>647.89654399999995</v>
      </c>
      <c r="I6">
        <v>664.96466699999996</v>
      </c>
      <c r="J6">
        <f>(Table1[[#This Row],[SW(SW)]]-Table1[[#This Row],[SW(EFF)]])/Table1[[#This Row],[SW(SW)]]</f>
        <v>0</v>
      </c>
      <c r="K6">
        <f>(Table1[[#This Row],[EFF(EFF)]]-Table1[[#This Row],[EFF(SW)]])/Table1[[#This Row],[EFF(EFF)]]</f>
        <v>0</v>
      </c>
    </row>
    <row r="7" spans="1:11" x14ac:dyDescent="0.75">
      <c r="A7">
        <v>5</v>
      </c>
      <c r="B7">
        <v>20</v>
      </c>
      <c r="C7">
        <v>0.5</v>
      </c>
      <c r="D7">
        <v>862.5</v>
      </c>
      <c r="E7">
        <v>656</v>
      </c>
      <c r="F7">
        <v>862.5</v>
      </c>
      <c r="G7">
        <v>656</v>
      </c>
      <c r="H7">
        <v>650.025308</v>
      </c>
      <c r="I7">
        <v>662.54715699999997</v>
      </c>
      <c r="J7">
        <f>(Table1[[#This Row],[SW(SW)]]-Table1[[#This Row],[SW(EFF)]])/Table1[[#This Row],[SW(SW)]]</f>
        <v>0</v>
      </c>
      <c r="K7">
        <f>(Table1[[#This Row],[EFF(EFF)]]-Table1[[#This Row],[EFF(SW)]])/Table1[[#This Row],[EFF(EFF)]]</f>
        <v>0</v>
      </c>
    </row>
    <row r="8" spans="1:11" x14ac:dyDescent="0.75">
      <c r="A8">
        <v>5</v>
      </c>
      <c r="B8">
        <v>20</v>
      </c>
      <c r="C8">
        <v>0.6</v>
      </c>
      <c r="D8">
        <v>945</v>
      </c>
      <c r="E8">
        <v>681</v>
      </c>
      <c r="F8">
        <v>945</v>
      </c>
      <c r="G8">
        <v>681</v>
      </c>
      <c r="H8">
        <v>662.76727400000004</v>
      </c>
      <c r="I8">
        <v>679.68400599999995</v>
      </c>
      <c r="J8">
        <f>(Table1[[#This Row],[SW(SW)]]-Table1[[#This Row],[SW(EFF)]])/Table1[[#This Row],[SW(SW)]]</f>
        <v>0</v>
      </c>
      <c r="K8">
        <f>(Table1[[#This Row],[EFF(EFF)]]-Table1[[#This Row],[EFF(SW)]])/Table1[[#This Row],[EFF(EFF)]]</f>
        <v>0</v>
      </c>
    </row>
    <row r="9" spans="1:11" x14ac:dyDescent="0.75">
      <c r="A9">
        <v>5</v>
      </c>
      <c r="B9">
        <v>20</v>
      </c>
      <c r="C9">
        <v>0.7</v>
      </c>
      <c r="D9">
        <v>989</v>
      </c>
      <c r="E9">
        <v>681</v>
      </c>
      <c r="F9">
        <v>988.3</v>
      </c>
      <c r="G9">
        <v>681</v>
      </c>
      <c r="H9">
        <v>929.53010800000004</v>
      </c>
      <c r="I9">
        <v>988.68630399999995</v>
      </c>
      <c r="J9">
        <f>(Table1[[#This Row],[SW(SW)]]-Table1[[#This Row],[SW(EFF)]])/Table1[[#This Row],[SW(SW)]]</f>
        <v>7.0778564206273561E-4</v>
      </c>
      <c r="K9">
        <f>(Table1[[#This Row],[EFF(EFF)]]-Table1[[#This Row],[EFF(SW)]])/Table1[[#This Row],[EFF(EFF)]]</f>
        <v>0</v>
      </c>
    </row>
    <row r="10" spans="1:11" x14ac:dyDescent="0.75">
      <c r="A10">
        <v>5</v>
      </c>
      <c r="B10">
        <v>20</v>
      </c>
      <c r="C10">
        <v>0.8</v>
      </c>
      <c r="D10">
        <v>1033</v>
      </c>
      <c r="E10">
        <v>681</v>
      </c>
      <c r="F10">
        <v>1033</v>
      </c>
      <c r="G10">
        <v>681</v>
      </c>
      <c r="H10">
        <v>942.74197400000003</v>
      </c>
      <c r="I10">
        <v>1007.502596</v>
      </c>
      <c r="J10">
        <f>(Table1[[#This Row],[SW(SW)]]-Table1[[#This Row],[SW(EFF)]])/Table1[[#This Row],[SW(SW)]]</f>
        <v>0</v>
      </c>
      <c r="K10">
        <f>(Table1[[#This Row],[EFF(EFF)]]-Table1[[#This Row],[EFF(SW)]])/Table1[[#This Row],[EFF(EFF)]]</f>
        <v>0</v>
      </c>
    </row>
    <row r="11" spans="1:11" x14ac:dyDescent="0.75">
      <c r="A11">
        <v>5</v>
      </c>
      <c r="B11">
        <v>20</v>
      </c>
      <c r="C11">
        <v>0.9</v>
      </c>
      <c r="D11">
        <v>1153.3</v>
      </c>
      <c r="E11">
        <v>706</v>
      </c>
      <c r="F11">
        <v>1152.4000000000001</v>
      </c>
      <c r="G11">
        <v>706</v>
      </c>
      <c r="H11">
        <v>971.467984</v>
      </c>
      <c r="I11">
        <v>1041.0769359999999</v>
      </c>
      <c r="J11">
        <f>(Table1[[#This Row],[SW(SW)]]-Table1[[#This Row],[SW(EFF)]])/Table1[[#This Row],[SW(SW)]]</f>
        <v>7.803693748373048E-4</v>
      </c>
      <c r="K11">
        <f>(Table1[[#This Row],[EFF(EFF)]]-Table1[[#This Row],[EFF(SW)]])/Table1[[#This Row],[EFF(EFF)]]</f>
        <v>0</v>
      </c>
    </row>
    <row r="12" spans="1:11" x14ac:dyDescent="0.75">
      <c r="A12">
        <v>5</v>
      </c>
      <c r="B12">
        <v>20</v>
      </c>
      <c r="C12">
        <v>1</v>
      </c>
      <c r="D12">
        <v>1203</v>
      </c>
      <c r="E12">
        <v>706</v>
      </c>
      <c r="F12">
        <v>1202</v>
      </c>
      <c r="G12">
        <v>706</v>
      </c>
      <c r="H12">
        <v>945.98389499999996</v>
      </c>
      <c r="I12">
        <v>1036.3553429999999</v>
      </c>
      <c r="J12">
        <f>(Table1[[#This Row],[SW(SW)]]-Table1[[#This Row],[SW(EFF)]])/Table1[[#This Row],[SW(SW)]]</f>
        <v>8.3125519534497092E-4</v>
      </c>
      <c r="K12">
        <f>(Table1[[#This Row],[EFF(EFF)]]-Table1[[#This Row],[EFF(SW)]])/Table1[[#This Row],[EFF(EFF)]]</f>
        <v>0</v>
      </c>
    </row>
    <row r="13" spans="1:11" x14ac:dyDescent="0.75">
      <c r="A13">
        <v>5</v>
      </c>
      <c r="B13">
        <v>20</v>
      </c>
      <c r="C13">
        <v>1.1000000000000001</v>
      </c>
      <c r="D13">
        <v>1317.6</v>
      </c>
      <c r="E13">
        <v>706</v>
      </c>
      <c r="F13">
        <v>1266.3</v>
      </c>
      <c r="G13">
        <v>713</v>
      </c>
      <c r="H13">
        <v>950.49132999999995</v>
      </c>
      <c r="I13">
        <v>1052.4765749999999</v>
      </c>
      <c r="J13">
        <f>(Table1[[#This Row],[SW(SW)]]-Table1[[#This Row],[SW(EFF)]])/Table1[[#This Row],[SW(SW)]]</f>
        <v>3.8934426229508164E-2</v>
      </c>
      <c r="K13">
        <f>(Table1[[#This Row],[EFF(EFF)]]-Table1[[#This Row],[EFF(SW)]])/Table1[[#This Row],[EFF(EFF)]]</f>
        <v>9.8176718092566617E-3</v>
      </c>
    </row>
    <row r="14" spans="1:11" x14ac:dyDescent="0.75">
      <c r="A14">
        <v>5</v>
      </c>
      <c r="B14">
        <v>20</v>
      </c>
      <c r="C14">
        <v>1.2</v>
      </c>
      <c r="D14">
        <v>1373.2</v>
      </c>
      <c r="E14">
        <v>706</v>
      </c>
      <c r="F14">
        <v>1315.4</v>
      </c>
      <c r="G14">
        <v>713</v>
      </c>
      <c r="H14">
        <v>962.33378200000004</v>
      </c>
      <c r="I14">
        <v>1080.2944600000001</v>
      </c>
      <c r="J14">
        <f>(Table1[[#This Row],[SW(SW)]]-Table1[[#This Row],[SW(EFF)]])/Table1[[#This Row],[SW(SW)]]</f>
        <v>4.2091465190795187E-2</v>
      </c>
      <c r="K14">
        <f>(Table1[[#This Row],[EFF(EFF)]]-Table1[[#This Row],[EFF(SW)]])/Table1[[#This Row],[EFF(EFF)]]</f>
        <v>9.8176718092566617E-3</v>
      </c>
    </row>
    <row r="15" spans="1:11" x14ac:dyDescent="0.75">
      <c r="A15">
        <v>5</v>
      </c>
      <c r="B15">
        <v>20</v>
      </c>
      <c r="C15">
        <v>1.3</v>
      </c>
      <c r="D15">
        <v>1428.8</v>
      </c>
      <c r="E15">
        <v>706</v>
      </c>
      <c r="F15">
        <v>1366.9</v>
      </c>
      <c r="G15">
        <v>713</v>
      </c>
      <c r="H15">
        <v>988.59743400000002</v>
      </c>
      <c r="I15">
        <v>1108.858487</v>
      </c>
      <c r="J15">
        <f>(Table1[[#This Row],[SW(SW)]]-Table1[[#This Row],[SW(EFF)]])/Table1[[#This Row],[SW(SW)]]</f>
        <v>4.3323068309070456E-2</v>
      </c>
      <c r="K15">
        <f>(Table1[[#This Row],[EFF(EFF)]]-Table1[[#This Row],[EFF(SW)]])/Table1[[#This Row],[EFF(EFF)]]</f>
        <v>9.8176718092566617E-3</v>
      </c>
    </row>
    <row r="16" spans="1:11" x14ac:dyDescent="0.75">
      <c r="A16">
        <v>5</v>
      </c>
      <c r="B16">
        <v>20</v>
      </c>
      <c r="C16">
        <v>1.4</v>
      </c>
      <c r="D16">
        <v>1484.4</v>
      </c>
      <c r="E16">
        <v>706</v>
      </c>
      <c r="F16">
        <v>1417.2</v>
      </c>
      <c r="G16">
        <v>713</v>
      </c>
      <c r="H16">
        <v>1109.5654770000001</v>
      </c>
      <c r="I16">
        <v>1223.652816</v>
      </c>
      <c r="J16">
        <f>(Table1[[#This Row],[SW(SW)]]-Table1[[#This Row],[SW(EFF)]])/Table1[[#This Row],[SW(SW)]]</f>
        <v>4.5270816491511746E-2</v>
      </c>
      <c r="K16">
        <f>(Table1[[#This Row],[EFF(EFF)]]-Table1[[#This Row],[EFF(SW)]])/Table1[[#This Row],[EFF(EFF)]]</f>
        <v>9.8176718092566617E-3</v>
      </c>
    </row>
    <row r="17" spans="1:11" x14ac:dyDescent="0.75">
      <c r="A17">
        <v>5</v>
      </c>
      <c r="B17">
        <v>20</v>
      </c>
      <c r="C17">
        <v>1.5</v>
      </c>
      <c r="D17">
        <v>1540</v>
      </c>
      <c r="E17">
        <v>706</v>
      </c>
      <c r="F17">
        <v>1467.5</v>
      </c>
      <c r="G17">
        <v>713</v>
      </c>
      <c r="H17">
        <v>1104.304768</v>
      </c>
      <c r="I17">
        <v>1251.484637</v>
      </c>
      <c r="J17">
        <f>(Table1[[#This Row],[SW(SW)]]-Table1[[#This Row],[SW(EFF)]])/Table1[[#This Row],[SW(SW)]]</f>
        <v>4.707792207792208E-2</v>
      </c>
      <c r="K17">
        <f>(Table1[[#This Row],[EFF(EFF)]]-Table1[[#This Row],[EFF(SW)]])/Table1[[#This Row],[EFF(EFF)]]</f>
        <v>9.8176718092566617E-3</v>
      </c>
    </row>
    <row r="18" spans="1:11" x14ac:dyDescent="0.75">
      <c r="A18">
        <v>5</v>
      </c>
      <c r="B18">
        <v>20</v>
      </c>
      <c r="C18">
        <v>1.6</v>
      </c>
      <c r="D18">
        <v>1595.6</v>
      </c>
      <c r="E18">
        <v>706</v>
      </c>
      <c r="F18">
        <v>1517.8</v>
      </c>
      <c r="G18">
        <v>713</v>
      </c>
      <c r="H18">
        <v>1272.791804</v>
      </c>
      <c r="I18">
        <v>1452.4515919999999</v>
      </c>
      <c r="J18">
        <f>(Table1[[#This Row],[SW(SW)]]-Table1[[#This Row],[SW(EFF)]])/Table1[[#This Row],[SW(SW)]]</f>
        <v>4.8759087490599123E-2</v>
      </c>
      <c r="K18">
        <f>(Table1[[#This Row],[EFF(EFF)]]-Table1[[#This Row],[EFF(SW)]])/Table1[[#This Row],[EFF(EFF)]]</f>
        <v>9.8176718092566617E-3</v>
      </c>
    </row>
    <row r="19" spans="1:11" x14ac:dyDescent="0.75">
      <c r="A19">
        <v>5</v>
      </c>
      <c r="B19">
        <v>20</v>
      </c>
      <c r="C19">
        <v>1.7</v>
      </c>
      <c r="D19">
        <v>1651.2</v>
      </c>
      <c r="E19">
        <v>672</v>
      </c>
      <c r="F19">
        <v>1566.4</v>
      </c>
      <c r="G19">
        <v>713</v>
      </c>
      <c r="H19">
        <v>1262.057082</v>
      </c>
      <c r="I19">
        <v>1456.971145</v>
      </c>
      <c r="J19">
        <f>(Table1[[#This Row],[SW(SW)]]-Table1[[#This Row],[SW(EFF)]])/Table1[[#This Row],[SW(SW)]]</f>
        <v>5.1356589147286795E-2</v>
      </c>
      <c r="K19">
        <f>(Table1[[#This Row],[EFF(EFF)]]-Table1[[#This Row],[EFF(SW)]])/Table1[[#This Row],[EFF(EFF)]]</f>
        <v>5.7503506311360447E-2</v>
      </c>
    </row>
    <row r="20" spans="1:11" x14ac:dyDescent="0.75">
      <c r="A20">
        <v>5</v>
      </c>
      <c r="B20">
        <v>20</v>
      </c>
      <c r="C20">
        <v>1.8</v>
      </c>
      <c r="D20">
        <v>1708.8</v>
      </c>
      <c r="E20">
        <v>672</v>
      </c>
      <c r="F20">
        <v>1618.4</v>
      </c>
      <c r="G20">
        <v>713</v>
      </c>
      <c r="H20">
        <v>1298.248083</v>
      </c>
      <c r="I20">
        <v>1513.1011370000001</v>
      </c>
      <c r="J20">
        <f>(Table1[[#This Row],[SW(SW)]]-Table1[[#This Row],[SW(EFF)]])/Table1[[#This Row],[SW(SW)]]</f>
        <v>5.2902621722846363E-2</v>
      </c>
      <c r="K20">
        <f>(Table1[[#This Row],[EFF(EFF)]]-Table1[[#This Row],[EFF(SW)]])/Table1[[#This Row],[EFF(EFF)]]</f>
        <v>5.7503506311360447E-2</v>
      </c>
    </row>
    <row r="21" spans="1:11" x14ac:dyDescent="0.75">
      <c r="A21">
        <v>5</v>
      </c>
      <c r="B21">
        <v>20</v>
      </c>
      <c r="C21">
        <v>1.9</v>
      </c>
      <c r="D21">
        <v>1802.6</v>
      </c>
      <c r="E21">
        <v>655</v>
      </c>
      <c r="F21">
        <v>1668.7</v>
      </c>
      <c r="G21">
        <v>713</v>
      </c>
      <c r="H21">
        <v>1290.5804270000001</v>
      </c>
      <c r="I21">
        <v>1520.2791099999999</v>
      </c>
      <c r="J21">
        <f>(Table1[[#This Row],[SW(SW)]]-Table1[[#This Row],[SW(EFF)]])/Table1[[#This Row],[SW(SW)]]</f>
        <v>7.4281593254188316E-2</v>
      </c>
      <c r="K21">
        <f>(Table1[[#This Row],[EFF(EFF)]]-Table1[[#This Row],[EFF(SW)]])/Table1[[#This Row],[EFF(EFF)]]</f>
        <v>8.134642356241234E-2</v>
      </c>
    </row>
    <row r="22" spans="1:11" x14ac:dyDescent="0.75">
      <c r="A22">
        <v>5</v>
      </c>
      <c r="B22">
        <v>20</v>
      </c>
      <c r="C22">
        <v>2</v>
      </c>
      <c r="D22">
        <v>1863</v>
      </c>
      <c r="E22">
        <v>655</v>
      </c>
      <c r="F22">
        <v>1719</v>
      </c>
      <c r="G22">
        <v>713</v>
      </c>
      <c r="H22">
        <v>1293.760045</v>
      </c>
      <c r="I22">
        <v>1530.91065</v>
      </c>
      <c r="J22">
        <f>(Table1[[#This Row],[SW(SW)]]-Table1[[#This Row],[SW(EFF)]])/Table1[[#This Row],[SW(SW)]]</f>
        <v>7.7294685990338161E-2</v>
      </c>
      <c r="K22">
        <f>(Table1[[#This Row],[EFF(EFF)]]-Table1[[#This Row],[EFF(SW)]])/Table1[[#This Row],[EFF(EFF)]]</f>
        <v>8.134642356241234E-2</v>
      </c>
    </row>
    <row r="23" spans="1:11" x14ac:dyDescent="0.75">
      <c r="A23">
        <v>5</v>
      </c>
      <c r="B23">
        <v>20</v>
      </c>
      <c r="C23">
        <v>2.1</v>
      </c>
      <c r="D23">
        <v>1969.6</v>
      </c>
      <c r="E23">
        <v>655</v>
      </c>
      <c r="F23">
        <v>1769.3</v>
      </c>
      <c r="G23">
        <v>713</v>
      </c>
      <c r="H23">
        <v>1343.735377</v>
      </c>
      <c r="I23">
        <v>1591.902801</v>
      </c>
      <c r="J23">
        <f>(Table1[[#This Row],[SW(SW)]]-Table1[[#This Row],[SW(EFF)]])/Table1[[#This Row],[SW(SW)]]</f>
        <v>0.10169577579203898</v>
      </c>
      <c r="K23">
        <f>(Table1[[#This Row],[EFF(EFF)]]-Table1[[#This Row],[EFF(SW)]])/Table1[[#This Row],[EFF(EFF)]]</f>
        <v>8.134642356241234E-2</v>
      </c>
    </row>
    <row r="24" spans="1:11" x14ac:dyDescent="0.75">
      <c r="A24">
        <v>5</v>
      </c>
      <c r="B24">
        <v>20</v>
      </c>
      <c r="C24">
        <v>2.2000000000000002</v>
      </c>
      <c r="D24">
        <v>2032.2</v>
      </c>
      <c r="E24">
        <v>655</v>
      </c>
      <c r="F24">
        <v>1819.6</v>
      </c>
      <c r="G24">
        <v>713</v>
      </c>
      <c r="H24">
        <v>1640.2633510000001</v>
      </c>
      <c r="I24">
        <v>2008.417179</v>
      </c>
      <c r="J24">
        <f>(Table1[[#This Row],[SW(SW)]]-Table1[[#This Row],[SW(EFF)]])/Table1[[#This Row],[SW(SW)]]</f>
        <v>0.1046156874323394</v>
      </c>
      <c r="K24">
        <f>(Table1[[#This Row],[EFF(EFF)]]-Table1[[#This Row],[EFF(SW)]])/Table1[[#This Row],[EFF(EFF)]]</f>
        <v>8.134642356241234E-2</v>
      </c>
    </row>
    <row r="25" spans="1:11" x14ac:dyDescent="0.75">
      <c r="A25">
        <v>5</v>
      </c>
      <c r="B25">
        <v>20</v>
      </c>
      <c r="C25">
        <v>2.2999999999999998</v>
      </c>
      <c r="D25">
        <v>2094.8000000000002</v>
      </c>
      <c r="E25">
        <v>655</v>
      </c>
      <c r="F25">
        <v>1869.9</v>
      </c>
      <c r="G25">
        <v>713</v>
      </c>
      <c r="H25">
        <v>1657.460069</v>
      </c>
      <c r="I25">
        <v>2051.7984099999999</v>
      </c>
      <c r="J25">
        <f>(Table1[[#This Row],[SW(SW)]]-Table1[[#This Row],[SW(EFF)]])/Table1[[#This Row],[SW(SW)]]</f>
        <v>0.10736108459041439</v>
      </c>
      <c r="K25">
        <f>(Table1[[#This Row],[EFF(EFF)]]-Table1[[#This Row],[EFF(SW)]])/Table1[[#This Row],[EFF(EFF)]]</f>
        <v>8.134642356241234E-2</v>
      </c>
    </row>
    <row r="26" spans="1:11" x14ac:dyDescent="0.75">
      <c r="A26">
        <v>5</v>
      </c>
      <c r="B26">
        <v>20</v>
      </c>
      <c r="C26">
        <v>2.4</v>
      </c>
      <c r="D26">
        <v>2157.4</v>
      </c>
      <c r="E26">
        <v>655</v>
      </c>
      <c r="F26">
        <v>1917.8</v>
      </c>
      <c r="G26">
        <v>713</v>
      </c>
      <c r="H26">
        <v>1643.3242270000001</v>
      </c>
      <c r="I26">
        <v>2050.6607309999999</v>
      </c>
      <c r="J26">
        <f>(Table1[[#This Row],[SW(SW)]]-Table1[[#This Row],[SW(EFF)]])/Table1[[#This Row],[SW(SW)]]</f>
        <v>0.11105960878835641</v>
      </c>
      <c r="K26">
        <f>(Table1[[#This Row],[EFF(EFF)]]-Table1[[#This Row],[EFF(SW)]])/Table1[[#This Row],[EFF(EFF)]]</f>
        <v>8.134642356241234E-2</v>
      </c>
    </row>
    <row r="27" spans="1:11" x14ac:dyDescent="0.75">
      <c r="A27">
        <v>5</v>
      </c>
      <c r="B27">
        <v>20</v>
      </c>
      <c r="C27">
        <v>2.5</v>
      </c>
      <c r="D27">
        <v>2283</v>
      </c>
      <c r="E27">
        <v>673</v>
      </c>
      <c r="F27">
        <v>1968</v>
      </c>
      <c r="G27">
        <v>713</v>
      </c>
      <c r="H27">
        <v>1718.508896</v>
      </c>
      <c r="I27">
        <v>2164.1072600000002</v>
      </c>
      <c r="J27">
        <f>(Table1[[#This Row],[SW(SW)]]-Table1[[#This Row],[SW(EFF)]])/Table1[[#This Row],[SW(SW)]]</f>
        <v>0.13797634691195795</v>
      </c>
      <c r="K27">
        <f>(Table1[[#This Row],[EFF(EFF)]]-Table1[[#This Row],[EFF(SW)]])/Table1[[#This Row],[EFF(EFF)]]</f>
        <v>5.6100981767180924E-2</v>
      </c>
    </row>
    <row r="28" spans="1:11" x14ac:dyDescent="0.75">
      <c r="A28">
        <v>5</v>
      </c>
      <c r="B28">
        <v>20</v>
      </c>
      <c r="C28">
        <v>2.6</v>
      </c>
      <c r="D28">
        <v>2347.4</v>
      </c>
      <c r="E28">
        <v>673</v>
      </c>
      <c r="F28">
        <v>2018.2</v>
      </c>
      <c r="G28">
        <v>713</v>
      </c>
      <c r="H28">
        <v>1710.769006</v>
      </c>
      <c r="I28">
        <v>2166.6447440000002</v>
      </c>
      <c r="J28">
        <f>(Table1[[#This Row],[SW(SW)]]-Table1[[#This Row],[SW(EFF)]])/Table1[[#This Row],[SW(SW)]]</f>
        <v>0.14024026582602028</v>
      </c>
      <c r="K28">
        <f>(Table1[[#This Row],[EFF(EFF)]]-Table1[[#This Row],[EFF(SW)]])/Table1[[#This Row],[EFF(EFF)]]</f>
        <v>5.6100981767180924E-2</v>
      </c>
    </row>
    <row r="29" spans="1:11" x14ac:dyDescent="0.75">
      <c r="A29">
        <v>5</v>
      </c>
      <c r="B29">
        <v>20</v>
      </c>
      <c r="C29">
        <v>2.7</v>
      </c>
      <c r="D29">
        <v>2411.8000000000002</v>
      </c>
      <c r="E29">
        <v>673</v>
      </c>
      <c r="F29">
        <v>2068.4</v>
      </c>
      <c r="G29">
        <v>713</v>
      </c>
      <c r="H29">
        <v>1741.7673990000001</v>
      </c>
      <c r="I29">
        <v>2205.1524989999998</v>
      </c>
      <c r="J29">
        <f>(Table1[[#This Row],[SW(SW)]]-Table1[[#This Row],[SW(EFF)]])/Table1[[#This Row],[SW(SW)]]</f>
        <v>0.14238328219587032</v>
      </c>
      <c r="K29">
        <f>(Table1[[#This Row],[EFF(EFF)]]-Table1[[#This Row],[EFF(SW)]])/Table1[[#This Row],[EFF(EFF)]]</f>
        <v>5.6100981767180924E-2</v>
      </c>
    </row>
    <row r="30" spans="1:11" x14ac:dyDescent="0.75">
      <c r="A30">
        <v>5</v>
      </c>
      <c r="B30">
        <v>20</v>
      </c>
      <c r="C30">
        <v>2.8</v>
      </c>
      <c r="D30">
        <v>2476.1999999999998</v>
      </c>
      <c r="E30">
        <v>673</v>
      </c>
      <c r="F30">
        <v>2118.6</v>
      </c>
      <c r="G30">
        <v>713</v>
      </c>
      <c r="H30">
        <v>1731.1268150000001</v>
      </c>
      <c r="I30">
        <v>2200.319653</v>
      </c>
      <c r="J30">
        <f>(Table1[[#This Row],[SW(SW)]]-Table1[[#This Row],[SW(EFF)]])/Table1[[#This Row],[SW(SW)]]</f>
        <v>0.14441482917373391</v>
      </c>
      <c r="K30">
        <f>(Table1[[#This Row],[EFF(EFF)]]-Table1[[#This Row],[EFF(SW)]])/Table1[[#This Row],[EFF(EFF)]]</f>
        <v>5.6100981767180924E-2</v>
      </c>
    </row>
    <row r="31" spans="1:11" x14ac:dyDescent="0.75">
      <c r="A31">
        <v>5</v>
      </c>
      <c r="B31">
        <v>20</v>
      </c>
      <c r="C31">
        <v>2.9</v>
      </c>
      <c r="D31">
        <v>2564.6</v>
      </c>
      <c r="E31">
        <v>697</v>
      </c>
      <c r="F31">
        <v>2168.8000000000002</v>
      </c>
      <c r="G31">
        <v>713</v>
      </c>
      <c r="H31">
        <v>1935.780591</v>
      </c>
      <c r="I31">
        <v>2424.4797549999998</v>
      </c>
      <c r="J31">
        <f>(Table1[[#This Row],[SW(SW)]]-Table1[[#This Row],[SW(EFF)]])/Table1[[#This Row],[SW(SW)]]</f>
        <v>0.1543320595804413</v>
      </c>
      <c r="K31">
        <f>(Table1[[#This Row],[EFF(EFF)]]-Table1[[#This Row],[EFF(SW)]])/Table1[[#This Row],[EFF(EFF)]]</f>
        <v>2.244039270687237E-2</v>
      </c>
    </row>
    <row r="32" spans="1:11" x14ac:dyDescent="0.75">
      <c r="A32">
        <v>5</v>
      </c>
      <c r="B32">
        <v>20</v>
      </c>
      <c r="C32">
        <v>3</v>
      </c>
      <c r="D32">
        <v>2629</v>
      </c>
      <c r="E32">
        <v>697</v>
      </c>
      <c r="F32">
        <v>2219</v>
      </c>
      <c r="G32">
        <v>713</v>
      </c>
      <c r="H32">
        <v>1929.207592</v>
      </c>
      <c r="I32">
        <v>2526.6990040000001</v>
      </c>
      <c r="J32">
        <f>(Table1[[#This Row],[SW(SW)]]-Table1[[#This Row],[SW(EFF)]])/Table1[[#This Row],[SW(SW)]]</f>
        <v>0.15595283377710156</v>
      </c>
      <c r="K32">
        <f>(Table1[[#This Row],[EFF(EFF)]]-Table1[[#This Row],[EFF(SW)]])/Table1[[#This Row],[EFF(EFF)]]</f>
        <v>2.244039270687237E-2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37"/>
  <sheetViews>
    <sheetView tabSelected="1" topLeftCell="A9" workbookViewId="0">
      <selection activeCell="A19" sqref="A19"/>
    </sheetView>
  </sheetViews>
  <sheetFormatPr defaultRowHeight="14.75" x14ac:dyDescent="0.75"/>
  <cols>
    <col min="1" max="9" width="11" customWidth="1"/>
    <col min="11" max="11" width="9.54296875" customWidth="1"/>
    <col min="12" max="12" width="11.7265625" customWidth="1"/>
    <col min="14" max="14" width="14.1328125" customWidth="1"/>
    <col min="15" max="15" width="14" customWidth="1"/>
  </cols>
  <sheetData>
    <row r="1" spans="1:15" x14ac:dyDescent="0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K1" t="s">
        <v>9</v>
      </c>
      <c r="L1" t="s">
        <v>8</v>
      </c>
      <c r="M1" t="s">
        <v>10</v>
      </c>
      <c r="N1" t="s">
        <v>11</v>
      </c>
      <c r="O1" t="s">
        <v>12</v>
      </c>
    </row>
    <row r="2" spans="1:15" x14ac:dyDescent="0.75">
      <c r="A2">
        <v>1</v>
      </c>
      <c r="B2">
        <v>3</v>
      </c>
      <c r="C2">
        <v>1.2</v>
      </c>
      <c r="D2">
        <v>194.4</v>
      </c>
      <c r="E2">
        <v>102</v>
      </c>
      <c r="F2">
        <v>194.4</v>
      </c>
      <c r="G2">
        <v>102</v>
      </c>
      <c r="H2">
        <v>1.4316260000000001</v>
      </c>
      <c r="I2">
        <v>1.4015850000000001</v>
      </c>
      <c r="K2">
        <v>1</v>
      </c>
      <c r="L2">
        <f t="shared" ref="L2:L13" si="0">SUMIF($A:$A,$K2,H:H)/COUNTIF($A:$A,$K2)</f>
        <v>0.976773</v>
      </c>
      <c r="M2">
        <f t="shared" ref="M2:M13" si="1">SUMIF($A:$A,$K2,I:I)/COUNTIF($A:$A,$K2)</f>
        <v>0.97801233333333348</v>
      </c>
      <c r="N2">
        <f>LOG(Table3[[#This Row],[time(EFF)]])</f>
        <v>-1.0206353683438587E-2</v>
      </c>
      <c r="O2">
        <f>LOG(Table3[[#This Row],[TIME(SW)]])</f>
        <v>-9.655668458986532E-3</v>
      </c>
    </row>
    <row r="3" spans="1:15" x14ac:dyDescent="0.75">
      <c r="A3">
        <v>1</v>
      </c>
      <c r="B3">
        <v>3</v>
      </c>
      <c r="C3">
        <v>1.2</v>
      </c>
      <c r="D3">
        <v>243.8</v>
      </c>
      <c r="E3">
        <v>161</v>
      </c>
      <c r="F3">
        <v>228.2</v>
      </c>
      <c r="G3">
        <v>161</v>
      </c>
      <c r="H3">
        <v>1.158355</v>
      </c>
      <c r="I3">
        <v>1.1812</v>
      </c>
      <c r="K3">
        <v>2</v>
      </c>
      <c r="L3">
        <f t="shared" si="0"/>
        <v>1.3655869999999999</v>
      </c>
      <c r="M3">
        <f t="shared" si="1"/>
        <v>1.3263770000000001</v>
      </c>
      <c r="N3">
        <f>LOG(Table3[[#This Row],[time(EFF)]])</f>
        <v>0.13531937376635936</v>
      </c>
      <c r="O3">
        <f>LOG(Table3[[#This Row],[TIME(SW)]])</f>
        <v>0.12266698240124642</v>
      </c>
    </row>
    <row r="4" spans="1:15" x14ac:dyDescent="0.75">
      <c r="A4">
        <v>1</v>
      </c>
      <c r="B4">
        <v>3</v>
      </c>
      <c r="C4">
        <v>1.2</v>
      </c>
      <c r="D4">
        <v>39</v>
      </c>
      <c r="E4">
        <v>39</v>
      </c>
      <c r="F4">
        <v>39</v>
      </c>
      <c r="G4">
        <v>39</v>
      </c>
      <c r="H4">
        <v>0.34033799999999997</v>
      </c>
      <c r="I4">
        <v>0.35125200000000001</v>
      </c>
      <c r="K4">
        <v>3</v>
      </c>
      <c r="L4">
        <f t="shared" si="0"/>
        <v>11.832659333333334</v>
      </c>
      <c r="M4">
        <f t="shared" si="1"/>
        <v>11.949130666666667</v>
      </c>
      <c r="N4">
        <f>LOG(Table3[[#This Row],[time(EFF)]])</f>
        <v>1.0730823611959417</v>
      </c>
      <c r="O4">
        <f>LOG(Table3[[#This Row],[TIME(SW)]])</f>
        <v>1.0773363102713476</v>
      </c>
    </row>
    <row r="5" spans="1:15" x14ac:dyDescent="0.75">
      <c r="A5">
        <v>2</v>
      </c>
      <c r="B5">
        <v>6</v>
      </c>
      <c r="C5">
        <v>1.2</v>
      </c>
      <c r="D5">
        <v>675.6</v>
      </c>
      <c r="E5">
        <v>366</v>
      </c>
      <c r="F5">
        <v>675.6</v>
      </c>
      <c r="G5">
        <v>366</v>
      </c>
      <c r="H5">
        <v>1.9972080000000001</v>
      </c>
      <c r="I5">
        <v>2.04379</v>
      </c>
      <c r="K5">
        <v>4</v>
      </c>
      <c r="L5">
        <f t="shared" si="0"/>
        <v>31.61697666666667</v>
      </c>
      <c r="M5">
        <f t="shared" si="1"/>
        <v>33.572122666666665</v>
      </c>
      <c r="N5">
        <f>LOG(Table3[[#This Row],[time(EFF)]])</f>
        <v>1.4999203387220785</v>
      </c>
      <c r="O5">
        <f>LOG(Table3[[#This Row],[TIME(SW)]])</f>
        <v>1.5259788012800741</v>
      </c>
    </row>
    <row r="6" spans="1:15" x14ac:dyDescent="0.75">
      <c r="A6">
        <v>2</v>
      </c>
      <c r="B6">
        <v>6</v>
      </c>
      <c r="C6">
        <v>1.2</v>
      </c>
      <c r="D6">
        <v>335.8</v>
      </c>
      <c r="E6">
        <v>151</v>
      </c>
      <c r="F6">
        <v>248.6</v>
      </c>
      <c r="G6">
        <v>161</v>
      </c>
      <c r="H6">
        <v>0.84260000000000002</v>
      </c>
      <c r="I6">
        <v>0.77563400000000005</v>
      </c>
      <c r="K6">
        <v>5</v>
      </c>
      <c r="L6">
        <f t="shared" si="0"/>
        <v>256.06840599999998</v>
      </c>
      <c r="M6">
        <f t="shared" si="1"/>
        <v>271.630447</v>
      </c>
      <c r="N6">
        <f>LOG(Table3[[#This Row],[time(EFF)]])</f>
        <v>2.4083559980455926</v>
      </c>
      <c r="O6">
        <f>LOG(Table3[[#This Row],[TIME(SW)]])</f>
        <v>2.4339784483145879</v>
      </c>
    </row>
    <row r="7" spans="1:15" x14ac:dyDescent="0.75">
      <c r="A7">
        <v>2</v>
      </c>
      <c r="B7">
        <v>6</v>
      </c>
      <c r="C7">
        <v>1.2</v>
      </c>
      <c r="D7">
        <v>386</v>
      </c>
      <c r="E7">
        <v>188</v>
      </c>
      <c r="F7">
        <v>325</v>
      </c>
      <c r="G7">
        <v>247</v>
      </c>
      <c r="H7">
        <v>1.256953</v>
      </c>
      <c r="I7">
        <v>1.159707</v>
      </c>
      <c r="K7">
        <v>6</v>
      </c>
      <c r="L7">
        <f t="shared" si="0"/>
        <v>158.40852066666665</v>
      </c>
      <c r="M7">
        <f t="shared" si="1"/>
        <v>166.42559466666668</v>
      </c>
      <c r="N7">
        <f>LOG(Table3[[#This Row],[time(EFF)]])</f>
        <v>2.1997785382319521</v>
      </c>
      <c r="O7">
        <f>LOG(Table3[[#This Row],[TIME(SW)]])</f>
        <v>2.2212201174337762</v>
      </c>
    </row>
    <row r="8" spans="1:15" x14ac:dyDescent="0.75">
      <c r="A8">
        <v>3</v>
      </c>
      <c r="B8">
        <v>9</v>
      </c>
      <c r="C8">
        <v>1.2</v>
      </c>
      <c r="D8">
        <v>748</v>
      </c>
      <c r="E8">
        <v>262</v>
      </c>
      <c r="F8">
        <v>600.20000000000005</v>
      </c>
      <c r="G8">
        <v>287</v>
      </c>
      <c r="H8">
        <v>3.2834129999999999</v>
      </c>
      <c r="I8">
        <v>3.4842149999999998</v>
      </c>
      <c r="K8">
        <v>7</v>
      </c>
      <c r="L8">
        <f t="shared" si="0"/>
        <v>292.66447599999998</v>
      </c>
      <c r="M8">
        <f t="shared" si="1"/>
        <v>307.67432833333334</v>
      </c>
      <c r="N8">
        <f>LOG(Table3[[#This Row],[time(EFF)]])</f>
        <v>2.4663700103959876</v>
      </c>
      <c r="O8">
        <f>LOG(Table3[[#This Row],[TIME(SW)]])</f>
        <v>2.4880912611863981</v>
      </c>
    </row>
    <row r="9" spans="1:15" x14ac:dyDescent="0.75">
      <c r="A9">
        <v>3</v>
      </c>
      <c r="B9">
        <v>9</v>
      </c>
      <c r="C9">
        <v>1.2</v>
      </c>
      <c r="D9">
        <v>962</v>
      </c>
      <c r="E9">
        <v>512</v>
      </c>
      <c r="F9">
        <v>940.4</v>
      </c>
      <c r="G9">
        <v>512</v>
      </c>
      <c r="H9">
        <v>28.511614000000002</v>
      </c>
      <c r="I9">
        <v>28.712766999999999</v>
      </c>
      <c r="K9">
        <v>8</v>
      </c>
      <c r="L9">
        <f t="shared" si="0"/>
        <v>459.01053866666666</v>
      </c>
      <c r="M9">
        <f t="shared" si="1"/>
        <v>477.62318366666665</v>
      </c>
      <c r="N9">
        <f>LOG(Table3[[#This Row],[time(EFF)]])</f>
        <v>2.6618226568493264</v>
      </c>
      <c r="O9">
        <f>LOG(Table3[[#This Row],[TIME(SW)]])</f>
        <v>2.6790853991391894</v>
      </c>
    </row>
    <row r="10" spans="1:15" x14ac:dyDescent="0.75">
      <c r="A10">
        <v>3</v>
      </c>
      <c r="B10">
        <v>9</v>
      </c>
      <c r="C10">
        <v>1.2</v>
      </c>
      <c r="D10">
        <v>871.2</v>
      </c>
      <c r="E10">
        <v>468</v>
      </c>
      <c r="F10">
        <v>792.2</v>
      </c>
      <c r="G10">
        <v>479</v>
      </c>
      <c r="H10">
        <v>3.7029510000000001</v>
      </c>
      <c r="I10">
        <v>3.6504099999999999</v>
      </c>
      <c r="K10">
        <v>9</v>
      </c>
      <c r="L10">
        <f t="shared" si="0"/>
        <v>2831.1308059999997</v>
      </c>
      <c r="M10">
        <f t="shared" si="1"/>
        <v>3088.358037</v>
      </c>
      <c r="N10">
        <f>LOG(Table3[[#This Row],[time(EFF)]])</f>
        <v>3.4519599354236088</v>
      </c>
      <c r="O10">
        <f>LOG(Table3[[#This Row],[TIME(SW)]])</f>
        <v>3.4897276428553425</v>
      </c>
    </row>
    <row r="11" spans="1:15" x14ac:dyDescent="0.75">
      <c r="A11">
        <v>4</v>
      </c>
      <c r="B11">
        <v>12</v>
      </c>
      <c r="C11">
        <v>1.2</v>
      </c>
      <c r="D11">
        <v>765.8</v>
      </c>
      <c r="E11">
        <v>347</v>
      </c>
      <c r="F11">
        <v>726</v>
      </c>
      <c r="G11">
        <v>348</v>
      </c>
      <c r="H11">
        <v>18.555396999999999</v>
      </c>
      <c r="I11">
        <v>19.376549000000001</v>
      </c>
      <c r="K11">
        <v>10</v>
      </c>
      <c r="L11">
        <f t="shared" si="0"/>
        <v>5380.3884796666662</v>
      </c>
      <c r="M11">
        <f t="shared" si="1"/>
        <v>5983.5641246666664</v>
      </c>
      <c r="N11">
        <f>LOG(Table3[[#This Row],[time(EFF)]])</f>
        <v>3.7308136341207714</v>
      </c>
      <c r="O11">
        <f>LOG(Table3[[#This Row],[TIME(SW)]])</f>
        <v>3.776959949638047</v>
      </c>
    </row>
    <row r="12" spans="1:15" x14ac:dyDescent="0.75">
      <c r="A12">
        <v>4</v>
      </c>
      <c r="B12">
        <v>12</v>
      </c>
      <c r="C12">
        <v>1.2</v>
      </c>
      <c r="D12">
        <v>995.8</v>
      </c>
      <c r="E12">
        <v>517</v>
      </c>
      <c r="F12">
        <v>962.4</v>
      </c>
      <c r="G12">
        <v>528</v>
      </c>
      <c r="H12">
        <v>17.859081</v>
      </c>
      <c r="I12">
        <v>18.862186000000001</v>
      </c>
      <c r="K12">
        <v>11</v>
      </c>
      <c r="L12">
        <f t="shared" si="0"/>
        <v>13053.046813666668</v>
      </c>
      <c r="M12">
        <f t="shared" si="1"/>
        <v>14627.780741</v>
      </c>
      <c r="N12">
        <f>LOG(Table3[[#This Row],[time(EFF)]])</f>
        <v>4.115711895576208</v>
      </c>
      <c r="O12">
        <f>LOG(Table3[[#This Row],[TIME(SW)]])</f>
        <v>4.165178441979962</v>
      </c>
    </row>
    <row r="13" spans="1:15" x14ac:dyDescent="0.75">
      <c r="A13">
        <v>4</v>
      </c>
      <c r="B13">
        <v>12</v>
      </c>
      <c r="C13">
        <v>1.2</v>
      </c>
      <c r="D13">
        <v>1038.4000000000001</v>
      </c>
      <c r="E13">
        <v>544</v>
      </c>
      <c r="F13">
        <v>1028.4000000000001</v>
      </c>
      <c r="G13">
        <v>576</v>
      </c>
      <c r="H13">
        <v>58.436452000000003</v>
      </c>
      <c r="I13">
        <v>62.477632999999997</v>
      </c>
      <c r="K13">
        <v>12</v>
      </c>
      <c r="L13">
        <f t="shared" si="0"/>
        <v>8501.8889253333327</v>
      </c>
      <c r="M13">
        <f t="shared" si="1"/>
        <v>9666.8381796666672</v>
      </c>
      <c r="N13">
        <f>LOG(Table3[[#This Row],[time(EFF)]])</f>
        <v>3.9295154267390875</v>
      </c>
      <c r="O13">
        <f>LOG(Table3[[#This Row],[TIME(SW)]])</f>
        <v>3.9852844486781227</v>
      </c>
    </row>
    <row r="14" spans="1:15" x14ac:dyDescent="0.75">
      <c r="A14">
        <v>5</v>
      </c>
      <c r="B14">
        <v>15</v>
      </c>
      <c r="C14">
        <v>1.2</v>
      </c>
      <c r="D14">
        <v>1542.4</v>
      </c>
      <c r="E14">
        <v>904</v>
      </c>
      <c r="F14">
        <v>1491.6</v>
      </c>
      <c r="G14">
        <v>912</v>
      </c>
      <c r="H14">
        <v>98.390449000000004</v>
      </c>
      <c r="I14">
        <v>103.68805500000001</v>
      </c>
    </row>
    <row r="15" spans="1:15" x14ac:dyDescent="0.75">
      <c r="A15">
        <v>5</v>
      </c>
      <c r="B15">
        <v>15</v>
      </c>
      <c r="C15">
        <v>1.2</v>
      </c>
      <c r="D15">
        <v>864.4</v>
      </c>
      <c r="E15">
        <v>508</v>
      </c>
      <c r="F15">
        <v>864.4</v>
      </c>
      <c r="G15">
        <v>508</v>
      </c>
      <c r="H15">
        <v>94.904859999999999</v>
      </c>
      <c r="I15">
        <v>103.404027</v>
      </c>
    </row>
    <row r="16" spans="1:15" x14ac:dyDescent="0.75">
      <c r="A16">
        <v>5</v>
      </c>
      <c r="B16">
        <v>15</v>
      </c>
      <c r="C16">
        <v>1.2</v>
      </c>
      <c r="D16">
        <v>1699</v>
      </c>
      <c r="E16">
        <v>763</v>
      </c>
      <c r="F16">
        <v>1680.6</v>
      </c>
      <c r="G16">
        <v>777</v>
      </c>
      <c r="H16">
        <v>574.90990899999997</v>
      </c>
      <c r="I16">
        <v>607.79925900000001</v>
      </c>
    </row>
    <row r="17" spans="1:9" x14ac:dyDescent="0.75">
      <c r="A17">
        <v>6</v>
      </c>
      <c r="B17">
        <v>18</v>
      </c>
      <c r="C17">
        <v>1.2</v>
      </c>
      <c r="D17">
        <v>1316.4</v>
      </c>
      <c r="E17">
        <v>600</v>
      </c>
      <c r="F17">
        <v>1224.5999999999999</v>
      </c>
      <c r="G17">
        <v>603</v>
      </c>
      <c r="H17">
        <v>32.401572999999999</v>
      </c>
      <c r="I17">
        <v>32.267180000000003</v>
      </c>
    </row>
    <row r="18" spans="1:9" x14ac:dyDescent="0.75">
      <c r="A18">
        <v>6</v>
      </c>
      <c r="B18">
        <v>18</v>
      </c>
      <c r="C18">
        <v>1.2</v>
      </c>
      <c r="D18">
        <v>1332.6</v>
      </c>
      <c r="E18">
        <v>669</v>
      </c>
      <c r="F18">
        <v>1304.8</v>
      </c>
      <c r="G18">
        <v>694</v>
      </c>
      <c r="H18">
        <v>152.93756500000001</v>
      </c>
      <c r="I18">
        <v>158.96035800000001</v>
      </c>
    </row>
    <row r="19" spans="1:9" x14ac:dyDescent="0.75">
      <c r="A19">
        <v>6</v>
      </c>
      <c r="B19">
        <v>18</v>
      </c>
      <c r="C19">
        <v>1.2</v>
      </c>
      <c r="D19">
        <v>1501.4</v>
      </c>
      <c r="E19">
        <v>803</v>
      </c>
      <c r="F19">
        <v>1491.6</v>
      </c>
      <c r="G19">
        <v>816</v>
      </c>
      <c r="H19">
        <v>289.88642399999998</v>
      </c>
      <c r="I19">
        <v>308.04924599999998</v>
      </c>
    </row>
    <row r="20" spans="1:9" x14ac:dyDescent="0.75">
      <c r="A20">
        <v>7</v>
      </c>
      <c r="B20">
        <v>21</v>
      </c>
      <c r="C20">
        <v>1.2</v>
      </c>
      <c r="D20">
        <v>1756.6</v>
      </c>
      <c r="E20">
        <v>979</v>
      </c>
      <c r="F20">
        <v>1724.2</v>
      </c>
      <c r="G20">
        <v>979</v>
      </c>
      <c r="H20">
        <v>228.27207300000001</v>
      </c>
      <c r="I20">
        <v>233.61519999999999</v>
      </c>
    </row>
    <row r="21" spans="1:9" x14ac:dyDescent="0.75">
      <c r="A21">
        <v>7</v>
      </c>
      <c r="B21">
        <v>21</v>
      </c>
      <c r="C21">
        <v>1.2</v>
      </c>
      <c r="D21">
        <v>1746.2</v>
      </c>
      <c r="E21">
        <v>911</v>
      </c>
      <c r="F21">
        <v>1703.6</v>
      </c>
      <c r="G21">
        <v>968</v>
      </c>
      <c r="H21">
        <v>406.18231300000002</v>
      </c>
      <c r="I21">
        <v>411.70979599999998</v>
      </c>
    </row>
    <row r="22" spans="1:9" x14ac:dyDescent="0.75">
      <c r="A22">
        <v>7</v>
      </c>
      <c r="B22">
        <v>21</v>
      </c>
      <c r="C22">
        <v>1.2</v>
      </c>
      <c r="D22">
        <v>1701.4</v>
      </c>
      <c r="E22">
        <v>877</v>
      </c>
      <c r="F22">
        <v>1643.6</v>
      </c>
      <c r="G22">
        <v>896</v>
      </c>
      <c r="H22">
        <v>243.53904199999999</v>
      </c>
      <c r="I22">
        <v>277.69798900000001</v>
      </c>
    </row>
    <row r="23" spans="1:9" x14ac:dyDescent="0.75">
      <c r="A23">
        <v>8</v>
      </c>
      <c r="B23">
        <v>24</v>
      </c>
      <c r="C23">
        <v>1.2</v>
      </c>
      <c r="D23">
        <v>1783</v>
      </c>
      <c r="E23">
        <v>751</v>
      </c>
      <c r="F23">
        <v>1701.8</v>
      </c>
      <c r="G23">
        <v>761</v>
      </c>
      <c r="H23">
        <v>197.855163</v>
      </c>
      <c r="I23">
        <v>210.48013399999999</v>
      </c>
    </row>
    <row r="24" spans="1:9" x14ac:dyDescent="0.75">
      <c r="A24">
        <v>8</v>
      </c>
      <c r="B24">
        <v>24</v>
      </c>
      <c r="C24">
        <v>1.2</v>
      </c>
      <c r="D24">
        <v>1633.6</v>
      </c>
      <c r="E24">
        <v>826</v>
      </c>
      <c r="F24">
        <v>1570</v>
      </c>
      <c r="G24">
        <v>874</v>
      </c>
      <c r="H24">
        <v>325.840215</v>
      </c>
      <c r="I24">
        <v>338.60396900000001</v>
      </c>
    </row>
    <row r="25" spans="1:9" x14ac:dyDescent="0.75">
      <c r="A25">
        <v>8</v>
      </c>
      <c r="B25">
        <v>24</v>
      </c>
      <c r="C25">
        <v>1.2</v>
      </c>
      <c r="D25">
        <v>1962.6</v>
      </c>
      <c r="E25">
        <v>927</v>
      </c>
      <c r="F25">
        <v>1857.4</v>
      </c>
      <c r="G25">
        <v>1021</v>
      </c>
      <c r="H25">
        <v>853.33623799999998</v>
      </c>
      <c r="I25">
        <v>883.78544799999997</v>
      </c>
    </row>
    <row r="26" spans="1:9" x14ac:dyDescent="0.75">
      <c r="A26">
        <v>9</v>
      </c>
      <c r="B26">
        <v>27</v>
      </c>
      <c r="C26">
        <v>1.2</v>
      </c>
      <c r="D26">
        <v>2156.1999999999998</v>
      </c>
      <c r="E26">
        <v>1075</v>
      </c>
      <c r="F26">
        <v>2041.8</v>
      </c>
      <c r="G26">
        <v>1101</v>
      </c>
      <c r="H26">
        <v>1695.0723250000001</v>
      </c>
      <c r="I26">
        <v>1828.0015430000001</v>
      </c>
    </row>
    <row r="27" spans="1:9" x14ac:dyDescent="0.75">
      <c r="A27">
        <v>9</v>
      </c>
      <c r="B27">
        <v>27</v>
      </c>
      <c r="C27">
        <v>1.2</v>
      </c>
      <c r="D27">
        <v>2782</v>
      </c>
      <c r="E27">
        <v>1402</v>
      </c>
      <c r="F27">
        <v>2753.8</v>
      </c>
      <c r="G27">
        <v>1417</v>
      </c>
      <c r="H27">
        <v>3137.156786</v>
      </c>
      <c r="I27">
        <v>3575.2004889999998</v>
      </c>
    </row>
    <row r="28" spans="1:9" x14ac:dyDescent="0.75">
      <c r="A28">
        <v>9</v>
      </c>
      <c r="B28">
        <v>27</v>
      </c>
      <c r="C28">
        <v>1.2</v>
      </c>
      <c r="D28">
        <v>2494.1999999999998</v>
      </c>
      <c r="E28">
        <v>1245</v>
      </c>
      <c r="F28">
        <v>2403</v>
      </c>
      <c r="G28">
        <v>1251</v>
      </c>
      <c r="H28">
        <v>3661.1633069999998</v>
      </c>
      <c r="I28">
        <v>3861.8720790000002</v>
      </c>
    </row>
    <row r="29" spans="1:9" x14ac:dyDescent="0.75">
      <c r="A29">
        <v>10</v>
      </c>
      <c r="B29">
        <v>30</v>
      </c>
      <c r="C29">
        <v>1.2</v>
      </c>
      <c r="D29">
        <v>3101.4</v>
      </c>
      <c r="E29">
        <v>1641</v>
      </c>
      <c r="F29">
        <v>3000</v>
      </c>
      <c r="G29">
        <v>1656</v>
      </c>
      <c r="H29">
        <v>10645.844177999999</v>
      </c>
      <c r="I29">
        <v>12049.570812</v>
      </c>
    </row>
    <row r="30" spans="1:9" x14ac:dyDescent="0.75">
      <c r="A30">
        <v>10</v>
      </c>
      <c r="B30">
        <v>30</v>
      </c>
      <c r="C30">
        <v>1.2</v>
      </c>
      <c r="D30">
        <v>3180.6</v>
      </c>
      <c r="E30">
        <v>1533</v>
      </c>
      <c r="F30">
        <v>3086.6</v>
      </c>
      <c r="G30">
        <v>1571</v>
      </c>
      <c r="H30">
        <v>2778.635777</v>
      </c>
      <c r="I30">
        <v>3013.7079640000002</v>
      </c>
    </row>
    <row r="31" spans="1:9" x14ac:dyDescent="0.75">
      <c r="A31">
        <v>10</v>
      </c>
      <c r="B31">
        <v>30</v>
      </c>
      <c r="C31">
        <v>1.2</v>
      </c>
      <c r="D31">
        <v>2829.8</v>
      </c>
      <c r="E31">
        <v>1457</v>
      </c>
      <c r="F31">
        <v>2636.6</v>
      </c>
      <c r="G31">
        <v>1499</v>
      </c>
      <c r="H31">
        <v>2716.6854840000001</v>
      </c>
      <c r="I31">
        <v>2887.4135980000001</v>
      </c>
    </row>
    <row r="32" spans="1:9" x14ac:dyDescent="0.75">
      <c r="A32">
        <v>11</v>
      </c>
      <c r="B32">
        <v>33</v>
      </c>
      <c r="C32">
        <v>1.2</v>
      </c>
      <c r="D32">
        <v>3176.2</v>
      </c>
      <c r="E32">
        <v>1525</v>
      </c>
      <c r="F32">
        <v>3066</v>
      </c>
      <c r="G32">
        <v>1578</v>
      </c>
      <c r="H32">
        <v>29435.644413000002</v>
      </c>
      <c r="I32">
        <v>32962.691301999999</v>
      </c>
    </row>
    <row r="33" spans="1:9" x14ac:dyDescent="0.75">
      <c r="A33">
        <v>11</v>
      </c>
      <c r="B33">
        <v>33</v>
      </c>
      <c r="C33">
        <v>1.2</v>
      </c>
      <c r="D33">
        <v>3161</v>
      </c>
      <c r="E33">
        <v>1547</v>
      </c>
      <c r="F33">
        <v>3068.8</v>
      </c>
      <c r="G33">
        <v>1570</v>
      </c>
      <c r="H33">
        <v>5795.5313859999997</v>
      </c>
      <c r="I33">
        <v>6443.7816860000003</v>
      </c>
    </row>
    <row r="34" spans="1:9" x14ac:dyDescent="0.75">
      <c r="A34">
        <v>11</v>
      </c>
      <c r="B34">
        <v>33</v>
      </c>
      <c r="C34">
        <v>1.2</v>
      </c>
      <c r="D34">
        <v>3034</v>
      </c>
      <c r="E34">
        <v>1462</v>
      </c>
      <c r="F34">
        <v>2931.8</v>
      </c>
      <c r="G34">
        <v>1487</v>
      </c>
      <c r="H34">
        <v>3927.9646419999999</v>
      </c>
      <c r="I34">
        <v>4476.8692350000001</v>
      </c>
    </row>
    <row r="35" spans="1:9" x14ac:dyDescent="0.75">
      <c r="A35">
        <v>12</v>
      </c>
      <c r="B35">
        <v>36</v>
      </c>
      <c r="C35">
        <v>1.2</v>
      </c>
      <c r="D35">
        <v>3447.6</v>
      </c>
      <c r="E35">
        <v>1662</v>
      </c>
      <c r="F35">
        <v>3347.6</v>
      </c>
      <c r="G35">
        <v>1730</v>
      </c>
      <c r="H35">
        <v>4272.2126879999996</v>
      </c>
      <c r="I35">
        <v>4571.2973629999997</v>
      </c>
    </row>
    <row r="36" spans="1:9" x14ac:dyDescent="0.75">
      <c r="A36">
        <v>12</v>
      </c>
      <c r="B36">
        <v>36</v>
      </c>
      <c r="C36">
        <v>1.2</v>
      </c>
      <c r="D36">
        <v>4003.8</v>
      </c>
      <c r="E36">
        <v>2121</v>
      </c>
      <c r="F36">
        <v>3989</v>
      </c>
      <c r="G36">
        <v>2129</v>
      </c>
      <c r="H36">
        <v>13578.183381999999</v>
      </c>
      <c r="I36">
        <v>15452.515219999999</v>
      </c>
    </row>
    <row r="37" spans="1:9" x14ac:dyDescent="0.75">
      <c r="A37">
        <v>12</v>
      </c>
      <c r="B37">
        <v>36</v>
      </c>
      <c r="C37">
        <v>1.2</v>
      </c>
      <c r="D37">
        <v>3473</v>
      </c>
      <c r="E37">
        <v>1601</v>
      </c>
      <c r="F37">
        <v>3309.2</v>
      </c>
      <c r="G37">
        <v>1658</v>
      </c>
      <c r="H37">
        <v>7655.2707060000002</v>
      </c>
      <c r="I37">
        <v>8976.7019560000008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Carnegie Mellon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Hoon Obed Oh</dc:creator>
  <cp:lastModifiedBy>Hoon Oh</cp:lastModifiedBy>
  <dcterms:created xsi:type="dcterms:W3CDTF">2018-11-01T16:00:50Z</dcterms:created>
  <dcterms:modified xsi:type="dcterms:W3CDTF">2018-11-06T04:41:27Z</dcterms:modified>
</cp:coreProperties>
</file>