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\0.디에스로보텍\IoT사업\"/>
    </mc:Choice>
  </mc:AlternateContent>
  <bookViews>
    <workbookView xWindow="0" yWindow="0" windowWidth="28800" windowHeight="12285" activeTab="2"/>
  </bookViews>
  <sheets>
    <sheet name="모야모견적" sheetId="2" r:id="rId1"/>
    <sheet name="모야모자재" sheetId="3" r:id="rId2"/>
    <sheet name="한솔공구팜입금" sheetId="4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D25" i="3"/>
  <c r="D24" i="3"/>
  <c r="D23" i="3"/>
  <c r="D22" i="3"/>
  <c r="D21" i="3"/>
  <c r="D20" i="3"/>
  <c r="D19" i="3"/>
  <c r="D16" i="3"/>
  <c r="D15" i="3"/>
  <c r="D27" i="3" s="1"/>
  <c r="D14" i="3"/>
  <c r="D11" i="3"/>
  <c r="D10" i="3"/>
  <c r="D9" i="3"/>
  <c r="D8" i="3"/>
  <c r="D7" i="3"/>
  <c r="D6" i="3"/>
  <c r="D5" i="3"/>
  <c r="D4" i="3"/>
  <c r="D3" i="3"/>
  <c r="D12" i="3" s="1"/>
  <c r="K18" i="2"/>
  <c r="K17" i="2"/>
  <c r="K28" i="2" s="1"/>
  <c r="K16" i="2"/>
  <c r="K15" i="2"/>
  <c r="D29" i="3" l="1"/>
  <c r="N28" i="2"/>
  <c r="K13" i="2"/>
</calcChain>
</file>

<file path=xl/sharedStrings.xml><?xml version="1.0" encoding="utf-8"?>
<sst xmlns="http://schemas.openxmlformats.org/spreadsheetml/2006/main" count="101" uniqueCount="86">
  <si>
    <t>견 적 서</t>
    <phoneticPr fontId="5" type="noConversion"/>
  </si>
  <si>
    <t>(주)모야모코리아</t>
  </si>
  <si>
    <t>귀하</t>
    <phoneticPr fontId="5" type="noConversion"/>
  </si>
  <si>
    <t>공
급
자</t>
    <phoneticPr fontId="5" type="noConversion"/>
  </si>
  <si>
    <t>사 업 자
등록번호</t>
    <phoneticPr fontId="5" type="noConversion"/>
  </si>
  <si>
    <t>-</t>
    <phoneticPr fontId="5" type="noConversion"/>
  </si>
  <si>
    <t>01631</t>
    <phoneticPr fontId="5" type="noConversion"/>
  </si>
  <si>
    <t>상호</t>
    <phoneticPr fontId="5" type="noConversion"/>
  </si>
  <si>
    <t>㈜디에스로보텍</t>
    <phoneticPr fontId="5" type="noConversion"/>
  </si>
  <si>
    <t>대표자</t>
    <phoneticPr fontId="5" type="noConversion"/>
  </si>
  <si>
    <t>이동수</t>
    <phoneticPr fontId="5" type="noConversion"/>
  </si>
  <si>
    <t>(인)</t>
    <phoneticPr fontId="5" type="noConversion"/>
  </si>
  <si>
    <t>2021년   05월   31일</t>
    <phoneticPr fontId="5" type="noConversion"/>
  </si>
  <si>
    <t>사업장
소재지</t>
    <phoneticPr fontId="5" type="noConversion"/>
  </si>
  <si>
    <t>경기 양평군 용천로 468, 201호</t>
    <phoneticPr fontId="5" type="noConversion"/>
  </si>
  <si>
    <t>아래와 같이 견적드립니다.</t>
    <phoneticPr fontId="5" type="noConversion"/>
  </si>
  <si>
    <t>업태</t>
    <phoneticPr fontId="5" type="noConversion"/>
  </si>
  <si>
    <t>스마트팜,정보통신</t>
    <phoneticPr fontId="5" type="noConversion"/>
  </si>
  <si>
    <t>업종</t>
    <phoneticPr fontId="5" type="noConversion"/>
  </si>
  <si>
    <t>소프트웨어 개발</t>
    <phoneticPr fontId="5" type="noConversion"/>
  </si>
  <si>
    <t>담당자</t>
    <phoneticPr fontId="5" type="noConversion"/>
  </si>
  <si>
    <t>연락처</t>
    <phoneticPr fontId="5" type="noConversion"/>
  </si>
  <si>
    <t>010-8441-7705</t>
    <phoneticPr fontId="5" type="noConversion"/>
  </si>
  <si>
    <t>제    목</t>
    <phoneticPr fontId="5" type="noConversion"/>
  </si>
  <si>
    <t>스마트 관수 시스템 구축</t>
  </si>
  <si>
    <t>합계금액</t>
    <phoneticPr fontId="5" type="noConversion"/>
  </si>
  <si>
    <t>팔십이만삼천이백육십이</t>
    <phoneticPr fontId="5" type="noConversion"/>
  </si>
  <si>
    <t>원</t>
    <phoneticPr fontId="5" type="noConversion"/>
  </si>
  <si>
    <t>(</t>
    <phoneticPr fontId="5" type="noConversion"/>
  </si>
  <si>
    <t>)</t>
    <phoneticPr fontId="5" type="noConversion"/>
  </si>
  <si>
    <t>품목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</si>
  <si>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</si>
  <si>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</si>
  <si>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</si>
  <si>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</si>
  <si>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</si>
  <si>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비고</t>
    <phoneticPr fontId="5" type="noConversion"/>
  </si>
  <si>
    <t>설계비</t>
    <phoneticPr fontId="5" type="noConversion"/>
  </si>
  <si>
    <t>식</t>
    <phoneticPr fontId="5" type="noConversion"/>
  </si>
  <si>
    <t>자재비</t>
    <phoneticPr fontId="5" type="noConversion"/>
  </si>
  <si>
    <t>대</t>
    <phoneticPr fontId="5" type="noConversion"/>
  </si>
  <si>
    <t>실비처리</t>
    <phoneticPr fontId="5" type="noConversion"/>
  </si>
  <si>
    <t>시공비</t>
    <phoneticPr fontId="5" type="noConversion"/>
  </si>
  <si>
    <t>1인*1일</t>
    <phoneticPr fontId="5" type="noConversion"/>
  </si>
  <si>
    <t>소프트웨어설정비</t>
    <phoneticPr fontId="5" type="noConversion"/>
  </si>
  <si>
    <t>식</t>
    <phoneticPr fontId="5" type="noConversion"/>
  </si>
  <si>
    <t>계</t>
    <phoneticPr fontId="5" type="noConversion"/>
  </si>
  <si>
    <t>특 이 사 항</t>
    <phoneticPr fontId="5" type="noConversion"/>
  </si>
  <si>
    <t>품명</t>
  </si>
  <si>
    <t>수량</t>
  </si>
  <si>
    <t>단가</t>
  </si>
  <si>
    <t>가격</t>
  </si>
  <si>
    <t>비고</t>
  </si>
  <si>
    <t>물탱크</t>
  </si>
  <si>
    <t>3톤, 프레미엄급</t>
    <phoneticPr fontId="5" type="noConversion"/>
  </si>
  <si>
    <t>한솔공구팜</t>
    <phoneticPr fontId="5" type="noConversion"/>
  </si>
  <si>
    <t>신주FRP/대광1 50A</t>
    <phoneticPr fontId="5" type="noConversion"/>
  </si>
  <si>
    <t>SUS장닛블/청계 50A</t>
    <phoneticPr fontId="5" type="noConversion"/>
  </si>
  <si>
    <t>펌프/농공업용</t>
    <phoneticPr fontId="5" type="noConversion"/>
  </si>
  <si>
    <t>1HP, 윌로우 PU-951M</t>
  </si>
  <si>
    <t>SUS나사엘보</t>
    <phoneticPr fontId="5" type="noConversion"/>
  </si>
  <si>
    <t>SUS단닛블</t>
    <phoneticPr fontId="5" type="noConversion"/>
  </si>
  <si>
    <t>미터</t>
  </si>
  <si>
    <t>PE동발브소켓</t>
    <phoneticPr fontId="5" type="noConversion"/>
  </si>
  <si>
    <t>PE소켓1 50mm</t>
    <phoneticPr fontId="5" type="noConversion"/>
  </si>
  <si>
    <t>볼탑/스텐/대광1 50A</t>
    <phoneticPr fontId="5" type="noConversion"/>
  </si>
  <si>
    <t>하우스파이프 폭2m</t>
    <phoneticPr fontId="5" type="noConversion"/>
  </si>
  <si>
    <t>양지농원</t>
    <phoneticPr fontId="5" type="noConversion"/>
  </si>
  <si>
    <t>직관 10m</t>
    <phoneticPr fontId="5" type="noConversion"/>
  </si>
  <si>
    <t>지주</t>
    <phoneticPr fontId="5" type="noConversion"/>
  </si>
  <si>
    <t>하우스파이프 고정용</t>
    <phoneticPr fontId="5" type="noConversion"/>
  </si>
  <si>
    <t>메인관수관</t>
    <phoneticPr fontId="5" type="noConversion"/>
  </si>
  <si>
    <t>직경40mm x 50m</t>
    <phoneticPr fontId="5" type="noConversion"/>
  </si>
  <si>
    <t>분배관수관</t>
    <phoneticPr fontId="5" type="noConversion"/>
  </si>
  <si>
    <t>직경25mm x 300m</t>
    <phoneticPr fontId="5" type="noConversion"/>
  </si>
  <si>
    <t>관수노즐</t>
    <phoneticPr fontId="5" type="noConversion"/>
  </si>
  <si>
    <t>L 결합</t>
  </si>
  <si>
    <t>파이프마감</t>
  </si>
  <si>
    <t>솔레노이드밸브</t>
  </si>
  <si>
    <t>물탱크공급제어용, HPW-2260(효신전기)</t>
  </si>
  <si>
    <t>IoT스위치</t>
  </si>
  <si>
    <t>제어함체HBOX</t>
  </si>
  <si>
    <t>전기선</t>
  </si>
  <si>
    <t>센서선</t>
  </si>
  <si>
    <t>한솔공구팜(확정,입금요)</t>
    <phoneticPr fontId="1" type="noConversion"/>
  </si>
  <si>
    <t>첨부 거래명세서 입금계좌 참조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</si>
</sst>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_-[$₩-412]* #,##0_-;\-[$₩-412]* #,##0_-;_-[$₩-412]* &quot;-&quot;_-;_-@_-"/>
    <numFmt numFmtId="177" formatCode="#,##0_);[Red]\(#,##0\)"/>
    <numFmt numFmtId="178" formatCode="_-[$₩-412]* #,##0_-;\-[$₩-412]* #,##0_-;_-[$₩-412]* &quot;-&quot;??_-;_-@_-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/>
    <xf numFmtId="41" fontId="2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3" fillId="2" borderId="4" xfId="1" quotePrefix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5" xfId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left" vertical="center"/>
    </xf>
    <xf numFmtId="0" fontId="7" fillId="2" borderId="0" xfId="1" applyFont="1" applyFill="1" applyAlignment="1">
      <alignment horizontal="right" vertical="center"/>
    </xf>
    <xf numFmtId="0" fontId="2" fillId="0" borderId="27" xfId="1" applyBorder="1"/>
    <xf numFmtId="177" fontId="2" fillId="0" borderId="27" xfId="1" applyNumberFormat="1" applyBorder="1"/>
    <xf numFmtId="178" fontId="2" fillId="0" borderId="27" xfId="1" applyNumberFormat="1" applyBorder="1"/>
    <xf numFmtId="0" fontId="2" fillId="0" borderId="0" xfId="1"/>
    <xf numFmtId="178" fontId="8" fillId="0" borderId="27" xfId="1" applyNumberFormat="1" applyFont="1" applyBorder="1"/>
    <xf numFmtId="177" fontId="2" fillId="0" borderId="0" xfId="1" applyNumberFormat="1"/>
    <xf numFmtId="178" fontId="8" fillId="0" borderId="0" xfId="1" applyNumberFormat="1" applyFont="1"/>
    <xf numFmtId="178" fontId="2" fillId="0" borderId="0" xfId="1" applyNumberFormat="1"/>
    <xf numFmtId="0" fontId="3" fillId="2" borderId="22" xfId="1" applyFont="1" applyFill="1" applyBorder="1" applyAlignment="1">
      <alignment horizontal="center" vertical="center"/>
    </xf>
    <xf numFmtId="0" fontId="3" fillId="2" borderId="23" xfId="1" applyFont="1" applyFill="1" applyBorder="1" applyAlignment="1">
      <alignment horizontal="center" vertical="center"/>
    </xf>
    <xf numFmtId="0" fontId="3" fillId="2" borderId="24" xfId="1" applyFont="1" applyFill="1" applyBorder="1" applyAlignment="1">
      <alignment horizontal="center" vertical="center"/>
    </xf>
    <xf numFmtId="41" fontId="3" fillId="2" borderId="8" xfId="1" applyNumberFormat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177" fontId="3" fillId="2" borderId="8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25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41" fontId="3" fillId="2" borderId="8" xfId="2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41" fontId="3" fillId="3" borderId="8" xfId="2" applyFont="1" applyFill="1" applyBorder="1" applyAlignment="1">
      <alignment horizontal="center" vertical="center"/>
    </xf>
    <xf numFmtId="41" fontId="3" fillId="3" borderId="8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41" fontId="7" fillId="2" borderId="21" xfId="2" applyFont="1" applyFill="1" applyBorder="1" applyAlignment="1">
      <alignment horizontal="right" vertical="center"/>
    </xf>
    <xf numFmtId="176" fontId="7" fillId="2" borderId="2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3" fillId="2" borderId="19" xfId="1" applyFont="1" applyFill="1" applyBorder="1" applyAlignment="1">
      <alignment horizontal="left" vertical="center"/>
    </xf>
    <xf numFmtId="0" fontId="2" fillId="0" borderId="19" xfId="1" applyBorder="1" applyAlignment="1">
      <alignment horizontal="left" vertical="center"/>
    </xf>
    <xf numFmtId="0" fontId="2" fillId="0" borderId="19" xfId="1" applyBorder="1" applyAlignment="1">
      <alignment vertical="center"/>
    </xf>
    <xf numFmtId="0" fontId="2" fillId="0" borderId="20" xfId="1" applyBorder="1" applyAlignment="1">
      <alignment vertical="center"/>
    </xf>
    <xf numFmtId="0" fontId="6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49" fontId="3" fillId="2" borderId="5" xfId="1" applyNumberFormat="1" applyFont="1" applyFill="1" applyBorder="1" applyAlignment="1">
      <alignment horizontal="center" vertical="center"/>
    </xf>
    <xf numFmtId="49" fontId="3" fillId="2" borderId="2" xfId="1" applyNumberFormat="1" applyFont="1" applyFill="1" applyBorder="1" applyAlignment="1">
      <alignment horizontal="center" vertical="center"/>
    </xf>
    <xf numFmtId="49" fontId="3" fillId="2" borderId="6" xfId="1" applyNumberFormat="1" applyFont="1" applyFill="1" applyBorder="1" applyAlignment="1">
      <alignment horizontal="center" vertical="center"/>
    </xf>
  </cellXfs>
  <cellStyles count="3">
    <cellStyle name="쉼표 [0] 2" xfId="2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142875</xdr:colOff>
      <xdr:row>1</xdr:row>
      <xdr:rowOff>95250</xdr:rowOff>
    </xdr:from>
    <xdr:to>
      <xdr:col>17</xdr:col>
      <xdr:colOff>489317</xdr:colOff>
      <xdr:row>3</xdr:row>
      <xdr:rowOff>172943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C55F815-F9BC-47C7-A2AB-4D207ECF0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650" y="342900"/>
          <a:ext cx="841742" cy="5729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256371</xdr:colOff>
      <xdr:row>27</xdr:row>
      <xdr:rowOff>75483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28571" cy="57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oT&#44204;&#51201;&#494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모야모견적"/>
      <sheetName val="모야모자재"/>
      <sheetName val="한솔공구팜입금"/>
      <sheetName val="리다의꿈"/>
      <sheetName val="Sheet1"/>
      <sheetName val="생생딸기"/>
      <sheetName val="일자별주문내역"/>
    </sheetNames>
    <sheetDataSet>
      <sheetData sheetId="0"/>
      <sheetData sheetId="1">
        <row r="29">
          <cell r="D29">
            <v>2518500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4"/>
  <sheetViews>
    <sheetView topLeftCell="A4" workbookViewId="0">
      <selection activeCell="B30" sqref="B30:R34"/>
    </sheetView>
  </sheetViews>
  <sheetFormatPr defaultColWidth="4.625" defaultRowHeight="20.100000000000001" customHeight="1" x14ac:dyDescent="0.3"/>
  <cols>
    <col min="1" max="14" width="4.625" style="1"/>
    <col min="15" max="15" width="2.625" style="1" customWidth="1"/>
    <col min="16" max="16" width="0.875" style="1" customWidth="1"/>
    <col min="17" max="17" width="4.625" style="1"/>
    <col min="18" max="18" width="8.5" style="1" customWidth="1"/>
    <col min="19" max="16384" width="4.625" style="1"/>
  </cols>
  <sheetData>
    <row r="2" spans="2:18" ht="20.100000000000001" customHeight="1" x14ac:dyDescent="0.3">
      <c r="B2" s="54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2:18" ht="20.100000000000001" customHeight="1" x14ac:dyDescent="0.3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2:18" ht="20.100000000000001" customHeight="1" thickBot="1" x14ac:dyDescent="0.35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</row>
    <row r="5" spans="2:18" ht="26.1" customHeight="1" x14ac:dyDescent="0.3">
      <c r="B5" s="39" t="s">
        <v>1</v>
      </c>
      <c r="C5" s="39"/>
      <c r="D5" s="39"/>
      <c r="E5" s="39"/>
      <c r="F5" s="55" t="s">
        <v>2</v>
      </c>
      <c r="G5" s="55"/>
      <c r="H5" s="56" t="s">
        <v>3</v>
      </c>
      <c r="I5" s="59" t="s">
        <v>4</v>
      </c>
      <c r="J5" s="60"/>
      <c r="K5" s="37">
        <v>523</v>
      </c>
      <c r="L5" s="61"/>
      <c r="M5" s="2" t="s">
        <v>5</v>
      </c>
      <c r="N5" s="3">
        <v>88</v>
      </c>
      <c r="O5" s="2" t="s">
        <v>5</v>
      </c>
      <c r="P5" s="62" t="s">
        <v>6</v>
      </c>
      <c r="Q5" s="63"/>
      <c r="R5" s="64"/>
    </row>
    <row r="6" spans="2:18" ht="26.1" customHeight="1" x14ac:dyDescent="0.3">
      <c r="B6" s="39"/>
      <c r="C6" s="39"/>
      <c r="D6" s="39"/>
      <c r="E6" s="39"/>
      <c r="F6" s="39"/>
      <c r="G6" s="39"/>
      <c r="H6" s="57"/>
      <c r="I6" s="51" t="s">
        <v>7</v>
      </c>
      <c r="J6" s="51"/>
      <c r="K6" s="24" t="s">
        <v>8</v>
      </c>
      <c r="L6" s="24"/>
      <c r="M6" s="24"/>
      <c r="N6" s="51" t="s">
        <v>9</v>
      </c>
      <c r="O6" s="51"/>
      <c r="P6" s="24" t="s">
        <v>10</v>
      </c>
      <c r="Q6" s="52"/>
      <c r="R6" s="4" t="s">
        <v>11</v>
      </c>
    </row>
    <row r="7" spans="2:18" ht="26.1" customHeight="1" x14ac:dyDescent="0.3">
      <c r="B7" s="39" t="s">
        <v>12</v>
      </c>
      <c r="C7" s="39"/>
      <c r="D7" s="39"/>
      <c r="E7" s="39"/>
      <c r="F7" s="39"/>
      <c r="G7" s="39"/>
      <c r="H7" s="57"/>
      <c r="I7" s="53" t="s">
        <v>13</v>
      </c>
      <c r="J7" s="51"/>
      <c r="K7" s="24" t="s">
        <v>14</v>
      </c>
      <c r="L7" s="24"/>
      <c r="M7" s="24"/>
      <c r="N7" s="24"/>
      <c r="O7" s="24"/>
      <c r="P7" s="24"/>
      <c r="Q7" s="24"/>
      <c r="R7" s="26"/>
    </row>
    <row r="8" spans="2:18" ht="26.1" customHeight="1" x14ac:dyDescent="0.3">
      <c r="B8" s="39" t="s">
        <v>15</v>
      </c>
      <c r="C8" s="39"/>
      <c r="D8" s="39"/>
      <c r="E8" s="39"/>
      <c r="F8" s="39"/>
      <c r="G8" s="39"/>
      <c r="H8" s="57"/>
      <c r="I8" s="51" t="s">
        <v>16</v>
      </c>
      <c r="J8" s="51"/>
      <c r="K8" s="24" t="s">
        <v>17</v>
      </c>
      <c r="L8" s="24"/>
      <c r="M8" s="24"/>
      <c r="N8" s="51" t="s">
        <v>18</v>
      </c>
      <c r="O8" s="51"/>
      <c r="P8" s="24" t="s">
        <v>19</v>
      </c>
      <c r="Q8" s="24"/>
      <c r="R8" s="26"/>
    </row>
    <row r="9" spans="2:18" ht="26.1" customHeight="1" thickBot="1" x14ac:dyDescent="0.35">
      <c r="B9" s="39"/>
      <c r="C9" s="39"/>
      <c r="D9" s="39"/>
      <c r="E9" s="39"/>
      <c r="F9" s="39"/>
      <c r="G9" s="39"/>
      <c r="H9" s="58"/>
      <c r="I9" s="43" t="s">
        <v>20</v>
      </c>
      <c r="J9" s="43"/>
      <c r="K9" s="44" t="s">
        <v>10</v>
      </c>
      <c r="L9" s="44"/>
      <c r="M9" s="44"/>
      <c r="N9" s="43" t="s">
        <v>21</v>
      </c>
      <c r="O9" s="43"/>
      <c r="P9" s="44" t="s">
        <v>22</v>
      </c>
      <c r="Q9" s="44"/>
      <c r="R9" s="30"/>
    </row>
    <row r="10" spans="2:18" ht="26.1" customHeight="1" x14ac:dyDescent="0.3">
      <c r="B10" s="5"/>
      <c r="C10" s="6"/>
      <c r="D10" s="6"/>
      <c r="E10" s="6"/>
      <c r="F10" s="6"/>
      <c r="G10" s="6"/>
      <c r="H10" s="7"/>
      <c r="I10" s="7"/>
      <c r="J10" s="7"/>
      <c r="K10" s="8"/>
      <c r="L10" s="8"/>
      <c r="M10" s="8"/>
      <c r="N10" s="7"/>
      <c r="O10" s="7"/>
      <c r="P10" s="8"/>
      <c r="Q10" s="8"/>
      <c r="R10" s="9"/>
    </row>
    <row r="11" spans="2:18" ht="20.100000000000001" customHeight="1" x14ac:dyDescent="0.3">
      <c r="B11" s="45" t="s">
        <v>23</v>
      </c>
      <c r="C11" s="46"/>
      <c r="D11" s="46"/>
      <c r="E11" s="47" t="s">
        <v>24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9"/>
      <c r="R11" s="50"/>
    </row>
    <row r="13" spans="2:18" ht="20.100000000000001" customHeight="1" thickBot="1" x14ac:dyDescent="0.35">
      <c r="B13" s="39" t="s">
        <v>25</v>
      </c>
      <c r="C13" s="39"/>
      <c r="D13" s="39"/>
      <c r="E13" s="40" t="s">
        <v>26</v>
      </c>
      <c r="F13" s="40"/>
      <c r="G13" s="40"/>
      <c r="H13" s="40"/>
      <c r="I13" s="10" t="s">
        <v>27</v>
      </c>
      <c r="J13" s="11" t="s">
        <v>28</v>
      </c>
      <c r="K13" s="41">
        <f>K28+N28</f>
        <v>1540000</v>
      </c>
      <c r="L13" s="41"/>
      <c r="M13" s="41"/>
      <c r="N13" s="41"/>
      <c r="O13" s="10" t="s">
        <v>29</v>
      </c>
    </row>
    <row r="14" spans="2:18" ht="20.100000000000001" customHeight="1" x14ac:dyDescent="0.3">
      <c r="B14" s="42" t="s">
        <v>30</v>
      </c>
      <c r="C14" s="37"/>
      <c r="D14" s="37"/>
      <c r="E14" s="37" t="s">
        <v>31</v>
      </c>
      <c r="F14" s="37"/>
      <c r="G14" s="37" t="s">
        <v>32</v>
      </c>
      <c r="H14" s="37"/>
      <c r="I14" s="37" t="s">
        <v>33</v>
      </c>
      <c r="J14" s="37"/>
      <c r="K14" s="37" t="s">
        <v>34</v>
      </c>
      <c r="L14" s="37"/>
      <c r="M14" s="37"/>
      <c r="N14" s="37" t="s">
        <v>35</v>
      </c>
      <c r="O14" s="37"/>
      <c r="P14" s="37"/>
      <c r="Q14" s="37" t="s">
        <v>36</v>
      </c>
      <c r="R14" s="38"/>
    </row>
    <row r="15" spans="2:18" ht="20.100000000000001" customHeight="1" x14ac:dyDescent="0.3">
      <c r="B15" s="27" t="s">
        <v>37</v>
      </c>
      <c r="C15" s="24"/>
      <c r="D15" s="24"/>
      <c r="E15" s="24" t="s">
        <v>38</v>
      </c>
      <c r="F15" s="24"/>
      <c r="G15" s="24">
        <v>1</v>
      </c>
      <c r="H15" s="24"/>
      <c r="I15" s="31"/>
      <c r="J15" s="31"/>
      <c r="K15" s="23">
        <f>G15*I15</f>
        <v>0</v>
      </c>
      <c r="L15" s="24"/>
      <c r="M15" s="24"/>
      <c r="N15" s="24"/>
      <c r="O15" s="24"/>
      <c r="P15" s="24"/>
      <c r="Q15" s="24"/>
      <c r="R15" s="26"/>
    </row>
    <row r="16" spans="2:18" ht="20.100000000000001" customHeight="1" x14ac:dyDescent="0.3">
      <c r="B16" s="34" t="s">
        <v>39</v>
      </c>
      <c r="C16" s="32"/>
      <c r="D16" s="32"/>
      <c r="E16" s="32" t="s">
        <v>40</v>
      </c>
      <c r="F16" s="32"/>
      <c r="G16" s="32"/>
      <c r="H16" s="32"/>
      <c r="I16" s="35"/>
      <c r="J16" s="35"/>
      <c r="K16" s="36">
        <f>[1]모야모자재!D29</f>
        <v>2518500</v>
      </c>
      <c r="L16" s="32"/>
      <c r="M16" s="32"/>
      <c r="N16" s="32"/>
      <c r="O16" s="32"/>
      <c r="P16" s="32"/>
      <c r="Q16" s="32" t="s">
        <v>41</v>
      </c>
      <c r="R16" s="33"/>
    </row>
    <row r="17" spans="2:18" ht="20.100000000000001" customHeight="1" x14ac:dyDescent="0.3">
      <c r="B17" s="27" t="s">
        <v>42</v>
      </c>
      <c r="C17" s="24"/>
      <c r="D17" s="24"/>
      <c r="E17" s="24" t="s">
        <v>38</v>
      </c>
      <c r="F17" s="24"/>
      <c r="G17" s="24">
        <v>6</v>
      </c>
      <c r="H17" s="24"/>
      <c r="I17" s="31">
        <v>200000</v>
      </c>
      <c r="J17" s="31"/>
      <c r="K17" s="23">
        <f>G17*I17</f>
        <v>1200000</v>
      </c>
      <c r="L17" s="24"/>
      <c r="M17" s="24"/>
      <c r="N17" s="24"/>
      <c r="O17" s="24"/>
      <c r="P17" s="24"/>
      <c r="Q17" s="24" t="s">
        <v>43</v>
      </c>
      <c r="R17" s="26"/>
    </row>
    <row r="18" spans="2:18" ht="20.100000000000001" customHeight="1" x14ac:dyDescent="0.3">
      <c r="B18" s="27" t="s">
        <v>44</v>
      </c>
      <c r="C18" s="24"/>
      <c r="D18" s="24"/>
      <c r="E18" s="24" t="s">
        <v>45</v>
      </c>
      <c r="F18" s="24"/>
      <c r="G18" s="24">
        <v>1</v>
      </c>
      <c r="H18" s="24"/>
      <c r="I18" s="31">
        <v>200000</v>
      </c>
      <c r="J18" s="31"/>
      <c r="K18" s="23">
        <f>G18*I18</f>
        <v>200000</v>
      </c>
      <c r="L18" s="24"/>
      <c r="M18" s="24"/>
      <c r="N18" s="24"/>
      <c r="O18" s="24"/>
      <c r="P18" s="24"/>
      <c r="Q18" s="24"/>
      <c r="R18" s="26"/>
    </row>
    <row r="19" spans="2:18" ht="20.100000000000001" customHeight="1" x14ac:dyDescent="0.3">
      <c r="B19" s="27"/>
      <c r="C19" s="24"/>
      <c r="D19" s="24"/>
      <c r="E19" s="24"/>
      <c r="F19" s="24"/>
      <c r="G19" s="24"/>
      <c r="H19" s="24"/>
      <c r="I19" s="31"/>
      <c r="J19" s="31"/>
      <c r="K19" s="24"/>
      <c r="L19" s="24"/>
      <c r="M19" s="24"/>
      <c r="N19" s="24"/>
      <c r="O19" s="24"/>
      <c r="P19" s="24"/>
      <c r="Q19" s="24"/>
      <c r="R19" s="26"/>
    </row>
    <row r="20" spans="2:18" ht="20.100000000000001" customHeight="1" x14ac:dyDescent="0.3">
      <c r="B20" s="27"/>
      <c r="C20" s="24"/>
      <c r="D20" s="24"/>
      <c r="E20" s="24"/>
      <c r="F20" s="24"/>
      <c r="G20" s="24"/>
      <c r="H20" s="24"/>
      <c r="I20" s="31"/>
      <c r="J20" s="31"/>
      <c r="K20" s="24"/>
      <c r="L20" s="24"/>
      <c r="M20" s="24"/>
      <c r="N20" s="24"/>
      <c r="O20" s="24"/>
      <c r="P20" s="24"/>
      <c r="Q20" s="24"/>
      <c r="R20" s="26"/>
    </row>
    <row r="21" spans="2:18" ht="20.100000000000001" customHeight="1" x14ac:dyDescent="0.3">
      <c r="B21" s="27"/>
      <c r="C21" s="24"/>
      <c r="D21" s="24"/>
      <c r="E21" s="24"/>
      <c r="F21" s="24"/>
      <c r="G21" s="24"/>
      <c r="H21" s="24"/>
      <c r="I21" s="31"/>
      <c r="J21" s="31"/>
      <c r="K21" s="24"/>
      <c r="L21" s="24"/>
      <c r="M21" s="24"/>
      <c r="N21" s="24"/>
      <c r="O21" s="24"/>
      <c r="P21" s="24"/>
      <c r="Q21" s="24"/>
      <c r="R21" s="26"/>
    </row>
    <row r="22" spans="2:18" ht="20.100000000000001" customHeight="1" x14ac:dyDescent="0.3">
      <c r="B22" s="27"/>
      <c r="C22" s="24"/>
      <c r="D22" s="24"/>
      <c r="E22" s="24"/>
      <c r="F22" s="24"/>
      <c r="G22" s="24"/>
      <c r="H22" s="24"/>
      <c r="I22" s="31"/>
      <c r="J22" s="31"/>
      <c r="K22" s="24"/>
      <c r="L22" s="24"/>
      <c r="M22" s="24"/>
      <c r="N22" s="24"/>
      <c r="O22" s="24"/>
      <c r="P22" s="24"/>
      <c r="Q22" s="24"/>
      <c r="R22" s="26"/>
    </row>
    <row r="23" spans="2:18" ht="20.100000000000001" customHeight="1" x14ac:dyDescent="0.3">
      <c r="B23" s="27"/>
      <c r="C23" s="24"/>
      <c r="D23" s="24"/>
      <c r="E23" s="24"/>
      <c r="F23" s="24"/>
      <c r="G23" s="24"/>
      <c r="H23" s="24"/>
      <c r="I23" s="31"/>
      <c r="J23" s="31"/>
      <c r="K23" s="24"/>
      <c r="L23" s="24"/>
      <c r="M23" s="24"/>
      <c r="N23" s="24"/>
      <c r="O23" s="24"/>
      <c r="P23" s="24"/>
      <c r="Q23" s="24"/>
      <c r="R23" s="26"/>
    </row>
    <row r="24" spans="2:18" ht="20.100000000000001" customHeight="1" x14ac:dyDescent="0.3">
      <c r="B24" s="27"/>
      <c r="C24" s="24"/>
      <c r="D24" s="24"/>
      <c r="E24" s="24"/>
      <c r="F24" s="24"/>
      <c r="G24" s="24"/>
      <c r="H24" s="24"/>
      <c r="I24" s="31"/>
      <c r="J24" s="31"/>
      <c r="K24" s="24"/>
      <c r="L24" s="24"/>
      <c r="M24" s="24"/>
      <c r="N24" s="24"/>
      <c r="O24" s="24"/>
      <c r="P24" s="24"/>
      <c r="Q24" s="24"/>
      <c r="R24" s="26"/>
    </row>
    <row r="25" spans="2:18" ht="20.100000000000001" customHeight="1" x14ac:dyDescent="0.3">
      <c r="B25" s="27"/>
      <c r="C25" s="24"/>
      <c r="D25" s="24"/>
      <c r="E25" s="24"/>
      <c r="F25" s="24"/>
      <c r="G25" s="24"/>
      <c r="H25" s="24"/>
      <c r="I25" s="31"/>
      <c r="J25" s="31"/>
      <c r="K25" s="24"/>
      <c r="L25" s="24"/>
      <c r="M25" s="24"/>
      <c r="N25" s="24"/>
      <c r="O25" s="24"/>
      <c r="P25" s="24"/>
      <c r="Q25" s="24"/>
      <c r="R25" s="26"/>
    </row>
    <row r="26" spans="2:18" ht="20.100000000000001" customHeight="1" x14ac:dyDescent="0.3">
      <c r="B26" s="27"/>
      <c r="C26" s="24"/>
      <c r="D26" s="24"/>
      <c r="E26" s="24"/>
      <c r="F26" s="24"/>
      <c r="G26" s="24"/>
      <c r="H26" s="24"/>
      <c r="I26" s="31"/>
      <c r="J26" s="31"/>
      <c r="K26" s="24"/>
      <c r="L26" s="24"/>
      <c r="M26" s="24"/>
      <c r="N26" s="24"/>
      <c r="O26" s="24"/>
      <c r="P26" s="24"/>
      <c r="Q26" s="24"/>
      <c r="R26" s="26"/>
    </row>
    <row r="27" spans="2:18" ht="20.100000000000001" customHeight="1" x14ac:dyDescent="0.3">
      <c r="B27" s="27"/>
      <c r="C27" s="24"/>
      <c r="D27" s="24"/>
      <c r="E27" s="24"/>
      <c r="F27" s="24"/>
      <c r="G27" s="24"/>
      <c r="H27" s="24"/>
      <c r="I27" s="31"/>
      <c r="J27" s="31"/>
      <c r="K27" s="24"/>
      <c r="L27" s="24"/>
      <c r="M27" s="24"/>
      <c r="N27" s="24"/>
      <c r="O27" s="24"/>
      <c r="P27" s="24"/>
      <c r="Q27" s="24"/>
      <c r="R27" s="26"/>
    </row>
    <row r="28" spans="2:18" ht="20.100000000000001" customHeight="1" x14ac:dyDescent="0.3">
      <c r="B28" s="20" t="s">
        <v>46</v>
      </c>
      <c r="C28" s="21"/>
      <c r="D28" s="21"/>
      <c r="E28" s="21"/>
      <c r="F28" s="21"/>
      <c r="G28" s="21"/>
      <c r="H28" s="21"/>
      <c r="I28" s="21"/>
      <c r="J28" s="22"/>
      <c r="K28" s="23">
        <f>K17+K18</f>
        <v>1400000</v>
      </c>
      <c r="L28" s="24"/>
      <c r="M28" s="24"/>
      <c r="N28" s="25">
        <f>K28*0.1</f>
        <v>140000</v>
      </c>
      <c r="O28" s="25"/>
      <c r="P28" s="25"/>
      <c r="Q28" s="24"/>
      <c r="R28" s="26"/>
    </row>
    <row r="29" spans="2:18" ht="20.100000000000001" customHeight="1" x14ac:dyDescent="0.3">
      <c r="B29" s="27" t="s">
        <v>47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6"/>
    </row>
    <row r="30" spans="2:18" ht="20.100000000000001" customHeight="1" x14ac:dyDescent="0.3"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6"/>
    </row>
    <row r="31" spans="2:18" ht="20.100000000000001" customHeight="1" x14ac:dyDescent="0.3"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6"/>
    </row>
    <row r="32" spans="2:18" ht="20.100000000000001" customHeight="1" x14ac:dyDescent="0.3"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6"/>
    </row>
    <row r="33" spans="2:18" ht="20.100000000000001" customHeight="1" x14ac:dyDescent="0.3"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6"/>
    </row>
    <row r="34" spans="2:18" ht="20.100000000000001" customHeight="1" thickBot="1" x14ac:dyDescent="0.35">
      <c r="B34" s="28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30"/>
    </row>
  </sheetData>
  <mergeCells count="133">
    <mergeCell ref="B2:R4"/>
    <mergeCell ref="B5:E5"/>
    <mergeCell ref="F5:G5"/>
    <mergeCell ref="H5:H9"/>
    <mergeCell ref="I5:J5"/>
    <mergeCell ref="K5:L5"/>
    <mergeCell ref="P5:R5"/>
    <mergeCell ref="B6:G6"/>
    <mergeCell ref="I6:J6"/>
    <mergeCell ref="K6:M6"/>
    <mergeCell ref="I9:J9"/>
    <mergeCell ref="K9:M9"/>
    <mergeCell ref="N9:O9"/>
    <mergeCell ref="P9:R9"/>
    <mergeCell ref="B11:D11"/>
    <mergeCell ref="E11:R11"/>
    <mergeCell ref="N6:O6"/>
    <mergeCell ref="P6:Q6"/>
    <mergeCell ref="B7:G7"/>
    <mergeCell ref="I7:J7"/>
    <mergeCell ref="K7:R7"/>
    <mergeCell ref="B8:G9"/>
    <mergeCell ref="I8:J8"/>
    <mergeCell ref="K8:M8"/>
    <mergeCell ref="N8:O8"/>
    <mergeCell ref="P8:R8"/>
    <mergeCell ref="Q14:R14"/>
    <mergeCell ref="B15:D15"/>
    <mergeCell ref="E15:F15"/>
    <mergeCell ref="G15:H15"/>
    <mergeCell ref="I15:J15"/>
    <mergeCell ref="K15:M15"/>
    <mergeCell ref="N15:P15"/>
    <mergeCell ref="Q15:R15"/>
    <mergeCell ref="B13:D13"/>
    <mergeCell ref="E13:H13"/>
    <mergeCell ref="K13:N13"/>
    <mergeCell ref="B14:D14"/>
    <mergeCell ref="E14:F14"/>
    <mergeCell ref="G14:H14"/>
    <mergeCell ref="I14:J14"/>
    <mergeCell ref="K14:M14"/>
    <mergeCell ref="N14:P14"/>
    <mergeCell ref="Q16:R16"/>
    <mergeCell ref="B17:D17"/>
    <mergeCell ref="E17:F17"/>
    <mergeCell ref="G17:H17"/>
    <mergeCell ref="I17:J17"/>
    <mergeCell ref="K17:M17"/>
    <mergeCell ref="N17:P17"/>
    <mergeCell ref="Q17:R17"/>
    <mergeCell ref="B16:D16"/>
    <mergeCell ref="E16:F16"/>
    <mergeCell ref="G16:H16"/>
    <mergeCell ref="I16:J16"/>
    <mergeCell ref="K16:M16"/>
    <mergeCell ref="N16:P16"/>
    <mergeCell ref="Q18:R18"/>
    <mergeCell ref="B19:D19"/>
    <mergeCell ref="E19:F19"/>
    <mergeCell ref="G19:H19"/>
    <mergeCell ref="I19:J19"/>
    <mergeCell ref="K19:M19"/>
    <mergeCell ref="N19:P19"/>
    <mergeCell ref="Q19:R19"/>
    <mergeCell ref="B18:D18"/>
    <mergeCell ref="E18:F18"/>
    <mergeCell ref="G18:H18"/>
    <mergeCell ref="I18:J18"/>
    <mergeCell ref="K18:M18"/>
    <mergeCell ref="N18:P18"/>
    <mergeCell ref="Q20:R20"/>
    <mergeCell ref="B21:D21"/>
    <mergeCell ref="E21:F21"/>
    <mergeCell ref="G21:H21"/>
    <mergeCell ref="I21:J21"/>
    <mergeCell ref="K21:M21"/>
    <mergeCell ref="N21:P21"/>
    <mergeCell ref="Q21:R21"/>
    <mergeCell ref="B20:D20"/>
    <mergeCell ref="E20:F20"/>
    <mergeCell ref="G20:H20"/>
    <mergeCell ref="I20:J20"/>
    <mergeCell ref="K20:M20"/>
    <mergeCell ref="N20:P20"/>
    <mergeCell ref="Q22:R22"/>
    <mergeCell ref="B23:D23"/>
    <mergeCell ref="E23:F23"/>
    <mergeCell ref="G23:H23"/>
    <mergeCell ref="I23:J23"/>
    <mergeCell ref="K23:M23"/>
    <mergeCell ref="N23:P23"/>
    <mergeCell ref="Q23:R23"/>
    <mergeCell ref="B22:D22"/>
    <mergeCell ref="E22:F22"/>
    <mergeCell ref="G22:H22"/>
    <mergeCell ref="I22:J22"/>
    <mergeCell ref="K22:M22"/>
    <mergeCell ref="N22:P22"/>
    <mergeCell ref="Q24:R24"/>
    <mergeCell ref="B25:D25"/>
    <mergeCell ref="E25:F25"/>
    <mergeCell ref="G25:H25"/>
    <mergeCell ref="I25:J25"/>
    <mergeCell ref="K25:M25"/>
    <mergeCell ref="N25:P25"/>
    <mergeCell ref="Q25:R25"/>
    <mergeCell ref="B24:D24"/>
    <mergeCell ref="E24:F24"/>
    <mergeCell ref="G24:H24"/>
    <mergeCell ref="I24:J24"/>
    <mergeCell ref="K24:M24"/>
    <mergeCell ref="N24:P24"/>
    <mergeCell ref="B28:J28"/>
    <mergeCell ref="K28:M28"/>
    <mergeCell ref="N28:P28"/>
    <mergeCell ref="Q28:R28"/>
    <mergeCell ref="B29:R29"/>
    <mergeCell ref="B30:R34"/>
    <mergeCell ref="Q26:R26"/>
    <mergeCell ref="B27:D27"/>
    <mergeCell ref="E27:F27"/>
    <mergeCell ref="G27:H27"/>
    <mergeCell ref="I27:J27"/>
    <mergeCell ref="K27:M27"/>
    <mergeCell ref="N27:P27"/>
    <mergeCell ref="Q27:R27"/>
    <mergeCell ref="B26:D26"/>
    <mergeCell ref="E26:F26"/>
    <mergeCell ref="G26:H26"/>
    <mergeCell ref="I26:J26"/>
    <mergeCell ref="K26:M26"/>
    <mergeCell ref="N26:P26"/>
  </mergeCells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D12" sqref="D12"/>
    </sheetView>
  </sheetViews>
  <sheetFormatPr defaultRowHeight="16.5" x14ac:dyDescent="0.3"/>
  <cols>
    <col min="1" max="1" width="22.25" style="15" customWidth="1"/>
    <col min="2" max="2" width="9" style="15"/>
    <col min="3" max="3" width="9" style="17"/>
    <col min="4" max="4" width="14.25" style="19" customWidth="1"/>
    <col min="5" max="6" width="33.625" style="15" customWidth="1"/>
    <col min="7" max="16384" width="9" style="15"/>
  </cols>
  <sheetData>
    <row r="2" spans="1:6" x14ac:dyDescent="0.3">
      <c r="A2" s="12" t="s">
        <v>48</v>
      </c>
      <c r="B2" s="12" t="s">
        <v>49</v>
      </c>
      <c r="C2" s="13" t="s">
        <v>50</v>
      </c>
      <c r="D2" s="14" t="s">
        <v>51</v>
      </c>
      <c r="E2" s="12" t="s">
        <v>52</v>
      </c>
      <c r="F2" s="12"/>
    </row>
    <row r="3" spans="1:6" x14ac:dyDescent="0.3">
      <c r="A3" s="12" t="s">
        <v>53</v>
      </c>
      <c r="B3" s="12">
        <v>1</v>
      </c>
      <c r="C3" s="13">
        <v>462000</v>
      </c>
      <c r="D3" s="14">
        <f>B3*C3</f>
        <v>462000</v>
      </c>
      <c r="E3" s="12" t="s">
        <v>54</v>
      </c>
      <c r="F3" s="12" t="s">
        <v>55</v>
      </c>
    </row>
    <row r="4" spans="1:6" x14ac:dyDescent="0.3">
      <c r="A4" s="12" t="s">
        <v>56</v>
      </c>
      <c r="B4" s="12">
        <v>2</v>
      </c>
      <c r="C4" s="13">
        <v>9500</v>
      </c>
      <c r="D4" s="14">
        <f>B4*C4</f>
        <v>19000</v>
      </c>
      <c r="E4" s="12"/>
      <c r="F4" s="12" t="s">
        <v>55</v>
      </c>
    </row>
    <row r="5" spans="1:6" x14ac:dyDescent="0.3">
      <c r="A5" s="12" t="s">
        <v>57</v>
      </c>
      <c r="B5" s="12">
        <v>1</v>
      </c>
      <c r="C5" s="13">
        <v>3700</v>
      </c>
      <c r="D5" s="14">
        <f>B5*C5</f>
        <v>3700</v>
      </c>
      <c r="E5" s="12"/>
      <c r="F5" s="12" t="s">
        <v>55</v>
      </c>
    </row>
    <row r="6" spans="1:6" x14ac:dyDescent="0.3">
      <c r="A6" s="12" t="s">
        <v>58</v>
      </c>
      <c r="B6" s="12">
        <v>1</v>
      </c>
      <c r="C6" s="13">
        <v>374000</v>
      </c>
      <c r="D6" s="14">
        <f>B6*C6</f>
        <v>374000</v>
      </c>
      <c r="E6" s="12" t="s">
        <v>59</v>
      </c>
      <c r="F6" s="12" t="s">
        <v>55</v>
      </c>
    </row>
    <row r="7" spans="1:6" x14ac:dyDescent="0.3">
      <c r="A7" s="12" t="s">
        <v>60</v>
      </c>
      <c r="B7" s="12">
        <v>1</v>
      </c>
      <c r="C7" s="13">
        <v>12500</v>
      </c>
      <c r="D7" s="14">
        <f t="shared" ref="D7:D26" si="0">B7*C7</f>
        <v>12500</v>
      </c>
      <c r="E7" s="12"/>
      <c r="F7" s="12" t="s">
        <v>55</v>
      </c>
    </row>
    <row r="8" spans="1:6" x14ac:dyDescent="0.3">
      <c r="A8" s="12" t="s">
        <v>61</v>
      </c>
      <c r="B8" s="12">
        <v>1</v>
      </c>
      <c r="C8" s="13">
        <v>2500</v>
      </c>
      <c r="D8" s="14">
        <f t="shared" si="0"/>
        <v>2500</v>
      </c>
      <c r="E8" s="12" t="s">
        <v>62</v>
      </c>
      <c r="F8" s="12" t="s">
        <v>55</v>
      </c>
    </row>
    <row r="9" spans="1:6" x14ac:dyDescent="0.3">
      <c r="A9" s="12" t="s">
        <v>63</v>
      </c>
      <c r="B9" s="12">
        <v>1</v>
      </c>
      <c r="C9" s="13">
        <v>15400</v>
      </c>
      <c r="D9" s="14">
        <f t="shared" si="0"/>
        <v>15400</v>
      </c>
      <c r="E9" s="12"/>
      <c r="F9" s="12" t="s">
        <v>55</v>
      </c>
    </row>
    <row r="10" spans="1:6" x14ac:dyDescent="0.3">
      <c r="A10" s="12" t="s">
        <v>64</v>
      </c>
      <c r="B10" s="12">
        <v>1</v>
      </c>
      <c r="C10" s="13">
        <v>3600</v>
      </c>
      <c r="D10" s="14">
        <f t="shared" si="0"/>
        <v>3600</v>
      </c>
      <c r="E10" s="12"/>
      <c r="F10" s="12" t="s">
        <v>55</v>
      </c>
    </row>
    <row r="11" spans="1:6" x14ac:dyDescent="0.3">
      <c r="A11" s="12" t="s">
        <v>65</v>
      </c>
      <c r="B11" s="12">
        <v>1</v>
      </c>
      <c r="C11" s="13">
        <v>60000</v>
      </c>
      <c r="D11" s="14">
        <f t="shared" si="0"/>
        <v>60000</v>
      </c>
      <c r="E11" s="12"/>
      <c r="F11" s="12" t="s">
        <v>55</v>
      </c>
    </row>
    <row r="12" spans="1:6" x14ac:dyDescent="0.3">
      <c r="A12" s="12"/>
      <c r="B12" s="12"/>
      <c r="C12" s="13"/>
      <c r="D12" s="16">
        <f>SUM(D3:D11)</f>
        <v>952700</v>
      </c>
      <c r="E12" s="12" t="s">
        <v>84</v>
      </c>
      <c r="F12" s="12" t="s">
        <v>85</v>
      </c>
    </row>
    <row r="13" spans="1:6" x14ac:dyDescent="0.3">
      <c r="A13" s="12"/>
      <c r="B13" s="12"/>
      <c r="C13" s="13"/>
      <c r="D13" s="16"/>
      <c r="E13" s="12"/>
      <c r="F13" s="12"/>
    </row>
    <row r="14" spans="1:6" x14ac:dyDescent="0.3">
      <c r="A14" s="12" t="s">
        <v>66</v>
      </c>
      <c r="B14" s="12">
        <v>30</v>
      </c>
      <c r="C14" s="13">
        <v>12000</v>
      </c>
      <c r="D14" s="14">
        <f t="shared" si="0"/>
        <v>360000</v>
      </c>
      <c r="E14" s="12"/>
      <c r="F14" s="12" t="s">
        <v>67</v>
      </c>
    </row>
    <row r="15" spans="1:6" x14ac:dyDescent="0.3">
      <c r="A15" s="12" t="s">
        <v>68</v>
      </c>
      <c r="B15" s="12">
        <v>30</v>
      </c>
      <c r="C15" s="13">
        <v>18000</v>
      </c>
      <c r="D15" s="14">
        <f t="shared" si="0"/>
        <v>540000</v>
      </c>
      <c r="E15" s="12"/>
      <c r="F15" s="12" t="s">
        <v>67</v>
      </c>
    </row>
    <row r="16" spans="1:6" x14ac:dyDescent="0.3">
      <c r="A16" s="12" t="s">
        <v>69</v>
      </c>
      <c r="B16" s="12">
        <v>60</v>
      </c>
      <c r="C16" s="13">
        <v>4000</v>
      </c>
      <c r="D16" s="14">
        <f t="shared" si="0"/>
        <v>240000</v>
      </c>
      <c r="E16" s="12" t="s">
        <v>70</v>
      </c>
      <c r="F16" s="12" t="s">
        <v>67</v>
      </c>
    </row>
    <row r="17" spans="1:6" x14ac:dyDescent="0.3">
      <c r="A17" s="12" t="s">
        <v>71</v>
      </c>
      <c r="B17" s="12">
        <v>50</v>
      </c>
      <c r="C17" s="13">
        <v>1</v>
      </c>
      <c r="D17" s="14">
        <v>50000</v>
      </c>
      <c r="E17" s="12" t="s">
        <v>72</v>
      </c>
      <c r="F17" s="12" t="s">
        <v>67</v>
      </c>
    </row>
    <row r="18" spans="1:6" x14ac:dyDescent="0.3">
      <c r="A18" s="12" t="s">
        <v>73</v>
      </c>
      <c r="B18" s="12">
        <v>300</v>
      </c>
      <c r="C18" s="13">
        <v>1</v>
      </c>
      <c r="D18" s="14">
        <v>180000</v>
      </c>
      <c r="E18" s="12" t="s">
        <v>74</v>
      </c>
      <c r="F18" s="12" t="s">
        <v>67</v>
      </c>
    </row>
    <row r="19" spans="1:6" x14ac:dyDescent="0.3">
      <c r="A19" s="12" t="s">
        <v>75</v>
      </c>
      <c r="B19" s="12">
        <v>80</v>
      </c>
      <c r="C19" s="13">
        <v>1000</v>
      </c>
      <c r="D19" s="14">
        <f t="shared" si="0"/>
        <v>80000</v>
      </c>
      <c r="E19" s="12"/>
      <c r="F19" s="12"/>
    </row>
    <row r="20" spans="1:6" x14ac:dyDescent="0.3">
      <c r="A20" s="12" t="s">
        <v>76</v>
      </c>
      <c r="B20" s="12">
        <v>12</v>
      </c>
      <c r="C20" s="13">
        <v>1200</v>
      </c>
      <c r="D20" s="14">
        <f t="shared" si="0"/>
        <v>14400</v>
      </c>
      <c r="E20" s="12"/>
      <c r="F20" s="12"/>
    </row>
    <row r="21" spans="1:6" x14ac:dyDescent="0.3">
      <c r="A21" s="12" t="s">
        <v>77</v>
      </c>
      <c r="B21" s="12">
        <v>12</v>
      </c>
      <c r="C21" s="13">
        <v>1200</v>
      </c>
      <c r="D21" s="14">
        <f t="shared" si="0"/>
        <v>14400</v>
      </c>
      <c r="E21" s="12"/>
      <c r="F21" s="12"/>
    </row>
    <row r="22" spans="1:6" x14ac:dyDescent="0.3">
      <c r="A22" s="12" t="s">
        <v>78</v>
      </c>
      <c r="B22" s="12">
        <v>1</v>
      </c>
      <c r="C22" s="13">
        <v>32000</v>
      </c>
      <c r="D22" s="14">
        <f t="shared" si="0"/>
        <v>32000</v>
      </c>
      <c r="E22" s="12" t="s">
        <v>79</v>
      </c>
      <c r="F22" s="12"/>
    </row>
    <row r="23" spans="1:6" x14ac:dyDescent="0.3">
      <c r="A23" s="12" t="s">
        <v>80</v>
      </c>
      <c r="B23" s="12">
        <v>1</v>
      </c>
      <c r="C23" s="13">
        <v>10000</v>
      </c>
      <c r="D23" s="14">
        <f t="shared" si="0"/>
        <v>10000</v>
      </c>
      <c r="E23" s="12"/>
      <c r="F23" s="12"/>
    </row>
    <row r="24" spans="1:6" x14ac:dyDescent="0.3">
      <c r="A24" s="12" t="s">
        <v>81</v>
      </c>
      <c r="B24" s="12">
        <v>1</v>
      </c>
      <c r="C24" s="13">
        <v>20000</v>
      </c>
      <c r="D24" s="14">
        <f t="shared" si="0"/>
        <v>20000</v>
      </c>
      <c r="E24" s="12"/>
      <c r="F24" s="12"/>
    </row>
    <row r="25" spans="1:6" x14ac:dyDescent="0.3">
      <c r="A25" s="12" t="s">
        <v>82</v>
      </c>
      <c r="B25" s="12">
        <v>1</v>
      </c>
      <c r="C25" s="13">
        <v>15000</v>
      </c>
      <c r="D25" s="14">
        <f t="shared" si="0"/>
        <v>15000</v>
      </c>
      <c r="E25" s="12"/>
      <c r="F25" s="12"/>
    </row>
    <row r="26" spans="1:6" x14ac:dyDescent="0.3">
      <c r="A26" s="12" t="s">
        <v>83</v>
      </c>
      <c r="B26" s="12">
        <v>1</v>
      </c>
      <c r="C26" s="13">
        <v>10000</v>
      </c>
      <c r="D26" s="14">
        <f t="shared" si="0"/>
        <v>10000</v>
      </c>
      <c r="E26" s="12"/>
      <c r="F26" s="12"/>
    </row>
    <row r="27" spans="1:6" x14ac:dyDescent="0.3">
      <c r="D27" s="18">
        <f>SUM(D14:D26)</f>
        <v>1565800</v>
      </c>
    </row>
    <row r="29" spans="1:6" x14ac:dyDescent="0.3">
      <c r="D29" s="18">
        <f>D12+D27</f>
        <v>2518500</v>
      </c>
    </row>
  </sheetData>
  <phoneticPr fontId="1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6.5" x14ac:dyDescent="0.3"/>
  <cols>
    <col min="1" max="16384" width="9" style="15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모야모견적</vt:lpstr>
      <vt:lpstr>모야모자재</vt:lpstr>
      <vt:lpstr>한솔공구팜입금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dslee</dc:creator>
  <cp:lastModifiedBy>dslee</cp:lastModifiedBy>
  <cp:lastPrinted>2021-06-01T00:29:33Z</cp:lastPrinted>
  <dcterms:created xsi:type="dcterms:W3CDTF">2021-06-01T00:12:20Z</dcterms:created>
  <dcterms:modified xsi:type="dcterms:W3CDTF">2021-06-01T00:42:11Z</dcterms:modified>
</cp:coreProperties>
</file>