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자료\Crypto\"/>
    </mc:Choice>
  </mc:AlternateContent>
  <bookViews>
    <workbookView xWindow="0" yWindow="0" windowWidth="38400" windowHeight="18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18" i="1"/>
  <c r="B18" i="1"/>
  <c r="M3" i="1"/>
  <c r="J3" i="1"/>
  <c r="G3" i="1"/>
  <c r="N20" i="1"/>
  <c r="M20" i="1"/>
  <c r="K20" i="1"/>
  <c r="J20" i="1" s="1"/>
  <c r="N3" i="1"/>
  <c r="K3" i="1"/>
  <c r="G20" i="1"/>
  <c r="H20" i="1"/>
  <c r="H3" i="1"/>
  <c r="H11" i="1"/>
  <c r="N12" i="1"/>
  <c r="N13" i="1" s="1"/>
  <c r="N14" i="1" s="1"/>
  <c r="N15" i="1" s="1"/>
  <c r="N16" i="1" s="1"/>
  <c r="N17" i="1" s="1"/>
  <c r="N18" i="1" s="1"/>
  <c r="N19" i="1" s="1"/>
  <c r="K12" i="1"/>
  <c r="K13" i="1" s="1"/>
  <c r="K14" i="1" s="1"/>
  <c r="K15" i="1" s="1"/>
  <c r="K16" i="1" s="1"/>
  <c r="K17" i="1" s="1"/>
  <c r="K18" i="1" s="1"/>
  <c r="K19" i="1" s="1"/>
  <c r="H12" i="1"/>
  <c r="H13" i="1" s="1"/>
  <c r="H14" i="1" s="1"/>
  <c r="H15" i="1" s="1"/>
  <c r="H16" i="1" s="1"/>
  <c r="H17" i="1" s="1"/>
  <c r="H18" i="1" s="1"/>
  <c r="H19" i="1" s="1"/>
  <c r="G12" i="1"/>
  <c r="G13" i="1" s="1"/>
  <c r="G14" i="1" s="1"/>
  <c r="G15" i="1" s="1"/>
  <c r="G16" i="1" s="1"/>
  <c r="G17" i="1" s="1"/>
  <c r="G18" i="1" s="1"/>
  <c r="G19" i="1" s="1"/>
  <c r="J12" i="1" s="1"/>
  <c r="J13" i="1" s="1"/>
  <c r="J14" i="1" s="1"/>
  <c r="J15" i="1" s="1"/>
  <c r="J16" i="1" s="1"/>
  <c r="J17" i="1" s="1"/>
  <c r="J18" i="1" s="1"/>
  <c r="J19" i="1" s="1"/>
  <c r="M12" i="1" s="1"/>
  <c r="M13" i="1" s="1"/>
  <c r="M14" i="1" s="1"/>
  <c r="M15" i="1" s="1"/>
  <c r="M16" i="1" s="1"/>
  <c r="M17" i="1" s="1"/>
  <c r="M18" i="1" s="1"/>
  <c r="M19" i="1" s="1"/>
  <c r="N10" i="1"/>
  <c r="N9" i="1" s="1"/>
  <c r="N8" i="1" s="1"/>
  <c r="N7" i="1" s="1"/>
  <c r="N6" i="1" s="1"/>
  <c r="N5" i="1" s="1"/>
  <c r="N4" i="1" s="1"/>
  <c r="K10" i="1"/>
  <c r="K9" i="1" s="1"/>
  <c r="K8" i="1" s="1"/>
  <c r="K7" i="1" s="1"/>
  <c r="K6" i="1" s="1"/>
  <c r="K5" i="1" s="1"/>
  <c r="K4" i="1" s="1"/>
  <c r="H10" i="1"/>
  <c r="H9" i="1" s="1"/>
  <c r="H8" i="1" s="1"/>
  <c r="H7" i="1" s="1"/>
  <c r="H6" i="1" s="1"/>
  <c r="H5" i="1" s="1"/>
  <c r="H4" i="1" s="1"/>
  <c r="G10" i="1"/>
  <c r="G9" i="1" s="1"/>
  <c r="G8" i="1" s="1"/>
  <c r="G7" i="1" s="1"/>
  <c r="G6" i="1" s="1"/>
  <c r="G5" i="1" s="1"/>
  <c r="G4" i="1" s="1"/>
  <c r="J10" i="1" s="1"/>
  <c r="J9" i="1" s="1"/>
  <c r="J8" i="1" s="1"/>
  <c r="J7" i="1" s="1"/>
  <c r="J6" i="1" s="1"/>
  <c r="J5" i="1" s="1"/>
  <c r="J4" i="1" s="1"/>
  <c r="M10" i="1" s="1"/>
  <c r="M9" i="1" s="1"/>
  <c r="M8" i="1" s="1"/>
  <c r="M7" i="1" s="1"/>
  <c r="M6" i="1" s="1"/>
  <c r="M5" i="1" s="1"/>
  <c r="M4" i="1" s="1"/>
</calcChain>
</file>

<file path=xl/sharedStrings.xml><?xml version="1.0" encoding="utf-8"?>
<sst xmlns="http://schemas.openxmlformats.org/spreadsheetml/2006/main" count="39" uniqueCount="27">
  <si>
    <t>Grid 세트 갯수</t>
    <phoneticPr fontId="1" type="noConversion"/>
  </si>
  <si>
    <t>Grid 간격</t>
    <phoneticPr fontId="1" type="noConversion"/>
  </si>
  <si>
    <t>Grid 갯수</t>
    <phoneticPr fontId="1" type="noConversion"/>
  </si>
  <si>
    <t>Grid 첫 진입 수량</t>
    <phoneticPr fontId="1" type="noConversion"/>
  </si>
  <si>
    <t>Grid  진입 수량 증가 배수</t>
    <phoneticPr fontId="1" type="noConversion"/>
  </si>
  <si>
    <t>Grid 세트 간 간격</t>
    <phoneticPr fontId="1" type="noConversion"/>
  </si>
  <si>
    <t>상승</t>
    <phoneticPr fontId="1" type="noConversion"/>
  </si>
  <si>
    <t>하락</t>
    <phoneticPr fontId="1" type="noConversion"/>
  </si>
  <si>
    <t>틱 단위</t>
    <phoneticPr fontId="1" type="noConversion"/>
  </si>
  <si>
    <t>초기자본금</t>
    <phoneticPr fontId="1" type="noConversion"/>
  </si>
  <si>
    <t>Bid</t>
    <phoneticPr fontId="1" type="noConversion"/>
  </si>
  <si>
    <t>Ask</t>
    <phoneticPr fontId="1" type="noConversion"/>
  </si>
  <si>
    <t>현재가</t>
    <phoneticPr fontId="1" type="noConversion"/>
  </si>
  <si>
    <t>No</t>
    <phoneticPr fontId="1" type="noConversion"/>
  </si>
  <si>
    <t>진입가</t>
    <phoneticPr fontId="1" type="noConversion"/>
  </si>
  <si>
    <t>수량</t>
    <phoneticPr fontId="1" type="noConversion"/>
  </si>
  <si>
    <t>Cascade1</t>
    <phoneticPr fontId="1" type="noConversion"/>
  </si>
  <si>
    <t>Cascade2</t>
  </si>
  <si>
    <t>Cascade3</t>
  </si>
  <si>
    <t>초기진입</t>
    <phoneticPr fontId="1" type="noConversion"/>
  </si>
  <si>
    <t>초기 진입 수량</t>
    <phoneticPr fontId="1" type="noConversion"/>
  </si>
  <si>
    <t>초기 진입 가격</t>
    <phoneticPr fontId="1" type="noConversion"/>
  </si>
  <si>
    <t>즉시(Bid)</t>
    <phoneticPr fontId="1" type="noConversion"/>
  </si>
  <si>
    <t>Cascade 포지션</t>
    <phoneticPr fontId="1" type="noConversion"/>
  </si>
  <si>
    <t>평균</t>
    <phoneticPr fontId="1" type="noConversion"/>
  </si>
  <si>
    <t>합</t>
    <phoneticPr fontId="1" type="noConversion"/>
  </si>
  <si>
    <t>초기진입 포지션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</si>
</sst>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_ "/>
    <numFmt numFmtId="177" formatCode="#,##0.0_ "/>
    <numFmt numFmtId="178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G36" sqref="G36"/>
    </sheetView>
  </sheetViews>
  <sheetFormatPr defaultRowHeight="16.5" x14ac:dyDescent="0.3"/>
  <cols>
    <col min="1" max="1" width="24.75" bestFit="1" customWidth="1"/>
    <col min="4" max="4" width="3.25" customWidth="1"/>
    <col min="5" max="5" width="9" bestFit="1" customWidth="1"/>
    <col min="6" max="6" width="4.375" bestFit="1" customWidth="1"/>
    <col min="7" max="7" width="8.875" bestFit="1" customWidth="1"/>
    <col min="8" max="8" width="7.5" bestFit="1" customWidth="1"/>
    <col min="9" max="9" width="4.375" bestFit="1" customWidth="1"/>
    <col min="10" max="10" width="9" bestFit="1" customWidth="1"/>
    <col min="11" max="11" width="6.5" bestFit="1" customWidth="1"/>
    <col min="12" max="12" width="4.375" bestFit="1" customWidth="1"/>
    <col min="13" max="13" width="9" bestFit="1" customWidth="1"/>
    <col min="14" max="14" width="6.5" bestFit="1" customWidth="1"/>
  </cols>
  <sheetData>
    <row r="1" spans="1:14" x14ac:dyDescent="0.3">
      <c r="A1" s="2" t="s">
        <v>21</v>
      </c>
      <c r="B1" s="2" t="s">
        <v>22</v>
      </c>
      <c r="E1" s="8"/>
      <c r="F1" s="7" t="s">
        <v>16</v>
      </c>
      <c r="G1" s="7"/>
      <c r="H1" s="7"/>
      <c r="I1" s="7" t="s">
        <v>17</v>
      </c>
      <c r="J1" s="7"/>
      <c r="K1" s="7"/>
      <c r="L1" s="7" t="s">
        <v>18</v>
      </c>
      <c r="M1" s="7"/>
      <c r="N1" s="7"/>
    </row>
    <row r="2" spans="1:14" x14ac:dyDescent="0.3">
      <c r="A2" s="2" t="s">
        <v>20</v>
      </c>
      <c r="B2" s="4">
        <v>10</v>
      </c>
      <c r="E2" s="8"/>
      <c r="F2" s="3" t="s">
        <v>13</v>
      </c>
      <c r="G2" s="3" t="s">
        <v>14</v>
      </c>
      <c r="H2" s="3" t="s">
        <v>15</v>
      </c>
      <c r="I2" s="3" t="s">
        <v>13</v>
      </c>
      <c r="J2" s="3" t="s">
        <v>14</v>
      </c>
      <c r="K2" s="3" t="s">
        <v>15</v>
      </c>
      <c r="L2" s="3" t="s">
        <v>13</v>
      </c>
      <c r="M2" s="3" t="s">
        <v>14</v>
      </c>
      <c r="N2" s="3" t="s">
        <v>15</v>
      </c>
    </row>
    <row r="3" spans="1:14" x14ac:dyDescent="0.3">
      <c r="E3" s="9" t="s">
        <v>6</v>
      </c>
      <c r="F3" s="16" t="s">
        <v>25</v>
      </c>
      <c r="G3" s="17">
        <f>SUMPRODUCT(G4:G10,H4:H10)/H3</f>
        <v>4099.6666666666652</v>
      </c>
      <c r="H3" s="18">
        <f>SUM(H4:H10)</f>
        <v>0.33600000000000008</v>
      </c>
      <c r="I3" s="16" t="s">
        <v>24</v>
      </c>
      <c r="J3" s="17">
        <f>SUMPRODUCT(J4:J10,K4:K10)/K3</f>
        <v>4249.6666666666652</v>
      </c>
      <c r="K3" s="18">
        <f>SUM(K4:K10)</f>
        <v>0.33600000000000008</v>
      </c>
      <c r="L3" s="16" t="s">
        <v>24</v>
      </c>
      <c r="M3" s="17">
        <f>SUMPRODUCT(M4:M10,N4:N10)/N3</f>
        <v>4399.6666666666661</v>
      </c>
      <c r="N3" s="18">
        <f>SUM(N4:N10)</f>
        <v>0.33600000000000008</v>
      </c>
    </row>
    <row r="4" spans="1:14" x14ac:dyDescent="0.3">
      <c r="A4" s="2"/>
      <c r="B4" s="3" t="s">
        <v>6</v>
      </c>
      <c r="C4" s="3" t="s">
        <v>7</v>
      </c>
      <c r="E4" s="9"/>
      <c r="F4" s="2">
        <v>7</v>
      </c>
      <c r="G4" s="5">
        <f>G5+$B$6*$B$12</f>
        <v>4130.5</v>
      </c>
      <c r="H4" s="4">
        <f>ROUNDUP(H5*$B$9,3)</f>
        <v>0.12</v>
      </c>
      <c r="I4" s="2">
        <v>7</v>
      </c>
      <c r="J4" s="5">
        <f>J5+$B$6*$B$12</f>
        <v>4280.5</v>
      </c>
      <c r="K4" s="4">
        <f>ROUNDUP(K5*$B$9,3)</f>
        <v>0.12</v>
      </c>
      <c r="L4" s="2">
        <v>7</v>
      </c>
      <c r="M4" s="5">
        <f>M5+$B$6*$B$12</f>
        <v>4430.5</v>
      </c>
      <c r="N4" s="4">
        <f>ROUNDUP(N5*$B$9,3)</f>
        <v>0.12</v>
      </c>
    </row>
    <row r="5" spans="1:14" x14ac:dyDescent="0.3">
      <c r="A5" s="2" t="s">
        <v>0</v>
      </c>
      <c r="B5" s="2">
        <v>3</v>
      </c>
      <c r="C5" s="2">
        <v>3</v>
      </c>
      <c r="E5" s="9"/>
      <c r="F5" s="2">
        <v>6</v>
      </c>
      <c r="G5" s="5">
        <f>G6+$B$6*$B$12</f>
        <v>4110.5</v>
      </c>
      <c r="H5" s="4">
        <f>ROUNDUP(H6*$B$9,3)</f>
        <v>0.08</v>
      </c>
      <c r="I5" s="2">
        <v>6</v>
      </c>
      <c r="J5" s="5">
        <f>J6+$B$6*$B$12</f>
        <v>4260.5</v>
      </c>
      <c r="K5" s="4">
        <f>ROUNDUP(K6*$B$9,3)</f>
        <v>0.08</v>
      </c>
      <c r="L5" s="2">
        <v>6</v>
      </c>
      <c r="M5" s="5">
        <f>M6+$B$6*$B$12</f>
        <v>4410.5</v>
      </c>
      <c r="N5" s="4">
        <f>ROUNDUP(N6*$B$9,3)</f>
        <v>0.08</v>
      </c>
    </row>
    <row r="6" spans="1:14" x14ac:dyDescent="0.3">
      <c r="A6" s="2" t="s">
        <v>1</v>
      </c>
      <c r="B6" s="2">
        <v>200</v>
      </c>
      <c r="C6" s="2">
        <v>300</v>
      </c>
      <c r="E6" s="9"/>
      <c r="F6" s="2">
        <v>5</v>
      </c>
      <c r="G6" s="5">
        <f>G7+$B$6*$B$12</f>
        <v>4090.5</v>
      </c>
      <c r="H6" s="4">
        <f>ROUNDUP(H7*$B$9,3)</f>
        <v>5.2999999999999999E-2</v>
      </c>
      <c r="I6" s="2">
        <v>5</v>
      </c>
      <c r="J6" s="5">
        <f>J7+$B$6*$B$12</f>
        <v>4240.5</v>
      </c>
      <c r="K6" s="4">
        <f>ROUNDUP(K7*$B$9,3)</f>
        <v>5.2999999999999999E-2</v>
      </c>
      <c r="L6" s="2">
        <v>5</v>
      </c>
      <c r="M6" s="5">
        <f>M7+$B$6*$B$12</f>
        <v>4390.5</v>
      </c>
      <c r="N6" s="4">
        <f>ROUNDUP(N7*$B$9,3)</f>
        <v>5.2999999999999999E-2</v>
      </c>
    </row>
    <row r="7" spans="1:14" x14ac:dyDescent="0.3">
      <c r="A7" s="2" t="s">
        <v>2</v>
      </c>
      <c r="B7" s="2">
        <v>7</v>
      </c>
      <c r="C7" s="2">
        <v>7</v>
      </c>
      <c r="E7" s="9"/>
      <c r="F7" s="2">
        <v>4</v>
      </c>
      <c r="G7" s="5">
        <f>G8+$B$6*$B$12</f>
        <v>4070.5</v>
      </c>
      <c r="H7" s="4">
        <f>ROUNDUP(H8*$B$9,3)</f>
        <v>3.5000000000000003E-2</v>
      </c>
      <c r="I7" s="2">
        <v>4</v>
      </c>
      <c r="J7" s="5">
        <f>J8+$B$6*$B$12</f>
        <v>4220.5</v>
      </c>
      <c r="K7" s="4">
        <f>ROUNDUP(K8*$B$9,3)</f>
        <v>3.5000000000000003E-2</v>
      </c>
      <c r="L7" s="2">
        <v>4</v>
      </c>
      <c r="M7" s="5">
        <f>M8+$B$6*$B$12</f>
        <v>4370.5</v>
      </c>
      <c r="N7" s="4">
        <f>ROUNDUP(N8*$B$9,3)</f>
        <v>3.5000000000000003E-2</v>
      </c>
    </row>
    <row r="8" spans="1:14" x14ac:dyDescent="0.3">
      <c r="A8" s="2" t="s">
        <v>3</v>
      </c>
      <c r="B8" s="4">
        <v>0.01</v>
      </c>
      <c r="C8" s="4">
        <v>0.02</v>
      </c>
      <c r="E8" s="9"/>
      <c r="F8" s="2">
        <v>3</v>
      </c>
      <c r="G8" s="5">
        <f>G9+$B$6*$B$12</f>
        <v>4050.5</v>
      </c>
      <c r="H8" s="4">
        <f>ROUNDUP(H9*$B$9,3)</f>
        <v>2.3E-2</v>
      </c>
      <c r="I8" s="2">
        <v>3</v>
      </c>
      <c r="J8" s="5">
        <f>J9+$B$6*$B$12</f>
        <v>4200.5</v>
      </c>
      <c r="K8" s="4">
        <f>ROUNDUP(K9*$B$9,3)</f>
        <v>2.3E-2</v>
      </c>
      <c r="L8" s="2">
        <v>3</v>
      </c>
      <c r="M8" s="5">
        <f>M9+$B$6*$B$12</f>
        <v>4350.5</v>
      </c>
      <c r="N8" s="4">
        <f>ROUNDUP(N9*$B$9,3)</f>
        <v>2.3E-2</v>
      </c>
    </row>
    <row r="9" spans="1:14" x14ac:dyDescent="0.3">
      <c r="A9" s="2" t="s">
        <v>4</v>
      </c>
      <c r="B9" s="2">
        <v>1.5</v>
      </c>
      <c r="C9" s="2">
        <v>1.7</v>
      </c>
      <c r="E9" s="9"/>
      <c r="F9" s="2">
        <v>2</v>
      </c>
      <c r="G9" s="5">
        <f>G10+$B$6*$B$12</f>
        <v>4030.5</v>
      </c>
      <c r="H9" s="4">
        <f>ROUNDUP(H10*$B$9,3)</f>
        <v>1.4999999999999999E-2</v>
      </c>
      <c r="I9" s="2">
        <v>2</v>
      </c>
      <c r="J9" s="5">
        <f>J10+$B$6*$B$12</f>
        <v>4180.5</v>
      </c>
      <c r="K9" s="4">
        <f>ROUNDUP(K10*$B$9,3)</f>
        <v>1.4999999999999999E-2</v>
      </c>
      <c r="L9" s="2">
        <v>2</v>
      </c>
      <c r="M9" s="5">
        <f>M10+$B$6*$B$12</f>
        <v>4330.5</v>
      </c>
      <c r="N9" s="4">
        <f>ROUNDUP(N10*$B$9,3)</f>
        <v>1.4999999999999999E-2</v>
      </c>
    </row>
    <row r="10" spans="1:14" x14ac:dyDescent="0.3">
      <c r="A10" s="2" t="s">
        <v>5</v>
      </c>
      <c r="B10" s="2">
        <v>300</v>
      </c>
      <c r="C10" s="2">
        <v>400</v>
      </c>
      <c r="E10" s="9"/>
      <c r="F10" s="2">
        <v>1</v>
      </c>
      <c r="G10" s="5">
        <f>G11+$B$6*$B$12</f>
        <v>4010.5</v>
      </c>
      <c r="H10" s="4">
        <f>$B$8</f>
        <v>0.01</v>
      </c>
      <c r="I10" s="2">
        <v>1</v>
      </c>
      <c r="J10" s="5">
        <f>G4+$B$12*$B$10</f>
        <v>4160.5</v>
      </c>
      <c r="K10" s="4">
        <f>$B$8</f>
        <v>0.01</v>
      </c>
      <c r="L10" s="2">
        <v>1</v>
      </c>
      <c r="M10" s="5">
        <f>J4+$B$12*$B$10</f>
        <v>4310.5</v>
      </c>
      <c r="N10" s="4">
        <f>$B$8</f>
        <v>0.01</v>
      </c>
    </row>
    <row r="11" spans="1:14" x14ac:dyDescent="0.3">
      <c r="A11" s="8"/>
      <c r="B11" s="8"/>
      <c r="C11" s="8"/>
      <c r="E11" s="23" t="s">
        <v>19</v>
      </c>
      <c r="F11" s="13"/>
      <c r="G11" s="14">
        <v>3990.5</v>
      </c>
      <c r="H11" s="15">
        <f>B2</f>
        <v>10</v>
      </c>
      <c r="I11" s="13"/>
      <c r="J11" s="14"/>
      <c r="K11" s="15"/>
      <c r="L11" s="13"/>
      <c r="M11" s="14"/>
      <c r="N11" s="15"/>
    </row>
    <row r="12" spans="1:14" x14ac:dyDescent="0.3">
      <c r="A12" s="2" t="s">
        <v>8</v>
      </c>
      <c r="B12" s="5">
        <v>0.1</v>
      </c>
      <c r="C12" s="2"/>
      <c r="E12" s="9" t="s">
        <v>7</v>
      </c>
      <c r="F12" s="2">
        <v>1</v>
      </c>
      <c r="G12" s="5">
        <f>G11-$B$12*$C$6</f>
        <v>3960.5</v>
      </c>
      <c r="H12" s="4">
        <f>$C$8</f>
        <v>0.02</v>
      </c>
      <c r="I12" s="2">
        <v>1</v>
      </c>
      <c r="J12" s="5">
        <f>G19-$B$12*$C$10</f>
        <v>3710.5</v>
      </c>
      <c r="K12" s="4">
        <f>$C$8</f>
        <v>0.02</v>
      </c>
      <c r="L12" s="2">
        <v>1</v>
      </c>
      <c r="M12" s="5">
        <f>J19-$B$12*$C$10</f>
        <v>3460.5</v>
      </c>
      <c r="N12" s="4">
        <f>$C$8</f>
        <v>0.02</v>
      </c>
    </row>
    <row r="13" spans="1:14" x14ac:dyDescent="0.3">
      <c r="A13" s="2" t="s">
        <v>9</v>
      </c>
      <c r="B13" s="6">
        <v>100000</v>
      </c>
      <c r="C13" s="2"/>
      <c r="E13" s="9"/>
      <c r="F13" s="2">
        <v>2</v>
      </c>
      <c r="G13" s="5">
        <f>G12-$B$12*$C$6</f>
        <v>3930.5</v>
      </c>
      <c r="H13" s="4">
        <f>ROUNDUP(H12*$C$9,3)</f>
        <v>3.4000000000000002E-2</v>
      </c>
      <c r="I13" s="2">
        <v>2</v>
      </c>
      <c r="J13" s="5">
        <f>J12-$B$12*$C$6</f>
        <v>3680.5</v>
      </c>
      <c r="K13" s="4">
        <f>ROUNDUP(K12*$C$9,3)</f>
        <v>3.4000000000000002E-2</v>
      </c>
      <c r="L13" s="2">
        <v>2</v>
      </c>
      <c r="M13" s="5">
        <f>M12-$B$12*$C$6</f>
        <v>3430.5</v>
      </c>
      <c r="N13" s="4">
        <f>ROUNDUP(N12*$C$9,3)</f>
        <v>3.4000000000000002E-2</v>
      </c>
    </row>
    <row r="14" spans="1:14" x14ac:dyDescent="0.3">
      <c r="A14" s="2" t="s">
        <v>10</v>
      </c>
      <c r="B14" s="5">
        <v>3990.5</v>
      </c>
      <c r="C14" s="2"/>
      <c r="E14" s="9"/>
      <c r="F14" s="2">
        <v>3</v>
      </c>
      <c r="G14" s="5">
        <f>G13-$B$12*$C$6</f>
        <v>3900.5</v>
      </c>
      <c r="H14" s="4">
        <f>ROUNDUP(H13*$C$9,3)</f>
        <v>5.8000000000000003E-2</v>
      </c>
      <c r="I14" s="2">
        <v>3</v>
      </c>
      <c r="J14" s="5">
        <f>J13-$B$12*$C$6</f>
        <v>3650.5</v>
      </c>
      <c r="K14" s="4">
        <f>ROUNDUP(K13*$C$9,3)</f>
        <v>5.8000000000000003E-2</v>
      </c>
      <c r="L14" s="2">
        <v>3</v>
      </c>
      <c r="M14" s="5">
        <f>M13-$B$12*$C$6</f>
        <v>3400.5</v>
      </c>
      <c r="N14" s="4">
        <f>ROUNDUP(N13*$C$9,3)</f>
        <v>5.8000000000000003E-2</v>
      </c>
    </row>
    <row r="15" spans="1:14" x14ac:dyDescent="0.3">
      <c r="A15" s="2" t="s">
        <v>11</v>
      </c>
      <c r="B15" s="5">
        <v>3989.2</v>
      </c>
      <c r="C15" s="2"/>
      <c r="E15" s="9"/>
      <c r="F15" s="2">
        <v>4</v>
      </c>
      <c r="G15" s="5">
        <f>G14-$B$12*$C$6</f>
        <v>3870.5</v>
      </c>
      <c r="H15" s="4">
        <f>ROUNDUP(H14*$C$9,3)</f>
        <v>9.9000000000000005E-2</v>
      </c>
      <c r="I15" s="2">
        <v>4</v>
      </c>
      <c r="J15" s="5">
        <f>J14-$B$12*$C$6</f>
        <v>3620.5</v>
      </c>
      <c r="K15" s="4">
        <f>ROUNDUP(K14*$C$9,3)</f>
        <v>9.9000000000000005E-2</v>
      </c>
      <c r="L15" s="2">
        <v>4</v>
      </c>
      <c r="M15" s="5">
        <f>M14-$B$12*$C$6</f>
        <v>3370.5</v>
      </c>
      <c r="N15" s="4">
        <f>ROUNDUP(N14*$C$9,3)</f>
        <v>9.9000000000000005E-2</v>
      </c>
    </row>
    <row r="16" spans="1:14" x14ac:dyDescent="0.3">
      <c r="A16" s="2" t="s">
        <v>12</v>
      </c>
      <c r="B16" s="5">
        <v>3990.4</v>
      </c>
      <c r="C16" s="2"/>
      <c r="E16" s="9"/>
      <c r="F16" s="2">
        <v>5</v>
      </c>
      <c r="G16" s="5">
        <f>G15-$B$12*$C$6</f>
        <v>3840.5</v>
      </c>
      <c r="H16" s="4">
        <f>ROUNDUP(H15*$C$9,3)</f>
        <v>0.16900000000000001</v>
      </c>
      <c r="I16" s="2">
        <v>5</v>
      </c>
      <c r="J16" s="5">
        <f>J15-$B$12*$C$6</f>
        <v>3590.5</v>
      </c>
      <c r="K16" s="4">
        <f>ROUNDUP(K15*$C$9,3)</f>
        <v>0.16900000000000001</v>
      </c>
      <c r="L16" s="2">
        <v>5</v>
      </c>
      <c r="M16" s="5">
        <f>M15-$B$12*$C$6</f>
        <v>3340.5</v>
      </c>
      <c r="N16" s="4">
        <f>ROUNDUP(N15*$C$9,3)</f>
        <v>0.16900000000000001</v>
      </c>
    </row>
    <row r="17" spans="1:14" x14ac:dyDescent="0.3">
      <c r="E17" s="9"/>
      <c r="F17" s="2">
        <v>6</v>
      </c>
      <c r="G17" s="5">
        <f>G16-$B$12*$C$6</f>
        <v>3810.5</v>
      </c>
      <c r="H17" s="4">
        <f>ROUNDUP(H16*$C$9,3)</f>
        <v>0.28799999999999998</v>
      </c>
      <c r="I17" s="2">
        <v>6</v>
      </c>
      <c r="J17" s="5">
        <f>J16-$B$12*$C$6</f>
        <v>3560.5</v>
      </c>
      <c r="K17" s="4">
        <f>ROUNDUP(K16*$C$9,3)</f>
        <v>0.28799999999999998</v>
      </c>
      <c r="L17" s="2">
        <v>6</v>
      </c>
      <c r="M17" s="5">
        <f>M16-$B$12*$C$6</f>
        <v>3310.5</v>
      </c>
      <c r="N17" s="4">
        <f>ROUNDUP(N16*$C$9,3)</f>
        <v>0.28799999999999998</v>
      </c>
    </row>
    <row r="18" spans="1:14" x14ac:dyDescent="0.3">
      <c r="A18" s="22" t="s">
        <v>26</v>
      </c>
      <c r="B18" s="11">
        <f>G11</f>
        <v>3990.5</v>
      </c>
      <c r="C18" s="12">
        <f>H11</f>
        <v>10</v>
      </c>
      <c r="E18" s="9"/>
      <c r="F18" s="2">
        <v>7</v>
      </c>
      <c r="G18" s="5">
        <f>G17-$B$12*$C$6</f>
        <v>3780.5</v>
      </c>
      <c r="H18" s="4">
        <f>ROUNDUP(H17*$C$9,3)</f>
        <v>0.49</v>
      </c>
      <c r="I18" s="2">
        <v>7</v>
      </c>
      <c r="J18" s="5">
        <f>J17-$B$12*$C$6</f>
        <v>3530.5</v>
      </c>
      <c r="K18" s="4">
        <f>ROUNDUP(K17*$C$9,3)</f>
        <v>0.49</v>
      </c>
      <c r="L18" s="2">
        <v>7</v>
      </c>
      <c r="M18" s="5">
        <f>M17-$B$12*$C$6</f>
        <v>3280.5</v>
      </c>
      <c r="N18" s="4">
        <f>ROUNDUP(N17*$C$9,3)</f>
        <v>0.49</v>
      </c>
    </row>
    <row r="19" spans="1:14" x14ac:dyDescent="0.3">
      <c r="A19" s="22" t="s">
        <v>23</v>
      </c>
      <c r="B19" s="11">
        <f>(G20*H20+J20*K20+M20*N20+G3*H3+J3*K3+M3*N3)/SUM(H3,K3,N3,H20,K20,N20)</f>
        <v>3642.2318435754187</v>
      </c>
      <c r="C19" s="12">
        <f>SUM(H3,K3,N3,H20,K20,N20)</f>
        <v>6.9809999999999999</v>
      </c>
      <c r="E19" s="9"/>
      <c r="F19" s="2">
        <v>8</v>
      </c>
      <c r="G19" s="5">
        <f>G18-$B$12*$C$6</f>
        <v>3750.5</v>
      </c>
      <c r="H19" s="4">
        <f>ROUNDUP(H18*$C$9,3)</f>
        <v>0.83299999999999996</v>
      </c>
      <c r="I19" s="2">
        <v>8</v>
      </c>
      <c r="J19" s="5">
        <f>J18-$B$12*$C$6</f>
        <v>3500.5</v>
      </c>
      <c r="K19" s="4">
        <f>ROUNDUP(K18*$C$9,3)</f>
        <v>0.83299999999999996</v>
      </c>
      <c r="L19" s="2">
        <v>8</v>
      </c>
      <c r="M19" s="5">
        <f>M18-$B$12*$C$6</f>
        <v>3250.5</v>
      </c>
      <c r="N19" s="4">
        <f>ROUNDUP(N18*$C$9,3)</f>
        <v>0.83299999999999996</v>
      </c>
    </row>
    <row r="20" spans="1:14" x14ac:dyDescent="0.3">
      <c r="E20" s="9"/>
      <c r="F20" s="19" t="s">
        <v>25</v>
      </c>
      <c r="G20" s="20">
        <f>SUMPRODUCT(G12:G19,H12:H19)/H20</f>
        <v>3789.7214967353088</v>
      </c>
      <c r="H20" s="21">
        <f>SUM(H12:H19)</f>
        <v>1.9909999999999999</v>
      </c>
      <c r="I20" s="19" t="s">
        <v>25</v>
      </c>
      <c r="J20" s="20">
        <f>SUMPRODUCT(J12:J19,K12:K19)/K20</f>
        <v>3539.7214967353088</v>
      </c>
      <c r="K20" s="21">
        <f>SUM(K12:K19)</f>
        <v>1.9909999999999999</v>
      </c>
      <c r="L20" s="19" t="s">
        <v>25</v>
      </c>
      <c r="M20" s="20">
        <f>SUMPRODUCT(M12:M19,N12:N19)/N20</f>
        <v>3289.7214967353088</v>
      </c>
      <c r="N20" s="21">
        <f>SUM(N12:N19)</f>
        <v>1.9909999999999999</v>
      </c>
    </row>
    <row r="22" spans="1:14" x14ac:dyDescent="0.3">
      <c r="G22" s="10"/>
      <c r="H22" s="1"/>
    </row>
  </sheetData>
  <mergeCells count="5">
    <mergeCell ref="F1:H1"/>
    <mergeCell ref="I1:K1"/>
    <mergeCell ref="L1:N1"/>
    <mergeCell ref="E12:E20"/>
    <mergeCell ref="E3:E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 Here</dc:creator>
  <cp:lastModifiedBy>Now Here</cp:lastModifiedBy>
  <dcterms:created xsi:type="dcterms:W3CDTF">2021-12-13T23:30:27Z</dcterms:created>
  <dcterms:modified xsi:type="dcterms:W3CDTF">2021-12-14T01:13:22Z</dcterms:modified>
</cp:coreProperties>
</file>