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H18" i="1"/>
  <c r="I18" i="1" s="1"/>
  <c r="H4" i="1" l="1"/>
  <c r="H8" i="1" l="1"/>
  <c r="H7" i="1"/>
  <c r="H6" i="1"/>
  <c r="H5" i="1"/>
  <c r="G9" i="1" l="1"/>
  <c r="H9" i="1"/>
  <c r="C35" i="1"/>
  <c r="H19" i="1" l="1"/>
  <c r="I19" i="1" s="1"/>
  <c r="D35" i="1"/>
  <c r="J18" i="1" l="1"/>
  <c r="J19" i="1"/>
  <c r="G27" i="1" l="1"/>
  <c r="G26" i="1"/>
  <c r="G25" i="1"/>
  <c r="G24" i="1"/>
  <c r="G28" i="1"/>
  <c r="G30" i="1" s="1"/>
  <c r="H26" i="1"/>
  <c r="H27" i="1"/>
  <c r="H25" i="1"/>
  <c r="H28" i="1"/>
  <c r="H24" i="1"/>
  <c r="H30" i="1" l="1"/>
</calcChain>
</file>

<file path=xl/comments1.xml><?xml version="1.0" encoding="utf-8"?>
<comments xmlns="http://schemas.openxmlformats.org/spreadsheetml/2006/main">
  <authors>
    <author>LE AN</author>
    <author>ANLT LE THANH AN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  <comment ref="G29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Tháng 4 đã nhận 5.000.000 / 5.373.077
</t>
        </r>
      </text>
    </comment>
    <comment ref="C34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tính
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ANLT LE THANH AN:</t>
        </r>
        <r>
          <rPr>
            <sz val="9"/>
            <color indexed="81"/>
            <rFont val="Tahoma"/>
            <family val="2"/>
          </rPr>
          <t xml:space="preserve">
Tạm tính là 10h
</t>
        </r>
      </text>
    </comment>
  </commentList>
</comments>
</file>

<file path=xl/sharedStrings.xml><?xml version="1.0" encoding="utf-8"?>
<sst xmlns="http://schemas.openxmlformats.org/spreadsheetml/2006/main" count="29" uniqueCount="18">
  <si>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</si>
  <si>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</si>
  <si>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</si>
  <si>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</si>
  <si>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</si>
  <si>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</si>
  <si>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</si>
  <si>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</si>
  <si>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</si>
  <si>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</si>
  <si>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</si>
  <si>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</si>
  <si>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</si>
  <si>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</si>
  <si>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</si>
  <si>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</si>
  <si>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Thời gian làm việc từ 01/05 đến 31/05</t>
  </si>
  <si>
    <t>Lũy kế tháng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</si>
</sst>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1">
    <dxf>
      <numFmt numFmtId="1" formatCode="0"/>
    </dxf>
    <dxf>
      <numFmt numFmtId="1" formatCode="0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5" totalsRowCount="1" headerRowDxfId="20" dataDxfId="19">
  <autoFilter ref="A3:D34"/>
  <tableColumns count="4">
    <tableColumn id="1" name="SPRINT " dataDxfId="18"/>
    <tableColumn id="2" name="Ngày " dataDxfId="17" totalsRowDxfId="2"/>
    <tableColumn id="3" name="ANLT" totalsRowFunction="custom" dataDxfId="16" totalsRowDxfId="1">
      <totalsRowFormula>SUM(Table1[ANLT])</totalsRowFormula>
    </tableColumn>
    <tableColumn id="5" name="ANHDT" totalsRowFunction="custom" dataDxfId="15" totalsRowDxfId="0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17:J19" totalsRowShown="0">
  <autoFilter ref="F17:J19"/>
  <tableColumns count="5">
    <tableColumn id="1" name="ACCOUNT "/>
    <tableColumn id="2" name="Lương " dataDxfId="14"/>
    <tableColumn id="3" name="Trên Tháng " dataDxfId="13">
      <calculatedColumnFormula>(G18/2)*0.8</calculatedColumnFormula>
    </tableColumn>
    <tableColumn id="4" name="Trên Ngày " dataDxfId="12">
      <calculatedColumnFormula>H18/(31-4)</calculatedColumnFormula>
    </tableColumn>
    <tableColumn id="5" name="Trên Giờ " dataDxfId="11">
      <calculatedColumnFormula>I18/4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F3:H9" totalsRowShown="0">
  <autoFilter ref="F3:H9"/>
  <tableColumns count="3">
    <tableColumn id="1" name="Chia theo Tuần"/>
    <tableColumn id="2" name="ANLT" dataDxfId="10"/>
    <tableColumn id="3" name="ANHDT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F23:H30" totalsRowCount="1">
  <autoFilter ref="F23:H29"/>
  <tableColumns count="3">
    <tableColumn id="1" name="Giai đoạn" dataDxfId="8" totalsRowDxfId="7"/>
    <tableColumn id="2" name="ANLT" totalsRowFunction="custom" dataDxfId="6" totalsRowDxfId="5">
      <calculatedColumnFormula>IF(G4&gt;=28,(G4-4)*$J$18,IF(G4&lt;=24,G4 *$J$18,24*$J$18 ))</calculatedColumnFormula>
      <totalsRowFormula>SUM(Table3[ANLT])</totalsRowFormula>
    </tableColumn>
    <tableColumn id="3" name="ANHDT" totalsRowFunction="custom" dataDxfId="4" totalsRowDxfId="3">
      <calculatedColumnFormula>IF(H4&gt;=28,(H4-4)*$J$19,IF(H4&lt;=24,H4 *$J$19,24*$J$19 ))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G34" sqref="G34"/>
    </sheetView>
  </sheetViews>
  <sheetFormatPr defaultRowHeight="15" x14ac:dyDescent="0.25"/>
  <cols>
    <col min="1" max="1" width="12.140625" customWidth="1"/>
    <col min="2" max="2" width="11.28515625" bestFit="1" customWidth="1"/>
    <col min="3" max="3" width="9" style="5" customWidth="1"/>
    <col min="4" max="4" width="9.42578125" customWidth="1"/>
    <col min="5" max="5" width="11.7109375" customWidth="1"/>
    <col min="6" max="6" width="17.42578125" customWidth="1"/>
    <col min="7" max="7" width="11.5703125" style="6" customWidth="1"/>
    <col min="8" max="8" width="13.28515625" customWidth="1"/>
    <col min="9" max="9" width="12.28515625" customWidth="1"/>
    <col min="10" max="10" width="11.140625" customWidth="1"/>
    <col min="11" max="11" width="9.42578125" customWidth="1"/>
    <col min="12" max="12" width="9.140625" customWidth="1"/>
    <col min="13" max="13" width="9.42578125" customWidth="1"/>
  </cols>
  <sheetData>
    <row r="1" spans="1:16" x14ac:dyDescent="0.25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16" ht="15" customHeight="1" x14ac:dyDescent="0.25">
      <c r="K2" s="7"/>
      <c r="L2" s="19"/>
      <c r="M2" s="19"/>
      <c r="N2" s="7"/>
      <c r="O2" s="7"/>
      <c r="P2" s="7"/>
    </row>
    <row r="3" spans="1:16" s="2" customFormat="1" x14ac:dyDescent="0.25">
      <c r="A3" s="2" t="s">
        <v>3</v>
      </c>
      <c r="B3" s="2" t="s">
        <v>1</v>
      </c>
      <c r="C3" s="4" t="s">
        <v>0</v>
      </c>
      <c r="D3" s="2" t="s">
        <v>2</v>
      </c>
      <c r="F3" s="2" t="s">
        <v>10</v>
      </c>
      <c r="G3" s="10" t="s">
        <v>0</v>
      </c>
      <c r="H3" s="7" t="s">
        <v>2</v>
      </c>
      <c r="I3" s="7"/>
      <c r="J3" s="7"/>
      <c r="K3" s="7"/>
      <c r="L3" s="7"/>
    </row>
    <row r="4" spans="1:16" x14ac:dyDescent="0.25">
      <c r="A4" s="12">
        <v>5</v>
      </c>
      <c r="B4" s="13">
        <v>41760</v>
      </c>
      <c r="C4" s="14">
        <v>3</v>
      </c>
      <c r="D4" s="12"/>
      <c r="F4" t="s">
        <v>11</v>
      </c>
      <c r="G4" s="10">
        <f>SUM(C4:C7)</f>
        <v>11</v>
      </c>
      <c r="H4" s="10">
        <f>SUM(D4:D7)</f>
        <v>8</v>
      </c>
      <c r="I4" s="7"/>
      <c r="J4" s="7"/>
      <c r="K4" s="7"/>
      <c r="L4" s="7"/>
      <c r="M4" s="7"/>
    </row>
    <row r="5" spans="1:16" x14ac:dyDescent="0.25">
      <c r="A5" s="12">
        <v>5</v>
      </c>
      <c r="B5" s="13">
        <v>41761</v>
      </c>
      <c r="C5" s="14">
        <v>4</v>
      </c>
      <c r="D5" s="12"/>
      <c r="F5" t="s">
        <v>12</v>
      </c>
      <c r="G5" s="10">
        <f>SUM(C8:C14)</f>
        <v>27</v>
      </c>
      <c r="H5" s="8">
        <f>SUM(D10:D16)</f>
        <v>8</v>
      </c>
      <c r="I5" s="7"/>
      <c r="J5" s="7"/>
      <c r="K5" s="7"/>
      <c r="L5" s="7"/>
    </row>
    <row r="6" spans="1:16" x14ac:dyDescent="0.25">
      <c r="A6" s="12">
        <v>5</v>
      </c>
      <c r="B6" s="13">
        <v>41762</v>
      </c>
      <c r="C6" s="14">
        <v>0</v>
      </c>
      <c r="D6" s="12">
        <v>4</v>
      </c>
      <c r="F6" t="s">
        <v>13</v>
      </c>
      <c r="G6" s="11">
        <f>SUM(C15:C21)</f>
        <v>42</v>
      </c>
      <c r="H6" s="9">
        <f>SUM(D17:D23)</f>
        <v>4</v>
      </c>
      <c r="K6" s="7"/>
      <c r="L6" s="7"/>
      <c r="M6" s="7"/>
      <c r="N6" s="7"/>
      <c r="O6" s="7"/>
      <c r="P6" s="7"/>
    </row>
    <row r="7" spans="1:16" x14ac:dyDescent="0.25">
      <c r="A7" s="12">
        <v>5</v>
      </c>
      <c r="B7" s="13">
        <v>41763</v>
      </c>
      <c r="C7" s="14">
        <v>4</v>
      </c>
      <c r="D7" s="12">
        <v>4</v>
      </c>
      <c r="F7" t="s">
        <v>14</v>
      </c>
      <c r="G7" s="11">
        <f>SUM(C22:C28)</f>
        <v>26</v>
      </c>
      <c r="H7" s="9">
        <f>SUM(D24:D30)</f>
        <v>21</v>
      </c>
      <c r="K7" s="7"/>
      <c r="L7" s="7"/>
      <c r="M7" s="7"/>
      <c r="N7" s="7"/>
      <c r="O7" s="7"/>
      <c r="P7" s="7"/>
    </row>
    <row r="8" spans="1:16" x14ac:dyDescent="0.25">
      <c r="A8" s="15">
        <v>6</v>
      </c>
      <c r="B8" s="16">
        <v>41764</v>
      </c>
      <c r="C8" s="17">
        <v>4</v>
      </c>
      <c r="D8" s="15"/>
      <c r="F8" t="s">
        <v>15</v>
      </c>
      <c r="G8" s="11">
        <f>SUM(C29:C34)</f>
        <v>29</v>
      </c>
      <c r="H8" s="9">
        <f>SUM(D31:D34)</f>
        <v>17</v>
      </c>
      <c r="I8" s="5"/>
      <c r="K8" s="7"/>
      <c r="L8" s="7"/>
      <c r="M8" s="7"/>
      <c r="N8" s="7"/>
      <c r="O8" s="7"/>
      <c r="P8" s="7"/>
    </row>
    <row r="9" spans="1:16" x14ac:dyDescent="0.25">
      <c r="A9" s="15">
        <v>6</v>
      </c>
      <c r="B9" s="16">
        <v>41765</v>
      </c>
      <c r="C9" s="17">
        <v>4</v>
      </c>
      <c r="D9" s="15">
        <v>4</v>
      </c>
      <c r="G9" s="11">
        <f>SUM(G4:G8)-J4-L4</f>
        <v>135</v>
      </c>
      <c r="H9" s="9">
        <f>SUM(H4:H8)-K4-M4</f>
        <v>58</v>
      </c>
      <c r="I9" s="5"/>
      <c r="K9" s="7"/>
      <c r="L9" s="7"/>
      <c r="M9" s="7"/>
      <c r="N9" s="7"/>
      <c r="O9" s="7"/>
      <c r="P9" s="7"/>
    </row>
    <row r="10" spans="1:16" x14ac:dyDescent="0.25">
      <c r="A10" s="15">
        <v>6</v>
      </c>
      <c r="B10" s="16">
        <v>41766</v>
      </c>
      <c r="C10" s="17">
        <v>4</v>
      </c>
      <c r="D10" s="15"/>
      <c r="H10" s="5"/>
      <c r="I10" s="5"/>
      <c r="K10" s="7"/>
      <c r="L10" s="7"/>
      <c r="M10" s="7"/>
      <c r="N10" s="7"/>
      <c r="O10" s="7"/>
      <c r="P10" s="7"/>
    </row>
    <row r="11" spans="1:16" x14ac:dyDescent="0.25">
      <c r="A11" s="15">
        <v>6</v>
      </c>
      <c r="B11" s="16">
        <v>41767</v>
      </c>
      <c r="C11" s="17">
        <v>0</v>
      </c>
      <c r="D11" s="15"/>
      <c r="H11" s="5"/>
      <c r="I11" s="5"/>
    </row>
    <row r="12" spans="1:16" x14ac:dyDescent="0.25">
      <c r="A12" s="15">
        <v>6</v>
      </c>
      <c r="B12" s="16">
        <v>41768</v>
      </c>
      <c r="C12" s="17">
        <v>4</v>
      </c>
      <c r="D12" s="15"/>
      <c r="H12" s="5"/>
      <c r="I12" s="5"/>
    </row>
    <row r="13" spans="1:16" x14ac:dyDescent="0.25">
      <c r="A13" s="15">
        <v>6</v>
      </c>
      <c r="B13" s="16">
        <v>41769</v>
      </c>
      <c r="C13" s="17">
        <v>7</v>
      </c>
      <c r="D13" s="15"/>
      <c r="H13" s="5"/>
      <c r="I13" s="5"/>
    </row>
    <row r="14" spans="1:16" x14ac:dyDescent="0.25">
      <c r="A14" s="15">
        <v>6</v>
      </c>
      <c r="B14" s="16">
        <v>41770</v>
      </c>
      <c r="C14" s="17">
        <v>4</v>
      </c>
      <c r="D14" s="15">
        <v>8</v>
      </c>
      <c r="H14" s="5"/>
      <c r="I14" s="5"/>
    </row>
    <row r="15" spans="1:16" x14ac:dyDescent="0.25">
      <c r="A15" s="12">
        <v>6</v>
      </c>
      <c r="B15" s="13">
        <v>41771</v>
      </c>
      <c r="C15" s="14">
        <v>5</v>
      </c>
      <c r="D15" s="12"/>
      <c r="H15" s="5"/>
      <c r="I15" s="5"/>
    </row>
    <row r="16" spans="1:16" x14ac:dyDescent="0.25">
      <c r="A16" s="12">
        <v>6</v>
      </c>
      <c r="B16" s="13">
        <v>41772</v>
      </c>
      <c r="C16" s="14">
        <v>4</v>
      </c>
      <c r="D16" s="12"/>
    </row>
    <row r="17" spans="1:12" x14ac:dyDescent="0.25">
      <c r="A17" s="12">
        <v>6</v>
      </c>
      <c r="B17" s="13">
        <v>41773</v>
      </c>
      <c r="C17" s="14">
        <v>5</v>
      </c>
      <c r="D17" s="12"/>
      <c r="F17" t="s">
        <v>5</v>
      </c>
      <c r="G17" s="6" t="s">
        <v>4</v>
      </c>
      <c r="H17" t="s">
        <v>6</v>
      </c>
      <c r="I17" t="s">
        <v>8</v>
      </c>
      <c r="J17" t="s">
        <v>7</v>
      </c>
    </row>
    <row r="18" spans="1:12" x14ac:dyDescent="0.25">
      <c r="A18" s="12">
        <v>6</v>
      </c>
      <c r="B18" s="13">
        <v>41774</v>
      </c>
      <c r="C18" s="14">
        <v>5</v>
      </c>
      <c r="D18" s="12"/>
      <c r="F18" t="s">
        <v>0</v>
      </c>
      <c r="G18" s="6">
        <v>11000000</v>
      </c>
      <c r="H18" s="6">
        <f>(G18/2)*0.8</f>
        <v>4400000</v>
      </c>
      <c r="I18" s="6">
        <f>H18/(31-4)</f>
        <v>162962.96296296295</v>
      </c>
      <c r="J18" s="6">
        <f t="shared" ref="J18" si="0">I18/4</f>
        <v>40740.740740740737</v>
      </c>
      <c r="L18" s="6"/>
    </row>
    <row r="19" spans="1:12" x14ac:dyDescent="0.25">
      <c r="A19" s="12">
        <v>6</v>
      </c>
      <c r="B19" s="13">
        <v>41775</v>
      </c>
      <c r="C19" s="14">
        <v>6</v>
      </c>
      <c r="D19" s="12"/>
      <c r="F19" s="6" t="s">
        <v>2</v>
      </c>
      <c r="G19" s="6">
        <v>7000000</v>
      </c>
      <c r="H19" s="6">
        <f>(G19/2)*0.8</f>
        <v>2800000</v>
      </c>
      <c r="I19" s="6">
        <f>H19/(31-4)</f>
        <v>103703.70370370371</v>
      </c>
      <c r="J19" s="6">
        <f>I19/4</f>
        <v>25925.925925925927</v>
      </c>
    </row>
    <row r="20" spans="1:12" x14ac:dyDescent="0.25">
      <c r="A20" s="12">
        <v>6</v>
      </c>
      <c r="B20" s="13">
        <v>41776</v>
      </c>
      <c r="C20" s="14">
        <v>10</v>
      </c>
      <c r="D20" s="12"/>
    </row>
    <row r="21" spans="1:12" x14ac:dyDescent="0.25">
      <c r="A21" s="12">
        <v>6</v>
      </c>
      <c r="B21" s="13">
        <v>41777</v>
      </c>
      <c r="C21" s="14">
        <v>7</v>
      </c>
      <c r="D21" s="12"/>
    </row>
    <row r="22" spans="1:12" x14ac:dyDescent="0.25">
      <c r="A22" s="15">
        <v>7</v>
      </c>
      <c r="B22" s="16">
        <v>41778</v>
      </c>
      <c r="C22" s="17">
        <v>4</v>
      </c>
      <c r="D22" s="15">
        <v>1</v>
      </c>
    </row>
    <row r="23" spans="1:12" x14ac:dyDescent="0.25">
      <c r="A23" s="15">
        <v>7</v>
      </c>
      <c r="B23" s="16">
        <v>41779</v>
      </c>
      <c r="C23" s="17">
        <v>2</v>
      </c>
      <c r="D23" s="15">
        <v>3</v>
      </c>
      <c r="F23" t="s">
        <v>9</v>
      </c>
      <c r="G23" s="6" t="s">
        <v>0</v>
      </c>
      <c r="H23" t="s">
        <v>2</v>
      </c>
    </row>
    <row r="24" spans="1:12" x14ac:dyDescent="0.25">
      <c r="A24" s="15">
        <v>7</v>
      </c>
      <c r="B24" s="16">
        <v>41780</v>
      </c>
      <c r="C24" s="17">
        <v>4</v>
      </c>
      <c r="D24" s="15">
        <v>4</v>
      </c>
      <c r="F24" s="3" t="s">
        <v>11</v>
      </c>
      <c r="G24" s="6">
        <f>IF(G4&gt;=28,(G4-4)*$J$18,IF(G4&lt;=24,G4 *$J$18,24*$J$18 ))</f>
        <v>448148.14814814809</v>
      </c>
      <c r="H24" s="6">
        <f t="shared" ref="H24:H28" si="1">IF(H4&gt;=28,(H4-4)*$J$19,IF(H4&lt;=24,H4 *$J$19,24*$J$19 ))</f>
        <v>207407.40740740742</v>
      </c>
    </row>
    <row r="25" spans="1:12" x14ac:dyDescent="0.25">
      <c r="A25" s="15">
        <v>7</v>
      </c>
      <c r="B25" s="16">
        <v>41781</v>
      </c>
      <c r="C25" s="17">
        <v>4</v>
      </c>
      <c r="D25" s="15">
        <v>2</v>
      </c>
      <c r="F25" s="3" t="s">
        <v>12</v>
      </c>
      <c r="G25" s="6">
        <f t="shared" ref="G25:G28" si="2">IF(G5&gt;=28,(G5-4)*$J$18,IF(G5&lt;=24,G5 *$J$18,24*$J$18 ))</f>
        <v>977777.77777777775</v>
      </c>
      <c r="H25" s="6">
        <f t="shared" si="1"/>
        <v>207407.40740740742</v>
      </c>
    </row>
    <row r="26" spans="1:12" x14ac:dyDescent="0.25">
      <c r="A26" s="15">
        <v>7</v>
      </c>
      <c r="B26" s="16">
        <v>41782</v>
      </c>
      <c r="C26" s="17">
        <v>2</v>
      </c>
      <c r="D26" s="15">
        <v>3</v>
      </c>
      <c r="F26" s="3" t="s">
        <v>13</v>
      </c>
      <c r="G26" s="6">
        <f t="shared" si="2"/>
        <v>1548148.1481481481</v>
      </c>
      <c r="H26" s="6">
        <f t="shared" si="1"/>
        <v>103703.70370370371</v>
      </c>
    </row>
    <row r="27" spans="1:12" x14ac:dyDescent="0.25">
      <c r="A27" s="15">
        <v>7</v>
      </c>
      <c r="B27" s="16">
        <v>41783</v>
      </c>
      <c r="C27" s="17">
        <v>4</v>
      </c>
      <c r="D27" s="15">
        <v>12</v>
      </c>
      <c r="F27" s="3" t="s">
        <v>14</v>
      </c>
      <c r="G27" s="6">
        <f t="shared" si="2"/>
        <v>977777.77777777775</v>
      </c>
      <c r="H27" s="6">
        <f t="shared" si="1"/>
        <v>544444.4444444445</v>
      </c>
    </row>
    <row r="28" spans="1:12" x14ac:dyDescent="0.25">
      <c r="A28" s="15">
        <v>7</v>
      </c>
      <c r="B28" s="16">
        <v>41784</v>
      </c>
      <c r="C28" s="17">
        <v>6</v>
      </c>
      <c r="D28" s="15"/>
      <c r="F28" s="3" t="s">
        <v>15</v>
      </c>
      <c r="G28" s="6">
        <f t="shared" si="2"/>
        <v>1018518.5185185184</v>
      </c>
      <c r="H28" s="6">
        <f t="shared" si="1"/>
        <v>440740.74074074079</v>
      </c>
    </row>
    <row r="29" spans="1:12" x14ac:dyDescent="0.25">
      <c r="A29" s="12">
        <v>7</v>
      </c>
      <c r="B29" s="13">
        <v>41785</v>
      </c>
      <c r="C29" s="14">
        <v>5</v>
      </c>
      <c r="D29" s="12"/>
      <c r="F29" t="s">
        <v>17</v>
      </c>
      <c r="G29" s="6">
        <v>373077</v>
      </c>
      <c r="H29" s="6">
        <v>0</v>
      </c>
    </row>
    <row r="30" spans="1:12" x14ac:dyDescent="0.25">
      <c r="A30" s="12">
        <v>7</v>
      </c>
      <c r="B30" s="13">
        <v>41786</v>
      </c>
      <c r="C30" s="14">
        <v>4</v>
      </c>
      <c r="D30" s="12"/>
      <c r="F30" s="3"/>
      <c r="G30" s="6">
        <f>SUM(Table3[ANLT])</f>
        <v>5343447.3703703703</v>
      </c>
      <c r="H30" s="6">
        <f>SUM(Table3[ANHDT])</f>
        <v>1503703.7037037038</v>
      </c>
    </row>
    <row r="31" spans="1:12" x14ac:dyDescent="0.25">
      <c r="A31" s="12">
        <v>7</v>
      </c>
      <c r="B31" s="13">
        <v>41787</v>
      </c>
      <c r="C31" s="14">
        <v>4</v>
      </c>
      <c r="D31" s="12">
        <v>1</v>
      </c>
      <c r="F31" s="6"/>
    </row>
    <row r="32" spans="1:12" x14ac:dyDescent="0.25">
      <c r="A32" s="12">
        <v>7</v>
      </c>
      <c r="B32" s="13">
        <v>41788</v>
      </c>
      <c r="C32" s="14">
        <v>4</v>
      </c>
      <c r="D32" s="12">
        <v>4</v>
      </c>
    </row>
    <row r="33" spans="1:4" x14ac:dyDescent="0.25">
      <c r="A33" s="12">
        <v>7</v>
      </c>
      <c r="B33" s="13">
        <v>41789</v>
      </c>
      <c r="C33" s="14">
        <v>2</v>
      </c>
      <c r="D33" s="12">
        <v>2</v>
      </c>
    </row>
    <row r="34" spans="1:4" x14ac:dyDescent="0.25">
      <c r="A34" s="12">
        <v>7</v>
      </c>
      <c r="B34" s="13">
        <v>41790</v>
      </c>
      <c r="C34" s="14">
        <v>10</v>
      </c>
      <c r="D34" s="12">
        <v>10</v>
      </c>
    </row>
    <row r="35" spans="1:4" x14ac:dyDescent="0.25">
      <c r="B35" s="1"/>
      <c r="C35" s="5">
        <f>SUM(Table1[ANLT])</f>
        <v>135</v>
      </c>
      <c r="D35" s="5">
        <f>SUM(Table1[ANHDT])</f>
        <v>62</v>
      </c>
    </row>
  </sheetData>
  <mergeCells count="2">
    <mergeCell ref="A1:I1"/>
    <mergeCell ref="L2:M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2014-05-31T05:56:14Z</dcterms:modified>
</cp:coreProperties>
</file>