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I20" i="1" l="1"/>
  <c r="J20" i="1" s="1"/>
  <c r="K20" i="1" s="1"/>
  <c r="I8" i="1"/>
  <c r="I7" i="1"/>
  <c r="I6" i="1"/>
  <c r="I5" i="1"/>
  <c r="I4" i="1"/>
  <c r="H8" i="1"/>
  <c r="H7" i="1"/>
  <c r="H6" i="1"/>
  <c r="H5" i="1"/>
  <c r="H4" i="1"/>
  <c r="J18" i="1"/>
  <c r="J19" i="1"/>
  <c r="I18" i="1" l="1"/>
  <c r="H9" i="1" l="1"/>
  <c r="I9" i="1"/>
  <c r="C35" i="1"/>
  <c r="I19" i="1" l="1"/>
  <c r="E35" i="1"/>
  <c r="K18" i="1" l="1"/>
  <c r="K19" i="1"/>
  <c r="H27" i="1" l="1"/>
  <c r="H26" i="1"/>
  <c r="H25" i="1"/>
  <c r="H24" i="1"/>
  <c r="I26" i="1"/>
  <c r="I27" i="1"/>
  <c r="I25" i="1"/>
  <c r="I28" i="1"/>
  <c r="I24" i="1"/>
  <c r="H30" i="1" l="1"/>
  <c r="I30" i="1"/>
</calcChain>
</file>

<file path=xl/comments1.xml><?xml version="1.0" encoding="utf-8"?>
<comments xmlns="http://schemas.openxmlformats.org/spreadsheetml/2006/main">
  <authors>
    <author>LE AN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</commentList>
</comments>
</file>

<file path=xl/sharedStrings.xml><?xml version="1.0" encoding="utf-8"?>
<sst xmlns="http://schemas.openxmlformats.org/spreadsheetml/2006/main" count="32" uniqueCount="18">
  <si>
    <t>ANLT</t>
  </si>
  <si>
    <t xml:space="preserve">Ngày </t>
  </si>
  <si>
    <t>ANHDT</t>
  </si>
  <si>
    <t xml:space="preserve">SPRINT 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</si>
  <si>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</si>
  <si>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</si>
  <si>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</si>
  <si>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</si>
  <si>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</si>
  <si>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</si>
  <si>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Chia theo Tuần</t>
  </si>
  <si>
    <t>TUẦN 1</t>
  </si>
  <si>
    <t>TUẦN 2</t>
  </si>
  <si>
    <t>TUẦN 3</t>
  </si>
  <si>
    <t>TUẦN 4</t>
  </si>
  <si>
    <t>TUẦN 5</t>
  </si>
  <si>
    <t>Thời gian làm việc từ 01/06 đến 30/06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</si>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</sst>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2" fontId="0" fillId="0" borderId="0" xfId="1" applyNumberFormat="1" applyFont="1" applyAlignment="1">
      <alignment horizontal="left" vertical="top" wrapText="1"/>
    </xf>
    <xf numFmtId="0" fontId="5" fillId="0" borderId="1" xfId="0" applyFont="1" applyBorder="1"/>
  </cellXfs>
  <cellStyles count="2">
    <cellStyle name="Comma" xfId="1" builtinId="3"/>
    <cellStyle name="Normal" xfId="0" builtinId="0"/>
  </cellStyles>
  <dxfs count="23"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35" totalsRowCount="1" headerRowDxfId="22" dataDxfId="21">
  <autoFilter ref="A3:E34"/>
  <tableColumns count="5">
    <tableColumn id="1" name="SPRINT " dataDxfId="20"/>
    <tableColumn id="2" name="Ngày " dataDxfId="19" totalsRowDxfId="6"/>
    <tableColumn id="3" name="ANLT" totalsRowFunction="custom" dataDxfId="18" totalsRowDxfId="5">
      <totalsRowFormula>SUM(Table1[ANLT])</totalsRowFormula>
    </tableColumn>
    <tableColumn id="4" name="VAN" dataDxfId="17" totalsRowDxfId="4"/>
    <tableColumn id="5" name="ANHDT" totalsRowFunction="custom" dataDxfId="16" totalsRowDxfId="3">
      <totalsRowFormula>SUM(Table1[ANHDT])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G17:K20" totalsRowShown="0">
  <autoFilter ref="G17:K20"/>
  <tableColumns count="5">
    <tableColumn id="1" name="ACCOUNT "/>
    <tableColumn id="2" name="Lương " dataDxfId="15"/>
    <tableColumn id="3" name="Trên Tháng " dataDxfId="14">
      <calculatedColumnFormula>(H18/2)*0.8</calculatedColumnFormula>
    </tableColumn>
    <tableColumn id="4" name="Trên Ngày " dataDxfId="7">
      <calculatedColumnFormula>I18/(31-4)</calculatedColumnFormula>
    </tableColumn>
    <tableColumn id="5" name="Trên Giờ " dataDxfId="13">
      <calculatedColumnFormula>J18/4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G3:J9" totalsRowShown="0">
  <autoFilter ref="G3:J9"/>
  <tableColumns count="4">
    <tableColumn id="1" name="Chia theo Tuần"/>
    <tableColumn id="2" name="ANLT" dataDxfId="12"/>
    <tableColumn id="3" name="ANHDT" dataDxfId="11"/>
    <tableColumn id="4" name="VA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G23:J30" totalsRowCount="1">
  <autoFilter ref="G23:J29"/>
  <tableColumns count="4">
    <tableColumn id="1" name="Giai đoạn" dataDxfId="10" totalsRowDxfId="2"/>
    <tableColumn id="2" name="ANLT" totalsRowFunction="custom" dataDxfId="9" totalsRowDxfId="1">
      <calculatedColumnFormula>IF(H4&gt;=28,(H4-4)*$K$18,IF(H4&lt;=24,H4 *$K$18,24*$K$18 ))</calculatedColumnFormula>
      <totalsRowFormula>SUM(Table3[ANLT])</totalsRowFormula>
    </tableColumn>
    <tableColumn id="3" name="ANHDT" totalsRowFunction="custom" dataDxfId="8" totalsRowDxfId="0">
      <calculatedColumnFormula>IF(I4&gt;=28,(I4-4)*$K$19,IF(I4&lt;=24,I4 *$K$19,24*$K$19 ))</calculatedColumnFormula>
      <totalsRowFormula>SUM(Table3[ANHDT])</totalsRowFormula>
    </tableColumn>
    <tableColumn id="4" name="VA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abSelected="1" topLeftCell="A16" workbookViewId="0">
      <selection activeCell="H30" sqref="H30"/>
    </sheetView>
  </sheetViews>
  <sheetFormatPr defaultRowHeight="15" x14ac:dyDescent="0.25"/>
  <cols>
    <col min="1" max="1" width="12.140625" customWidth="1"/>
    <col min="2" max="2" width="11.28515625" bestFit="1" customWidth="1"/>
    <col min="3" max="4" width="9" style="5" customWidth="1"/>
    <col min="5" max="5" width="9.42578125" customWidth="1"/>
    <col min="6" max="6" width="11.7109375" customWidth="1"/>
    <col min="7" max="7" width="17.42578125" customWidth="1"/>
    <col min="8" max="8" width="11.5703125" style="6" customWidth="1"/>
    <col min="9" max="9" width="13.28515625" customWidth="1"/>
    <col min="10" max="10" width="12.28515625" customWidth="1"/>
    <col min="11" max="11" width="11.140625" customWidth="1"/>
    <col min="12" max="12" width="9.42578125" customWidth="1"/>
    <col min="13" max="13" width="9.140625" customWidth="1"/>
    <col min="14" max="14" width="9.42578125" customWidth="1"/>
  </cols>
  <sheetData>
    <row r="1" spans="1:17" x14ac:dyDescent="0.2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7" ht="15" customHeight="1" x14ac:dyDescent="0.25">
      <c r="L2" s="7"/>
      <c r="M2" s="12"/>
      <c r="N2" s="12"/>
      <c r="O2" s="7"/>
      <c r="P2" s="7"/>
      <c r="Q2" s="7"/>
    </row>
    <row r="3" spans="1:17" s="2" customFormat="1" x14ac:dyDescent="0.25">
      <c r="A3" s="2" t="s">
        <v>3</v>
      </c>
      <c r="B3" s="2" t="s">
        <v>1</v>
      </c>
      <c r="C3" s="4" t="s">
        <v>0</v>
      </c>
      <c r="D3" s="4" t="s">
        <v>17</v>
      </c>
      <c r="E3" s="2" t="s">
        <v>2</v>
      </c>
      <c r="G3" s="2" t="s">
        <v>10</v>
      </c>
      <c r="H3" s="9" t="s">
        <v>0</v>
      </c>
      <c r="I3" s="7" t="s">
        <v>2</v>
      </c>
      <c r="J3" s="7" t="s">
        <v>17</v>
      </c>
      <c r="K3" s="7"/>
      <c r="L3" s="7"/>
      <c r="M3" s="7"/>
    </row>
    <row r="4" spans="1:17" x14ac:dyDescent="0.25">
      <c r="A4" s="13"/>
      <c r="B4" s="14">
        <v>41821</v>
      </c>
      <c r="C4" s="15"/>
      <c r="D4" s="15"/>
      <c r="E4" s="13"/>
      <c r="G4" t="s">
        <v>11</v>
      </c>
      <c r="H4" s="9">
        <f>SUM(C4:C9)</f>
        <v>6</v>
      </c>
      <c r="I4" s="9">
        <f>SUM(E4:E9)</f>
        <v>12</v>
      </c>
      <c r="J4" s="22">
        <v>0</v>
      </c>
      <c r="K4" s="7"/>
      <c r="L4" s="7"/>
      <c r="M4" s="7"/>
      <c r="N4" s="7"/>
    </row>
    <row r="5" spans="1:17" x14ac:dyDescent="0.25">
      <c r="A5" s="13"/>
      <c r="B5" s="14">
        <v>41822</v>
      </c>
      <c r="C5" s="15"/>
      <c r="D5" s="15"/>
      <c r="E5" s="13"/>
      <c r="G5" t="s">
        <v>12</v>
      </c>
      <c r="H5" s="10">
        <f>SUM(C10:C16)</f>
        <v>26</v>
      </c>
      <c r="I5" s="10">
        <f>SUM(E10:E16)</f>
        <v>18</v>
      </c>
      <c r="J5" s="22">
        <v>0</v>
      </c>
      <c r="K5" s="7"/>
      <c r="L5" s="7"/>
      <c r="M5" s="7"/>
    </row>
    <row r="6" spans="1:17" x14ac:dyDescent="0.25">
      <c r="A6" s="13"/>
      <c r="B6" s="14">
        <v>41823</v>
      </c>
      <c r="C6" s="15"/>
      <c r="D6" s="15"/>
      <c r="E6" s="13"/>
      <c r="G6" t="s">
        <v>13</v>
      </c>
      <c r="H6" s="10">
        <f>SUM(C17:C23)</f>
        <v>16</v>
      </c>
      <c r="I6" s="10">
        <f>SUM(E17:E23)</f>
        <v>12</v>
      </c>
      <c r="J6" s="22">
        <v>0</v>
      </c>
      <c r="L6" s="7"/>
      <c r="M6" s="7"/>
      <c r="N6" s="7"/>
      <c r="O6" s="7"/>
      <c r="P6" s="7"/>
      <c r="Q6" s="7"/>
    </row>
    <row r="7" spans="1:17" x14ac:dyDescent="0.25">
      <c r="A7" s="13"/>
      <c r="B7" s="14">
        <v>41824</v>
      </c>
      <c r="C7" s="15"/>
      <c r="D7" s="15"/>
      <c r="E7" s="13"/>
      <c r="G7" t="s">
        <v>14</v>
      </c>
      <c r="H7" s="10">
        <f>SUM(C24:C30)</f>
        <v>14</v>
      </c>
      <c r="I7" s="10">
        <f>SUM(E24:E30)</f>
        <v>19</v>
      </c>
      <c r="J7" s="22">
        <v>0</v>
      </c>
      <c r="L7" s="7"/>
      <c r="M7" s="7"/>
      <c r="N7" s="7"/>
      <c r="O7" s="7"/>
      <c r="P7" s="7"/>
      <c r="Q7" s="7"/>
    </row>
    <row r="8" spans="1:17" x14ac:dyDescent="0.25">
      <c r="A8" s="13"/>
      <c r="B8" s="14">
        <v>41825</v>
      </c>
      <c r="C8" s="15"/>
      <c r="D8" s="15"/>
      <c r="E8" s="13"/>
      <c r="G8" t="s">
        <v>15</v>
      </c>
      <c r="H8" s="10">
        <f>SUM(C31:C34)</f>
        <v>0</v>
      </c>
      <c r="I8" s="10">
        <f>SUM(E31:E34)</f>
        <v>5</v>
      </c>
      <c r="J8" s="22">
        <v>0</v>
      </c>
      <c r="L8" s="7"/>
      <c r="M8" s="7"/>
      <c r="N8" s="7"/>
      <c r="O8" s="7"/>
      <c r="P8" s="7"/>
      <c r="Q8" s="7"/>
    </row>
    <row r="9" spans="1:17" x14ac:dyDescent="0.25">
      <c r="A9" s="13"/>
      <c r="B9" s="14">
        <v>41826</v>
      </c>
      <c r="C9" s="15">
        <v>6</v>
      </c>
      <c r="D9" s="15"/>
      <c r="E9" s="13">
        <v>12</v>
      </c>
      <c r="H9" s="10">
        <f>SUM(H4:H8)-K4-M4</f>
        <v>62</v>
      </c>
      <c r="I9" s="8">
        <f>SUM(I4:I8)-L4-N4</f>
        <v>66</v>
      </c>
      <c r="J9" s="5"/>
      <c r="L9" s="7"/>
      <c r="M9" s="7"/>
      <c r="N9" s="7"/>
      <c r="O9" s="7"/>
      <c r="P9" s="7"/>
      <c r="Q9" s="7"/>
    </row>
    <row r="10" spans="1:17" x14ac:dyDescent="0.25">
      <c r="A10" s="16"/>
      <c r="B10" s="17">
        <v>41827</v>
      </c>
      <c r="C10" s="18"/>
      <c r="D10" s="18"/>
      <c r="E10" s="16"/>
      <c r="I10" s="5"/>
      <c r="J10" s="5"/>
      <c r="L10" s="7"/>
      <c r="M10" s="7"/>
      <c r="N10" s="7"/>
      <c r="O10" s="7"/>
      <c r="P10" s="7"/>
      <c r="Q10" s="7"/>
    </row>
    <row r="11" spans="1:17" x14ac:dyDescent="0.25">
      <c r="A11" s="16"/>
      <c r="B11" s="17">
        <v>41828</v>
      </c>
      <c r="C11" s="18">
        <v>3</v>
      </c>
      <c r="D11" s="18"/>
      <c r="E11" s="16">
        <v>1</v>
      </c>
      <c r="I11" s="5"/>
      <c r="J11" s="5"/>
    </row>
    <row r="12" spans="1:17" x14ac:dyDescent="0.25">
      <c r="A12" s="16"/>
      <c r="B12" s="17">
        <v>41829</v>
      </c>
      <c r="C12" s="18">
        <v>4</v>
      </c>
      <c r="D12" s="18"/>
      <c r="E12" s="16">
        <v>1</v>
      </c>
      <c r="I12" s="5"/>
      <c r="J12" s="5"/>
    </row>
    <row r="13" spans="1:17" x14ac:dyDescent="0.25">
      <c r="A13" s="16"/>
      <c r="B13" s="17">
        <v>41830</v>
      </c>
      <c r="C13" s="18">
        <v>4</v>
      </c>
      <c r="D13" s="18"/>
      <c r="E13" s="16"/>
      <c r="I13" s="5"/>
      <c r="J13" s="5"/>
    </row>
    <row r="14" spans="1:17" x14ac:dyDescent="0.25">
      <c r="A14" s="16"/>
      <c r="B14" s="17">
        <v>41831</v>
      </c>
      <c r="C14" s="18">
        <v>5</v>
      </c>
      <c r="D14" s="18"/>
      <c r="E14" s="16"/>
      <c r="I14" s="5"/>
      <c r="J14" s="5"/>
    </row>
    <row r="15" spans="1:17" x14ac:dyDescent="0.25">
      <c r="A15" s="16"/>
      <c r="B15" s="17">
        <v>41832</v>
      </c>
      <c r="C15" s="18">
        <v>5</v>
      </c>
      <c r="D15" s="18"/>
      <c r="E15" s="16"/>
      <c r="I15" s="5"/>
      <c r="J15" s="5"/>
    </row>
    <row r="16" spans="1:17" x14ac:dyDescent="0.25">
      <c r="A16" s="16"/>
      <c r="B16" s="17">
        <v>41833</v>
      </c>
      <c r="C16" s="18">
        <v>5</v>
      </c>
      <c r="D16" s="18"/>
      <c r="E16" s="16">
        <v>16</v>
      </c>
    </row>
    <row r="17" spans="1:13" x14ac:dyDescent="0.25">
      <c r="A17" s="13"/>
      <c r="B17" s="14">
        <v>41834</v>
      </c>
      <c r="C17" s="15"/>
      <c r="D17" s="15"/>
      <c r="E17" s="13"/>
      <c r="G17" t="s">
        <v>5</v>
      </c>
      <c r="H17" s="6" t="s">
        <v>4</v>
      </c>
      <c r="I17" t="s">
        <v>6</v>
      </c>
      <c r="J17" t="s">
        <v>8</v>
      </c>
      <c r="K17" t="s">
        <v>7</v>
      </c>
    </row>
    <row r="18" spans="1:13" x14ac:dyDescent="0.25">
      <c r="A18" s="13"/>
      <c r="B18" s="14">
        <v>41835</v>
      </c>
      <c r="C18" s="15"/>
      <c r="D18" s="15"/>
      <c r="E18" s="13"/>
      <c r="G18" t="s">
        <v>0</v>
      </c>
      <c r="H18" s="6">
        <v>11000000</v>
      </c>
      <c r="I18" s="6">
        <f>(H18/2)*0.8</f>
        <v>4400000</v>
      </c>
      <c r="J18" s="6">
        <f>I18/(31-4)</f>
        <v>162962.96296296295</v>
      </c>
      <c r="K18" s="6">
        <f t="shared" ref="K18" si="0">J18/4</f>
        <v>40740.740740740737</v>
      </c>
      <c r="M18" s="6"/>
    </row>
    <row r="19" spans="1:13" x14ac:dyDescent="0.25">
      <c r="A19" s="13"/>
      <c r="B19" s="14">
        <v>41836</v>
      </c>
      <c r="C19" s="15"/>
      <c r="D19" s="15"/>
      <c r="E19" s="13"/>
      <c r="G19" s="6" t="s">
        <v>2</v>
      </c>
      <c r="H19" s="6">
        <v>7000000</v>
      </c>
      <c r="I19" s="6">
        <f>(H19/2)*0.8</f>
        <v>2800000</v>
      </c>
      <c r="J19" s="6">
        <f>I19/(31-4)</f>
        <v>103703.70370370371</v>
      </c>
      <c r="K19" s="6">
        <f>J19/4</f>
        <v>25925.925925925927</v>
      </c>
    </row>
    <row r="20" spans="1:13" x14ac:dyDescent="0.25">
      <c r="A20" s="13"/>
      <c r="B20" s="14">
        <v>41837</v>
      </c>
      <c r="C20" s="15"/>
      <c r="D20" s="15"/>
      <c r="E20" s="13"/>
      <c r="G20" t="s">
        <v>17</v>
      </c>
      <c r="I20" s="6">
        <f>(H20/2)*0.8</f>
        <v>0</v>
      </c>
      <c r="J20" s="6">
        <f>I20/(31-4)</f>
        <v>0</v>
      </c>
      <c r="K20" s="6">
        <f>J20/4</f>
        <v>0</v>
      </c>
    </row>
    <row r="21" spans="1:13" x14ac:dyDescent="0.25">
      <c r="A21" s="13"/>
      <c r="B21" s="14">
        <v>41838</v>
      </c>
      <c r="C21" s="15">
        <v>8</v>
      </c>
      <c r="D21" s="15"/>
      <c r="E21" s="13"/>
    </row>
    <row r="22" spans="1:13" x14ac:dyDescent="0.25">
      <c r="A22" s="13"/>
      <c r="B22" s="14">
        <v>41839</v>
      </c>
      <c r="C22" s="15"/>
      <c r="D22" s="15"/>
      <c r="E22" s="13"/>
    </row>
    <row r="23" spans="1:13" x14ac:dyDescent="0.25">
      <c r="A23" s="13"/>
      <c r="B23" s="14">
        <v>41840</v>
      </c>
      <c r="C23" s="15">
        <v>8</v>
      </c>
      <c r="D23" s="15"/>
      <c r="E23" s="13">
        <v>12</v>
      </c>
      <c r="G23" t="s">
        <v>9</v>
      </c>
      <c r="H23" s="6" t="s">
        <v>0</v>
      </c>
      <c r="I23" t="s">
        <v>2</v>
      </c>
      <c r="J23" t="s">
        <v>17</v>
      </c>
    </row>
    <row r="24" spans="1:13" x14ac:dyDescent="0.25">
      <c r="A24" s="19"/>
      <c r="B24" s="20">
        <v>41841</v>
      </c>
      <c r="C24" s="21"/>
      <c r="D24" s="21"/>
      <c r="E24" s="19"/>
      <c r="G24" s="3" t="s">
        <v>11</v>
      </c>
      <c r="H24" s="6">
        <f>IF(H4&gt;=28,(H4-4)*$K$18,IF(H4&lt;=24,H4 *$K$18,24*$K$18 ))</f>
        <v>244444.44444444444</v>
      </c>
      <c r="I24" s="6">
        <f t="shared" ref="I24:I28" si="1">IF(I4&gt;=28,(I4-4)*$K$19,IF(I4&lt;=24,I4 *$K$19,24*$K$19 ))</f>
        <v>311111.11111111112</v>
      </c>
      <c r="J24">
        <v>0</v>
      </c>
    </row>
    <row r="25" spans="1:13" x14ac:dyDescent="0.25">
      <c r="A25" s="19"/>
      <c r="B25" s="20">
        <v>41842</v>
      </c>
      <c r="C25" s="21"/>
      <c r="D25" s="21"/>
      <c r="E25" s="19"/>
      <c r="G25" s="3" t="s">
        <v>12</v>
      </c>
      <c r="H25" s="6">
        <f t="shared" ref="H25:H28" si="2">IF(H5&gt;=28,(H5-4)*$K$18,IF(H5&lt;=24,H5 *$K$18,24*$K$18 ))</f>
        <v>977777.77777777775</v>
      </c>
      <c r="I25" s="6">
        <f t="shared" si="1"/>
        <v>466666.66666666669</v>
      </c>
      <c r="J25">
        <v>0</v>
      </c>
    </row>
    <row r="26" spans="1:13" x14ac:dyDescent="0.25">
      <c r="A26" s="19"/>
      <c r="B26" s="20">
        <v>41843</v>
      </c>
      <c r="C26" s="21"/>
      <c r="D26" s="21"/>
      <c r="E26" s="19">
        <v>3</v>
      </c>
      <c r="G26" s="3" t="s">
        <v>13</v>
      </c>
      <c r="H26" s="6">
        <f t="shared" si="2"/>
        <v>651851.8518518518</v>
      </c>
      <c r="I26" s="6">
        <f t="shared" si="1"/>
        <v>311111.11111111112</v>
      </c>
      <c r="J26">
        <v>0</v>
      </c>
    </row>
    <row r="27" spans="1:13" x14ac:dyDescent="0.25">
      <c r="A27" s="19"/>
      <c r="B27" s="20">
        <v>41844</v>
      </c>
      <c r="C27" s="21"/>
      <c r="D27" s="21"/>
      <c r="E27" s="19"/>
      <c r="G27" s="3" t="s">
        <v>14</v>
      </c>
      <c r="H27" s="6">
        <f t="shared" si="2"/>
        <v>570370.37037037034</v>
      </c>
      <c r="I27" s="6">
        <f t="shared" si="1"/>
        <v>492592.59259259258</v>
      </c>
      <c r="J27">
        <v>0</v>
      </c>
    </row>
    <row r="28" spans="1:13" x14ac:dyDescent="0.25">
      <c r="A28" s="19"/>
      <c r="B28" s="20">
        <v>41845</v>
      </c>
      <c r="C28" s="21"/>
      <c r="D28" s="21"/>
      <c r="E28" s="19"/>
      <c r="G28" s="3" t="s">
        <v>15</v>
      </c>
      <c r="H28" s="6">
        <f>IF(H8&gt;=28,(H8-4)*$K$18,IF(H8&lt;=24,H8 *$K$18,24*$K$18 ))</f>
        <v>0</v>
      </c>
      <c r="I28" s="6">
        <f t="shared" si="1"/>
        <v>129629.62962962964</v>
      </c>
      <c r="J28">
        <v>0</v>
      </c>
    </row>
    <row r="29" spans="1:13" x14ac:dyDescent="0.25">
      <c r="A29" s="19"/>
      <c r="B29" s="20">
        <v>41846</v>
      </c>
      <c r="C29" s="21"/>
      <c r="D29" s="21"/>
      <c r="E29" s="19"/>
      <c r="I29" s="6"/>
    </row>
    <row r="30" spans="1:13" x14ac:dyDescent="0.25">
      <c r="A30" s="19"/>
      <c r="B30" s="20">
        <v>41847</v>
      </c>
      <c r="C30" s="21">
        <v>14</v>
      </c>
      <c r="D30" s="21"/>
      <c r="E30" s="19">
        <v>16</v>
      </c>
      <c r="G30" s="23"/>
      <c r="H30" s="6">
        <f>SUM(Table3[ANLT])</f>
        <v>2444444.4444444445</v>
      </c>
      <c r="I30" s="6">
        <f>SUM(Table3[ANHDT])</f>
        <v>1711111.1111111112</v>
      </c>
    </row>
    <row r="31" spans="1:13" x14ac:dyDescent="0.25">
      <c r="A31" s="13"/>
      <c r="B31" s="14">
        <v>41848</v>
      </c>
      <c r="C31" s="15"/>
      <c r="D31" s="15"/>
      <c r="E31" s="13">
        <v>2</v>
      </c>
      <c r="G31" s="6"/>
    </row>
    <row r="32" spans="1:13" x14ac:dyDescent="0.25">
      <c r="A32" s="13"/>
      <c r="B32" s="14">
        <v>41849</v>
      </c>
      <c r="C32" s="15"/>
      <c r="D32" s="15"/>
      <c r="E32" s="13"/>
    </row>
    <row r="33" spans="1:5" x14ac:dyDescent="0.25">
      <c r="A33" s="13"/>
      <c r="B33" s="14">
        <v>41850</v>
      </c>
      <c r="C33" s="15"/>
      <c r="D33" s="15"/>
      <c r="E33" s="13">
        <v>3</v>
      </c>
    </row>
    <row r="34" spans="1:5" x14ac:dyDescent="0.25">
      <c r="A34" s="13"/>
      <c r="B34" s="14">
        <v>41851</v>
      </c>
      <c r="C34" s="15"/>
      <c r="D34" s="15"/>
      <c r="E34" s="13"/>
    </row>
    <row r="35" spans="1:5" x14ac:dyDescent="0.25">
      <c r="B35" s="1"/>
      <c r="C35" s="5">
        <f>SUM(Table1[ANLT])</f>
        <v>62</v>
      </c>
      <c r="E35" s="5">
        <f>SUM(Table1[ANHDT])</f>
        <v>66</v>
      </c>
    </row>
  </sheetData>
  <mergeCells count="2">
    <mergeCell ref="A1:J1"/>
    <mergeCell ref="M2:N2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2014-03-30T14:07:57Z</dcterms:created>
  <dcterms:modified xsi:type="dcterms:W3CDTF">2014-08-24T14:48:29Z</dcterms:modified>
</cp:coreProperties>
</file>