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THER\Project-e\Github\docs\Sprint 3 - 2303 To 0504\"/>
    </mc:Choice>
  </mc:AlternateContent>
  <bookViews>
    <workbookView xWindow="0" yWindow="0" windowWidth="14160" windowHeight="6165" activeTab="1"/>
  </bookViews>
  <sheets>
    <sheet name="ANLT" sheetId="1" r:id="rId1"/>
    <sheet name="ANHD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H14" i="3"/>
  <c r="I14" i="3"/>
  <c r="J14" i="3"/>
  <c r="K14" i="3"/>
  <c r="L14" i="3"/>
  <c r="M14" i="3"/>
  <c r="N14" i="3"/>
  <c r="O14" i="3"/>
  <c r="N17" i="1"/>
  <c r="O17" i="1"/>
  <c r="C14" i="3" l="1"/>
  <c r="D14" i="3"/>
  <c r="E14" i="3"/>
  <c r="F14" i="3"/>
  <c r="B14" i="3"/>
  <c r="C17" i="1"/>
  <c r="D17" i="1"/>
  <c r="E17" i="1"/>
  <c r="F17" i="1"/>
  <c r="G17" i="1"/>
  <c r="H17" i="1"/>
  <c r="I17" i="1"/>
  <c r="J17" i="1"/>
  <c r="K17" i="1"/>
  <c r="L17" i="1"/>
  <c r="M17" i="1"/>
  <c r="B17" i="1"/>
  <c r="A18" i="1" l="1"/>
</calcChain>
</file>

<file path=xl/sharedStrings.xml><?xml version="1.0" encoding="utf-8"?>
<sst xmlns="http://schemas.openxmlformats.org/spreadsheetml/2006/main" count="54" uniqueCount="40">
  <si>
    <t>Column1</t>
  </si>
  <si>
    <t xml:space="preserve">Refactor và cấu trúc dự án 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</si>
  <si>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</si>
  <si>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</si>
  <si>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</si>
  <si>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</si>
  <si>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</si>
  <si>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</si>
  <si>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</si>
  <si>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</si>
  <si>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</si>
  <si>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</si>
  <si>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</si>
  <si>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</si>
  <si>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Registor</t>
  </si>
  <si>
    <t xml:space="preserve">File URL Controller </t>
  </si>
  <si>
    <t>Chỉnh sửa cấu trúc DB</t>
  </si>
  <si>
    <t>Database portal</t>
  </si>
  <si>
    <t>ORM</t>
  </si>
  <si>
    <t>Database subsystem</t>
  </si>
  <si>
    <t xml:space="preserve">Account biz and model </t>
  </si>
  <si>
    <t>Facebook register - login</t>
  </si>
  <si>
    <t>Facebook Login refactor</t>
  </si>
  <si>
    <t>Multidb</t>
  </si>
  <si>
    <t xml:space="preserve">Planing &amp; create report </t>
  </si>
  <si>
    <t>Email</t>
  </si>
  <si>
    <t>Meeting về data struct và  data flow</t>
  </si>
  <si>
    <t>05/04/2014</t>
  </si>
  <si>
    <t>05/04/2015</t>
  </si>
  <si>
    <t>06/04/2015</t>
  </si>
  <si>
    <t>Commit một phần Wishlist</t>
  </si>
  <si>
    <t>Làm phần security</t>
  </si>
  <si>
    <t>cho phép active account bằng email</t>
  </si>
  <si>
    <t>Commit user login history</t>
  </si>
  <si>
    <t>Cho phép khách hàng có thể thay đổi pass</t>
  </si>
  <si>
    <t>06/04/2016</t>
  </si>
  <si>
    <t>update reset password security</t>
  </si>
  <si>
    <t>màn hình thay đổi thông tin cơ bản của tài khoản</t>
  </si>
  <si>
    <t>tích hợp portal vs sub system</t>
  </si>
  <si>
    <t>Commit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</si>
</sst>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24" displayName="Table24" ref="A1:O17" totalsRowCount="1" headerRowDxfId="0">
  <autoFilter ref="A1:O16"/>
  <tableColumns count="15">
    <tableColumn id="1" name="Column1"/>
    <tableColumn id="2" name="24/03/2014" totalsRowFunction="custom">
      <totalsRowFormula>SUM(Table24[24/03/2014])</totalsRowFormula>
    </tableColumn>
    <tableColumn id="3" name="25/03/2014" totalsRowFunction="custom">
      <totalsRowFormula>SUM(Table24[25/03/2014])</totalsRowFormula>
    </tableColumn>
    <tableColumn id="4" name="26/03/2014" totalsRowFunction="custom">
      <totalsRowFormula>SUM(Table24[26/03/2014])</totalsRowFormula>
    </tableColumn>
    <tableColumn id="5" name="27/03/2014" totalsRowFunction="custom">
      <totalsRowFormula>SUM(Table24[27/03/2014])</totalsRowFormula>
    </tableColumn>
    <tableColumn id="6" name="28/03/2014" totalsRowFunction="custom">
      <totalsRowFormula>SUM(Table24[28/03/2014])</totalsRowFormula>
    </tableColumn>
    <tableColumn id="7" name="29/03/2014" totalsRowFunction="custom">
      <totalsRowFormula>SUM(Table24[29/03/2014])</totalsRowFormula>
    </tableColumn>
    <tableColumn id="8" name="30/03/2014" totalsRowFunction="custom">
      <totalsRowFormula>SUM(Table24[30/03/2014])</totalsRowFormula>
    </tableColumn>
    <tableColumn id="9" name="31/03/2014" totalsRowFunction="custom">
      <totalsRowFormula>SUM(Table24[31/03/2014])</totalsRowFormula>
    </tableColumn>
    <tableColumn id="10" name="01/04/2014" totalsRowFunction="custom">
      <totalsRowFormula>SUM(Table24[01/04/2014])</totalsRowFormula>
    </tableColumn>
    <tableColumn id="11" name="02/04/2014" totalsRowFunction="custom">
      <totalsRowFormula>SUM(Table24[02/04/2014])</totalsRowFormula>
    </tableColumn>
    <tableColumn id="12" name="03/04/2014" totalsRowFunction="custom">
      <totalsRowFormula>SUM(Table24[03/04/2014])</totalsRowFormula>
    </tableColumn>
    <tableColumn id="13" name="04/04/2014" totalsRowFunction="custom">
      <totalsRowFormula>SUM(Table24[04/04/2014])</totalsRowFormula>
    </tableColumn>
    <tableColumn id="14" name="05/04/2015" totalsRowFunction="custom">
      <totalsRowFormula>SUM(Table24[05/04/2015])</totalsRowFormula>
    </tableColumn>
    <tableColumn id="15" name="06/04/2016" totalsRowFunction="custom">
      <totalsRowFormula>SUM(Table24[06/04/2016])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O14" totalsRowCount="1" headerRowDxfId="1">
  <autoFilter ref="A1:O13"/>
  <tableColumns count="15">
    <tableColumn id="1" name="Column1"/>
    <tableColumn id="2" name="24/03/2014" totalsRowFunction="custom">
      <totalsRowFormula>SUM(Table22[24/03/2014])</totalsRowFormula>
    </tableColumn>
    <tableColumn id="3" name="25/03/2014" totalsRowFunction="custom">
      <totalsRowFormula>SUM(Table22[25/03/2014])</totalsRowFormula>
    </tableColumn>
    <tableColumn id="4" name="26/03/2014" totalsRowFunction="custom">
      <totalsRowFormula>SUM(Table22[26/03/2014])</totalsRowFormula>
    </tableColumn>
    <tableColumn id="5" name="27/03/2014" totalsRowFunction="custom">
      <totalsRowFormula>SUM(Table22[27/03/2014])</totalsRowFormula>
    </tableColumn>
    <tableColumn id="6" name="28/03/2014" totalsRowFunction="custom">
      <totalsRowFormula>SUM(Table22[28/03/2014])</totalsRowFormula>
    </tableColumn>
    <tableColumn id="7" name="29/03/2014" totalsRowFunction="custom">
      <totalsRowFormula>SUM(Table22[29/03/2014])</totalsRowFormula>
    </tableColumn>
    <tableColumn id="15" name="30/03/2014" totalsRowFunction="custom">
      <totalsRowFormula>SUM(Table22[30/03/2014])</totalsRowFormula>
    </tableColumn>
    <tableColumn id="8" name="31/03/2014" totalsRowFunction="custom">
      <totalsRowFormula>SUM(Table22[31/03/2014])</totalsRowFormula>
    </tableColumn>
    <tableColumn id="9" name="01/04/2014" totalsRowFunction="custom">
      <totalsRowFormula>SUM(Table22[01/04/2014])</totalsRowFormula>
    </tableColumn>
    <tableColumn id="10" name="02/04/2014" totalsRowFunction="custom">
      <totalsRowFormula>SUM(Table22[02/04/2014])</totalsRowFormula>
    </tableColumn>
    <tableColumn id="11" name="03/04/2014" totalsRowFunction="custom">
      <totalsRowFormula>SUM(Table22[03/04/2014])</totalsRowFormula>
    </tableColumn>
    <tableColumn id="12" name="04/04/2014" totalsRowFunction="custom">
      <totalsRowFormula>SUM(Table22[04/04/2014])</totalsRowFormula>
    </tableColumn>
    <tableColumn id="13" name="05/04/2014" totalsRowFunction="custom">
      <totalsRowFormula>SUM(Table22[05/04/2014])</totalsRowFormula>
    </tableColumn>
    <tableColumn id="14" name="06/04/2015" totalsRowFunction="custom">
      <totalsRowFormula>SUM(Table22[06/04/2015])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20" sqref="C20"/>
    </sheetView>
  </sheetViews>
  <sheetFormatPr defaultRowHeight="15" x14ac:dyDescent="0.25"/>
  <cols>
    <col min="1" max="1" width="37.140625" customWidth="1"/>
    <col min="2" max="13" width="13" bestFit="1" customWidth="1"/>
    <col min="14" max="14" width="10.28515625" customWidth="1"/>
  </cols>
  <sheetData>
    <row r="1" spans="1:15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28</v>
      </c>
      <c r="O1" s="1" t="s">
        <v>35</v>
      </c>
    </row>
    <row r="2" spans="1:15" x14ac:dyDescent="0.25">
      <c r="A2" t="s">
        <v>1</v>
      </c>
      <c r="B2">
        <v>4</v>
      </c>
    </row>
    <row r="3" spans="1:15" x14ac:dyDescent="0.25">
      <c r="A3" t="s">
        <v>14</v>
      </c>
      <c r="C3">
        <v>4</v>
      </c>
      <c r="E3">
        <v>4</v>
      </c>
      <c r="F3">
        <v>3</v>
      </c>
    </row>
    <row r="4" spans="1:15" x14ac:dyDescent="0.25">
      <c r="A4" t="s">
        <v>17</v>
      </c>
      <c r="D4">
        <v>2</v>
      </c>
    </row>
    <row r="5" spans="1:15" x14ac:dyDescent="0.25">
      <c r="A5" t="s">
        <v>20</v>
      </c>
      <c r="D5">
        <v>2</v>
      </c>
    </row>
    <row r="6" spans="1:15" x14ac:dyDescent="0.25">
      <c r="A6" t="s">
        <v>21</v>
      </c>
      <c r="G6">
        <v>6</v>
      </c>
    </row>
    <row r="7" spans="1:15" x14ac:dyDescent="0.25">
      <c r="A7" t="s">
        <v>22</v>
      </c>
      <c r="H7">
        <v>4</v>
      </c>
    </row>
    <row r="8" spans="1:15" x14ac:dyDescent="0.25">
      <c r="A8" t="s">
        <v>24</v>
      </c>
      <c r="I8">
        <v>2</v>
      </c>
    </row>
    <row r="9" spans="1:15" x14ac:dyDescent="0.25">
      <c r="A9" t="s">
        <v>25</v>
      </c>
      <c r="I9">
        <v>2</v>
      </c>
    </row>
    <row r="10" spans="1:15" x14ac:dyDescent="0.25">
      <c r="A10" t="s">
        <v>31</v>
      </c>
      <c r="J10">
        <v>2</v>
      </c>
    </row>
    <row r="11" spans="1:15" x14ac:dyDescent="0.25">
      <c r="A11" t="s">
        <v>32</v>
      </c>
      <c r="J11">
        <v>2</v>
      </c>
    </row>
    <row r="12" spans="1:15" x14ac:dyDescent="0.25">
      <c r="A12" t="s">
        <v>33</v>
      </c>
      <c r="K12">
        <v>4</v>
      </c>
      <c r="L12">
        <v>1</v>
      </c>
    </row>
    <row r="13" spans="1:15" x14ac:dyDescent="0.25">
      <c r="A13" t="s">
        <v>34</v>
      </c>
      <c r="L13">
        <v>4</v>
      </c>
    </row>
    <row r="14" spans="1:15" x14ac:dyDescent="0.25">
      <c r="A14" t="s">
        <v>36</v>
      </c>
      <c r="M14">
        <v>4</v>
      </c>
    </row>
    <row r="15" spans="1:15" x14ac:dyDescent="0.25">
      <c r="A15" t="s">
        <v>37</v>
      </c>
      <c r="N15">
        <v>4</v>
      </c>
    </row>
    <row r="16" spans="1:15" x14ac:dyDescent="0.25">
      <c r="A16" t="s">
        <v>38</v>
      </c>
      <c r="O16">
        <v>3</v>
      </c>
    </row>
    <row r="17" spans="1:15" x14ac:dyDescent="0.25">
      <c r="B17">
        <f>SUM(Table24[24/03/2014])</f>
        <v>4</v>
      </c>
      <c r="C17">
        <f>SUM(Table24[25/03/2014])</f>
        <v>4</v>
      </c>
      <c r="D17">
        <f>SUM(Table24[26/03/2014])</f>
        <v>4</v>
      </c>
      <c r="E17">
        <f>SUM(Table24[27/03/2014])</f>
        <v>4</v>
      </c>
      <c r="F17">
        <f>SUM(Table24[28/03/2014])</f>
        <v>3</v>
      </c>
      <c r="G17">
        <f>SUM(Table24[29/03/2014])</f>
        <v>6</v>
      </c>
      <c r="H17">
        <f>SUM(Table24[30/03/2014])</f>
        <v>4</v>
      </c>
      <c r="I17">
        <f>SUM(Table24[31/03/2014])</f>
        <v>4</v>
      </c>
      <c r="J17">
        <f>SUM(Table24[01/04/2014])</f>
        <v>4</v>
      </c>
      <c r="K17">
        <f>SUM(Table24[02/04/2014])</f>
        <v>4</v>
      </c>
      <c r="L17">
        <f>SUM(Table24[03/04/2014])</f>
        <v>5</v>
      </c>
      <c r="M17">
        <f>SUM(Table24[04/04/2014])</f>
        <v>4</v>
      </c>
      <c r="N17">
        <f>SUM(Table24[05/04/2015])</f>
        <v>4</v>
      </c>
      <c r="O17">
        <f>SUM(Table24[06/04/2016])</f>
        <v>3</v>
      </c>
    </row>
    <row r="18" spans="1:15" x14ac:dyDescent="0.25">
      <c r="A18">
        <f>SUM(Table24[[24/03/2014]:[04/04/2014]])</f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19" sqref="O19"/>
    </sheetView>
  </sheetViews>
  <sheetFormatPr defaultRowHeight="15" x14ac:dyDescent="0.25"/>
  <cols>
    <col min="1" max="1" width="39.71093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5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27</v>
      </c>
      <c r="O1" s="1" t="s">
        <v>29</v>
      </c>
    </row>
    <row r="2" spans="1:15" x14ac:dyDescent="0.25">
      <c r="A2" t="s">
        <v>1</v>
      </c>
      <c r="B2">
        <v>4</v>
      </c>
    </row>
    <row r="3" spans="1:15" x14ac:dyDescent="0.25">
      <c r="A3" t="s">
        <v>15</v>
      </c>
    </row>
    <row r="4" spans="1:15" x14ac:dyDescent="0.25">
      <c r="A4" t="s">
        <v>16</v>
      </c>
      <c r="C4">
        <v>4</v>
      </c>
      <c r="E4">
        <v>2</v>
      </c>
    </row>
    <row r="5" spans="1:15" x14ac:dyDescent="0.25">
      <c r="A5" t="s">
        <v>18</v>
      </c>
      <c r="E5">
        <v>1</v>
      </c>
      <c r="F5">
        <v>2</v>
      </c>
    </row>
    <row r="6" spans="1:15" x14ac:dyDescent="0.25">
      <c r="A6" t="s">
        <v>19</v>
      </c>
      <c r="E6">
        <v>1</v>
      </c>
    </row>
    <row r="7" spans="1:15" x14ac:dyDescent="0.25">
      <c r="A7" t="s">
        <v>23</v>
      </c>
      <c r="F7">
        <v>2</v>
      </c>
    </row>
    <row r="8" spans="1:15" x14ac:dyDescent="0.25">
      <c r="A8" t="s">
        <v>26</v>
      </c>
      <c r="I8">
        <v>2</v>
      </c>
    </row>
    <row r="9" spans="1:15" x14ac:dyDescent="0.25">
      <c r="A9" t="s">
        <v>30</v>
      </c>
      <c r="K9">
        <v>4</v>
      </c>
    </row>
    <row r="10" spans="1:15" x14ac:dyDescent="0.25">
      <c r="A10" t="s">
        <v>39</v>
      </c>
      <c r="O10">
        <v>8</v>
      </c>
    </row>
    <row r="14" spans="1:15" x14ac:dyDescent="0.25">
      <c r="B14">
        <f>SUM(Table22[24/03/2014])</f>
        <v>4</v>
      </c>
      <c r="C14">
        <f>SUM(Table22[25/03/2014])</f>
        <v>4</v>
      </c>
      <c r="D14">
        <f>SUM(Table22[26/03/2014])</f>
        <v>0</v>
      </c>
      <c r="E14">
        <f>SUM(Table22[27/03/2014])</f>
        <v>4</v>
      </c>
      <c r="F14">
        <f>SUM(Table22[28/03/2014])</f>
        <v>4</v>
      </c>
      <c r="G14">
        <f>SUM(Table22[29/03/2014])</f>
        <v>0</v>
      </c>
      <c r="H14">
        <f>SUM(Table22[30/03/2014])</f>
        <v>0</v>
      </c>
      <c r="I14">
        <f>SUM(Table22[31/03/2014])</f>
        <v>2</v>
      </c>
      <c r="J14">
        <f>SUM(Table22[01/04/2014])</f>
        <v>0</v>
      </c>
      <c r="K14">
        <f>SUM(Table22[02/04/2014])</f>
        <v>4</v>
      </c>
      <c r="L14">
        <f>SUM(Table22[03/04/2014])</f>
        <v>0</v>
      </c>
      <c r="M14">
        <f>SUM(Table22[04/04/2014])</f>
        <v>0</v>
      </c>
      <c r="N14">
        <f>SUM(Table22[05/04/2014])</f>
        <v>0</v>
      </c>
      <c r="O14">
        <f>SUM(Table22[06/04/2015])</f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LE AN</cp:lastModifiedBy>
  <dcterms:created xsi:type="dcterms:W3CDTF">2014-03-09T15:20:30Z</dcterms:created>
  <dcterms:modified xsi:type="dcterms:W3CDTF">2014-04-07T14:12:24Z</dcterms:modified>
</cp:coreProperties>
</file>