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enstadhouders/Documents/"/>
    </mc:Choice>
  </mc:AlternateContent>
  <xr:revisionPtr revIDLastSave="0" documentId="13_ncr:1_{3FC1BD63-FE85-044C-9022-34B108309BC2}" xr6:coauthVersionLast="46" xr6:coauthVersionMax="46" xr10:uidLastSave="{00000000-0000-0000-0000-000000000000}"/>
  <bookViews>
    <workbookView xWindow="1020" yWindow="500" windowWidth="32580" windowHeight="20500" xr2:uid="{521204A9-2769-EC49-9058-2A2C8DEB5705}"/>
  </bookViews>
  <sheets>
    <sheet name="Budget" sheetId="1" r:id="rId1"/>
    <sheet name="Jan bis Apr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G21" i="1" s="1"/>
  <c r="F12" i="1"/>
  <c r="F27" i="1" s="1"/>
  <c r="F8" i="1"/>
  <c r="F16" i="1"/>
  <c r="E21" i="1"/>
  <c r="F4" i="2"/>
  <c r="G18" i="1"/>
  <c r="G20" i="1"/>
  <c r="E20" i="1"/>
  <c r="E19" i="1"/>
  <c r="G19" i="1" s="1"/>
  <c r="E18" i="1"/>
  <c r="E6" i="1"/>
  <c r="G6" i="1" s="1"/>
  <c r="E5" i="1"/>
  <c r="G5" i="1" s="1"/>
  <c r="E17" i="1"/>
  <c r="G17" i="1" s="1"/>
  <c r="E12" i="1"/>
  <c r="E16" i="1"/>
  <c r="G16" i="1" s="1"/>
  <c r="E15" i="1"/>
  <c r="G15" i="1" s="1"/>
  <c r="G7" i="1"/>
  <c r="G8" i="1"/>
  <c r="G9" i="1"/>
  <c r="F13" i="1"/>
  <c r="E7" i="1"/>
  <c r="E14" i="1"/>
  <c r="G14" i="1" s="1"/>
  <c r="C27" i="1"/>
  <c r="A27" i="1"/>
  <c r="E8" i="1"/>
  <c r="E9" i="1"/>
  <c r="E10" i="1"/>
  <c r="G10" i="1" s="1"/>
  <c r="E11" i="1"/>
  <c r="G11" i="1" s="1"/>
  <c r="E13" i="1"/>
  <c r="G13" i="1" s="1"/>
  <c r="E4" i="1"/>
  <c r="G4" i="1" s="1"/>
  <c r="G12" i="1" l="1"/>
  <c r="E27" i="1"/>
  <c r="G27" i="1" s="1"/>
</calcChain>
</file>

<file path=xl/sharedStrings.xml><?xml version="1.0" encoding="utf-8"?>
<sst xmlns="http://schemas.openxmlformats.org/spreadsheetml/2006/main" count="60" uniqueCount="45">
  <si>
    <t>Pos</t>
  </si>
  <si>
    <t>Name</t>
  </si>
  <si>
    <t>Küche</t>
  </si>
  <si>
    <t>Schrank</t>
  </si>
  <si>
    <t>Sofa</t>
  </si>
  <si>
    <t>Lampen</t>
  </si>
  <si>
    <t>Gardinen</t>
  </si>
  <si>
    <t>Vorhänge</t>
  </si>
  <si>
    <t>Anzahl</t>
  </si>
  <si>
    <t>Einzel-Budget</t>
  </si>
  <si>
    <t>Gesamt-Budget</t>
  </si>
  <si>
    <t>Ofen+Herd</t>
  </si>
  <si>
    <t>Kommentar</t>
  </si>
  <si>
    <t>ist- kosten</t>
  </si>
  <si>
    <t>delta</t>
  </si>
  <si>
    <t>BOSCH HND411LS65 inkl Versand (50€)</t>
  </si>
  <si>
    <t>inkl. Schienen</t>
  </si>
  <si>
    <t>Duschbrause</t>
  </si>
  <si>
    <t>Klodeckel</t>
  </si>
  <si>
    <t>Milchglasfolie</t>
  </si>
  <si>
    <t>Kleinteile</t>
  </si>
  <si>
    <t>Budgetplanung, Neue Wohnung</t>
  </si>
  <si>
    <t>METOD Küche, ohne Arbeitsplatte</t>
  </si>
  <si>
    <t>Arbeitsplatte</t>
  </si>
  <si>
    <t>Status</t>
  </si>
  <si>
    <t>Offen</t>
  </si>
  <si>
    <t>Gekauft</t>
  </si>
  <si>
    <t>Verleimte Buche, Vollholz, 2,6cm Dicke, Bauhaus</t>
  </si>
  <si>
    <t>Öl für Arbeitsplatte</t>
  </si>
  <si>
    <t>Mietwagen</t>
  </si>
  <si>
    <t>Halteverbot</t>
  </si>
  <si>
    <t>Matratze</t>
  </si>
  <si>
    <t>Schrank u. Küche zusammen kaufen! Speditionskosten 120€</t>
  </si>
  <si>
    <t>Einnahmen</t>
  </si>
  <si>
    <t>Januar</t>
  </si>
  <si>
    <t>Febr</t>
  </si>
  <si>
    <t>Mär</t>
  </si>
  <si>
    <t>April</t>
  </si>
  <si>
    <t>Ausgaben</t>
  </si>
  <si>
    <t>Rücklage</t>
  </si>
  <si>
    <t>Autoversicherung</t>
  </si>
  <si>
    <t>Kaution + Miete</t>
  </si>
  <si>
    <t>Bahntickets</t>
  </si>
  <si>
    <t>Badschrank</t>
  </si>
  <si>
    <t>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</si>
</sst>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double">
        <color theme="2" tint="-0.499984740745262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0" borderId="1" xfId="0" applyBorder="1" applyAlignment="1">
      <alignment horizontal="left"/>
    </xf>
    <xf numFmtId="4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4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164" fontId="0" fillId="0" borderId="0" xfId="0" applyNumberFormat="1"/>
    <xf numFmtId="44" fontId="2" fillId="0" borderId="3" xfId="0" applyNumberFormat="1" applyFont="1" applyBorder="1" applyAlignment="1">
      <alignment horizontal="right"/>
    </xf>
    <xf numFmtId="0" fontId="0" fillId="0" borderId="1" xfId="0" applyBorder="1" applyAlignment="1">
      <alignment horizontal="center" vertical="center"/>
    </xf>
  </cellXfs>
  <cellStyles count="1">
    <cellStyle name="Standard" xfId="0" builtinId="0"/>
  </cellStyles>
  <dxfs count="3">
    <dxf>
      <font>
        <color theme="0" tint="-0.499984740745262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259E-9096-DA45-A954-B2EBBA19D5EE}">
  <dimension ref="A1:J29"/>
  <sheetViews>
    <sheetView tabSelected="1" zoomScale="146" zoomScaleNormal="146" workbookViewId="0">
      <selection activeCell="J7" sqref="J7"/>
    </sheetView>
  </sheetViews>
  <sheetFormatPr baseColWidth="10" defaultRowHeight="16" x14ac:dyDescent="0.2"/>
  <cols>
    <col min="1" max="1" width="4.83203125" customWidth="1"/>
    <col min="2" max="2" width="12.6640625" customWidth="1"/>
    <col min="3" max="3" width="6.6640625" bestFit="1" customWidth="1"/>
    <col min="4" max="4" width="12.5" bestFit="1" customWidth="1"/>
    <col min="5" max="5" width="14.1640625" bestFit="1" customWidth="1"/>
    <col min="6" max="7" width="14.1640625" customWidth="1"/>
    <col min="8" max="8" width="1.83203125" customWidth="1"/>
    <col min="9" max="9" width="12.1640625" style="16" customWidth="1"/>
    <col min="10" max="10" width="43.1640625" customWidth="1"/>
  </cols>
  <sheetData>
    <row r="1" spans="1:10" x14ac:dyDescent="0.2">
      <c r="A1" s="24" t="s">
        <v>21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x14ac:dyDescent="0.2">
      <c r="A2" s="24"/>
      <c r="B2" s="24"/>
      <c r="C2" s="24"/>
      <c r="D2" s="24"/>
      <c r="E2" s="24"/>
      <c r="F2" s="24"/>
      <c r="G2" s="24"/>
      <c r="H2" s="24"/>
      <c r="I2" s="24"/>
      <c r="J2" s="24"/>
    </row>
    <row r="3" spans="1:10" x14ac:dyDescent="0.2">
      <c r="A3" s="2" t="s">
        <v>0</v>
      </c>
      <c r="B3" s="2" t="s">
        <v>1</v>
      </c>
      <c r="C3" s="2" t="s">
        <v>8</v>
      </c>
      <c r="D3" s="3" t="s">
        <v>9</v>
      </c>
      <c r="E3" s="3" t="s">
        <v>10</v>
      </c>
      <c r="F3" s="3" t="s">
        <v>13</v>
      </c>
      <c r="G3" s="3" t="s">
        <v>14</v>
      </c>
      <c r="H3" s="17"/>
      <c r="I3" s="13" t="s">
        <v>24</v>
      </c>
      <c r="J3" s="4" t="s">
        <v>12</v>
      </c>
    </row>
    <row r="4" spans="1:10" x14ac:dyDescent="0.2">
      <c r="A4" s="5">
        <v>1</v>
      </c>
      <c r="B4" s="5" t="s">
        <v>2</v>
      </c>
      <c r="C4" s="5">
        <v>1</v>
      </c>
      <c r="D4" s="6">
        <v>1300</v>
      </c>
      <c r="E4" s="7">
        <f>C4*D4</f>
        <v>1300</v>
      </c>
      <c r="F4" s="7">
        <v>1370</v>
      </c>
      <c r="G4" s="7">
        <f>E4-F4</f>
        <v>-70</v>
      </c>
      <c r="H4" s="18"/>
      <c r="I4" s="14" t="s">
        <v>26</v>
      </c>
      <c r="J4" s="20" t="s">
        <v>22</v>
      </c>
    </row>
    <row r="5" spans="1:10" x14ac:dyDescent="0.2">
      <c r="A5" s="5">
        <v>2</v>
      </c>
      <c r="B5" s="5" t="s">
        <v>23</v>
      </c>
      <c r="C5" s="5">
        <v>1</v>
      </c>
      <c r="D5" s="6">
        <v>180</v>
      </c>
      <c r="E5" s="7">
        <f>C5*D5</f>
        <v>180</v>
      </c>
      <c r="F5" s="7">
        <v>210</v>
      </c>
      <c r="G5" s="7">
        <f>E5-F5</f>
        <v>-30</v>
      </c>
      <c r="H5" s="18"/>
      <c r="I5" s="14" t="s">
        <v>26</v>
      </c>
      <c r="J5" s="20" t="s">
        <v>27</v>
      </c>
    </row>
    <row r="6" spans="1:10" x14ac:dyDescent="0.2">
      <c r="A6" s="5">
        <v>3</v>
      </c>
      <c r="B6" s="5" t="s">
        <v>28</v>
      </c>
      <c r="C6" s="5">
        <v>1</v>
      </c>
      <c r="D6" s="6">
        <v>20</v>
      </c>
      <c r="E6" s="7">
        <f>C6*D6</f>
        <v>20</v>
      </c>
      <c r="F6" s="7">
        <v>30</v>
      </c>
      <c r="G6" s="7">
        <f>E6-F6</f>
        <v>-10</v>
      </c>
      <c r="H6" s="18"/>
      <c r="I6" s="14" t="s">
        <v>26</v>
      </c>
      <c r="J6" s="20"/>
    </row>
    <row r="7" spans="1:10" x14ac:dyDescent="0.2">
      <c r="A7" s="5">
        <v>4</v>
      </c>
      <c r="B7" s="5" t="s">
        <v>11</v>
      </c>
      <c r="C7" s="5">
        <v>1</v>
      </c>
      <c r="D7" s="6">
        <v>500</v>
      </c>
      <c r="E7" s="7">
        <f>C7*D7</f>
        <v>500</v>
      </c>
      <c r="F7" s="7">
        <v>650</v>
      </c>
      <c r="G7" s="7">
        <f t="shared" ref="G7:G21" si="0">E7-F7</f>
        <v>-150</v>
      </c>
      <c r="H7" s="18"/>
      <c r="I7" s="14" t="s">
        <v>26</v>
      </c>
      <c r="J7" s="20" t="s">
        <v>15</v>
      </c>
    </row>
    <row r="8" spans="1:10" x14ac:dyDescent="0.2">
      <c r="A8" s="5">
        <v>5</v>
      </c>
      <c r="B8" s="5" t="s">
        <v>3</v>
      </c>
      <c r="C8" s="5">
        <v>2</v>
      </c>
      <c r="D8" s="6">
        <v>500</v>
      </c>
      <c r="E8" s="7">
        <f t="shared" ref="E8:E21" si="1">C8*D8</f>
        <v>1000</v>
      </c>
      <c r="F8" s="7">
        <f>860+250</f>
        <v>1110</v>
      </c>
      <c r="G8" s="7">
        <f t="shared" si="0"/>
        <v>-110</v>
      </c>
      <c r="H8" s="18"/>
      <c r="I8" s="14" t="s">
        <v>26</v>
      </c>
      <c r="J8" s="20" t="s">
        <v>32</v>
      </c>
    </row>
    <row r="9" spans="1:10" x14ac:dyDescent="0.2">
      <c r="A9" s="5">
        <v>6</v>
      </c>
      <c r="B9" s="5" t="s">
        <v>4</v>
      </c>
      <c r="C9" s="5">
        <v>1</v>
      </c>
      <c r="D9" s="6">
        <v>0</v>
      </c>
      <c r="E9" s="7">
        <f t="shared" si="1"/>
        <v>0</v>
      </c>
      <c r="F9" s="7"/>
      <c r="G9" s="7">
        <f t="shared" si="0"/>
        <v>0</v>
      </c>
      <c r="H9" s="18"/>
      <c r="I9" s="14" t="s">
        <v>44</v>
      </c>
      <c r="J9" s="20"/>
    </row>
    <row r="10" spans="1:10" x14ac:dyDescent="0.2">
      <c r="A10" s="5">
        <v>7</v>
      </c>
      <c r="B10" s="5" t="s">
        <v>5</v>
      </c>
      <c r="C10" s="5">
        <v>3</v>
      </c>
      <c r="D10" s="6">
        <v>0</v>
      </c>
      <c r="E10" s="7">
        <f t="shared" si="1"/>
        <v>0</v>
      </c>
      <c r="F10" s="7"/>
      <c r="G10" s="7">
        <f t="shared" si="0"/>
        <v>0</v>
      </c>
      <c r="H10" s="18"/>
      <c r="I10" s="14" t="s">
        <v>44</v>
      </c>
      <c r="J10" s="20"/>
    </row>
    <row r="11" spans="1:10" x14ac:dyDescent="0.2">
      <c r="A11" s="5">
        <v>8</v>
      </c>
      <c r="B11" s="5" t="s">
        <v>6</v>
      </c>
      <c r="C11" s="5">
        <v>4</v>
      </c>
      <c r="D11" s="6">
        <v>0</v>
      </c>
      <c r="E11" s="7">
        <f t="shared" si="1"/>
        <v>0</v>
      </c>
      <c r="F11" s="7"/>
      <c r="G11" s="7">
        <f t="shared" si="0"/>
        <v>0</v>
      </c>
      <c r="H11" s="18"/>
      <c r="I11" s="14" t="s">
        <v>44</v>
      </c>
      <c r="J11" s="20"/>
    </row>
    <row r="12" spans="1:10" x14ac:dyDescent="0.2">
      <c r="A12" s="5">
        <v>9</v>
      </c>
      <c r="B12" s="5" t="s">
        <v>19</v>
      </c>
      <c r="C12" s="5">
        <v>2</v>
      </c>
      <c r="D12" s="6">
        <v>25</v>
      </c>
      <c r="E12" s="7">
        <f t="shared" si="1"/>
        <v>50</v>
      </c>
      <c r="F12" s="7">
        <f>(2*28)+20</f>
        <v>76</v>
      </c>
      <c r="G12" s="7">
        <f t="shared" si="0"/>
        <v>-26</v>
      </c>
      <c r="H12" s="18"/>
      <c r="I12" s="14" t="s">
        <v>26</v>
      </c>
      <c r="J12" s="20"/>
    </row>
    <row r="13" spans="1:10" x14ac:dyDescent="0.2">
      <c r="A13" s="5">
        <v>10</v>
      </c>
      <c r="B13" s="5" t="s">
        <v>7</v>
      </c>
      <c r="C13" s="5">
        <v>4</v>
      </c>
      <c r="D13" s="6">
        <v>25</v>
      </c>
      <c r="E13" s="7">
        <f t="shared" si="1"/>
        <v>100</v>
      </c>
      <c r="F13" s="7">
        <f>55+43</f>
        <v>98</v>
      </c>
      <c r="G13" s="7">
        <f t="shared" si="0"/>
        <v>2</v>
      </c>
      <c r="H13" s="18"/>
      <c r="I13" s="14" t="s">
        <v>26</v>
      </c>
      <c r="J13" s="20" t="s">
        <v>16</v>
      </c>
    </row>
    <row r="14" spans="1:10" x14ac:dyDescent="0.2">
      <c r="A14" s="5">
        <v>11</v>
      </c>
      <c r="B14" s="5" t="s">
        <v>43</v>
      </c>
      <c r="C14" s="5">
        <v>1</v>
      </c>
      <c r="D14" s="6">
        <v>50</v>
      </c>
      <c r="E14" s="7">
        <f t="shared" si="1"/>
        <v>50</v>
      </c>
      <c r="F14" s="7">
        <v>70</v>
      </c>
      <c r="G14" s="7">
        <f t="shared" si="0"/>
        <v>-20</v>
      </c>
      <c r="H14" s="18"/>
      <c r="I14" s="14" t="s">
        <v>26</v>
      </c>
      <c r="J14" s="20"/>
    </row>
    <row r="15" spans="1:10" x14ac:dyDescent="0.2">
      <c r="A15" s="5">
        <v>12</v>
      </c>
      <c r="B15" s="5" t="s">
        <v>18</v>
      </c>
      <c r="C15" s="5">
        <v>1</v>
      </c>
      <c r="D15" s="6">
        <v>30</v>
      </c>
      <c r="E15" s="7">
        <f t="shared" si="1"/>
        <v>30</v>
      </c>
      <c r="F15" s="7">
        <v>35</v>
      </c>
      <c r="G15" s="7">
        <f t="shared" si="0"/>
        <v>-5</v>
      </c>
      <c r="H15" s="18"/>
      <c r="I15" s="14" t="s">
        <v>26</v>
      </c>
      <c r="J15" s="20"/>
    </row>
    <row r="16" spans="1:10" x14ac:dyDescent="0.2">
      <c r="A16" s="5">
        <v>13</v>
      </c>
      <c r="B16" s="5" t="s">
        <v>17</v>
      </c>
      <c r="C16" s="5">
        <v>1</v>
      </c>
      <c r="D16" s="6">
        <v>30</v>
      </c>
      <c r="E16" s="7">
        <f t="shared" si="1"/>
        <v>30</v>
      </c>
      <c r="F16" s="7">
        <f>29+40</f>
        <v>69</v>
      </c>
      <c r="G16" s="7">
        <f t="shared" si="0"/>
        <v>-39</v>
      </c>
      <c r="H16" s="18"/>
      <c r="I16" s="14" t="s">
        <v>26</v>
      </c>
      <c r="J16" s="20"/>
    </row>
    <row r="17" spans="1:10" x14ac:dyDescent="0.2">
      <c r="A17" s="5">
        <v>14</v>
      </c>
      <c r="B17" s="5" t="s">
        <v>20</v>
      </c>
      <c r="C17" s="5">
        <v>1</v>
      </c>
      <c r="D17" s="23">
        <v>0</v>
      </c>
      <c r="E17" s="7">
        <f t="shared" si="1"/>
        <v>0</v>
      </c>
      <c r="F17" s="7">
        <v>4</v>
      </c>
      <c r="G17" s="7">
        <f t="shared" si="0"/>
        <v>-4</v>
      </c>
      <c r="H17" s="18"/>
      <c r="I17" s="14" t="s">
        <v>25</v>
      </c>
      <c r="J17" s="20"/>
    </row>
    <row r="18" spans="1:10" x14ac:dyDescent="0.2">
      <c r="A18" s="5">
        <v>15</v>
      </c>
      <c r="B18" s="5" t="s">
        <v>29</v>
      </c>
      <c r="C18" s="5">
        <v>1</v>
      </c>
      <c r="D18" s="8">
        <v>200</v>
      </c>
      <c r="E18" s="7">
        <f t="shared" si="1"/>
        <v>200</v>
      </c>
      <c r="F18" s="7">
        <v>300</v>
      </c>
      <c r="G18" s="7">
        <f t="shared" si="0"/>
        <v>-100</v>
      </c>
      <c r="H18" s="18"/>
      <c r="I18" s="14" t="s">
        <v>26</v>
      </c>
      <c r="J18" s="20"/>
    </row>
    <row r="19" spans="1:10" x14ac:dyDescent="0.2">
      <c r="A19" s="5">
        <v>16</v>
      </c>
      <c r="B19" s="5" t="s">
        <v>30</v>
      </c>
      <c r="C19" s="5">
        <v>1</v>
      </c>
      <c r="D19" s="6">
        <v>0</v>
      </c>
      <c r="E19" s="7">
        <f t="shared" si="1"/>
        <v>0</v>
      </c>
      <c r="F19" s="7"/>
      <c r="G19" s="7">
        <f t="shared" si="0"/>
        <v>0</v>
      </c>
      <c r="H19" s="18"/>
      <c r="I19" s="14" t="s">
        <v>44</v>
      </c>
      <c r="J19" s="20"/>
    </row>
    <row r="20" spans="1:10" x14ac:dyDescent="0.2">
      <c r="A20" s="5">
        <v>17</v>
      </c>
      <c r="B20" s="5" t="s">
        <v>31</v>
      </c>
      <c r="C20" s="5">
        <v>1</v>
      </c>
      <c r="D20" s="8">
        <v>180</v>
      </c>
      <c r="E20" s="7">
        <f t="shared" si="1"/>
        <v>180</v>
      </c>
      <c r="F20" s="7">
        <v>168.99</v>
      </c>
      <c r="G20" s="7">
        <f t="shared" si="0"/>
        <v>11.009999999999991</v>
      </c>
      <c r="H20" s="18"/>
      <c r="I20" s="14" t="s">
        <v>26</v>
      </c>
      <c r="J20" s="20"/>
    </row>
    <row r="21" spans="1:10" x14ac:dyDescent="0.2">
      <c r="A21" s="5">
        <v>18</v>
      </c>
      <c r="B21" s="5" t="s">
        <v>42</v>
      </c>
      <c r="C21" s="5">
        <v>4</v>
      </c>
      <c r="D21" s="8">
        <v>90</v>
      </c>
      <c r="E21" s="7">
        <f t="shared" si="1"/>
        <v>360</v>
      </c>
      <c r="F21" s="7">
        <f>-123+213+17.9+52.3+58.3+35.9</f>
        <v>254.4</v>
      </c>
      <c r="G21" s="7">
        <f t="shared" si="0"/>
        <v>105.6</v>
      </c>
      <c r="H21" s="18"/>
      <c r="I21" s="14" t="s">
        <v>26</v>
      </c>
      <c r="J21" s="20"/>
    </row>
    <row r="22" spans="1:10" x14ac:dyDescent="0.2">
      <c r="A22" s="5"/>
      <c r="B22" s="5"/>
      <c r="C22" s="5"/>
      <c r="D22" s="8"/>
      <c r="E22" s="8"/>
      <c r="F22" s="8"/>
      <c r="G22" s="6"/>
      <c r="H22" s="18"/>
      <c r="I22" s="14"/>
      <c r="J22" s="20"/>
    </row>
    <row r="23" spans="1:10" x14ac:dyDescent="0.2">
      <c r="A23" s="5"/>
      <c r="B23" s="5"/>
      <c r="C23" s="5"/>
      <c r="D23" s="5"/>
      <c r="E23" s="9"/>
      <c r="F23" s="9"/>
      <c r="G23" s="7"/>
      <c r="H23" s="18"/>
      <c r="I23" s="14"/>
      <c r="J23" s="20"/>
    </row>
    <row r="24" spans="1:10" x14ac:dyDescent="0.2">
      <c r="A24" s="5"/>
      <c r="B24" s="5"/>
      <c r="C24" s="5"/>
      <c r="D24" s="5"/>
      <c r="E24" s="5"/>
      <c r="F24" s="5"/>
      <c r="G24" s="7"/>
      <c r="H24" s="18"/>
      <c r="I24" s="14"/>
      <c r="J24" s="20"/>
    </row>
    <row r="25" spans="1:10" x14ac:dyDescent="0.2">
      <c r="A25" s="5"/>
      <c r="B25" s="5"/>
      <c r="C25" s="5"/>
      <c r="D25" s="5"/>
      <c r="E25" s="5"/>
      <c r="F25" s="5"/>
      <c r="G25" s="7"/>
      <c r="H25" s="18"/>
      <c r="I25" s="14"/>
      <c r="J25" s="20"/>
    </row>
    <row r="26" spans="1:10" x14ac:dyDescent="0.2">
      <c r="A26" s="5"/>
      <c r="B26" s="5"/>
      <c r="C26" s="5"/>
      <c r="D26" s="5"/>
      <c r="E26" s="5"/>
      <c r="F26" s="5"/>
      <c r="G26" s="7"/>
      <c r="H26" s="18"/>
      <c r="I26" s="14"/>
      <c r="J26" s="20"/>
    </row>
    <row r="27" spans="1:10" ht="17" thickBot="1" x14ac:dyDescent="0.25">
      <c r="A27" s="10">
        <f>COUNTIFS(A4:A26,"&lt;&gt;")</f>
        <v>18</v>
      </c>
      <c r="B27" s="10"/>
      <c r="C27" s="10">
        <f>SUM(C4:C26)</f>
        <v>31</v>
      </c>
      <c r="D27" s="12"/>
      <c r="E27" s="11">
        <f>SUM(E4:E26)</f>
        <v>4000</v>
      </c>
      <c r="F27" s="11">
        <f>SUM(F4:F26)</f>
        <v>4445.3899999999994</v>
      </c>
      <c r="G27" s="11">
        <f>E27-F27</f>
        <v>-445.38999999999942</v>
      </c>
      <c r="H27" s="19"/>
      <c r="I27" s="15"/>
      <c r="J27" s="21"/>
    </row>
    <row r="28" spans="1:10" ht="17" thickTop="1" x14ac:dyDescent="0.2">
      <c r="A28" s="1"/>
      <c r="B28" s="1"/>
      <c r="C28" s="1"/>
      <c r="D28" s="1"/>
      <c r="E28" s="1"/>
      <c r="F28" s="1"/>
      <c r="G28" s="1"/>
      <c r="H28" s="1"/>
    </row>
    <row r="29" spans="1:10" x14ac:dyDescent="0.2">
      <c r="A29" s="1"/>
      <c r="B29" s="1"/>
      <c r="C29" s="1"/>
      <c r="D29" s="1"/>
      <c r="E29" s="1"/>
      <c r="F29" s="1"/>
      <c r="G29" s="1"/>
      <c r="H29" s="1"/>
    </row>
  </sheetData>
  <mergeCells count="1">
    <mergeCell ref="A1:J2"/>
  </mergeCells>
  <conditionalFormatting sqref="I3:I26">
    <cfRule type="containsText" dxfId="2" priority="3" operator="containsText" text="Gekauft">
      <formula>NOT(ISERROR(SEARCH("Gekauft",I3)))</formula>
    </cfRule>
    <cfRule type="containsText" dxfId="1" priority="2" operator="containsText" text="Offen">
      <formula>NOT(ISERROR(SEARCH("Offen",I3)))</formula>
    </cfRule>
    <cfRule type="containsText" dxfId="0" priority="1" operator="containsText" text="canceled">
      <formula>NOT(ISERROR(SEARCH("canceled",I3)))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D5466-FBD0-174E-8353-E8D6E92F72AC}">
  <dimension ref="A1:F13"/>
  <sheetViews>
    <sheetView zoomScale="150" workbookViewId="0">
      <selection activeCell="C4" sqref="C4"/>
    </sheetView>
  </sheetViews>
  <sheetFormatPr baseColWidth="10" defaultRowHeight="16" x14ac:dyDescent="0.2"/>
  <sheetData>
    <row r="1" spans="1:6" x14ac:dyDescent="0.2">
      <c r="B1" t="s">
        <v>34</v>
      </c>
      <c r="C1" t="s">
        <v>35</v>
      </c>
      <c r="D1" t="s">
        <v>36</v>
      </c>
      <c r="E1" t="s">
        <v>37</v>
      </c>
    </row>
    <row r="2" spans="1:6" x14ac:dyDescent="0.2">
      <c r="A2" t="s">
        <v>33</v>
      </c>
      <c r="B2" s="22">
        <v>3500</v>
      </c>
      <c r="C2" s="22">
        <v>3500</v>
      </c>
      <c r="D2" s="22">
        <v>3500</v>
      </c>
      <c r="E2" s="22">
        <v>3500</v>
      </c>
    </row>
    <row r="3" spans="1:6" x14ac:dyDescent="0.2">
      <c r="A3" t="s">
        <v>38</v>
      </c>
      <c r="B3" s="22">
        <v>1800</v>
      </c>
      <c r="C3" s="22">
        <v>1800</v>
      </c>
      <c r="D3" s="22">
        <v>1800</v>
      </c>
      <c r="E3" s="22">
        <v>1800</v>
      </c>
    </row>
    <row r="4" spans="1:6" x14ac:dyDescent="0.2">
      <c r="A4" t="s">
        <v>39</v>
      </c>
      <c r="B4" s="22">
        <v>1200</v>
      </c>
      <c r="C4" s="22">
        <v>1700</v>
      </c>
      <c r="D4" s="22">
        <v>1700</v>
      </c>
      <c r="E4" s="22">
        <v>1700</v>
      </c>
      <c r="F4" s="22">
        <f>SUM(B4:E4)</f>
        <v>6300</v>
      </c>
    </row>
    <row r="5" spans="1:6" x14ac:dyDescent="0.2">
      <c r="A5" t="s">
        <v>40</v>
      </c>
      <c r="B5" s="22">
        <v>383</v>
      </c>
      <c r="C5" s="22"/>
      <c r="D5" s="22"/>
      <c r="E5" s="22"/>
    </row>
    <row r="6" spans="1:6" x14ac:dyDescent="0.2">
      <c r="A6" t="s">
        <v>41</v>
      </c>
      <c r="B6" s="22"/>
      <c r="C6" s="22">
        <v>1785</v>
      </c>
      <c r="D6" s="22"/>
      <c r="E6" s="22"/>
    </row>
    <row r="7" spans="1:6" x14ac:dyDescent="0.2">
      <c r="B7" s="22"/>
      <c r="C7" s="22"/>
      <c r="D7" s="22"/>
      <c r="E7" s="22"/>
    </row>
    <row r="8" spans="1:6" x14ac:dyDescent="0.2">
      <c r="B8" s="22"/>
      <c r="C8" s="22"/>
      <c r="D8" s="22"/>
      <c r="E8" s="22"/>
    </row>
    <row r="9" spans="1:6" x14ac:dyDescent="0.2">
      <c r="B9" s="22"/>
      <c r="C9" s="22"/>
      <c r="D9" s="22"/>
      <c r="E9" s="22"/>
    </row>
    <row r="10" spans="1:6" x14ac:dyDescent="0.2">
      <c r="B10" s="22"/>
      <c r="C10" s="22"/>
      <c r="D10" s="22"/>
      <c r="E10" s="22"/>
    </row>
    <row r="11" spans="1:6" x14ac:dyDescent="0.2">
      <c r="B11" s="22"/>
      <c r="C11" s="22"/>
      <c r="D11" s="22"/>
      <c r="E11" s="22"/>
    </row>
    <row r="12" spans="1:6" x14ac:dyDescent="0.2">
      <c r="B12" s="22"/>
      <c r="C12" s="22"/>
      <c r="D12" s="22"/>
      <c r="E12" s="22"/>
    </row>
    <row r="13" spans="1:6" x14ac:dyDescent="0.2">
      <c r="B13" s="22"/>
      <c r="C13" s="22"/>
      <c r="D13" s="22"/>
      <c r="E13" s="2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Budget</vt:lpstr>
      <vt:lpstr>Jan bis 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2021-01-31T11:37:15Z</dcterms:created>
  <dcterms:modified xsi:type="dcterms:W3CDTF">2021-04-14T15:52:20Z</dcterms:modified>
</cp:coreProperties>
</file>