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ohito Chatani\Desktop\新しいフォルダー\LoC_tex\tex_figure\fig2\"/>
    </mc:Choice>
  </mc:AlternateContent>
  <bookViews>
    <workbookView xWindow="0" yWindow="0" windowWidth="16815" windowHeight="7560" firstSheet="1" activeTab="2"/>
  </bookViews>
  <sheets>
    <sheet name="Theory" sheetId="3" r:id="rId1"/>
    <sheet name="comsol" sheetId="2" r:id="rId2"/>
    <sheet name="experiment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E10" i="1" l="1"/>
  <c r="E9" i="1"/>
  <c r="E8" i="1"/>
  <c r="E7" i="1"/>
  <c r="E6" i="1"/>
  <c r="E5" i="1"/>
  <c r="E4" i="1"/>
  <c r="E3" i="1"/>
  <c r="E2" i="1" l="1"/>
  <c r="E3" i="2" l="1"/>
  <c r="E4" i="2"/>
  <c r="E5" i="2"/>
  <c r="E6" i="2"/>
  <c r="E7" i="2"/>
  <c r="E8" i="2"/>
  <c r="E9" i="2"/>
  <c r="E10" i="2"/>
  <c r="E2" i="2"/>
  <c r="B2" i="2" l="1"/>
  <c r="B4" i="2" l="1"/>
  <c r="B9" i="2"/>
  <c r="B8" i="2"/>
  <c r="B5" i="2"/>
  <c r="B7" i="2"/>
  <c r="B3" i="2"/>
  <c r="B6" i="2"/>
</calcChain>
</file>

<file path=xl/sharedStrings.xml><?xml version="1.0" encoding="utf-8"?>
<sst xmlns="http://schemas.openxmlformats.org/spreadsheetml/2006/main" count="12" uniqueCount="8">
  <si>
    <t>input</t>
    <phoneticPr fontId="1"/>
  </si>
  <si>
    <t>binary input</t>
    <phoneticPr fontId="1"/>
  </si>
  <si>
    <t>consol data</t>
    <phoneticPr fontId="1"/>
  </si>
  <si>
    <t>binary input</t>
    <phoneticPr fontId="1"/>
  </si>
  <si>
    <t>theoretical output</t>
    <phoneticPr fontId="1"/>
  </si>
  <si>
    <t>comsol output</t>
    <phoneticPr fontId="1"/>
  </si>
  <si>
    <t>binary input</t>
    <phoneticPr fontId="1"/>
  </si>
  <si>
    <t>experiment 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</si>
</sst>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_coms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ohito%20Chatani/Desktop/&#26032;&#12375;&#12356;&#12501;&#12457;&#12523;&#12480;&#12540;/data_storage/st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sol"/>
    </sheetNames>
    <sheetDataSet>
      <sheetData sheetId="0">
        <row r="2">
          <cell r="B2">
            <v>0</v>
          </cell>
        </row>
        <row r="3">
          <cell r="B3">
            <v>7.3619561797027997E-7</v>
          </cell>
        </row>
        <row r="4">
          <cell r="B4">
            <v>1.5676439981253335E-6</v>
          </cell>
        </row>
        <row r="5">
          <cell r="B5">
            <v>2.3700000000000002E-6</v>
          </cell>
        </row>
        <row r="6">
          <cell r="B6">
            <v>2.9317904337680801E-6</v>
          </cell>
        </row>
        <row r="7">
          <cell r="B7">
            <v>3.6770292189083497E-6</v>
          </cell>
        </row>
        <row r="8">
          <cell r="B8">
            <v>4.5634974101363199E-6</v>
          </cell>
        </row>
        <row r="9">
          <cell r="B9">
            <v>5.265264037723401E-6</v>
          </cell>
        </row>
        <row r="10">
          <cell r="B10">
            <v>6.0184767235413002E-6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8"/>
    </sheetNames>
    <sheetDataSet>
      <sheetData sheetId="0">
        <row r="2">
          <cell r="K2">
            <v>28269.748684079608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0"/>
    </sheetNames>
    <sheetDataSet>
      <sheetData sheetId="0">
        <row r="2">
          <cell r="K2">
            <v>440.52735323383058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1"/>
    </sheetNames>
    <sheetDataSet>
      <sheetData sheetId="0">
        <row r="2">
          <cell r="K2">
            <v>4788.0891666666648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2"/>
    </sheetNames>
    <sheetDataSet>
      <sheetData sheetId="0">
        <row r="2">
          <cell r="K2">
            <v>8610.2157213930459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3"/>
    </sheetNames>
    <sheetDataSet>
      <sheetData sheetId="0">
        <row r="2">
          <cell r="K2">
            <v>11271.464781094526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4"/>
    </sheetNames>
    <sheetDataSet>
      <sheetData sheetId="0">
        <row r="2">
          <cell r="K2">
            <v>16665.920967661692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5"/>
    </sheetNames>
    <sheetDataSet>
      <sheetData sheetId="0">
        <row r="2">
          <cell r="K2">
            <v>19645.467616915437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6"/>
    </sheetNames>
    <sheetDataSet>
      <sheetData sheetId="0">
        <row r="2">
          <cell r="K2">
            <v>22546.417417910445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7"/>
    </sheetNames>
    <sheetDataSet>
      <sheetData sheetId="0">
        <row r="2">
          <cell r="K2">
            <v>25915.250721393018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8.75" x14ac:dyDescent="0.4"/>
  <cols>
    <col min="1" max="1" width="11.875" bestFit="1" customWidth="1"/>
    <col min="2" max="2" width="17.375" bestFit="1" customWidth="1"/>
  </cols>
  <sheetData>
    <row r="1" spans="1:2" x14ac:dyDescent="0.4">
      <c r="A1" t="s">
        <v>3</v>
      </c>
      <c r="B1" t="s">
        <v>4</v>
      </c>
    </row>
    <row r="2" spans="1:2" x14ac:dyDescent="0.4">
      <c r="A2">
        <v>0</v>
      </c>
      <c r="B2">
        <v>0</v>
      </c>
    </row>
    <row r="3" spans="1:2" x14ac:dyDescent="0.4">
      <c r="A3">
        <v>1</v>
      </c>
      <c r="B3">
        <v>0.125</v>
      </c>
    </row>
    <row r="4" spans="1:2" x14ac:dyDescent="0.4">
      <c r="A4">
        <v>2</v>
      </c>
      <c r="B4">
        <v>0.25</v>
      </c>
    </row>
    <row r="5" spans="1:2" x14ac:dyDescent="0.4">
      <c r="A5">
        <v>3</v>
      </c>
      <c r="B5">
        <v>0.375</v>
      </c>
    </row>
    <row r="6" spans="1:2" x14ac:dyDescent="0.4">
      <c r="A6">
        <v>4</v>
      </c>
      <c r="B6">
        <v>0.5</v>
      </c>
    </row>
    <row r="7" spans="1:2" x14ac:dyDescent="0.4">
      <c r="A7">
        <v>5</v>
      </c>
      <c r="B7">
        <v>0.625</v>
      </c>
    </row>
    <row r="8" spans="1:2" x14ac:dyDescent="0.4">
      <c r="A8">
        <v>6</v>
      </c>
      <c r="B8">
        <v>0.75</v>
      </c>
    </row>
    <row r="9" spans="1:2" x14ac:dyDescent="0.4">
      <c r="A9">
        <v>7</v>
      </c>
      <c r="B9">
        <v>0.875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" sqref="D1:E1048576"/>
    </sheetView>
  </sheetViews>
  <sheetFormatPr defaultRowHeight="18.75" x14ac:dyDescent="0.4"/>
  <cols>
    <col min="1" max="1" width="11.875" bestFit="1" customWidth="1"/>
    <col min="2" max="2" width="14.125" bestFit="1" customWidth="1"/>
    <col min="5" max="5" width="13.375" bestFit="1" customWidth="1"/>
  </cols>
  <sheetData>
    <row r="1" spans="1:5" x14ac:dyDescent="0.4">
      <c r="A1" t="s">
        <v>1</v>
      </c>
      <c r="B1" t="s">
        <v>5</v>
      </c>
      <c r="D1" t="s">
        <v>1</v>
      </c>
      <c r="E1" t="s">
        <v>2</v>
      </c>
    </row>
    <row r="2" spans="1:5" x14ac:dyDescent="0.4">
      <c r="A2">
        <v>0</v>
      </c>
      <c r="B2">
        <f>(E2-$E$2)/($E$10-$E$2)</f>
        <v>0</v>
      </c>
      <c r="D2">
        <v>0</v>
      </c>
      <c r="E2">
        <f>[1]comsol!B2</f>
        <v>0</v>
      </c>
    </row>
    <row r="3" spans="1:5" x14ac:dyDescent="0.4">
      <c r="A3">
        <v>1</v>
      </c>
      <c r="B3">
        <f>(E3-$E$2)/($E$10-$E$2)</f>
        <v>0.12232258290385128</v>
      </c>
      <c r="D3">
        <v>1</v>
      </c>
      <c r="E3">
        <f>[1]comsol!B3</f>
        <v>7.3619561797027997E-7</v>
      </c>
    </row>
    <row r="4" spans="1:5" x14ac:dyDescent="0.4">
      <c r="A4">
        <v>2</v>
      </c>
      <c r="B4">
        <f>(E4-$E$2)/($E$10-$E$2)</f>
        <v>0.26047188850851355</v>
      </c>
      <c r="D4">
        <v>2</v>
      </c>
      <c r="E4">
        <f>[1]comsol!B4</f>
        <v>1.5676439981253335E-6</v>
      </c>
    </row>
    <row r="5" spans="1:5" x14ac:dyDescent="0.4">
      <c r="A5">
        <v>3</v>
      </c>
      <c r="B5">
        <f>(E5-$E$2)/($E$10-$E$2)</f>
        <v>0.39378734999999815</v>
      </c>
      <c r="D5">
        <v>3</v>
      </c>
      <c r="E5">
        <f>[1]comsol!B5</f>
        <v>2.3700000000000002E-6</v>
      </c>
    </row>
    <row r="6" spans="1:5" x14ac:dyDescent="0.4">
      <c r="A6">
        <v>4</v>
      </c>
      <c r="B6">
        <f>(E6-$E$2)/($E$10-$E$2)</f>
        <v>0.48713163952273303</v>
      </c>
      <c r="D6">
        <v>4</v>
      </c>
      <c r="E6">
        <f>[1]comsol!B6</f>
        <v>2.9317904337680801E-6</v>
      </c>
    </row>
    <row r="7" spans="1:5" x14ac:dyDescent="0.4">
      <c r="A7">
        <v>5</v>
      </c>
      <c r="B7">
        <f>(E7-$E$2)/($E$10-$E$2)</f>
        <v>0.61095678986771396</v>
      </c>
      <c r="D7">
        <v>5</v>
      </c>
      <c r="E7">
        <f>[1]comsol!B7</f>
        <v>3.6770292189083497E-6</v>
      </c>
    </row>
    <row r="8" spans="1:5" x14ac:dyDescent="0.4">
      <c r="A8">
        <v>6</v>
      </c>
      <c r="B8">
        <f>(E8-$E$2)/($E$10-$E$2)</f>
        <v>0.75824791218119669</v>
      </c>
      <c r="D8">
        <v>6</v>
      </c>
      <c r="E8">
        <f>[1]comsol!B8</f>
        <v>4.5634974101363199E-6</v>
      </c>
    </row>
    <row r="9" spans="1:5" x14ac:dyDescent="0.4">
      <c r="A9">
        <v>7</v>
      </c>
      <c r="B9">
        <f>(E9-$E$2)/($E$10-$E$2)</f>
        <v>0.87484994618792755</v>
      </c>
      <c r="D9">
        <v>7</v>
      </c>
      <c r="E9">
        <f>[1]comsol!B9</f>
        <v>5.265264037723401E-6</v>
      </c>
    </row>
    <row r="10" spans="1:5" x14ac:dyDescent="0.4">
      <c r="D10" t="s">
        <v>0</v>
      </c>
      <c r="E10">
        <f>[1]comsol!B10</f>
        <v>6.0184767235413002E-6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9" sqref="B9"/>
    </sheetView>
  </sheetViews>
  <sheetFormatPr defaultRowHeight="18.75" x14ac:dyDescent="0.4"/>
  <cols>
    <col min="1" max="1" width="11.875" bestFit="1" customWidth="1"/>
    <col min="2" max="2" width="17.875" bestFit="1" customWidth="1"/>
    <col min="5" max="5" width="13.375" bestFit="1" customWidth="1"/>
  </cols>
  <sheetData>
    <row r="1" spans="1:5" x14ac:dyDescent="0.4">
      <c r="A1" t="s">
        <v>6</v>
      </c>
      <c r="B1" t="s">
        <v>7</v>
      </c>
      <c r="D1" t="s">
        <v>1</v>
      </c>
      <c r="E1" t="s">
        <v>2</v>
      </c>
    </row>
    <row r="2" spans="1:5" x14ac:dyDescent="0.4">
      <c r="A2">
        <v>0</v>
      </c>
      <c r="B2">
        <f>(E2-$E$2)/($E$10-$E$2)</f>
        <v>0</v>
      </c>
      <c r="D2">
        <v>0</v>
      </c>
      <c r="E2">
        <f>[2]st0!K2</f>
        <v>440.52735323383058</v>
      </c>
    </row>
    <row r="3" spans="1:5" x14ac:dyDescent="0.4">
      <c r="A3">
        <v>1</v>
      </c>
      <c r="B3">
        <f t="shared" ref="B3:B9" si="0">(E3-$E$2)/($E$10-$E$2)</f>
        <v>0.15622290547576395</v>
      </c>
      <c r="D3">
        <v>1</v>
      </c>
      <c r="E3">
        <f>[3]st1!K2</f>
        <v>4788.0891666666648</v>
      </c>
    </row>
    <row r="4" spans="1:5" x14ac:dyDescent="0.4">
      <c r="A4">
        <v>2</v>
      </c>
      <c r="B4">
        <f t="shared" si="0"/>
        <v>0.29356510809391462</v>
      </c>
      <c r="D4">
        <v>2</v>
      </c>
      <c r="E4">
        <f>[4]st2!K2</f>
        <v>8610.2157213930459</v>
      </c>
    </row>
    <row r="5" spans="1:5" x14ac:dyDescent="0.4">
      <c r="A5">
        <v>3</v>
      </c>
      <c r="B5">
        <f t="shared" si="0"/>
        <v>0.3891929745032332</v>
      </c>
      <c r="D5">
        <v>3</v>
      </c>
      <c r="E5">
        <f>[5]st3!K2</f>
        <v>11271.464781094526</v>
      </c>
    </row>
    <row r="6" spans="1:5" x14ac:dyDescent="0.4">
      <c r="A6">
        <v>4</v>
      </c>
      <c r="B6">
        <f t="shared" si="0"/>
        <v>0.58303440910305715</v>
      </c>
      <c r="D6">
        <v>4</v>
      </c>
      <c r="E6">
        <f>[6]st4!K2</f>
        <v>16665.920967661692</v>
      </c>
    </row>
    <row r="7" spans="1:5" x14ac:dyDescent="0.4">
      <c r="A7">
        <v>5</v>
      </c>
      <c r="B7">
        <f t="shared" si="0"/>
        <v>0.69009980679534655</v>
      </c>
      <c r="D7">
        <v>5</v>
      </c>
      <c r="E7">
        <f>[7]st5!K2</f>
        <v>19645.467616915437</v>
      </c>
    </row>
    <row r="8" spans="1:5" x14ac:dyDescent="0.4">
      <c r="A8">
        <v>6</v>
      </c>
      <c r="B8">
        <f t="shared" si="0"/>
        <v>0.79434094838199976</v>
      </c>
      <c r="D8">
        <v>6</v>
      </c>
      <c r="E8">
        <f>[8]st6!K2</f>
        <v>22546.417417910445</v>
      </c>
    </row>
    <row r="9" spans="1:5" x14ac:dyDescent="0.4">
      <c r="A9">
        <v>7</v>
      </c>
      <c r="B9">
        <f t="shared" si="0"/>
        <v>0.9153947595336821</v>
      </c>
      <c r="D9">
        <v>7</v>
      </c>
      <c r="E9">
        <f>[9]st7!K2</f>
        <v>25915.250721393018</v>
      </c>
    </row>
    <row r="10" spans="1:5" x14ac:dyDescent="0.4">
      <c r="D10" t="s">
        <v>0</v>
      </c>
      <c r="E10">
        <f>[10]st8!K2</f>
        <v>28269.748684079608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Theory</vt:lpstr>
      <vt:lpstr>comsol</vt:lpstr>
      <vt:lpstr>experiment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Tomohito Chatani</dc:creator>
  <cp:lastModifiedBy>Tomohito Chatani</cp:lastModifiedBy>
  <dcterms:created xsi:type="dcterms:W3CDTF">2022-01-10T11:35:46Z</dcterms:created>
  <dcterms:modified xsi:type="dcterms:W3CDTF">2022-04-30T12:04:54Z</dcterms:modified>
</cp:coreProperties>
</file>