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4\"/>
    </mc:Choice>
  </mc:AlternateContent>
  <xr:revisionPtr revIDLastSave="0" documentId="13_ncr:1_{49D3ECF6-C8EF-4CDD-905A-620C4251DB9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Линейные преобразования" sheetId="1" r:id="rId1"/>
    <sheet name="Метод окайм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2" l="1" a="1"/>
  <c r="X2" i="2" s="1"/>
  <c r="U2" i="2" a="1"/>
  <c r="U2" i="2" s="1"/>
  <c r="J9" i="2"/>
  <c r="I28" i="2"/>
  <c r="I29" i="2"/>
  <c r="I30" i="2"/>
  <c r="I31" i="2"/>
  <c r="I27" i="2"/>
  <c r="F27" i="2" a="1"/>
  <c r="F27" i="2" s="1"/>
  <c r="AT21" i="2" a="1"/>
  <c r="AT21" i="2" s="1"/>
  <c r="AN21" i="2" a="1"/>
  <c r="AN21" i="2" s="1"/>
  <c r="AL25" i="2"/>
  <c r="AH25" i="2" a="1"/>
  <c r="AH25" i="2" s="1"/>
  <c r="AL21" i="2" a="1"/>
  <c r="AL21" i="2" s="1"/>
  <c r="AH21" i="2" a="1"/>
  <c r="AH21" i="2" s="1"/>
  <c r="AB21" i="2" a="1"/>
  <c r="AB21" i="2" s="1"/>
  <c r="V21" i="2" a="1"/>
  <c r="V21" i="2" s="1"/>
  <c r="T21" i="2"/>
  <c r="R21" i="2" a="1"/>
  <c r="R21" i="2" s="1"/>
  <c r="P21" i="2" a="1"/>
  <c r="P21" i="2" s="1"/>
  <c r="AT16" i="2" a="1"/>
  <c r="AT16" i="2" s="1"/>
  <c r="AN16" i="2" a="1"/>
  <c r="AN16" i="2" s="1"/>
  <c r="AK19" i="2"/>
  <c r="AH19" i="2" a="1"/>
  <c r="AH19" i="2" s="1"/>
  <c r="AK16" i="2" a="1"/>
  <c r="AK16" i="2" s="1"/>
  <c r="AH16" i="2" a="1"/>
  <c r="AH16" i="2" s="1"/>
  <c r="AB16" i="2" a="1"/>
  <c r="AB16" i="2" s="1"/>
  <c r="V16" i="2" a="1"/>
  <c r="V16" i="2" s="1"/>
  <c r="T16" i="2"/>
  <c r="R16" i="2" a="1"/>
  <c r="R16" i="2" s="1"/>
  <c r="P16" i="2" a="1"/>
  <c r="P16" i="2" s="1"/>
  <c r="AT12" i="2" a="1"/>
  <c r="AT12" i="2" s="1"/>
  <c r="AN12" i="2" a="1"/>
  <c r="AN12" i="2" s="1"/>
  <c r="AJ14" i="2"/>
  <c r="AH14" i="2" a="1"/>
  <c r="AH14" i="2" s="1"/>
  <c r="AJ12" i="2" a="1"/>
  <c r="AJ12" i="2" s="1"/>
  <c r="AH12" i="2" a="1"/>
  <c r="AH12" i="2" s="1"/>
  <c r="AB12" i="2" a="1"/>
  <c r="AB12" i="2" s="1"/>
  <c r="V12" i="2" a="1"/>
  <c r="V12" i="2" s="1"/>
  <c r="T12" i="2"/>
  <c r="R12" i="2" a="1"/>
  <c r="R12" i="2" s="1"/>
  <c r="P12" i="2" a="1"/>
  <c r="P12" i="2" s="1"/>
  <c r="V9" i="2"/>
  <c r="P9" i="2"/>
  <c r="R9" i="2"/>
  <c r="T9" i="2" s="1"/>
  <c r="AI10" i="2" s="1"/>
  <c r="L45" i="1"/>
  <c r="I47" i="1"/>
  <c r="I45" i="1"/>
  <c r="I46" i="1"/>
  <c r="I48" i="1"/>
  <c r="I49" i="1"/>
  <c r="F45" i="1" a="1"/>
  <c r="F45" i="1" s="1"/>
  <c r="G39" i="1" a="1"/>
  <c r="G39" i="1" s="1"/>
  <c r="B39" i="1" a="1"/>
  <c r="B39" i="1" s="1"/>
  <c r="AH10" i="2" l="1"/>
  <c r="AI9" i="2"/>
  <c r="AB9" i="2"/>
  <c r="AH9" i="2" s="1"/>
  <c r="AN9" i="2" l="1" a="1"/>
  <c r="AN9" i="2" s="1"/>
  <c r="AT9" i="2" a="1"/>
  <c r="AT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<sst xmlns="http://schemas.openxmlformats.org/spreadsheetml/2006/main" count="46" uniqueCount="44">
  <si>
    <t>A</t>
  </si>
  <si>
    <t>E</t>
  </si>
  <si>
    <t>1.73171</t>
  </si>
  <si>
    <t>-7.89561</t>
  </si>
  <si>
    <t>1.0546</t>
  </si>
  <si>
    <t>-0.03105</t>
  </si>
  <si>
    <t>-0.80963</t>
  </si>
  <si>
    <t>-7.74694</t>
  </si>
  <si>
    <t>-30.97253</t>
  </si>
  <si>
    <t>-3.47075</t>
  </si>
  <si>
    <t>-1.76447</t>
  </si>
  <si>
    <t>-2.82554</t>
  </si>
  <si>
    <t>-17.14759</t>
  </si>
  <si>
    <t>45.57431</t>
  </si>
  <si>
    <t>-2.5072</t>
  </si>
  <si>
    <t>0.37448</t>
  </si>
  <si>
    <t>5.18365</t>
  </si>
  <si>
    <t>-0.07712</t>
  </si>
  <si>
    <t>-28.56959</t>
  </si>
  <si>
    <t>2.92674</t>
  </si>
  <si>
    <t>-0.59568</t>
  </si>
  <si>
    <t>-3.9405</t>
  </si>
  <si>
    <t>A * A-1</t>
  </si>
  <si>
    <t>A-1 * A</t>
  </si>
  <si>
    <t>X = A-1 * b</t>
  </si>
  <si>
    <t>b</t>
  </si>
  <si>
    <t xml:space="preserve">Xo = </t>
  </si>
  <si>
    <t xml:space="preserve">r = </t>
  </si>
  <si>
    <t>n</t>
  </si>
  <si>
    <t>A-1 * u</t>
  </si>
  <si>
    <t>v * A-1 * u</t>
  </si>
  <si>
    <t>v * A-1</t>
  </si>
  <si>
    <t>A-1(n - 1)</t>
  </si>
  <si>
    <t>A-1 (n)</t>
  </si>
  <si>
    <t>A(n)</t>
  </si>
  <si>
    <t>alf = a - v * A-1 * u</t>
  </si>
  <si>
    <t>B = (A-1 * u) * (v * A-1)</t>
  </si>
  <si>
    <t>-v*A-1 / a</t>
  </si>
  <si>
    <t>1 / a</t>
  </si>
  <si>
    <t>-A-1*u / a</t>
  </si>
  <si>
    <t>Проверка (A * A-1)</t>
  </si>
  <si>
    <t>Проверка (A-1 * A)</t>
  </si>
  <si>
    <t>A-1 + B / a</t>
  </si>
  <si>
    <t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</si>
</sst>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49" fontId="0" fillId="0" borderId="0" xfId="0" applyNumberFormat="1"/>
    <xf numFmtId="0" fontId="0" fillId="0" borderId="3" xfId="0" applyBorder="1"/>
    <xf numFmtId="0" fontId="0" fillId="0" borderId="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topLeftCell="A34" zoomScaleNormal="100" workbookViewId="0">
      <selection activeCell="L45" sqref="L45"/>
    </sheetView>
  </sheetViews>
  <sheetFormatPr defaultRowHeight="14.5" x14ac:dyDescent="0.35"/>
  <cols>
    <col min="2" max="2" width="10.1796875" customWidth="1"/>
    <col min="5" max="5" width="10.7265625" customWidth="1"/>
  </cols>
  <sheetData>
    <row r="1" spans="2:11" x14ac:dyDescent="0.35">
      <c r="B1" s="10" t="s">
        <v>0</v>
      </c>
      <c r="C1" s="10"/>
      <c r="D1" s="10"/>
      <c r="E1" s="10"/>
      <c r="F1" s="10"/>
      <c r="G1" s="10" t="s">
        <v>1</v>
      </c>
      <c r="H1" s="10"/>
      <c r="I1" s="10"/>
      <c r="J1" s="10"/>
      <c r="K1" s="10"/>
    </row>
    <row r="2" spans="2:11" x14ac:dyDescent="0.35">
      <c r="B2" s="1">
        <v>5.2403000000000004</v>
      </c>
      <c r="C2" s="1">
        <v>5.7522000000000002</v>
      </c>
      <c r="D2" s="1">
        <v>3.4759000000000002</v>
      </c>
      <c r="E2" s="1">
        <v>-0.48749999999999999</v>
      </c>
      <c r="F2" s="3">
        <v>-1.3241000000000001</v>
      </c>
      <c r="G2">
        <v>1</v>
      </c>
      <c r="H2">
        <v>0</v>
      </c>
      <c r="I2">
        <v>0</v>
      </c>
      <c r="J2">
        <v>0</v>
      </c>
      <c r="K2">
        <v>0</v>
      </c>
    </row>
    <row r="3" spans="2:11" x14ac:dyDescent="0.35">
      <c r="B3" s="1">
        <v>-1.4360999999999999</v>
      </c>
      <c r="C3" s="1">
        <v>-0.22059999999999999</v>
      </c>
      <c r="D3" s="1">
        <v>-2.2722000000000002</v>
      </c>
      <c r="E3" s="1">
        <v>9.7707999999999995</v>
      </c>
      <c r="F3" s="3">
        <v>-1.2518</v>
      </c>
      <c r="G3">
        <v>0</v>
      </c>
      <c r="H3">
        <v>1</v>
      </c>
      <c r="I3">
        <v>0</v>
      </c>
      <c r="J3">
        <v>0</v>
      </c>
      <c r="K3">
        <v>0</v>
      </c>
    </row>
    <row r="4" spans="2:11" x14ac:dyDescent="0.35">
      <c r="B4" s="1">
        <v>5.1886000000000001</v>
      </c>
      <c r="C4" s="1">
        <v>9.5263000000000009</v>
      </c>
      <c r="D4" s="1">
        <v>-8.0340000000000007</v>
      </c>
      <c r="E4" s="1">
        <v>-4.2249999999999996</v>
      </c>
      <c r="F4" s="3">
        <v>-9.3440999999999992</v>
      </c>
      <c r="G4">
        <v>0</v>
      </c>
      <c r="H4">
        <v>0</v>
      </c>
      <c r="I4">
        <v>1</v>
      </c>
      <c r="J4">
        <v>0</v>
      </c>
      <c r="K4">
        <v>0</v>
      </c>
    </row>
    <row r="5" spans="2:11" x14ac:dyDescent="0.35">
      <c r="B5" s="1">
        <v>5.4817</v>
      </c>
      <c r="C5" s="1">
        <v>-1.0106999999999999</v>
      </c>
      <c r="D5" s="1">
        <v>-6.6711</v>
      </c>
      <c r="E5" s="1">
        <v>-4.8913000000000002</v>
      </c>
      <c r="F5" s="3">
        <v>4.4775</v>
      </c>
      <c r="G5">
        <v>0</v>
      </c>
      <c r="H5">
        <v>0</v>
      </c>
      <c r="I5">
        <v>0</v>
      </c>
      <c r="J5">
        <v>1</v>
      </c>
      <c r="K5">
        <v>0</v>
      </c>
    </row>
    <row r="6" spans="2:11" x14ac:dyDescent="0.35">
      <c r="B6" s="1">
        <v>-2.5373000000000001</v>
      </c>
      <c r="C6" s="1">
        <v>2.5573000000000001</v>
      </c>
      <c r="D6" s="1">
        <v>-6.9600999999999997</v>
      </c>
      <c r="E6" s="1">
        <v>9.6417000000000002</v>
      </c>
      <c r="F6" s="3">
        <v>-2.7947000000000002</v>
      </c>
      <c r="G6">
        <v>0</v>
      </c>
      <c r="H6">
        <v>0</v>
      </c>
      <c r="I6">
        <v>0</v>
      </c>
      <c r="J6">
        <v>0</v>
      </c>
      <c r="K6">
        <v>1</v>
      </c>
    </row>
    <row r="8" spans="2:11" x14ac:dyDescent="0.35">
      <c r="B8">
        <v>1</v>
      </c>
      <c r="C8">
        <v>1.0976900000000001</v>
      </c>
      <c r="D8">
        <v>0.6633</v>
      </c>
      <c r="E8">
        <v>-9.3030000000000002E-2</v>
      </c>
      <c r="F8" s="4">
        <v>-0.25268000000000002</v>
      </c>
      <c r="G8">
        <v>0.19083</v>
      </c>
      <c r="H8">
        <v>0</v>
      </c>
      <c r="I8">
        <v>0</v>
      </c>
      <c r="J8">
        <v>0</v>
      </c>
      <c r="K8">
        <v>0</v>
      </c>
    </row>
    <row r="9" spans="2:11" x14ac:dyDescent="0.35">
      <c r="B9">
        <v>0</v>
      </c>
      <c r="C9">
        <v>1.3557900000000001</v>
      </c>
      <c r="D9">
        <v>-1.3196300000000001</v>
      </c>
      <c r="E9">
        <v>9.6372</v>
      </c>
      <c r="F9" s="4">
        <v>-1.61467</v>
      </c>
      <c r="G9">
        <v>0.27405000000000002</v>
      </c>
      <c r="H9">
        <v>1</v>
      </c>
      <c r="I9">
        <v>0</v>
      </c>
      <c r="J9">
        <v>0</v>
      </c>
      <c r="K9">
        <v>0</v>
      </c>
    </row>
    <row r="10" spans="2:11" x14ac:dyDescent="0.35">
      <c r="B10">
        <v>0</v>
      </c>
      <c r="C10">
        <v>3.8308300000000002</v>
      </c>
      <c r="D10">
        <v>-11.4756</v>
      </c>
      <c r="E10">
        <v>-3.7423000000000002</v>
      </c>
      <c r="F10" s="4">
        <v>-8.0330399999999997</v>
      </c>
      <c r="G10">
        <v>-0.99014000000000002</v>
      </c>
      <c r="H10">
        <v>0</v>
      </c>
      <c r="I10">
        <v>1</v>
      </c>
      <c r="J10">
        <v>0</v>
      </c>
      <c r="K10">
        <v>0</v>
      </c>
    </row>
    <row r="11" spans="2:11" x14ac:dyDescent="0.35">
      <c r="B11">
        <v>0</v>
      </c>
      <c r="C11">
        <v>-7.0279100000000003</v>
      </c>
      <c r="D11">
        <v>-10.30711</v>
      </c>
      <c r="E11">
        <v>-4.3813399999999998</v>
      </c>
      <c r="F11" s="4">
        <v>5.8626199999999997</v>
      </c>
      <c r="G11">
        <v>-1.0460700000000001</v>
      </c>
      <c r="H11">
        <v>0</v>
      </c>
      <c r="I11">
        <v>0</v>
      </c>
      <c r="J11">
        <v>1</v>
      </c>
      <c r="K11">
        <v>0</v>
      </c>
    </row>
    <row r="12" spans="2:11" x14ac:dyDescent="0.35">
      <c r="B12">
        <v>0</v>
      </c>
      <c r="C12">
        <v>5.3424699999999996</v>
      </c>
      <c r="D12">
        <v>-5.2771100000000004</v>
      </c>
      <c r="E12">
        <v>9.4056499999999996</v>
      </c>
      <c r="F12" s="4">
        <v>-3.4358200000000001</v>
      </c>
      <c r="G12">
        <v>0.48419000000000001</v>
      </c>
      <c r="H12">
        <v>0</v>
      </c>
      <c r="I12">
        <v>0</v>
      </c>
      <c r="J12">
        <v>0</v>
      </c>
      <c r="K12">
        <v>1</v>
      </c>
    </row>
    <row r="14" spans="2:11" x14ac:dyDescent="0.35">
      <c r="B14">
        <v>1</v>
      </c>
      <c r="C14">
        <v>0</v>
      </c>
      <c r="D14" t="s">
        <v>2</v>
      </c>
      <c r="E14" t="s">
        <v>3</v>
      </c>
      <c r="F14" s="4" t="s">
        <v>4</v>
      </c>
      <c r="G14" t="s">
        <v>5</v>
      </c>
      <c r="H14" t="s">
        <v>6</v>
      </c>
      <c r="I14">
        <v>0</v>
      </c>
      <c r="J14">
        <v>0</v>
      </c>
      <c r="K14">
        <v>0</v>
      </c>
    </row>
    <row r="15" spans="2:11" x14ac:dyDescent="0.35">
      <c r="B15">
        <v>0</v>
      </c>
      <c r="C15">
        <v>1</v>
      </c>
      <c r="D15">
        <v>-0.97333000000000003</v>
      </c>
      <c r="E15">
        <v>7.1081799999999999</v>
      </c>
      <c r="F15" s="4">
        <v>-1.1909400000000001</v>
      </c>
      <c r="G15">
        <v>0.20213</v>
      </c>
      <c r="H15">
        <v>0.73758000000000001</v>
      </c>
      <c r="I15">
        <v>0</v>
      </c>
      <c r="J15">
        <v>0</v>
      </c>
      <c r="K15">
        <v>0</v>
      </c>
    </row>
    <row r="16" spans="2:11" x14ac:dyDescent="0.35">
      <c r="B16">
        <v>0</v>
      </c>
      <c r="C16">
        <v>0</v>
      </c>
      <c r="D16" t="s">
        <v>7</v>
      </c>
      <c r="E16" t="s">
        <v>8</v>
      </c>
      <c r="F16" s="4" t="s">
        <v>9</v>
      </c>
      <c r="G16" t="s">
        <v>10</v>
      </c>
      <c r="H16" t="s">
        <v>11</v>
      </c>
      <c r="I16">
        <v>1</v>
      </c>
      <c r="J16">
        <v>0</v>
      </c>
      <c r="K16">
        <v>0</v>
      </c>
    </row>
    <row r="17" spans="2:11" x14ac:dyDescent="0.35">
      <c r="B17">
        <v>0</v>
      </c>
      <c r="C17">
        <v>0</v>
      </c>
      <c r="D17" t="s">
        <v>12</v>
      </c>
      <c r="E17" t="s">
        <v>13</v>
      </c>
      <c r="F17" s="4" t="s">
        <v>14</v>
      </c>
      <c r="G17" t="s">
        <v>15</v>
      </c>
      <c r="H17" t="s">
        <v>16</v>
      </c>
      <c r="I17">
        <v>0</v>
      </c>
      <c r="J17">
        <v>1</v>
      </c>
      <c r="K17">
        <v>0</v>
      </c>
    </row>
    <row r="18" spans="2:11" x14ac:dyDescent="0.35">
      <c r="B18">
        <v>0</v>
      </c>
      <c r="C18">
        <v>0</v>
      </c>
      <c r="D18" t="s">
        <v>17</v>
      </c>
      <c r="E18" t="s">
        <v>18</v>
      </c>
      <c r="F18" s="4" t="s">
        <v>19</v>
      </c>
      <c r="G18" t="s">
        <v>20</v>
      </c>
      <c r="H18" t="s">
        <v>21</v>
      </c>
      <c r="I18">
        <v>0</v>
      </c>
      <c r="J18">
        <v>0</v>
      </c>
      <c r="K18">
        <v>1</v>
      </c>
    </row>
    <row r="20" spans="2:11" x14ac:dyDescent="0.35">
      <c r="B20">
        <v>1</v>
      </c>
      <c r="C20">
        <v>0</v>
      </c>
      <c r="D20">
        <v>0</v>
      </c>
      <c r="E20">
        <v>-14.819039999999999</v>
      </c>
      <c r="F20" s="4">
        <v>0.27876000000000001</v>
      </c>
      <c r="G20">
        <v>-0.42546</v>
      </c>
      <c r="H20">
        <v>-1.4412400000000001</v>
      </c>
      <c r="I20">
        <v>0.22353000000000001</v>
      </c>
      <c r="J20">
        <v>0</v>
      </c>
      <c r="K20">
        <v>0</v>
      </c>
    </row>
    <row r="21" spans="2:11" x14ac:dyDescent="0.35">
      <c r="B21">
        <v>0</v>
      </c>
      <c r="C21">
        <v>1</v>
      </c>
      <c r="D21">
        <v>0</v>
      </c>
      <c r="E21">
        <v>10.99958</v>
      </c>
      <c r="F21" s="4">
        <v>-0.75487000000000004</v>
      </c>
      <c r="G21">
        <v>0.42381999999999997</v>
      </c>
      <c r="H21">
        <v>1.0925800000000001</v>
      </c>
      <c r="I21">
        <v>-0.12564</v>
      </c>
      <c r="J21">
        <v>0</v>
      </c>
      <c r="K21">
        <v>0</v>
      </c>
    </row>
    <row r="22" spans="2:11" x14ac:dyDescent="0.35">
      <c r="B22">
        <v>0</v>
      </c>
      <c r="C22">
        <v>0</v>
      </c>
      <c r="D22">
        <v>1</v>
      </c>
      <c r="E22">
        <v>3.99803</v>
      </c>
      <c r="F22" s="4">
        <v>0.44801999999999997</v>
      </c>
      <c r="G22">
        <v>0.22775999999999999</v>
      </c>
      <c r="H22">
        <v>0.36473</v>
      </c>
      <c r="I22">
        <v>-0.12908</v>
      </c>
      <c r="J22">
        <v>0</v>
      </c>
      <c r="K22">
        <v>0</v>
      </c>
    </row>
    <row r="23" spans="2:11" x14ac:dyDescent="0.35">
      <c r="B23">
        <v>0</v>
      </c>
      <c r="C23">
        <v>0</v>
      </c>
      <c r="D23">
        <v>0</v>
      </c>
      <c r="E23">
        <v>114.13088999999999</v>
      </c>
      <c r="F23" s="4">
        <v>5.1752599999999997</v>
      </c>
      <c r="G23">
        <v>4.2800200000000004</v>
      </c>
      <c r="H23">
        <v>11.437889999999999</v>
      </c>
      <c r="I23">
        <v>-2.2134100000000001</v>
      </c>
      <c r="J23">
        <v>1</v>
      </c>
      <c r="K23">
        <v>0</v>
      </c>
    </row>
    <row r="24" spans="2:11" x14ac:dyDescent="0.35">
      <c r="B24">
        <v>0</v>
      </c>
      <c r="C24">
        <v>0</v>
      </c>
      <c r="D24">
        <v>0</v>
      </c>
      <c r="E24">
        <v>-28.26126</v>
      </c>
      <c r="F24" s="4">
        <v>2.96129</v>
      </c>
      <c r="G24">
        <v>-0.57811999999999997</v>
      </c>
      <c r="H24">
        <v>-3.9123700000000001</v>
      </c>
      <c r="I24">
        <v>-9.9500000000000005E-3</v>
      </c>
      <c r="J24">
        <v>0</v>
      </c>
      <c r="K24">
        <v>1</v>
      </c>
    </row>
    <row r="26" spans="2:11" x14ac:dyDescent="0.35">
      <c r="B26">
        <v>1</v>
      </c>
      <c r="C26">
        <v>0</v>
      </c>
      <c r="D26">
        <v>0</v>
      </c>
      <c r="E26">
        <v>0</v>
      </c>
      <c r="F26" s="4">
        <v>0.95065999999999995</v>
      </c>
      <c r="G26">
        <v>0.13025</v>
      </c>
      <c r="H26">
        <v>4.3920000000000001E-2</v>
      </c>
      <c r="I26">
        <v>-6.3810000000000006E-2</v>
      </c>
      <c r="J26">
        <v>0.12981000000000001</v>
      </c>
      <c r="K26">
        <v>0</v>
      </c>
    </row>
    <row r="27" spans="2:11" x14ac:dyDescent="0.35">
      <c r="B27">
        <v>0</v>
      </c>
      <c r="C27">
        <v>1</v>
      </c>
      <c r="D27">
        <v>0</v>
      </c>
      <c r="E27">
        <v>0</v>
      </c>
      <c r="F27" s="4">
        <v>-1.25359</v>
      </c>
      <c r="G27">
        <v>1.1339999999999999E-2</v>
      </c>
      <c r="H27">
        <v>-9.7999999999999997E-3</v>
      </c>
      <c r="I27">
        <v>8.7639999999999996E-2</v>
      </c>
      <c r="J27">
        <v>-9.6360000000000001E-2</v>
      </c>
      <c r="K27">
        <v>0</v>
      </c>
    </row>
    <row r="28" spans="2:11" x14ac:dyDescent="0.35">
      <c r="B28">
        <v>0</v>
      </c>
      <c r="C28">
        <v>0</v>
      </c>
      <c r="D28">
        <v>1</v>
      </c>
      <c r="E28">
        <v>0</v>
      </c>
      <c r="F28" s="4">
        <v>0.26674999999999999</v>
      </c>
      <c r="G28">
        <v>7.7829999999999996E-2</v>
      </c>
      <c r="H28">
        <v>-3.5950000000000003E-2</v>
      </c>
      <c r="I28">
        <v>-5.1560000000000002E-2</v>
      </c>
      <c r="J28">
        <v>-3.5020000000000003E-2</v>
      </c>
      <c r="K28">
        <v>0</v>
      </c>
    </row>
    <row r="29" spans="2:11" x14ac:dyDescent="0.35">
      <c r="B29">
        <v>0</v>
      </c>
      <c r="C29">
        <v>0</v>
      </c>
      <c r="D29">
        <v>0</v>
      </c>
      <c r="E29">
        <v>1</v>
      </c>
      <c r="F29" s="4">
        <v>4.5339999999999998E-2</v>
      </c>
      <c r="G29">
        <v>3.7499999999999999E-2</v>
      </c>
      <c r="H29">
        <v>0.10022</v>
      </c>
      <c r="I29">
        <v>-1.9390000000000001E-2</v>
      </c>
      <c r="J29">
        <v>8.7600000000000004E-3</v>
      </c>
      <c r="K29">
        <v>0</v>
      </c>
    </row>
    <row r="30" spans="2:11" x14ac:dyDescent="0.35">
      <c r="B30">
        <v>0</v>
      </c>
      <c r="C30">
        <v>0</v>
      </c>
      <c r="D30">
        <v>0</v>
      </c>
      <c r="E30">
        <v>0</v>
      </c>
      <c r="F30" s="4">
        <v>4.2426599999999999</v>
      </c>
      <c r="G30">
        <v>0.48168</v>
      </c>
      <c r="H30">
        <v>-1.08003</v>
      </c>
      <c r="I30">
        <v>-0.55793999999999999</v>
      </c>
      <c r="J30">
        <v>0.24757000000000001</v>
      </c>
      <c r="K30">
        <v>1</v>
      </c>
    </row>
    <row r="32" spans="2:11" x14ac:dyDescent="0.35">
      <c r="B32">
        <v>1</v>
      </c>
      <c r="C32">
        <v>0</v>
      </c>
      <c r="D32">
        <v>0</v>
      </c>
      <c r="E32">
        <v>0</v>
      </c>
      <c r="F32" s="4">
        <v>0</v>
      </c>
      <c r="G32">
        <v>2.232E-2</v>
      </c>
      <c r="H32">
        <v>0.28592000000000001</v>
      </c>
      <c r="I32">
        <v>6.1210000000000001E-2</v>
      </c>
      <c r="J32">
        <v>7.4340000000000003E-2</v>
      </c>
      <c r="K32">
        <v>-0.22406999999999999</v>
      </c>
    </row>
    <row r="33" spans="2:12" x14ac:dyDescent="0.35">
      <c r="B33">
        <v>0</v>
      </c>
      <c r="C33">
        <v>1</v>
      </c>
      <c r="D33">
        <v>0</v>
      </c>
      <c r="E33">
        <v>0</v>
      </c>
      <c r="F33" s="4">
        <v>0</v>
      </c>
      <c r="G33">
        <v>0.15365999999999999</v>
      </c>
      <c r="H33">
        <v>-0.32890999999999998</v>
      </c>
      <c r="I33">
        <v>-7.7219999999999997E-2</v>
      </c>
      <c r="J33">
        <v>-2.3210000000000001E-2</v>
      </c>
      <c r="K33">
        <v>0.29547000000000001</v>
      </c>
    </row>
    <row r="34" spans="2:12" x14ac:dyDescent="0.35">
      <c r="B34">
        <v>0</v>
      </c>
      <c r="C34">
        <v>0</v>
      </c>
      <c r="D34">
        <v>1</v>
      </c>
      <c r="E34">
        <v>0</v>
      </c>
      <c r="F34" s="4">
        <v>0</v>
      </c>
      <c r="G34">
        <v>4.7550000000000002E-2</v>
      </c>
      <c r="H34">
        <v>3.1949999999999999E-2</v>
      </c>
      <c r="I34">
        <v>-1.6480000000000002E-2</v>
      </c>
      <c r="J34">
        <v>-5.058E-2</v>
      </c>
      <c r="K34">
        <v>-6.2869999999999995E-2</v>
      </c>
    </row>
    <row r="35" spans="2:12" x14ac:dyDescent="0.35">
      <c r="B35">
        <v>0</v>
      </c>
      <c r="C35">
        <v>0</v>
      </c>
      <c r="D35">
        <v>0</v>
      </c>
      <c r="E35">
        <v>1</v>
      </c>
      <c r="F35" s="4">
        <v>0</v>
      </c>
      <c r="G35">
        <v>3.2349999999999997E-2</v>
      </c>
      <c r="H35">
        <v>0.11176</v>
      </c>
      <c r="I35">
        <v>-1.3429999999999999E-2</v>
      </c>
      <c r="J35">
        <v>6.11E-3</v>
      </c>
      <c r="K35">
        <v>-1.069E-2</v>
      </c>
    </row>
    <row r="36" spans="2:12" x14ac:dyDescent="0.35">
      <c r="B36">
        <v>0</v>
      </c>
      <c r="C36">
        <v>0</v>
      </c>
      <c r="D36">
        <v>0</v>
      </c>
      <c r="E36">
        <v>0</v>
      </c>
      <c r="F36" s="4">
        <v>1</v>
      </c>
      <c r="G36">
        <v>0.11353000000000001</v>
      </c>
      <c r="H36">
        <v>-0.25456000000000001</v>
      </c>
      <c r="I36">
        <v>-0.13150999999999999</v>
      </c>
      <c r="J36">
        <v>5.8349999999999999E-2</v>
      </c>
      <c r="K36">
        <v>0.23569999999999999</v>
      </c>
    </row>
    <row r="38" spans="2:12" x14ac:dyDescent="0.35">
      <c r="B38" s="10" t="s">
        <v>22</v>
      </c>
      <c r="C38" s="10"/>
      <c r="D38" s="10"/>
      <c r="E38" s="10"/>
      <c r="F38" s="10"/>
      <c r="G38" s="10" t="s">
        <v>23</v>
      </c>
      <c r="H38" s="10"/>
      <c r="I38" s="10"/>
      <c r="J38" s="10"/>
      <c r="K38" s="10"/>
    </row>
    <row r="39" spans="2:12" x14ac:dyDescent="0.35">
      <c r="B39" cm="1">
        <f t="array" ref="B39:F43">MMULT(B2:F6,G32:K36)</f>
        <v>1.0000298949999997</v>
      </c>
      <c r="C39">
        <v>-1.4624999999934829E-5</v>
      </c>
      <c r="D39">
        <v>-2.943700000002103E-5</v>
      </c>
      <c r="E39">
        <v>4.4580000000682407E-6</v>
      </c>
      <c r="F39" s="4">
        <v>-3.1500000008399809E-7</v>
      </c>
      <c r="G39" cm="1">
        <f t="array" ref="G39:K43">MMULT(G32:K36,B2:F6)</f>
        <v>0.99999037899999998</v>
      </c>
      <c r="H39">
        <v>2.7032600000009843E-4</v>
      </c>
      <c r="I39">
        <v>-2.2644300000029816E-4</v>
      </c>
      <c r="J39">
        <v>1.3892499999990093E-4</v>
      </c>
      <c r="K39">
        <v>-3.5514999999985974E-4</v>
      </c>
    </row>
    <row r="40" spans="2:12" x14ac:dyDescent="0.35">
      <c r="B40">
        <v>-2.5732000000056043E-5</v>
      </c>
      <c r="C40">
        <v>0.9999938599999999</v>
      </c>
      <c r="D40">
        <v>-2.0718999999974619E-5</v>
      </c>
      <c r="E40">
        <v>-5.4613999999980622E-5</v>
      </c>
      <c r="F40" s="4">
        <v>-3.965300000002836E-5</v>
      </c>
      <c r="G40">
        <v>-1.7830999999968178E-5</v>
      </c>
      <c r="H40">
        <v>0.99988348999999999</v>
      </c>
      <c r="I40">
        <v>1.7706000000039523E-4</v>
      </c>
      <c r="J40">
        <v>-8.4059999991836776E-6</v>
      </c>
      <c r="K40">
        <v>1.46949999999757E-4</v>
      </c>
    </row>
    <row r="41" spans="2:12" x14ac:dyDescent="0.35">
      <c r="B41">
        <v>8.9687000000004957E-5</v>
      </c>
      <c r="C41">
        <v>-9.0249999997737973E-6</v>
      </c>
      <c r="D41">
        <v>0.99995798099999966</v>
      </c>
      <c r="E41">
        <v>-6.8163999999870661E-5</v>
      </c>
      <c r="F41" s="4">
        <v>-1.528099999914545E-5</v>
      </c>
      <c r="G41">
        <v>4.0407000000047821E-5</v>
      </c>
      <c r="H41">
        <v>-1.8072900000001835E-4</v>
      </c>
      <c r="I41">
        <v>1.0000882999999998</v>
      </c>
      <c r="J41">
        <v>-1.4729000000002213E-4</v>
      </c>
      <c r="K41">
        <v>2.6564199999998261E-4</v>
      </c>
    </row>
    <row r="42" spans="2:12" x14ac:dyDescent="0.35">
      <c r="B42">
        <v>-6.6403000000048173E-5</v>
      </c>
      <c r="C42">
        <v>1.7126799999989117E-4</v>
      </c>
      <c r="D42">
        <v>3.7497300000000067E-4</v>
      </c>
      <c r="E42">
        <v>0.99976844500000006</v>
      </c>
      <c r="F42" s="4">
        <v>1.3075600000012066E-4</v>
      </c>
      <c r="G42">
        <v>-4.0804999999990987E-5</v>
      </c>
      <c r="H42">
        <v>-2.1709000000005169E-5</v>
      </c>
      <c r="I42">
        <v>4.3960999999953509E-5</v>
      </c>
      <c r="J42">
        <v>1.0000001169999999</v>
      </c>
      <c r="K42">
        <v>-1.1671999999979948E-5</v>
      </c>
    </row>
    <row r="43" spans="2:12" x14ac:dyDescent="0.35">
      <c r="B43">
        <v>-3.8690000001007085E-6</v>
      </c>
      <c r="C43">
        <v>1.3670000000187699E-5</v>
      </c>
      <c r="D43">
        <v>-3.7425000000035347E-5</v>
      </c>
      <c r="E43">
        <v>-9.5915000000057482E-5</v>
      </c>
      <c r="F43" s="4">
        <v>0.99993916599999988</v>
      </c>
      <c r="G43">
        <v>-3.2325999999915922E-5</v>
      </c>
      <c r="H43">
        <v>1.807540000000607E-4</v>
      </c>
      <c r="I43">
        <v>-1.7275599999999613E-4</v>
      </c>
      <c r="J43">
        <v>1.7036199999953539E-4</v>
      </c>
      <c r="K43">
        <v>0.99972706099999975</v>
      </c>
    </row>
    <row r="45" spans="2:12" x14ac:dyDescent="0.35">
      <c r="B45" t="s">
        <v>25</v>
      </c>
      <c r="C45">
        <v>6.7775999999999996</v>
      </c>
      <c r="E45" t="s">
        <v>24</v>
      </c>
      <c r="F45" cm="1">
        <f t="array" ref="F45:F49">MMULT(G32:K36,C45:C49)</f>
        <v>5.6544082670000009</v>
      </c>
      <c r="H45" t="s">
        <v>26</v>
      </c>
      <c r="I45">
        <f>C45 - B2 * $F$45 - C2 * $F$46 - D2 * $F$47 - E2 * $F$48 - F2 * $F$49</f>
        <v>3.3834664356771071E-3</v>
      </c>
      <c r="K45" t="s">
        <v>27</v>
      </c>
      <c r="L45">
        <f>SQRT(I45 ^ 2 + I46^2 + I47^2 + I48^2 + I49^2)</f>
        <v>4.6956522526943052E-2</v>
      </c>
    </row>
    <row r="46" spans="2:12" x14ac:dyDescent="0.35">
      <c r="C46">
        <v>21.936199999999999</v>
      </c>
      <c r="F46">
        <v>-2.0425509609999963</v>
      </c>
      <c r="I46">
        <f t="shared" ref="I46:I49" si="0">C46 - B3 * $F$45 - C3 * $F$46 - D3 * $F$47 - E3 * $F$48 - F3 * $F$49</f>
        <v>6.5588304716968082E-3</v>
      </c>
    </row>
    <row r="47" spans="2:12" x14ac:dyDescent="0.35">
      <c r="C47">
        <v>115.9093</v>
      </c>
      <c r="F47">
        <v>-5.6830482320000009</v>
      </c>
      <c r="I47">
        <f>C47 - B4 * $F$45 - C4 * $F$46 - D4 * $F$47 - E4 * $F$48 - F4 * $F$49</f>
        <v>7.6514608128519512E-3</v>
      </c>
    </row>
    <row r="48" spans="2:12" x14ac:dyDescent="0.35">
      <c r="C48">
        <v>36.249299999999998</v>
      </c>
      <c r="F48">
        <v>0.83194076800000016</v>
      </c>
      <c r="I48">
        <f t="shared" si="0"/>
        <v>-4.4537447043417444E-2</v>
      </c>
    </row>
    <row r="49" spans="3:9" x14ac:dyDescent="0.35">
      <c r="C49">
        <v>47.121200000000002</v>
      </c>
      <c r="F49">
        <v>-6.8362366919999999</v>
      </c>
      <c r="I49">
        <f t="shared" si="0"/>
        <v>1.040768292319072E-2</v>
      </c>
    </row>
  </sheetData>
  <mergeCells count="4">
    <mergeCell ref="B1:F1"/>
    <mergeCell ref="G1:K1"/>
    <mergeCell ref="B38:F38"/>
    <mergeCell ref="G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B854-98ED-432D-8A24-3A9175064B13}">
  <dimension ref="A2:AX34"/>
  <sheetViews>
    <sheetView tabSelected="1" topLeftCell="W1" workbookViewId="0">
      <selection activeCell="X3" sqref="X3"/>
    </sheetView>
  </sheetViews>
  <sheetFormatPr defaultRowHeight="14.5" x14ac:dyDescent="0.35"/>
  <cols>
    <col min="1" max="1" width="10.81640625" customWidth="1"/>
    <col min="5" max="5" width="10.1796875" customWidth="1"/>
    <col min="18" max="18" width="12.453125" customWidth="1"/>
    <col min="20" max="20" width="19" customWidth="1"/>
    <col min="26" max="26" width="10.81640625" customWidth="1"/>
    <col min="30" max="30" width="10.453125" customWidth="1"/>
    <col min="34" max="34" width="11.26953125" customWidth="1"/>
    <col min="35" max="35" width="10.81640625" customWidth="1"/>
  </cols>
  <sheetData>
    <row r="2" spans="1:50" x14ac:dyDescent="0.3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U2" cm="1">
        <f t="array" ref="U2:V3">MMULT(AH9:AI10,D9:E10)</f>
        <v>1</v>
      </c>
      <c r="V2">
        <v>8.3266726846886741E-17</v>
      </c>
      <c r="X2" cm="1">
        <f t="array" ref="X2:Z4">MMULT(AH12:AJ14,D12:F14)</f>
        <v>0.99999999999999933</v>
      </c>
      <c r="Y2">
        <v>-4.4408920985006262E-16</v>
      </c>
      <c r="Z2">
        <v>-2.2204460492503131E-16</v>
      </c>
      <c r="AH2" s="7" t="s">
        <v>42</v>
      </c>
      <c r="AI2" s="7" t="s">
        <v>39</v>
      </c>
    </row>
    <row r="3" spans="1:50" x14ac:dyDescent="0.3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U3">
        <v>2.2204460492503131E-16</v>
      </c>
      <c r="V3">
        <v>1</v>
      </c>
      <c r="X3">
        <v>2.2204460492503131E-16</v>
      </c>
      <c r="Y3">
        <v>1.0000000000000002</v>
      </c>
      <c r="Z3">
        <v>6.6613381477509392E-16</v>
      </c>
      <c r="AH3" s="7" t="s">
        <v>37</v>
      </c>
      <c r="AI3" s="7" t="s">
        <v>38</v>
      </c>
    </row>
    <row r="4" spans="1:50" x14ac:dyDescent="0.3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X4">
        <v>0</v>
      </c>
      <c r="Y4">
        <v>0</v>
      </c>
      <c r="Z4">
        <v>1</v>
      </c>
    </row>
    <row r="5" spans="1:50" x14ac:dyDescent="0.3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</row>
    <row r="6" spans="1:50" x14ac:dyDescent="0.3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</row>
    <row r="8" spans="1:50" x14ac:dyDescent="0.35">
      <c r="A8" s="2"/>
      <c r="B8" s="6" t="s">
        <v>28</v>
      </c>
      <c r="C8" s="8"/>
      <c r="D8" s="14" t="s">
        <v>34</v>
      </c>
      <c r="E8" s="14"/>
      <c r="F8" s="14"/>
      <c r="G8" s="14"/>
      <c r="H8" s="14"/>
      <c r="I8" s="6"/>
      <c r="J8" s="14" t="s">
        <v>32</v>
      </c>
      <c r="K8" s="14"/>
      <c r="L8" s="14"/>
      <c r="M8" s="14"/>
      <c r="N8" s="14"/>
      <c r="O8" s="6"/>
      <c r="P8" s="6" t="s">
        <v>29</v>
      </c>
      <c r="Q8" s="6"/>
      <c r="R8" s="6" t="s">
        <v>30</v>
      </c>
      <c r="S8" s="6"/>
      <c r="T8" s="6" t="s">
        <v>35</v>
      </c>
      <c r="U8" s="6"/>
      <c r="V8" s="14" t="s">
        <v>31</v>
      </c>
      <c r="W8" s="14"/>
      <c r="X8" s="14"/>
      <c r="Y8" s="14"/>
      <c r="Z8" s="14"/>
      <c r="AA8" s="6"/>
      <c r="AB8" s="14" t="s">
        <v>36</v>
      </c>
      <c r="AC8" s="14"/>
      <c r="AD8" s="14"/>
      <c r="AE8" s="14"/>
      <c r="AF8" s="14"/>
      <c r="AG8" s="6"/>
      <c r="AH8" s="14" t="s">
        <v>33</v>
      </c>
      <c r="AI8" s="14"/>
      <c r="AJ8" s="14"/>
      <c r="AK8" s="14"/>
      <c r="AL8" s="14"/>
      <c r="AM8" s="6"/>
      <c r="AN8" s="14" t="s">
        <v>40</v>
      </c>
      <c r="AO8" s="14"/>
      <c r="AP8" s="14"/>
      <c r="AQ8" s="14"/>
      <c r="AR8" s="14"/>
      <c r="AS8" s="6"/>
      <c r="AT8" s="14" t="s">
        <v>41</v>
      </c>
      <c r="AU8" s="14"/>
      <c r="AV8" s="14"/>
      <c r="AW8" s="14"/>
      <c r="AX8" s="14"/>
    </row>
    <row r="9" spans="1:50" x14ac:dyDescent="0.35">
      <c r="B9" s="15">
        <v>2</v>
      </c>
      <c r="D9">
        <v>5.2403000000000004</v>
      </c>
      <c r="E9">
        <v>5.7522000000000002</v>
      </c>
      <c r="J9">
        <f>1 / B2</f>
        <v>0.19082876934526649</v>
      </c>
      <c r="P9">
        <f>J9 * E9</f>
        <v>1.097685247027842</v>
      </c>
      <c r="R9">
        <f>D10 * J9 * E9</f>
        <v>-1.5763857832566837</v>
      </c>
      <c r="T9">
        <f>E10 - R9</f>
        <v>1.3557857832566838</v>
      </c>
      <c r="V9">
        <f>D10 * J9</f>
        <v>-0.27404919565673719</v>
      </c>
      <c r="AB9">
        <f>P9 * V9</f>
        <v>-0.30081975903224695</v>
      </c>
      <c r="AH9">
        <f>J9 + AB9/T9</f>
        <v>-3.1049762460590574E-2</v>
      </c>
      <c r="AI9">
        <f>-P9 / T9</f>
        <v>-0.80963029748780235</v>
      </c>
      <c r="AN9" cm="1">
        <f t="array" ref="AN9:AO10">MMULT(B2:C3,AH9:AI10)</f>
        <v>1</v>
      </c>
      <c r="AO9">
        <v>-8.8817841970012523E-16</v>
      </c>
      <c r="AT9" cm="1">
        <f t="array" ref="AT9:AU10">MMULT(AH9:AI10,B2:C3)</f>
        <v>1</v>
      </c>
      <c r="AU9">
        <v>8.3266726846886741E-17</v>
      </c>
    </row>
    <row r="10" spans="1:50" x14ac:dyDescent="0.35">
      <c r="A10" s="5"/>
      <c r="B10" s="15"/>
      <c r="D10">
        <v>-1.4360999999999999</v>
      </c>
      <c r="E10">
        <v>-0.22059999999999999</v>
      </c>
      <c r="AH10">
        <f>-V9 / T9</f>
        <v>0.20213310910994625</v>
      </c>
      <c r="AI10">
        <f>1 / T9</f>
        <v>0.73757964742625959</v>
      </c>
      <c r="AN10">
        <v>-2.0816681711721685E-17</v>
      </c>
      <c r="AO10">
        <v>1</v>
      </c>
      <c r="AT10">
        <v>2.2204460492503131E-16</v>
      </c>
      <c r="AU10">
        <v>1</v>
      </c>
    </row>
    <row r="11" spans="1:50" x14ac:dyDescent="0.35">
      <c r="A11" s="5"/>
      <c r="B11" s="9"/>
    </row>
    <row r="12" spans="1:50" x14ac:dyDescent="0.35">
      <c r="A12" s="5"/>
      <c r="B12" s="11">
        <v>3</v>
      </c>
      <c r="D12">
        <v>5.2403000000000004</v>
      </c>
      <c r="E12">
        <v>5.7522000000000002</v>
      </c>
      <c r="F12">
        <v>3.4759000000000002</v>
      </c>
      <c r="J12">
        <v>-3.1049762460590574E-2</v>
      </c>
      <c r="K12">
        <v>-0.80963029748780235</v>
      </c>
      <c r="P12" cm="1">
        <f t="array" ref="P12:P13">MMULT(J12:K13,F12:F13)</f>
        <v>1.7317160926150179</v>
      </c>
      <c r="R12" cm="1">
        <f t="array" ref="R12">MMULT(MMULT(D14:E14,J12:K13),F12:F13)</f>
        <v>-0.2870895748855995</v>
      </c>
      <c r="T12">
        <f xml:space="preserve"> F14 - R12</f>
        <v>-7.7469104251144012</v>
      </c>
      <c r="V12" cm="1">
        <f t="array" ref="V12:W12">MMULT(D14:E14,J12:K13)</f>
        <v>1.7644758398110609</v>
      </c>
      <c r="W12">
        <v>2.8255572337315664</v>
      </c>
      <c r="AB12" cm="1">
        <f t="array" ref="AB12:AC13">MMULT(_xlfn.ANCHORARRAY(P12),_xlfn.ANCHORARRAY(V12))</f>
        <v>3.0555712068312126</v>
      </c>
      <c r="AC12">
        <v>4.8930629322577275</v>
      </c>
      <c r="AH12" cm="1">
        <f t="array" ref="AH12:AI13">J12:K13 +_xlfn.ANCHORARRAY( AB12) / T12</f>
        <v>-0.4254742541812484</v>
      </c>
      <c r="AI12">
        <v>-1.4412450527578646</v>
      </c>
      <c r="AJ12" cm="1">
        <f t="array" ref="AJ12:AJ13">-_xlfn.ANCHORARRAY(P12) / T12</f>
        <v>0.22353635160167029</v>
      </c>
      <c r="AN12" cm="1">
        <f t="array" ref="AN12:AP14">MMULT(B2:D4,AH12:AJ14)</f>
        <v>0.99999999999999944</v>
      </c>
      <c r="AO12">
        <v>-1.5543122344752192E-15</v>
      </c>
      <c r="AP12">
        <v>5.5511151231257827E-17</v>
      </c>
      <c r="AT12" cm="1">
        <f t="array" ref="AT12:AV14">MMULT(AH12:AJ14,B2:D4)</f>
        <v>0.99999999999999933</v>
      </c>
      <c r="AU12">
        <v>-4.4408920985006262E-16</v>
      </c>
      <c r="AV12">
        <v>-2.2204460492503131E-16</v>
      </c>
    </row>
    <row r="13" spans="1:50" x14ac:dyDescent="0.35">
      <c r="A13" s="5"/>
      <c r="B13" s="12"/>
      <c r="D13">
        <v>-1.4360999999999999</v>
      </c>
      <c r="E13">
        <v>-0.22059999999999999</v>
      </c>
      <c r="F13">
        <v>-2.2722000000000002</v>
      </c>
      <c r="J13">
        <v>0.20213310910994625</v>
      </c>
      <c r="K13">
        <v>0.73757964742625959</v>
      </c>
      <c r="P13">
        <v>-0.97333400092668498</v>
      </c>
      <c r="AB13">
        <v>-1.7174243287017725</v>
      </c>
      <c r="AC13">
        <v>-2.7502109271552819</v>
      </c>
      <c r="AH13">
        <v>0.4238246266901835</v>
      </c>
      <c r="AI13">
        <v>1.0925870989438971</v>
      </c>
      <c r="AJ13">
        <v>-0.12564157160915043</v>
      </c>
      <c r="AN13">
        <v>1.1102230246251565E-16</v>
      </c>
      <c r="AO13">
        <v>0.99999999999999989</v>
      </c>
      <c r="AP13">
        <v>0</v>
      </c>
      <c r="AT13">
        <v>2.2204460492503131E-16</v>
      </c>
      <c r="AU13">
        <v>1.0000000000000002</v>
      </c>
      <c r="AV13">
        <v>6.6613381477509392E-16</v>
      </c>
    </row>
    <row r="14" spans="1:50" x14ac:dyDescent="0.35">
      <c r="A14" s="5"/>
      <c r="B14" s="13"/>
      <c r="D14">
        <v>5.1886000000000001</v>
      </c>
      <c r="E14">
        <v>9.5263000000000009</v>
      </c>
      <c r="F14">
        <v>-8.0340000000000007</v>
      </c>
      <c r="AH14" cm="1">
        <f t="array" ref="AH14:AI14">-_xlfn.ANCHORARRAY(V12) / T12</f>
        <v>0.2277651015675716</v>
      </c>
      <c r="AI14">
        <v>0.36473343290139315</v>
      </c>
      <c r="AJ14">
        <f>1 / T12</f>
        <v>-0.12908371791135467</v>
      </c>
      <c r="AN14">
        <v>-8.8817841970012523E-16</v>
      </c>
      <c r="AO14">
        <v>-2.2204460492503131E-15</v>
      </c>
      <c r="AP14">
        <v>1.0000000000000002</v>
      </c>
      <c r="AT14">
        <v>0</v>
      </c>
      <c r="AU14">
        <v>0</v>
      </c>
      <c r="AV14">
        <v>1</v>
      </c>
    </row>
    <row r="15" spans="1:50" x14ac:dyDescent="0.35">
      <c r="B15" s="6"/>
    </row>
    <row r="16" spans="1:50" x14ac:dyDescent="0.35">
      <c r="A16" s="5"/>
      <c r="B16" s="11">
        <v>4</v>
      </c>
      <c r="D16">
        <v>5.2403000000000004</v>
      </c>
      <c r="E16">
        <v>5.7522000000000002</v>
      </c>
      <c r="F16">
        <v>3.4759000000000002</v>
      </c>
      <c r="G16">
        <v>-0.48749999999999999</v>
      </c>
      <c r="J16">
        <v>-0.4254742541812484</v>
      </c>
      <c r="K16">
        <v>-1.4412450527578646</v>
      </c>
      <c r="L16">
        <v>0.22353635160167029</v>
      </c>
      <c r="P16" cm="1">
        <f t="array" ref="P16:P18">MMULT(J16:L18,G16:G18)</f>
        <v>-14.819139548090241</v>
      </c>
      <c r="R16" cm="1">
        <f t="array" ref="R16">MMULT(MMULT(D19:F19,J16:L18),G16:G18)</f>
        <v>-119.0230407096508</v>
      </c>
      <c r="T16">
        <f>G19 - R16</f>
        <v>114.1317407096508</v>
      </c>
      <c r="V16" cm="1">
        <f t="array" ref="V16:X16">MMULT(D19:F19,J16:L18)</f>
        <v>-4.2801255384085444</v>
      </c>
      <c r="W16">
        <v>-11.437923990833866</v>
      </c>
      <c r="X16">
        <v>2.2134755455586825</v>
      </c>
      <c r="AB16" cm="1">
        <f t="array" ref="AB16:AD18">MMULT(_xlfn.ANCHORARRAY(P16),_xlfn.ANCHORARRAY(V16))</f>
        <v>63.427777637021094</v>
      </c>
      <c r="AC16">
        <v>169.5001917606163</v>
      </c>
      <c r="AD16">
        <v>-32.801802995919296</v>
      </c>
      <c r="AH16" cm="1">
        <f t="array" ref="AH16:AJ18">J16:L18 +_xlfn.ANCHORARRAY( AB16) / T16</f>
        <v>0.13026753370911837</v>
      </c>
      <c r="AI16">
        <v>4.3882491137412494E-2</v>
      </c>
      <c r="AJ16">
        <v>-6.3866633685012775E-2</v>
      </c>
      <c r="AK16" cm="1">
        <f t="array" ref="AK16:AK18">-_xlfn.ANCHORARRAY(P16) / T16</f>
        <v>0.12984240366393673</v>
      </c>
      <c r="AN16" cm="1">
        <f t="array" ref="AN16:AQ19">MMULT(B2:E5,AH16:AK19)</f>
        <v>0.99999999999999967</v>
      </c>
      <c r="AO16">
        <v>-5.9674487573602164E-16</v>
      </c>
      <c r="AP16">
        <v>-2.0122792321330962E-16</v>
      </c>
      <c r="AQ16">
        <v>-9.540979117872439E-18</v>
      </c>
      <c r="AT16" cm="1">
        <f t="array" ref="AT16:AW19">MMULT(AH16:AK19,B2:E5)</f>
        <v>0.99999999999999956</v>
      </c>
      <c r="AU16">
        <v>-5.2735593669694936E-16</v>
      </c>
      <c r="AV16">
        <v>2.2204460492503131E-16</v>
      </c>
      <c r="AW16">
        <v>-1.1102230246251565E-16</v>
      </c>
    </row>
    <row r="17" spans="1:50" x14ac:dyDescent="0.35">
      <c r="A17" s="5"/>
      <c r="B17" s="12"/>
      <c r="D17">
        <v>-1.4360999999999999</v>
      </c>
      <c r="E17">
        <v>-0.22059999999999999</v>
      </c>
      <c r="F17">
        <v>-2.2722000000000002</v>
      </c>
      <c r="G17">
        <v>9.7707999999999995</v>
      </c>
      <c r="J17">
        <v>0.4238246266901835</v>
      </c>
      <c r="K17">
        <v>1.0925870989438971</v>
      </c>
      <c r="L17">
        <v>-0.12564157160915043</v>
      </c>
      <c r="P17">
        <v>10.999671160898226</v>
      </c>
      <c r="AB17">
        <v>-47.079973449856453</v>
      </c>
      <c r="AC17">
        <v>-125.81340266252121</v>
      </c>
      <c r="AD17">
        <v>24.347503123835306</v>
      </c>
      <c r="AH17">
        <v>1.1319103186190838E-2</v>
      </c>
      <c r="AI17">
        <v>-9.7653393895229534E-3</v>
      </c>
      <c r="AJ17">
        <v>8.768649096526468E-2</v>
      </c>
      <c r="AK17">
        <v>-9.6376968339431546E-2</v>
      </c>
      <c r="AN17">
        <v>1.6653345369377348E-16</v>
      </c>
      <c r="AO17">
        <v>1.0000000000000002</v>
      </c>
      <c r="AP17">
        <v>0</v>
      </c>
      <c r="AQ17">
        <v>2.7755575615628914E-17</v>
      </c>
      <c r="AT17">
        <v>2.2204460492503131E-16</v>
      </c>
      <c r="AU17">
        <v>1.0000000000000002</v>
      </c>
      <c r="AV17">
        <v>0</v>
      </c>
      <c r="AW17">
        <v>-6.6613381477509392E-16</v>
      </c>
    </row>
    <row r="18" spans="1:50" x14ac:dyDescent="0.35">
      <c r="A18" s="5"/>
      <c r="B18" s="12"/>
      <c r="D18">
        <v>5.1886000000000001</v>
      </c>
      <c r="E18">
        <v>9.5263000000000009</v>
      </c>
      <c r="F18">
        <v>-8.0340000000000007</v>
      </c>
      <c r="G18">
        <v>-4.2249999999999996</v>
      </c>
      <c r="J18">
        <v>0.2277651015675716</v>
      </c>
      <c r="K18">
        <v>0.36473343290139315</v>
      </c>
      <c r="L18">
        <v>-0.12908371791135467</v>
      </c>
      <c r="P18">
        <v>3.9980806473542145</v>
      </c>
      <c r="AB18">
        <v>-17.112287083357739</v>
      </c>
      <c r="AC18">
        <v>-45.729742553661367</v>
      </c>
      <c r="AD18">
        <v>8.8496537420899806</v>
      </c>
      <c r="AH18">
        <v>7.783058749675667E-2</v>
      </c>
      <c r="AI18">
        <v>-3.5941631452501621E-2</v>
      </c>
      <c r="AJ18">
        <v>-5.1544781879498749E-2</v>
      </c>
      <c r="AK18">
        <v>-3.5030401030378251E-2</v>
      </c>
      <c r="AN18">
        <v>8.3266726846886741E-17</v>
      </c>
      <c r="AO18">
        <v>-2.7755575615628914E-16</v>
      </c>
      <c r="AP18">
        <v>0.99999999999999989</v>
      </c>
      <c r="AQ18">
        <v>6.9388939039072284E-17</v>
      </c>
      <c r="AT18">
        <v>-8.3266726846886741E-17</v>
      </c>
      <c r="AU18">
        <v>-1.1796119636642288E-16</v>
      </c>
      <c r="AV18">
        <v>1</v>
      </c>
      <c r="AW18">
        <v>-3.6082248300317588E-16</v>
      </c>
    </row>
    <row r="19" spans="1:50" x14ac:dyDescent="0.35">
      <c r="A19" s="5"/>
      <c r="B19" s="13"/>
      <c r="D19">
        <v>5.4817</v>
      </c>
      <c r="E19">
        <v>-1.0106999999999999</v>
      </c>
      <c r="F19">
        <v>-6.6711</v>
      </c>
      <c r="G19">
        <v>-4.8913000000000002</v>
      </c>
      <c r="AH19" cm="1">
        <f t="array" ref="AH19:AJ19">-_xlfn.ANCHORARRAY(V16) / T16</f>
        <v>3.750162322764454E-2</v>
      </c>
      <c r="AI19">
        <v>0.10021685395942352</v>
      </c>
      <c r="AJ19">
        <v>-1.9394040008464661E-2</v>
      </c>
      <c r="AK19">
        <f xml:space="preserve"> 1 / T16</f>
        <v>8.761804505759559E-3</v>
      </c>
      <c r="AN19">
        <v>-1.1102230246251565E-16</v>
      </c>
      <c r="AO19">
        <v>2.2204460492503131E-16</v>
      </c>
      <c r="AP19">
        <v>-2.6367796834847468E-16</v>
      </c>
      <c r="AQ19">
        <v>1.0000000000000002</v>
      </c>
      <c r="AT19">
        <v>1.3877787807814457E-17</v>
      </c>
      <c r="AU19">
        <v>2.6020852139652106E-17</v>
      </c>
      <c r="AV19">
        <v>0</v>
      </c>
      <c r="AW19">
        <v>0.99999999999999989</v>
      </c>
    </row>
    <row r="20" spans="1:50" x14ac:dyDescent="0.35">
      <c r="A20" s="5"/>
      <c r="B20" s="6"/>
    </row>
    <row r="21" spans="1:50" x14ac:dyDescent="0.35">
      <c r="B21" s="11">
        <v>5</v>
      </c>
      <c r="D21">
        <v>5.2403000000000004</v>
      </c>
      <c r="E21">
        <v>5.7522000000000002</v>
      </c>
      <c r="F21">
        <v>3.4759000000000002</v>
      </c>
      <c r="G21">
        <v>-0.48749999999999999</v>
      </c>
      <c r="H21">
        <v>-1.3241000000000001</v>
      </c>
      <c r="J21">
        <v>0.13026753370911837</v>
      </c>
      <c r="K21">
        <v>4.3882491137412494E-2</v>
      </c>
      <c r="L21">
        <v>-6.3866633685012775E-2</v>
      </c>
      <c r="M21">
        <v>0.12984240366393673</v>
      </c>
      <c r="P21" cm="1">
        <f t="array" ref="P21:P24">MMULT(J21:M24,H21:H24)</f>
        <v>0.95072623043134796</v>
      </c>
      <c r="R21" cm="1">
        <f t="array" ref="R21">MMULT(MMULT(D25:G25,J21:M24),H21:H24)</f>
        <v>-7.0374778914435199</v>
      </c>
      <c r="T21">
        <f>H25 - R21</f>
        <v>4.2427778914435201</v>
      </c>
      <c r="V21" cm="1">
        <f t="array" ref="V21:Y21">MMULT(D25:G25,J21:M24)</f>
        <v>-0.48171074206429593</v>
      </c>
      <c r="W21">
        <v>1.0801022427093465</v>
      </c>
      <c r="X21">
        <v>0.55805479380433975</v>
      </c>
      <c r="Y21">
        <v>-0.24762016723621735</v>
      </c>
      <c r="AB21" cm="1">
        <f t="array" ref="AB21:AE24">MMULT(_xlfn.ANCHORARRAY(P21),_xlfn.ANCHORARRAY(V21))</f>
        <v>-0.45797503796107542</v>
      </c>
      <c r="AC21">
        <v>1.0268815336915018</v>
      </c>
      <c r="AD21">
        <v>0.53055733048774312</v>
      </c>
      <c r="AE21">
        <v>-0.23541898817526891</v>
      </c>
      <c r="AH21" cm="1">
        <f t="array" ref="AH21:AK24">J21:M24 +_xlfn.ANCHORARRAY( AB21) / T21</f>
        <v>2.2325272841614272E-2</v>
      </c>
      <c r="AI21">
        <v>0.28591296267409855</v>
      </c>
      <c r="AJ21">
        <v>6.1182884357806944E-2</v>
      </c>
      <c r="AK21">
        <v>7.4355410425369556E-2</v>
      </c>
      <c r="AL21" cm="1">
        <f t="array" ref="AL21:AL24">-_xlfn.ANCHORARRAY(P21) / T21</f>
        <v>-0.22408107488932974</v>
      </c>
      <c r="AN21" cm="1">
        <f t="array" ref="AN21:AR25">MMULT(B2:F6,AH21:AL25)</f>
        <v>0.99999999999999956</v>
      </c>
      <c r="AO21">
        <v>5.5511151231257827E-17</v>
      </c>
      <c r="AP21">
        <v>2.4980018054066022E-16</v>
      </c>
      <c r="AQ21">
        <v>-2.0816681711721685E-16</v>
      </c>
      <c r="AR21">
        <v>-6.106226635438361E-16</v>
      </c>
      <c r="AT21" cm="1">
        <f t="array" ref="AT21:AX25">MMULT(AH21:AL25,B2:F6)</f>
        <v>1.0000000000000002</v>
      </c>
      <c r="AU21">
        <v>-1.1102230246251565E-16</v>
      </c>
      <c r="AV21">
        <v>2.2204460492503131E-16</v>
      </c>
      <c r="AW21">
        <v>4.4408920985006262E-16</v>
      </c>
      <c r="AX21">
        <v>3.3306690738754696E-16</v>
      </c>
    </row>
    <row r="22" spans="1:50" x14ac:dyDescent="0.35">
      <c r="A22" s="5"/>
      <c r="B22" s="12"/>
      <c r="D22">
        <v>-1.4360999999999999</v>
      </c>
      <c r="E22">
        <v>-0.22059999999999999</v>
      </c>
      <c r="F22">
        <v>-2.2722000000000002</v>
      </c>
      <c r="G22">
        <v>9.7707999999999995</v>
      </c>
      <c r="H22">
        <v>-1.2518</v>
      </c>
      <c r="J22">
        <v>1.1319103186190838E-2</v>
      </c>
      <c r="K22">
        <v>-9.7653393895229534E-3</v>
      </c>
      <c r="L22">
        <v>8.768649096526468E-2</v>
      </c>
      <c r="M22">
        <v>-9.6376968339431546E-2</v>
      </c>
      <c r="P22">
        <v>-1.2536425886493647</v>
      </c>
      <c r="AB22">
        <v>0.60389310166169041</v>
      </c>
      <c r="AC22">
        <v>-1.3540621715561296</v>
      </c>
      <c r="AD22">
        <v>-0.69960125631305992</v>
      </c>
      <c r="AE22">
        <v>0.31042718745580011</v>
      </c>
      <c r="AH22">
        <v>0.15365346928147278</v>
      </c>
      <c r="AI22">
        <v>-0.32891053298706879</v>
      </c>
      <c r="AJ22">
        <v>-7.7205774011404799E-2</v>
      </c>
      <c r="AK22">
        <v>-2.3210944710939527E-2</v>
      </c>
      <c r="AL22">
        <v>0.29547683633819399</v>
      </c>
      <c r="AN22">
        <v>2.2204460492503131E-16</v>
      </c>
      <c r="AO22">
        <v>1</v>
      </c>
      <c r="AP22">
        <v>-5.5511151231257827E-17</v>
      </c>
      <c r="AQ22">
        <v>8.3266726846886741E-17</v>
      </c>
      <c r="AR22">
        <v>2.2204460492503131E-16</v>
      </c>
      <c r="AT22">
        <v>-6.6613381477509392E-16</v>
      </c>
      <c r="AU22">
        <v>0.99999999999999956</v>
      </c>
      <c r="AV22">
        <v>0</v>
      </c>
      <c r="AW22">
        <v>-4.4408920985006262E-16</v>
      </c>
      <c r="AX22">
        <v>-3.3306690738754696E-16</v>
      </c>
    </row>
    <row r="23" spans="1:50" x14ac:dyDescent="0.35">
      <c r="A23" s="5"/>
      <c r="B23" s="12"/>
      <c r="D23">
        <v>5.1886000000000001</v>
      </c>
      <c r="E23">
        <v>9.5263000000000009</v>
      </c>
      <c r="F23">
        <v>-8.0340000000000007</v>
      </c>
      <c r="G23">
        <v>-4.2249999999999996</v>
      </c>
      <c r="H23">
        <v>-9.3440999999999992</v>
      </c>
      <c r="J23">
        <v>7.783058749675667E-2</v>
      </c>
      <c r="K23">
        <v>-3.5941631452501621E-2</v>
      </c>
      <c r="L23">
        <v>-5.1544781879498749E-2</v>
      </c>
      <c r="M23">
        <v>-3.5030401030378251E-2</v>
      </c>
      <c r="P23">
        <v>0.26672722909449165</v>
      </c>
      <c r="AB23">
        <v>-0.12848537145586103</v>
      </c>
      <c r="AC23">
        <v>0.28809267833661006</v>
      </c>
      <c r="AD23">
        <v>0.14884840883432943</v>
      </c>
      <c r="AE23">
        <v>-6.6047041074830878E-2</v>
      </c>
      <c r="AH23">
        <v>4.7547274360101657E-2</v>
      </c>
      <c r="AI23">
        <v>3.19602681302249E-2</v>
      </c>
      <c r="AJ23">
        <v>-1.6462010015688845E-2</v>
      </c>
      <c r="AK23">
        <v>-5.059733447934079E-2</v>
      </c>
      <c r="AL23">
        <v>-6.2866177754061753E-2</v>
      </c>
      <c r="AN23">
        <v>-2.2204460492503131E-16</v>
      </c>
      <c r="AO23">
        <v>4.4408920985006262E-16</v>
      </c>
      <c r="AP23">
        <v>1.0000000000000002</v>
      </c>
      <c r="AQ23">
        <v>-1.1102230246251565E-16</v>
      </c>
      <c r="AR23">
        <v>4.4408920985006262E-16</v>
      </c>
      <c r="AT23">
        <v>1.1102230246251565E-16</v>
      </c>
      <c r="AU23">
        <v>8.3266726846886741E-17</v>
      </c>
      <c r="AV23">
        <v>1</v>
      </c>
      <c r="AW23">
        <v>-3.3306690738754696E-16</v>
      </c>
      <c r="AX23">
        <v>0</v>
      </c>
    </row>
    <row r="24" spans="1:50" x14ac:dyDescent="0.35">
      <c r="A24" s="5"/>
      <c r="B24" s="12"/>
      <c r="D24">
        <v>5.4817</v>
      </c>
      <c r="E24">
        <v>-1.0106999999999999</v>
      </c>
      <c r="F24">
        <v>-6.6711</v>
      </c>
      <c r="G24">
        <v>-4.8913000000000002</v>
      </c>
      <c r="H24">
        <v>4.4775</v>
      </c>
      <c r="J24">
        <v>3.750162322764454E-2</v>
      </c>
      <c r="K24">
        <v>0.10021685395942352</v>
      </c>
      <c r="L24">
        <v>-1.9394040008464661E-2</v>
      </c>
      <c r="M24">
        <v>8.761804505759559E-3</v>
      </c>
      <c r="P24">
        <v>4.5343471815502523E-2</v>
      </c>
      <c r="AB24">
        <v>-2.1842437456017209E-2</v>
      </c>
      <c r="AC24">
        <v>4.8975585600152319E-2</v>
      </c>
      <c r="AD24">
        <v>2.5304141814373151E-2</v>
      </c>
      <c r="AE24">
        <v>-1.1227958074025443E-2</v>
      </c>
      <c r="AH24">
        <v>3.2353477834488983E-2</v>
      </c>
      <c r="AI24">
        <v>0.11176013688708329</v>
      </c>
      <c r="AJ24">
        <v>-1.3429989459081807E-2</v>
      </c>
      <c r="AK24">
        <v>6.1154349900069075E-3</v>
      </c>
      <c r="AL24">
        <v>-1.0687213183359762E-2</v>
      </c>
      <c r="AN24">
        <v>-3.3306690738754696E-16</v>
      </c>
      <c r="AO24">
        <v>4.4408920985006262E-16</v>
      </c>
      <c r="AP24">
        <v>0</v>
      </c>
      <c r="AQ24">
        <v>1</v>
      </c>
      <c r="AR24">
        <v>-6.6613381477509392E-16</v>
      </c>
      <c r="AT24">
        <v>5.5511151231257827E-17</v>
      </c>
      <c r="AU24">
        <v>4.163336342344337E-17</v>
      </c>
      <c r="AV24">
        <v>6.9388939039072284E-17</v>
      </c>
      <c r="AW24">
        <v>1.0000000000000002</v>
      </c>
      <c r="AX24">
        <v>6.9388939039072284E-18</v>
      </c>
    </row>
    <row r="25" spans="1:50" x14ac:dyDescent="0.35">
      <c r="A25" s="5"/>
      <c r="B25" s="13"/>
      <c r="D25">
        <v>-2.5373000000000001</v>
      </c>
      <c r="E25">
        <v>2.5573000000000001</v>
      </c>
      <c r="F25">
        <v>-6.9600999999999997</v>
      </c>
      <c r="G25">
        <v>9.6417000000000002</v>
      </c>
      <c r="H25">
        <v>-2.7947000000000002</v>
      </c>
      <c r="AH25" cm="1">
        <f t="array" ref="AH25:AK25">-_xlfn.ANCHORARRAY(V21) / T21</f>
        <v>0.11353663905804966</v>
      </c>
      <c r="AI25">
        <v>-0.2545743072923064</v>
      </c>
      <c r="AJ25">
        <v>-0.13153052271008059</v>
      </c>
      <c r="AK25">
        <v>5.8362745722701399E-2</v>
      </c>
      <c r="AL25">
        <f>1 / T21</f>
        <v>0.23569463817955599</v>
      </c>
      <c r="AN25">
        <v>-5.5511151231257827E-17</v>
      </c>
      <c r="AO25">
        <v>3.3306690738754696E-16</v>
      </c>
      <c r="AP25">
        <v>5.5511151231257827E-17</v>
      </c>
      <c r="AQ25">
        <v>0</v>
      </c>
      <c r="AR25">
        <v>1.0000000000000004</v>
      </c>
      <c r="AT25">
        <v>-5.5511151231257827E-16</v>
      </c>
      <c r="AU25">
        <v>-4.4408920985006262E-16</v>
      </c>
      <c r="AV25">
        <v>0</v>
      </c>
      <c r="AW25">
        <v>-8.8817841970012523E-16</v>
      </c>
      <c r="AX25">
        <v>1</v>
      </c>
    </row>
    <row r="26" spans="1:50" x14ac:dyDescent="0.35">
      <c r="A26" s="5"/>
    </row>
    <row r="27" spans="1:50" x14ac:dyDescent="0.35">
      <c r="B27" t="s">
        <v>25</v>
      </c>
      <c r="C27">
        <v>6.7775999999999996</v>
      </c>
      <c r="E27" t="s">
        <v>24</v>
      </c>
      <c r="F27" cm="1">
        <f t="array" ref="F27:F31">MMULT(AH21:AL25,C27:C31)</f>
        <v>5.651183431974502</v>
      </c>
      <c r="H27" t="s">
        <v>43</v>
      </c>
      <c r="I27">
        <f>C27 - $F$27*B2 - $F$28*C2 - $F$29*D2 - $F$30*E2 - $F$31*F2</f>
        <v>0</v>
      </c>
    </row>
    <row r="28" spans="1:50" x14ac:dyDescent="0.35">
      <c r="A28" s="2"/>
      <c r="C28">
        <v>21.936199999999999</v>
      </c>
      <c r="F28">
        <v>-2.0406700995799039</v>
      </c>
      <c r="I28">
        <f t="shared" ref="I28:I31" si="0">C28 - $F$27*B3 - $F$28*C3 - $F$29*D3 - $F$30*E3 - $F$31*F3</f>
        <v>0</v>
      </c>
    </row>
    <row r="29" spans="1:50" x14ac:dyDescent="0.35">
      <c r="C29">
        <v>115.9093</v>
      </c>
      <c r="F29">
        <v>-5.6812045089768812</v>
      </c>
      <c r="I29">
        <f t="shared" si="0"/>
        <v>0</v>
      </c>
    </row>
    <row r="30" spans="1:50" x14ac:dyDescent="0.35">
      <c r="A30" s="5"/>
      <c r="C30">
        <v>36.249299999999998</v>
      </c>
      <c r="F30">
        <v>0.83229689667144324</v>
      </c>
      <c r="I30">
        <f t="shared" si="0"/>
        <v>0</v>
      </c>
    </row>
    <row r="31" spans="1:50" x14ac:dyDescent="0.35">
      <c r="A31" s="5"/>
      <c r="C31">
        <v>47.121200000000002</v>
      </c>
      <c r="F31">
        <v>-6.8386749475927857</v>
      </c>
      <c r="I31">
        <f t="shared" si="0"/>
        <v>0</v>
      </c>
    </row>
    <row r="32" spans="1:50" x14ac:dyDescent="0.35">
      <c r="A32" s="5"/>
    </row>
    <row r="33" spans="1:1" x14ac:dyDescent="0.35">
      <c r="A33" s="5"/>
    </row>
    <row r="34" spans="1:1" x14ac:dyDescent="0.35">
      <c r="A34" s="5"/>
    </row>
  </sheetData>
  <mergeCells count="11">
    <mergeCell ref="AN8:AR8"/>
    <mergeCell ref="AT8:AX8"/>
    <mergeCell ref="B9:B10"/>
    <mergeCell ref="B12:B14"/>
    <mergeCell ref="B16:B19"/>
    <mergeCell ref="B21:B25"/>
    <mergeCell ref="J8:N8"/>
    <mergeCell ref="V8:Z8"/>
    <mergeCell ref="AB8:AF8"/>
    <mergeCell ref="AH8:AL8"/>
    <mergeCell ref="D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Линейные преобразования</vt:lpstr>
      <vt:lpstr>Метод окаймления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2025-10-30T06:07:53Z</dcterms:modified>
</cp:coreProperties>
</file>