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Github\studies\Numerical methods\LW3\"/>
    </mc:Choice>
  </mc:AlternateContent>
  <xr:revisionPtr revIDLastSave="0" documentId="13_ncr:1_{CE1EC950-51A3-4BA7-8C90-FBDA70175517}" xr6:coauthVersionLast="47" xr6:coauthVersionMax="47" xr10:uidLastSave="{00000000-0000-0000-0000-000000000000}"/>
  <bookViews>
    <workbookView xWindow="-7155" yWindow="930" windowWidth="21585" windowHeight="1137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16" i="2" l="1" a="1"/>
  <c r="L16" i="2" s="1"/>
  <c r="B29" i="2" a="1"/>
  <c r="H38" i="1" a="1"/>
  <c r="H42" i="1" s="1"/>
  <c r="H38" i="1"/>
  <c r="H39" i="1"/>
  <c r="H40" i="1"/>
  <c r="H41" i="1"/>
  <c r="G38" i="1" a="1"/>
  <c r="G42" i="1" s="1"/>
  <c r="G38" i="1"/>
  <c r="G39" i="1"/>
  <c r="G40" i="1"/>
  <c r="G41" i="1"/>
  <c r="F38" i="1" a="1"/>
  <c r="F40" i="1" s="1"/>
  <c r="E38" i="1" a="1"/>
  <c r="E42" i="1" s="1"/>
  <c r="E38" i="1"/>
  <c r="E39" i="1"/>
  <c r="E40" i="1"/>
  <c r="E41" i="1"/>
  <c r="D38" i="1" a="1"/>
  <c r="D42" i="1" s="1"/>
  <c r="D38" i="1"/>
  <c r="D39" i="1"/>
  <c r="D40" i="1"/>
  <c r="D41" i="1"/>
  <c r="C38" i="1" a="1"/>
  <c r="C42" i="1" s="1"/>
  <c r="C38" i="1"/>
  <c r="C39" i="1"/>
  <c r="C40" i="1"/>
  <c r="C41" i="1"/>
  <c r="AI31" i="1"/>
  <c r="AI30" i="1"/>
  <c r="AC13" i="1"/>
  <c r="AF31" i="1"/>
  <c r="AF32" i="1"/>
  <c r="AF33" i="1"/>
  <c r="AF34" i="1"/>
  <c r="AF30" i="1"/>
  <c r="AA36" i="1"/>
  <c r="AB36" i="1"/>
  <c r="AC36" i="1"/>
  <c r="AD36" i="1"/>
  <c r="Z36" i="1"/>
  <c r="Z31" i="1"/>
  <c r="AA31" i="1"/>
  <c r="AB31" i="1"/>
  <c r="AC31" i="1"/>
  <c r="AD31" i="1"/>
  <c r="Z32" i="1"/>
  <c r="AA32" i="1"/>
  <c r="AB32" i="1"/>
  <c r="AC32" i="1"/>
  <c r="AD32" i="1"/>
  <c r="Z33" i="1"/>
  <c r="AA33" i="1"/>
  <c r="AB33" i="1"/>
  <c r="AC33" i="1"/>
  <c r="AD33" i="1"/>
  <c r="Z34" i="1"/>
  <c r="AA34" i="1"/>
  <c r="AB34" i="1"/>
  <c r="AC34" i="1"/>
  <c r="AD34" i="1"/>
  <c r="AA30" i="1"/>
  <c r="AB30" i="1"/>
  <c r="AC30" i="1"/>
  <c r="AD30" i="1"/>
  <c r="Z30" i="1"/>
  <c r="U34" i="1"/>
  <c r="V34" i="1"/>
  <c r="W34" i="1"/>
  <c r="X34" i="1"/>
  <c r="T34" i="1"/>
  <c r="U33" i="1"/>
  <c r="V33" i="1"/>
  <c r="W33" i="1"/>
  <c r="X33" i="1"/>
  <c r="T33" i="1"/>
  <c r="U32" i="1"/>
  <c r="V32" i="1"/>
  <c r="W32" i="1"/>
  <c r="X32" i="1"/>
  <c r="T32" i="1"/>
  <c r="U31" i="1"/>
  <c r="V31" i="1"/>
  <c r="W31" i="1"/>
  <c r="X31" i="1"/>
  <c r="T31" i="1"/>
  <c r="U30" i="1"/>
  <c r="V30" i="1"/>
  <c r="W30" i="1"/>
  <c r="X30" i="1"/>
  <c r="T30" i="1"/>
  <c r="N30" i="1" a="1"/>
  <c r="O34" i="1" s="1"/>
  <c r="H21" i="1" a="1"/>
  <c r="H25" i="1" s="1"/>
  <c r="H21" i="1"/>
  <c r="H22" i="1"/>
  <c r="H23" i="1"/>
  <c r="H24" i="1"/>
  <c r="G21" i="1" a="1"/>
  <c r="G21" i="1" s="1"/>
  <c r="G23" i="1"/>
  <c r="G24" i="1"/>
  <c r="F21" i="1" a="1"/>
  <c r="F25" i="1" s="1"/>
  <c r="F21" i="1"/>
  <c r="F22" i="1"/>
  <c r="F23" i="1"/>
  <c r="F24" i="1"/>
  <c r="E21" i="1" a="1"/>
  <c r="E25" i="1" s="1"/>
  <c r="E21" i="1"/>
  <c r="E22" i="1"/>
  <c r="E23" i="1"/>
  <c r="E24" i="1"/>
  <c r="D21" i="1" a="1"/>
  <c r="D25" i="1" s="1"/>
  <c r="D21" i="1"/>
  <c r="D22" i="1"/>
  <c r="D23" i="1"/>
  <c r="D24" i="1"/>
  <c r="C21" i="1" a="1"/>
  <c r="C25" i="1" s="1"/>
  <c r="C22" i="1"/>
  <c r="C23" i="1"/>
  <c r="C24" i="1"/>
  <c r="S3" i="1"/>
  <c r="I3" i="1"/>
  <c r="J3" i="1"/>
  <c r="K3" i="1"/>
  <c r="K8" i="1" s="1"/>
  <c r="L3" i="1"/>
  <c r="P3" i="1" s="1"/>
  <c r="M3" i="1"/>
  <c r="M8" i="1" s="1"/>
  <c r="N3" i="1"/>
  <c r="I4" i="1"/>
  <c r="J4" i="1"/>
  <c r="K4" i="1"/>
  <c r="L4" i="1"/>
  <c r="M4" i="1"/>
  <c r="N4" i="1"/>
  <c r="I5" i="1"/>
  <c r="P5" i="1" s="1"/>
  <c r="J5" i="1"/>
  <c r="K5" i="1"/>
  <c r="L5" i="1"/>
  <c r="M5" i="1"/>
  <c r="N5" i="1"/>
  <c r="I6" i="1"/>
  <c r="J6" i="1"/>
  <c r="P6" i="1" s="1"/>
  <c r="K6" i="1"/>
  <c r="L6" i="1"/>
  <c r="M6" i="1"/>
  <c r="N6" i="1"/>
  <c r="J2" i="1"/>
  <c r="K2" i="1"/>
  <c r="L2" i="1"/>
  <c r="M2" i="1"/>
  <c r="N2" i="1"/>
  <c r="I2" i="1"/>
  <c r="N13" i="1" a="1"/>
  <c r="R13" i="1" s="1"/>
  <c r="X13" i="1" s="1"/>
  <c r="J8" i="1"/>
  <c r="P4" i="1"/>
  <c r="L19" i="2" l="1"/>
  <c r="K18" i="2"/>
  <c r="J17" i="2"/>
  <c r="I16" i="2"/>
  <c r="B29" i="2" s="1"/>
  <c r="L20" i="2"/>
  <c r="K19" i="2"/>
  <c r="J18" i="2"/>
  <c r="I17" i="2"/>
  <c r="B30" i="2" s="1"/>
  <c r="I20" i="2"/>
  <c r="B33" i="2" s="1"/>
  <c r="M18" i="2"/>
  <c r="L17" i="2"/>
  <c r="K16" i="2"/>
  <c r="M20" i="2"/>
  <c r="M19" i="2"/>
  <c r="L18" i="2"/>
  <c r="K17" i="2"/>
  <c r="J16" i="2"/>
  <c r="K20" i="2"/>
  <c r="J19" i="2"/>
  <c r="I18" i="2"/>
  <c r="B31" i="2" s="1"/>
  <c r="M16" i="2"/>
  <c r="J20" i="2"/>
  <c r="I19" i="2"/>
  <c r="B32" i="2" s="1"/>
  <c r="M17" i="2"/>
  <c r="F42" i="1"/>
  <c r="F39" i="1"/>
  <c r="F38" i="1"/>
  <c r="F41" i="1"/>
  <c r="R30" i="1"/>
  <c r="N32" i="1"/>
  <c r="O33" i="1"/>
  <c r="P34" i="1"/>
  <c r="N31" i="1"/>
  <c r="O32" i="1"/>
  <c r="Q34" i="1"/>
  <c r="O31" i="1"/>
  <c r="P32" i="1"/>
  <c r="Q33" i="1"/>
  <c r="R34" i="1"/>
  <c r="O30" i="1"/>
  <c r="P31" i="1"/>
  <c r="Q32" i="1"/>
  <c r="R33" i="1"/>
  <c r="P33" i="1"/>
  <c r="N30" i="1"/>
  <c r="P30" i="1"/>
  <c r="Q31" i="1"/>
  <c r="R32" i="1"/>
  <c r="N34" i="1"/>
  <c r="Q30" i="1"/>
  <c r="R31" i="1"/>
  <c r="N33" i="1"/>
  <c r="G25" i="1"/>
  <c r="G22" i="1"/>
  <c r="C21" i="1"/>
  <c r="L8" i="1"/>
  <c r="I8" i="1"/>
  <c r="P2" i="1"/>
  <c r="S2" i="1" s="1"/>
  <c r="O17" i="1"/>
  <c r="U17" i="1" s="1"/>
  <c r="N16" i="1"/>
  <c r="T16" i="1" s="1"/>
  <c r="R14" i="1"/>
  <c r="X14" i="1" s="1"/>
  <c r="X19" i="1" s="1"/>
  <c r="Q13" i="1"/>
  <c r="W13" i="1" s="1"/>
  <c r="N17" i="1"/>
  <c r="T17" i="1" s="1"/>
  <c r="R15" i="1"/>
  <c r="X15" i="1" s="1"/>
  <c r="Q14" i="1"/>
  <c r="W14" i="1" s="1"/>
  <c r="P13" i="1"/>
  <c r="V13" i="1" s="1"/>
  <c r="R16" i="1"/>
  <c r="X16" i="1" s="1"/>
  <c r="Q15" i="1"/>
  <c r="W15" i="1" s="1"/>
  <c r="P14" i="1"/>
  <c r="V14" i="1" s="1"/>
  <c r="O13" i="1"/>
  <c r="U13" i="1" s="1"/>
  <c r="U19" i="1" s="1"/>
  <c r="R17" i="1"/>
  <c r="X17" i="1" s="1"/>
  <c r="Q16" i="1"/>
  <c r="W16" i="1" s="1"/>
  <c r="P15" i="1"/>
  <c r="V15" i="1" s="1"/>
  <c r="O14" i="1"/>
  <c r="U14" i="1" s="1"/>
  <c r="N13" i="1"/>
  <c r="T13" i="1" s="1"/>
  <c r="Q17" i="1"/>
  <c r="W17" i="1" s="1"/>
  <c r="P16" i="1"/>
  <c r="V16" i="1" s="1"/>
  <c r="O15" i="1"/>
  <c r="U15" i="1" s="1"/>
  <c r="N14" i="1"/>
  <c r="T14" i="1" s="1"/>
  <c r="P17" i="1"/>
  <c r="V17" i="1" s="1"/>
  <c r="O16" i="1"/>
  <c r="U16" i="1" s="1"/>
  <c r="N15" i="1"/>
  <c r="T15" i="1" s="1"/>
  <c r="Z15" i="1" s="1"/>
  <c r="B47" i="2" l="1"/>
  <c r="B49" i="2" s="1"/>
  <c r="B37" i="2" a="1"/>
  <c r="B41" i="2"/>
  <c r="B35" i="2"/>
  <c r="T19" i="1"/>
  <c r="Z13" i="1"/>
  <c r="Z17" i="1"/>
  <c r="W19" i="1"/>
  <c r="Z14" i="1"/>
  <c r="V19" i="1"/>
  <c r="Z16" i="1"/>
  <c r="B38" i="2" l="1"/>
  <c r="B40" i="2"/>
  <c r="B37" i="2"/>
  <c r="B39" i="2"/>
  <c r="AC14" i="1"/>
  <c r="B43" i="2" l="1"/>
  <c r="B45" i="2" s="1"/>
  <c r="C23" i="2" s="1" a="1"/>
  <c r="C25" i="2"/>
  <c r="C24" i="2"/>
  <c r="C23" i="2"/>
  <c r="C26" i="2" l="1"/>
  <c r="C27" i="2"/>
  <c r="C29" i="2" a="1"/>
  <c r="C31" i="2" s="1"/>
  <c r="C30" i="2"/>
  <c r="C29" i="2" l="1"/>
  <c r="C33" i="2"/>
  <c r="C32" i="2"/>
  <c r="C37" i="2" l="1" a="1"/>
  <c r="C35" i="2"/>
  <c r="C47" i="2"/>
  <c r="C49" i="2" s="1"/>
  <c r="C41" i="2" l="1"/>
  <c r="C39" i="2"/>
  <c r="C40" i="2"/>
  <c r="C37" i="2"/>
  <c r="C38" i="2"/>
  <c r="C43" i="2" l="1"/>
  <c r="C45" i="2" s="1"/>
</calcChain>
</file>

<file path=xl/sharedStrings.xml><?xml version="1.0" encoding="utf-8"?>
<sst xmlns="http://schemas.openxmlformats.org/spreadsheetml/2006/main" count="35" uniqueCount="26">
  <si>
    <t>A_inf =</t>
  </si>
  <si>
    <t>A</t>
  </si>
  <si>
    <t>A_1 =</t>
  </si>
  <si>
    <t>Исходная матрица</t>
  </si>
  <si>
    <t xml:space="preserve">Матрица модулей </t>
  </si>
  <si>
    <t>Е</t>
  </si>
  <si>
    <t>Е - A</t>
  </si>
  <si>
    <t>Матрца модулей элементов E - A</t>
  </si>
  <si>
    <t>Хо</t>
  </si>
  <si>
    <t>Х1</t>
  </si>
  <si>
    <t>E - A (каждая строка поделена на диаг элем)</t>
  </si>
  <si>
    <t>ABS</t>
  </si>
  <si>
    <t>А_inf =</t>
  </si>
  <si>
    <t>X0</t>
  </si>
  <si>
    <t>X1</t>
  </si>
  <si>
    <t>AT</t>
  </si>
  <si>
    <t>A * AT</t>
  </si>
  <si>
    <t>Xo</t>
  </si>
  <si>
    <t>(rk,rk)</t>
  </si>
  <si>
    <t xml:space="preserve">Ark </t>
  </si>
  <si>
    <t>(Ark, rk)</t>
  </si>
  <si>
    <t>rk</t>
  </si>
  <si>
    <t>Xk</t>
  </si>
  <si>
    <t>ak</t>
  </si>
  <si>
    <t>||rk||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</si>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</sst>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42"/>
  <sheetViews>
    <sheetView workbookViewId="0">
      <selection activeCell="E9" sqref="E9"/>
    </sheetView>
  </sheetViews>
  <sheetFormatPr defaultRowHeight="15" x14ac:dyDescent="0.25"/>
  <cols>
    <col min="3" max="4" width="11.42578125" customWidth="1"/>
    <col min="9" max="9" width="10.85546875" customWidth="1"/>
    <col min="15" max="15" width="9.140625" customWidth="1"/>
  </cols>
  <sheetData>
    <row r="1" spans="2:29" x14ac:dyDescent="0.25">
      <c r="B1" s="3" t="s">
        <v>3</v>
      </c>
      <c r="C1" s="3"/>
      <c r="D1" s="3"/>
      <c r="E1" s="3"/>
      <c r="F1" s="3"/>
      <c r="G1" s="3"/>
      <c r="I1" s="3" t="s">
        <v>4</v>
      </c>
      <c r="J1" s="3"/>
      <c r="K1" s="3"/>
      <c r="L1" s="3"/>
      <c r="M1" s="3"/>
      <c r="N1" s="3"/>
    </row>
    <row r="2" spans="2:29" x14ac:dyDescent="0.25">
      <c r="B2">
        <v>7.4980000000000002</v>
      </c>
      <c r="C2">
        <v>0.55800000000000005</v>
      </c>
      <c r="D2">
        <v>0.75700000000000001</v>
      </c>
      <c r="E2">
        <v>3.1E-2</v>
      </c>
      <c r="F2">
        <v>0.73399999999999999</v>
      </c>
      <c r="G2">
        <v>-55.252000000000002</v>
      </c>
      <c r="I2">
        <f>ABS(B2)</f>
        <v>7.4980000000000002</v>
      </c>
      <c r="J2">
        <f t="shared" ref="J2:N2" si="0">ABS(C2)</f>
        <v>0.55800000000000005</v>
      </c>
      <c r="K2">
        <f t="shared" si="0"/>
        <v>0.75700000000000001</v>
      </c>
      <c r="L2">
        <f t="shared" si="0"/>
        <v>3.1E-2</v>
      </c>
      <c r="M2">
        <f t="shared" si="0"/>
        <v>0.73399999999999999</v>
      </c>
      <c r="N2">
        <f t="shared" si="0"/>
        <v>55.252000000000002</v>
      </c>
      <c r="P2">
        <f>SUM(I2:M2)</f>
        <v>9.5780000000000012</v>
      </c>
      <c r="R2" t="s">
        <v>0</v>
      </c>
      <c r="S2">
        <f>MAX(P2:P6)</f>
        <v>11.872</v>
      </c>
    </row>
    <row r="3" spans="2:29" x14ac:dyDescent="0.25">
      <c r="B3">
        <v>-0.46700000000000003</v>
      </c>
      <c r="C3">
        <v>-2.0739999999999998</v>
      </c>
      <c r="D3">
        <v>-0.317</v>
      </c>
      <c r="E3">
        <v>0.19400000000000001</v>
      </c>
      <c r="F3">
        <v>0.78300000000000003</v>
      </c>
      <c r="G3">
        <v>20.449000000000002</v>
      </c>
      <c r="I3">
        <f t="shared" ref="I3:I6" si="1">ABS(B3)</f>
        <v>0.46700000000000003</v>
      </c>
      <c r="J3">
        <f t="shared" ref="J3:J6" si="2">ABS(C3)</f>
        <v>2.0739999999999998</v>
      </c>
      <c r="K3">
        <f t="shared" ref="K3:K6" si="3">ABS(D3)</f>
        <v>0.317</v>
      </c>
      <c r="L3">
        <f t="shared" ref="L3:L6" si="4">ABS(E3)</f>
        <v>0.19400000000000001</v>
      </c>
      <c r="M3">
        <f t="shared" ref="M3:M6" si="5">ABS(F3)</f>
        <v>0.78300000000000003</v>
      </c>
      <c r="N3">
        <f t="shared" ref="N3:N6" si="6">ABS(G3)</f>
        <v>20.449000000000002</v>
      </c>
      <c r="P3">
        <f t="shared" ref="P3:P6" si="7">SUM(I3:M3)</f>
        <v>3.835</v>
      </c>
      <c r="R3" t="s">
        <v>2</v>
      </c>
      <c r="S3">
        <f>MAX(I8:M8)</f>
        <v>11.920000000000002</v>
      </c>
    </row>
    <row r="4" spans="2:29" x14ac:dyDescent="0.25">
      <c r="B4">
        <v>-0.90300000000000002</v>
      </c>
      <c r="C4">
        <v>2.5999999999999999E-2</v>
      </c>
      <c r="D4">
        <v>-2.6739999999999999</v>
      </c>
      <c r="E4">
        <v>0.94399999999999995</v>
      </c>
      <c r="F4">
        <v>0.34300000000000003</v>
      </c>
      <c r="G4">
        <v>26.861000000000001</v>
      </c>
      <c r="I4">
        <f t="shared" si="1"/>
        <v>0.90300000000000002</v>
      </c>
      <c r="J4">
        <f t="shared" si="2"/>
        <v>2.5999999999999999E-2</v>
      </c>
      <c r="K4">
        <f t="shared" si="3"/>
        <v>2.6739999999999999</v>
      </c>
      <c r="L4">
        <f t="shared" si="4"/>
        <v>0.94399999999999995</v>
      </c>
      <c r="M4">
        <f t="shared" si="5"/>
        <v>0.34300000000000003</v>
      </c>
      <c r="N4">
        <f t="shared" si="6"/>
        <v>26.861000000000001</v>
      </c>
      <c r="P4">
        <f t="shared" si="7"/>
        <v>4.8899999999999997</v>
      </c>
    </row>
    <row r="5" spans="2:29" x14ac:dyDescent="0.25">
      <c r="B5">
        <v>0.56799999999999995</v>
      </c>
      <c r="C5">
        <v>0.38200000000000001</v>
      </c>
      <c r="D5">
        <v>-0.93700000000000006</v>
      </c>
      <c r="E5">
        <v>-9.35</v>
      </c>
      <c r="F5">
        <v>-0.63500000000000001</v>
      </c>
      <c r="G5">
        <v>-73.789000000000001</v>
      </c>
      <c r="I5">
        <f t="shared" si="1"/>
        <v>0.56799999999999995</v>
      </c>
      <c r="J5">
        <f t="shared" si="2"/>
        <v>0.38200000000000001</v>
      </c>
      <c r="K5">
        <f t="shared" si="3"/>
        <v>0.93700000000000006</v>
      </c>
      <c r="L5">
        <f t="shared" si="4"/>
        <v>9.35</v>
      </c>
      <c r="M5">
        <f t="shared" si="5"/>
        <v>0.63500000000000001</v>
      </c>
      <c r="N5">
        <f t="shared" si="6"/>
        <v>73.789000000000001</v>
      </c>
      <c r="P5">
        <f>SUM(I5:M5)</f>
        <v>11.872</v>
      </c>
    </row>
    <row r="6" spans="2:29" x14ac:dyDescent="0.25">
      <c r="B6">
        <v>0.751</v>
      </c>
      <c r="C6">
        <v>-0.70699999999999996</v>
      </c>
      <c r="D6">
        <v>-0.36199999999999999</v>
      </c>
      <c r="E6">
        <v>-0.26500000000000001</v>
      </c>
      <c r="F6">
        <v>-9.4250000000000007</v>
      </c>
      <c r="G6">
        <v>64.171000000000006</v>
      </c>
      <c r="I6">
        <f t="shared" si="1"/>
        <v>0.751</v>
      </c>
      <c r="J6">
        <f t="shared" si="2"/>
        <v>0.70699999999999996</v>
      </c>
      <c r="K6">
        <f t="shared" si="3"/>
        <v>0.36199999999999999</v>
      </c>
      <c r="L6">
        <f t="shared" si="4"/>
        <v>0.26500000000000001</v>
      </c>
      <c r="M6">
        <f t="shared" si="5"/>
        <v>9.4250000000000007</v>
      </c>
      <c r="N6">
        <f t="shared" si="6"/>
        <v>64.171000000000006</v>
      </c>
      <c r="P6">
        <f t="shared" si="7"/>
        <v>11.510000000000002</v>
      </c>
    </row>
    <row r="8" spans="2:29" x14ac:dyDescent="0.25">
      <c r="B8" s="1"/>
      <c r="C8" s="1"/>
      <c r="D8" s="1"/>
      <c r="E8" s="1"/>
      <c r="F8" s="1"/>
      <c r="I8">
        <f>SUM(I2:I6)</f>
        <v>10.186999999999999</v>
      </c>
      <c r="J8">
        <f t="shared" ref="J8:M8" si="8">SUM(J2:J6)</f>
        <v>3.7469999999999994</v>
      </c>
      <c r="K8">
        <f t="shared" si="8"/>
        <v>5.0470000000000006</v>
      </c>
      <c r="L8">
        <f t="shared" si="8"/>
        <v>10.784000000000001</v>
      </c>
      <c r="M8">
        <f t="shared" si="8"/>
        <v>11.920000000000002</v>
      </c>
    </row>
    <row r="12" spans="2:29" x14ac:dyDescent="0.25">
      <c r="B12" s="3" t="s">
        <v>5</v>
      </c>
      <c r="C12" s="3"/>
      <c r="D12" s="3"/>
      <c r="E12" s="3"/>
      <c r="F12" s="3"/>
      <c r="H12" s="3" t="s">
        <v>1</v>
      </c>
      <c r="I12" s="3"/>
      <c r="J12" s="3"/>
      <c r="K12" s="3"/>
      <c r="L12" s="3"/>
      <c r="M12" s="2"/>
      <c r="N12" s="3" t="s">
        <v>6</v>
      </c>
      <c r="O12" s="3"/>
      <c r="P12" s="3"/>
      <c r="Q12" s="3"/>
      <c r="R12" s="3"/>
      <c r="T12" s="3" t="s">
        <v>7</v>
      </c>
      <c r="U12" s="3"/>
      <c r="V12" s="3"/>
      <c r="W12" s="3"/>
      <c r="X12" s="3"/>
    </row>
    <row r="13" spans="2:29" x14ac:dyDescent="0.25">
      <c r="B13">
        <v>1</v>
      </c>
      <c r="C13">
        <v>0</v>
      </c>
      <c r="D13">
        <v>0</v>
      </c>
      <c r="E13">
        <v>0</v>
      </c>
      <c r="F13">
        <v>0</v>
      </c>
      <c r="H13">
        <v>7.4980000000000002</v>
      </c>
      <c r="I13">
        <v>0.55800000000000005</v>
      </c>
      <c r="J13">
        <v>0.75700000000000001</v>
      </c>
      <c r="K13">
        <v>3.1E-2</v>
      </c>
      <c r="L13">
        <v>0.73399999999999999</v>
      </c>
      <c r="N13" s="1">
        <f t="array" ref="N13:R17">B13:F17-H13:M17</f>
        <v>-6.4980000000000002</v>
      </c>
      <c r="O13">
        <v>-0.55800000000000005</v>
      </c>
      <c r="P13">
        <v>-0.75700000000000001</v>
      </c>
      <c r="Q13">
        <v>-3.1E-2</v>
      </c>
      <c r="R13">
        <v>-0.73399999999999999</v>
      </c>
      <c r="T13">
        <f>ABS(N13)</f>
        <v>6.4980000000000002</v>
      </c>
      <c r="U13">
        <f t="shared" ref="U13:X13" si="9">ABS(O13)</f>
        <v>0.55800000000000005</v>
      </c>
      <c r="V13">
        <f t="shared" si="9"/>
        <v>0.75700000000000001</v>
      </c>
      <c r="W13">
        <f t="shared" si="9"/>
        <v>3.1E-2</v>
      </c>
      <c r="X13">
        <f t="shared" si="9"/>
        <v>0.73399999999999999</v>
      </c>
      <c r="Z13">
        <f>SUM(T13:X13)</f>
        <v>8.5779999999999994</v>
      </c>
      <c r="AB13" t="s">
        <v>0</v>
      </c>
      <c r="AC13">
        <f>MAX(Z13:Z17)</f>
        <v>12.872</v>
      </c>
    </row>
    <row r="14" spans="2:29" x14ac:dyDescent="0.25">
      <c r="B14">
        <v>0</v>
      </c>
      <c r="C14">
        <v>1</v>
      </c>
      <c r="D14">
        <v>0</v>
      </c>
      <c r="E14">
        <v>0</v>
      </c>
      <c r="F14">
        <v>0</v>
      </c>
      <c r="H14">
        <v>-0.46700000000000003</v>
      </c>
      <c r="I14">
        <v>-2.0739999999999998</v>
      </c>
      <c r="J14">
        <v>-0.317</v>
      </c>
      <c r="K14">
        <v>0.19400000000000001</v>
      </c>
      <c r="L14">
        <v>0.78300000000000003</v>
      </c>
      <c r="N14">
        <v>0.46700000000000003</v>
      </c>
      <c r="O14">
        <v>3.0739999999999998</v>
      </c>
      <c r="P14">
        <v>0.317</v>
      </c>
      <c r="Q14">
        <v>-0.19400000000000001</v>
      </c>
      <c r="R14">
        <v>-0.78300000000000003</v>
      </c>
      <c r="T14">
        <f t="shared" ref="T14:T17" si="10">ABS(N14)</f>
        <v>0.46700000000000003</v>
      </c>
      <c r="U14">
        <f t="shared" ref="U14:U17" si="11">ABS(O14)</f>
        <v>3.0739999999999998</v>
      </c>
      <c r="V14">
        <f t="shared" ref="V14:V17" si="12">ABS(P14)</f>
        <v>0.317</v>
      </c>
      <c r="W14">
        <f t="shared" ref="W14:W17" si="13">ABS(Q14)</f>
        <v>0.19400000000000001</v>
      </c>
      <c r="X14">
        <f t="shared" ref="X14:X17" si="14">ABS(R14)</f>
        <v>0.78300000000000003</v>
      </c>
      <c r="Z14">
        <f t="shared" ref="Z14:Z17" si="15">SUM(T14:X14)</f>
        <v>4.8350000000000009</v>
      </c>
      <c r="AB14" t="s">
        <v>2</v>
      </c>
      <c r="AC14">
        <f>MAX(T19:X19)</f>
        <v>12.920000000000002</v>
      </c>
    </row>
    <row r="15" spans="2:29" x14ac:dyDescent="0.25">
      <c r="B15">
        <v>0</v>
      </c>
      <c r="C15">
        <v>0</v>
      </c>
      <c r="D15">
        <v>1</v>
      </c>
      <c r="E15">
        <v>0</v>
      </c>
      <c r="F15">
        <v>0</v>
      </c>
      <c r="H15">
        <v>-0.90300000000000002</v>
      </c>
      <c r="I15">
        <v>2.5999999999999999E-2</v>
      </c>
      <c r="J15">
        <v>-2.6739999999999999</v>
      </c>
      <c r="K15">
        <v>0.94399999999999995</v>
      </c>
      <c r="L15">
        <v>0.34300000000000003</v>
      </c>
      <c r="N15">
        <v>0.90300000000000002</v>
      </c>
      <c r="O15">
        <v>-2.5999999999999999E-2</v>
      </c>
      <c r="P15">
        <v>3.6739999999999999</v>
      </c>
      <c r="Q15">
        <v>-0.94399999999999995</v>
      </c>
      <c r="R15">
        <v>-0.34300000000000003</v>
      </c>
      <c r="T15">
        <f t="shared" si="10"/>
        <v>0.90300000000000002</v>
      </c>
      <c r="U15">
        <f t="shared" si="11"/>
        <v>2.5999999999999999E-2</v>
      </c>
      <c r="V15">
        <f t="shared" si="12"/>
        <v>3.6739999999999999</v>
      </c>
      <c r="W15">
        <f t="shared" si="13"/>
        <v>0.94399999999999995</v>
      </c>
      <c r="X15">
        <f t="shared" si="14"/>
        <v>0.34300000000000003</v>
      </c>
      <c r="Z15">
        <f t="shared" si="15"/>
        <v>5.89</v>
      </c>
    </row>
    <row r="16" spans="2:29" x14ac:dyDescent="0.25">
      <c r="B16">
        <v>0</v>
      </c>
      <c r="C16">
        <v>0</v>
      </c>
      <c r="D16">
        <v>0</v>
      </c>
      <c r="E16">
        <v>1</v>
      </c>
      <c r="F16">
        <v>0</v>
      </c>
      <c r="H16">
        <v>0.56799999999999995</v>
      </c>
      <c r="I16">
        <v>0.38200000000000001</v>
      </c>
      <c r="J16">
        <v>-0.93700000000000006</v>
      </c>
      <c r="K16">
        <v>-9.35</v>
      </c>
      <c r="L16">
        <v>-0.63500000000000001</v>
      </c>
      <c r="N16">
        <v>-0.56799999999999995</v>
      </c>
      <c r="O16">
        <v>-0.38200000000000001</v>
      </c>
      <c r="P16">
        <v>0.93700000000000006</v>
      </c>
      <c r="Q16">
        <v>10.35</v>
      </c>
      <c r="R16">
        <v>0.63500000000000001</v>
      </c>
      <c r="T16">
        <f t="shared" si="10"/>
        <v>0.56799999999999995</v>
      </c>
      <c r="U16">
        <f t="shared" si="11"/>
        <v>0.38200000000000001</v>
      </c>
      <c r="V16">
        <f t="shared" si="12"/>
        <v>0.93700000000000006</v>
      </c>
      <c r="W16">
        <f t="shared" si="13"/>
        <v>10.35</v>
      </c>
      <c r="X16">
        <f t="shared" si="14"/>
        <v>0.63500000000000001</v>
      </c>
      <c r="Z16">
        <f t="shared" si="15"/>
        <v>12.872</v>
      </c>
    </row>
    <row r="17" spans="2:35" x14ac:dyDescent="0.25">
      <c r="B17">
        <v>0</v>
      </c>
      <c r="C17">
        <v>0</v>
      </c>
      <c r="D17">
        <v>0</v>
      </c>
      <c r="E17">
        <v>0</v>
      </c>
      <c r="F17">
        <v>1</v>
      </c>
      <c r="H17">
        <v>0.751</v>
      </c>
      <c r="I17">
        <v>-0.70699999999999996</v>
      </c>
      <c r="J17">
        <v>-0.36199999999999999</v>
      </c>
      <c r="K17">
        <v>-0.26500000000000001</v>
      </c>
      <c r="L17">
        <v>-9.4250000000000007</v>
      </c>
      <c r="N17">
        <v>-0.751</v>
      </c>
      <c r="O17">
        <v>0.70699999999999996</v>
      </c>
      <c r="P17">
        <v>0.36199999999999999</v>
      </c>
      <c r="Q17">
        <v>0.26500000000000001</v>
      </c>
      <c r="R17">
        <v>10.425000000000001</v>
      </c>
      <c r="T17">
        <f t="shared" si="10"/>
        <v>0.751</v>
      </c>
      <c r="U17">
        <f t="shared" si="11"/>
        <v>0.70699999999999996</v>
      </c>
      <c r="V17">
        <f t="shared" si="12"/>
        <v>0.36199999999999999</v>
      </c>
      <c r="W17">
        <f t="shared" si="13"/>
        <v>0.26500000000000001</v>
      </c>
      <c r="X17">
        <f t="shared" si="14"/>
        <v>10.425000000000001</v>
      </c>
      <c r="Z17">
        <f t="shared" si="15"/>
        <v>12.510000000000002</v>
      </c>
    </row>
    <row r="19" spans="2:35" x14ac:dyDescent="0.25">
      <c r="T19">
        <f>SUM(T13:T17)</f>
        <v>9.1869999999999994</v>
      </c>
      <c r="U19">
        <f t="shared" ref="U19:X19" si="16">SUM(U13:U17)</f>
        <v>4.746999999999999</v>
      </c>
      <c r="V19">
        <f t="shared" si="16"/>
        <v>6.0470000000000006</v>
      </c>
      <c r="W19">
        <f t="shared" si="16"/>
        <v>11.784000000000001</v>
      </c>
      <c r="X19">
        <f t="shared" si="16"/>
        <v>12.920000000000002</v>
      </c>
    </row>
    <row r="20" spans="2:35" x14ac:dyDescent="0.25">
      <c r="B20" t="s">
        <v>8</v>
      </c>
      <c r="C20" t="s">
        <v>9</v>
      </c>
    </row>
    <row r="21" spans="2:35" x14ac:dyDescent="0.25">
      <c r="B21">
        <v>1</v>
      </c>
      <c r="C21">
        <f t="array" ref="C21:C25">$N$13:$R$17 * B21:B25 + $G$2:$G$6</f>
        <v>-61.75</v>
      </c>
      <c r="D21">
        <f t="array" ref="D21:D25">$N$13:$R$17 * C21:C25 + $G$2:$G$6</f>
        <v>345.99950000000001</v>
      </c>
      <c r="E21">
        <f t="array" ref="E21:E25">$N$13:$R$17 * D21:D25 + $G$2:$G$6</f>
        <v>-2303.5567510000001</v>
      </c>
      <c r="F21">
        <f t="array" ref="F21:F25">$N$13:$R$17 * E21:E25 + $G$2:$G$6</f>
        <v>14913.259767998001</v>
      </c>
      <c r="G21">
        <f t="array" ref="G21:G25">$N$13:$R$17 * F21:F25 + $G$2:$G$6</f>
        <v>-96961.613972450999</v>
      </c>
      <c r="H21">
        <f t="array" ref="H21:H25">$N$13:$R$17 * G21:G25 + $G$2:$G$6</f>
        <v>630001.31559298665</v>
      </c>
    </row>
    <row r="22" spans="2:35" x14ac:dyDescent="0.25">
      <c r="B22">
        <v>1</v>
      </c>
      <c r="C22">
        <v>20.916</v>
      </c>
      <c r="D22">
        <v>30.216772000000002</v>
      </c>
      <c r="E22">
        <v>34.560232524</v>
      </c>
      <c r="F22">
        <v>36.588628588708005</v>
      </c>
      <c r="G22">
        <v>37.53588955092664</v>
      </c>
      <c r="H22">
        <v>37.978260420282744</v>
      </c>
    </row>
    <row r="23" spans="2:35" x14ac:dyDescent="0.25">
      <c r="B23">
        <v>1</v>
      </c>
      <c r="C23">
        <v>27.763999999999999</v>
      </c>
      <c r="D23">
        <v>51.931892000000005</v>
      </c>
      <c r="E23">
        <v>73.755498476</v>
      </c>
      <c r="F23">
        <v>93.462215123828003</v>
      </c>
      <c r="G23">
        <v>111.25738025681669</v>
      </c>
      <c r="H23">
        <v>127.32641437190547</v>
      </c>
    </row>
    <row r="24" spans="2:35" x14ac:dyDescent="0.25">
      <c r="B24">
        <v>1</v>
      </c>
      <c r="C24">
        <v>-74.356999999999999</v>
      </c>
      <c r="D24">
        <v>-31.554224000000005</v>
      </c>
      <c r="E24">
        <v>-55.866200767999999</v>
      </c>
      <c r="F24">
        <v>-42.056997963776006</v>
      </c>
      <c r="G24">
        <v>-49.900625156575231</v>
      </c>
      <c r="H24">
        <v>-45.445444911065273</v>
      </c>
    </row>
    <row r="25" spans="2:35" x14ac:dyDescent="0.25">
      <c r="B25">
        <v>1</v>
      </c>
      <c r="C25">
        <v>63.420000000000009</v>
      </c>
      <c r="D25">
        <v>16.542580000000001</v>
      </c>
      <c r="E25">
        <v>51.74752242000001</v>
      </c>
      <c r="F25">
        <v>25.308610662580001</v>
      </c>
      <c r="G25">
        <v>45.164233392402423</v>
      </c>
      <c r="H25">
        <v>30.252660722305784</v>
      </c>
    </row>
    <row r="29" spans="2:35" x14ac:dyDescent="0.25">
      <c r="B29" s="3" t="s">
        <v>5</v>
      </c>
      <c r="C29" s="3"/>
      <c r="D29" s="3"/>
      <c r="E29" s="3"/>
      <c r="F29" s="3"/>
      <c r="H29" s="3" t="s">
        <v>1</v>
      </c>
      <c r="I29" s="3"/>
      <c r="J29" s="3"/>
      <c r="K29" s="3"/>
      <c r="L29" s="3"/>
      <c r="N29" s="3" t="s">
        <v>6</v>
      </c>
      <c r="O29" s="3"/>
      <c r="P29" s="3"/>
      <c r="Q29" s="3"/>
      <c r="R29" s="3"/>
      <c r="T29" s="3" t="s">
        <v>10</v>
      </c>
      <c r="U29" s="3"/>
      <c r="V29" s="3"/>
      <c r="W29" s="3"/>
      <c r="X29" s="3"/>
      <c r="Z29" s="3" t="s">
        <v>11</v>
      </c>
      <c r="AA29" s="3"/>
      <c r="AB29" s="3"/>
      <c r="AC29" s="3"/>
      <c r="AD29" s="3"/>
    </row>
    <row r="30" spans="2:35" x14ac:dyDescent="0.25">
      <c r="B30">
        <v>1</v>
      </c>
      <c r="C30">
        <v>0</v>
      </c>
      <c r="D30">
        <v>0</v>
      </c>
      <c r="E30">
        <v>0</v>
      </c>
      <c r="F30">
        <v>0</v>
      </c>
      <c r="H30">
        <v>7.4980000000000002</v>
      </c>
      <c r="I30">
        <v>0.55800000000000005</v>
      </c>
      <c r="J30">
        <v>0.75700000000000001</v>
      </c>
      <c r="K30">
        <v>3.1E-2</v>
      </c>
      <c r="L30">
        <v>0.73399999999999999</v>
      </c>
      <c r="N30" s="1">
        <f t="array" ref="N30:R34">B30:F34-H30:M34</f>
        <v>-6.4980000000000002</v>
      </c>
      <c r="O30">
        <v>-0.55800000000000005</v>
      </c>
      <c r="P30">
        <v>-0.75700000000000001</v>
      </c>
      <c r="Q30">
        <v>-3.1E-2</v>
      </c>
      <c r="R30">
        <v>-0.73399999999999999</v>
      </c>
      <c r="T30">
        <f>N30 / $N$30</f>
        <v>1</v>
      </c>
      <c r="U30">
        <f t="shared" ref="U30:X30" si="17">O30 / $N$30</f>
        <v>8.5872576177285317E-2</v>
      </c>
      <c r="V30">
        <f t="shared" si="17"/>
        <v>0.1164973838104032</v>
      </c>
      <c r="W30">
        <f t="shared" si="17"/>
        <v>4.7706986765158506E-3</v>
      </c>
      <c r="X30">
        <f t="shared" si="17"/>
        <v>0.11295783317943982</v>
      </c>
      <c r="Z30">
        <f>ABS(T30)</f>
        <v>1</v>
      </c>
      <c r="AA30">
        <f t="shared" ref="AA30:AD30" si="18">ABS(U30)</f>
        <v>8.5872576177285317E-2</v>
      </c>
      <c r="AB30">
        <f t="shared" si="18"/>
        <v>0.1164973838104032</v>
      </c>
      <c r="AC30">
        <f t="shared" si="18"/>
        <v>4.7706986765158506E-3</v>
      </c>
      <c r="AD30">
        <f t="shared" si="18"/>
        <v>0.11295783317943982</v>
      </c>
      <c r="AF30">
        <f>SUM(Z30:AD30)</f>
        <v>1.3200984918436443</v>
      </c>
      <c r="AH30" t="s">
        <v>12</v>
      </c>
      <c r="AI30">
        <f>MAX(AF30:AF34)</f>
        <v>1.6031573217201958</v>
      </c>
    </row>
    <row r="31" spans="2:35" x14ac:dyDescent="0.25">
      <c r="B31">
        <v>0</v>
      </c>
      <c r="C31">
        <v>1</v>
      </c>
      <c r="D31">
        <v>0</v>
      </c>
      <c r="E31">
        <v>0</v>
      </c>
      <c r="F31">
        <v>0</v>
      </c>
      <c r="H31">
        <v>-0.46700000000000003</v>
      </c>
      <c r="I31">
        <v>-2.0739999999999998</v>
      </c>
      <c r="J31">
        <v>-0.317</v>
      </c>
      <c r="K31">
        <v>0.19400000000000001</v>
      </c>
      <c r="L31">
        <v>0.78300000000000003</v>
      </c>
      <c r="N31">
        <v>0.46700000000000003</v>
      </c>
      <c r="O31">
        <v>3.0739999999999998</v>
      </c>
      <c r="P31">
        <v>0.317</v>
      </c>
      <c r="Q31">
        <v>-0.19400000000000001</v>
      </c>
      <c r="R31">
        <v>-0.78300000000000003</v>
      </c>
      <c r="T31">
        <f>N31 / $O$31</f>
        <v>0.15191932335718936</v>
      </c>
      <c r="U31">
        <f t="shared" ref="U31:X31" si="19">O31 / $O$31</f>
        <v>1</v>
      </c>
      <c r="V31">
        <f t="shared" si="19"/>
        <v>0.10312296681847756</v>
      </c>
      <c r="W31">
        <f t="shared" si="19"/>
        <v>-6.3109954456733897E-2</v>
      </c>
      <c r="X31">
        <f t="shared" si="19"/>
        <v>-0.25471698113207547</v>
      </c>
      <c r="Z31">
        <f t="shared" ref="Z31:Z34" si="20">ABS(T31)</f>
        <v>0.15191932335718936</v>
      </c>
      <c r="AA31">
        <f t="shared" ref="AA31:AA34" si="21">ABS(U31)</f>
        <v>1</v>
      </c>
      <c r="AB31">
        <f t="shared" ref="AB31:AB34" si="22">ABS(V31)</f>
        <v>0.10312296681847756</v>
      </c>
      <c r="AC31">
        <f t="shared" ref="AC31:AC34" si="23">ABS(W31)</f>
        <v>6.3109954456733897E-2</v>
      </c>
      <c r="AD31">
        <f t="shared" ref="AD31:AD34" si="24">ABS(X31)</f>
        <v>0.25471698113207547</v>
      </c>
      <c r="AF31">
        <f t="shared" ref="AF31:AF34" si="25">SUM(Z31:AD31)</f>
        <v>1.5728692257644765</v>
      </c>
      <c r="AH31" t="s">
        <v>2</v>
      </c>
      <c r="AI31">
        <f>MAX(Z36:AD36)</f>
        <v>1.5246180846577275</v>
      </c>
    </row>
    <row r="32" spans="2:35" x14ac:dyDescent="0.25">
      <c r="B32">
        <v>0</v>
      </c>
      <c r="C32">
        <v>0</v>
      </c>
      <c r="D32">
        <v>1</v>
      </c>
      <c r="E32">
        <v>0</v>
      </c>
      <c r="F32">
        <v>0</v>
      </c>
      <c r="H32">
        <v>-0.90300000000000002</v>
      </c>
      <c r="I32">
        <v>2.5999999999999999E-2</v>
      </c>
      <c r="J32">
        <v>-2.6739999999999999</v>
      </c>
      <c r="K32">
        <v>0.94399999999999995</v>
      </c>
      <c r="L32">
        <v>0.34300000000000003</v>
      </c>
      <c r="N32">
        <v>0.90300000000000002</v>
      </c>
      <c r="O32">
        <v>-2.5999999999999999E-2</v>
      </c>
      <c r="P32">
        <v>3.6739999999999999</v>
      </c>
      <c r="Q32">
        <v>-0.94399999999999995</v>
      </c>
      <c r="R32">
        <v>-0.34300000000000003</v>
      </c>
      <c r="T32">
        <f>N32 / $P$32</f>
        <v>0.24578116494284161</v>
      </c>
      <c r="U32">
        <f t="shared" ref="U32:X32" si="26">O32 / $P$32</f>
        <v>-7.0767555797495918E-3</v>
      </c>
      <c r="V32">
        <f t="shared" si="26"/>
        <v>1</v>
      </c>
      <c r="W32">
        <f t="shared" si="26"/>
        <v>-0.25694066412629285</v>
      </c>
      <c r="X32">
        <f t="shared" si="26"/>
        <v>-9.3358737071311926E-2</v>
      </c>
      <c r="Z32">
        <f t="shared" si="20"/>
        <v>0.24578116494284161</v>
      </c>
      <c r="AA32">
        <f t="shared" si="21"/>
        <v>7.0767555797495918E-3</v>
      </c>
      <c r="AB32">
        <f t="shared" si="22"/>
        <v>1</v>
      </c>
      <c r="AC32">
        <f t="shared" si="23"/>
        <v>0.25694066412629285</v>
      </c>
      <c r="AD32">
        <f t="shared" si="24"/>
        <v>9.3358737071311926E-2</v>
      </c>
      <c r="AF32">
        <f t="shared" si="25"/>
        <v>1.6031573217201958</v>
      </c>
    </row>
    <row r="33" spans="2:32" x14ac:dyDescent="0.25">
      <c r="B33">
        <v>0</v>
      </c>
      <c r="C33">
        <v>0</v>
      </c>
      <c r="D33">
        <v>0</v>
      </c>
      <c r="E33">
        <v>1</v>
      </c>
      <c r="F33">
        <v>0</v>
      </c>
      <c r="H33">
        <v>0.56799999999999995</v>
      </c>
      <c r="I33">
        <v>0.38200000000000001</v>
      </c>
      <c r="J33">
        <v>-0.93700000000000006</v>
      </c>
      <c r="K33">
        <v>-9.35</v>
      </c>
      <c r="L33">
        <v>-0.63500000000000001</v>
      </c>
      <c r="N33">
        <v>-0.56799999999999995</v>
      </c>
      <c r="O33">
        <v>-0.38200000000000001</v>
      </c>
      <c r="P33">
        <v>0.93700000000000006</v>
      </c>
      <c r="Q33">
        <v>10.35</v>
      </c>
      <c r="R33">
        <v>0.63500000000000001</v>
      </c>
      <c r="T33">
        <f>N33/$Q$33</f>
        <v>-5.4879227053140092E-2</v>
      </c>
      <c r="U33">
        <f t="shared" ref="U33:X33" si="27">O33/$Q$33</f>
        <v>-3.6908212560386476E-2</v>
      </c>
      <c r="V33">
        <f t="shared" si="27"/>
        <v>9.0531400966183589E-2</v>
      </c>
      <c r="W33">
        <f t="shared" si="27"/>
        <v>1</v>
      </c>
      <c r="X33">
        <f t="shared" si="27"/>
        <v>6.1352657004830918E-2</v>
      </c>
      <c r="Z33">
        <f t="shared" si="20"/>
        <v>5.4879227053140092E-2</v>
      </c>
      <c r="AA33">
        <f t="shared" si="21"/>
        <v>3.6908212560386476E-2</v>
      </c>
      <c r="AB33">
        <f t="shared" si="22"/>
        <v>9.0531400966183589E-2</v>
      </c>
      <c r="AC33">
        <f t="shared" si="23"/>
        <v>1</v>
      </c>
      <c r="AD33">
        <f t="shared" si="24"/>
        <v>6.1352657004830918E-2</v>
      </c>
      <c r="AF33">
        <f t="shared" si="25"/>
        <v>1.2436714975845411</v>
      </c>
    </row>
    <row r="34" spans="2:32" x14ac:dyDescent="0.25">
      <c r="B34">
        <v>0</v>
      </c>
      <c r="C34">
        <v>0</v>
      </c>
      <c r="D34">
        <v>0</v>
      </c>
      <c r="E34">
        <v>0</v>
      </c>
      <c r="F34">
        <v>1</v>
      </c>
      <c r="H34">
        <v>0.751</v>
      </c>
      <c r="I34">
        <v>-0.70699999999999996</v>
      </c>
      <c r="J34">
        <v>-0.36199999999999999</v>
      </c>
      <c r="K34">
        <v>-0.26500000000000001</v>
      </c>
      <c r="L34">
        <v>-9.4250000000000007</v>
      </c>
      <c r="N34">
        <v>-0.751</v>
      </c>
      <c r="O34">
        <v>0.70699999999999996</v>
      </c>
      <c r="P34">
        <v>0.36199999999999999</v>
      </c>
      <c r="Q34">
        <v>0.26500000000000001</v>
      </c>
      <c r="R34">
        <v>10.425000000000001</v>
      </c>
      <c r="T34">
        <f>N34/$R$34</f>
        <v>-7.2038369304556343E-2</v>
      </c>
      <c r="U34">
        <f t="shared" ref="U34:X34" si="28">O34/$R$34</f>
        <v>6.781774580335731E-2</v>
      </c>
      <c r="V34">
        <f t="shared" si="28"/>
        <v>3.4724220623501195E-2</v>
      </c>
      <c r="W34">
        <f t="shared" si="28"/>
        <v>2.5419664268585131E-2</v>
      </c>
      <c r="X34">
        <f t="shared" si="28"/>
        <v>1</v>
      </c>
      <c r="Z34">
        <f t="shared" si="20"/>
        <v>7.2038369304556343E-2</v>
      </c>
      <c r="AA34">
        <f t="shared" si="21"/>
        <v>6.781774580335731E-2</v>
      </c>
      <c r="AB34">
        <f t="shared" si="22"/>
        <v>3.4724220623501195E-2</v>
      </c>
      <c r="AC34">
        <f t="shared" si="23"/>
        <v>2.5419664268585131E-2</v>
      </c>
      <c r="AD34">
        <f t="shared" si="24"/>
        <v>1</v>
      </c>
      <c r="AF34">
        <f t="shared" si="25"/>
        <v>1.2</v>
      </c>
    </row>
    <row r="36" spans="2:32" x14ac:dyDescent="0.25">
      <c r="Z36">
        <f>SUM(Z30:Z34)</f>
        <v>1.5246180846577275</v>
      </c>
      <c r="AA36">
        <f t="shared" ref="AA36:AD36" si="29">SUM(AA30:AA34)</f>
        <v>1.1976752901207788</v>
      </c>
      <c r="AB36">
        <f t="shared" si="29"/>
        <v>1.3448759722185655</v>
      </c>
      <c r="AC36">
        <f t="shared" si="29"/>
        <v>1.3502409815281278</v>
      </c>
      <c r="AD36">
        <f t="shared" si="29"/>
        <v>1.5223862083876583</v>
      </c>
    </row>
    <row r="37" spans="2:32" x14ac:dyDescent="0.25">
      <c r="B37" t="s">
        <v>13</v>
      </c>
      <c r="C37" t="s">
        <v>14</v>
      </c>
    </row>
    <row r="38" spans="2:32" x14ac:dyDescent="0.25">
      <c r="B38">
        <v>1</v>
      </c>
      <c r="C38">
        <f t="array" ref="C38:C42">$T$30:$X$34 *B38:B42 +$G$2:$G$6</f>
        <v>-54.252000000000002</v>
      </c>
      <c r="D38">
        <f t="array" ref="D38:D42">$T$30:$X$34 *C38:C42 +$G$2:$G$6</f>
        <v>-109.504</v>
      </c>
      <c r="E38">
        <f t="array" ref="E38:E42">$T$30:$X$34 *D38:D42 +$G$2:$G$6</f>
        <v>-164.756</v>
      </c>
      <c r="F38">
        <f t="array" ref="F38:F42">$T$30:$X$34 *E38:E42 +$G$2:$G$6</f>
        <v>-220.00800000000001</v>
      </c>
      <c r="G38">
        <f t="array" ref="G38:G42">$T$30:$X$34 *F38:F42 +$G$2:$G$6</f>
        <v>-275.26</v>
      </c>
      <c r="H38">
        <f t="array" ref="H38:H42">$T$30:$X$34 *G38:G42 +$G$2:$G$6</f>
        <v>-330.512</v>
      </c>
    </row>
    <row r="39" spans="2:32" x14ac:dyDescent="0.25">
      <c r="B39">
        <v>1</v>
      </c>
      <c r="C39">
        <v>20.600919323357189</v>
      </c>
      <c r="D39">
        <v>23.578677724140473</v>
      </c>
      <c r="E39">
        <v>24.031056765508655</v>
      </c>
      <c r="F39">
        <v>24.099781883374284</v>
      </c>
      <c r="G39">
        <v>24.110222556778073</v>
      </c>
      <c r="H39">
        <v>24.111808696816972</v>
      </c>
    </row>
    <row r="40" spans="2:32" x14ac:dyDescent="0.25">
      <c r="B40">
        <v>1</v>
      </c>
      <c r="C40">
        <v>27.106781164942841</v>
      </c>
      <c r="D40">
        <v>33.523336252570331</v>
      </c>
      <c r="E40">
        <v>35.10040463692733</v>
      </c>
      <c r="F40">
        <v>35.488018341629115</v>
      </c>
      <c r="G40">
        <v>35.583286489518535</v>
      </c>
      <c r="H40">
        <v>35.606701605888745</v>
      </c>
    </row>
    <row r="41" spans="2:32" x14ac:dyDescent="0.25">
      <c r="B41">
        <v>1</v>
      </c>
      <c r="C41">
        <v>-73.843879227053137</v>
      </c>
      <c r="D41">
        <v>-69.736504985413902</v>
      </c>
      <c r="E41">
        <v>-69.961914509013042</v>
      </c>
      <c r="F41">
        <v>-69.949544208587497</v>
      </c>
      <c r="G41">
        <v>-69.950223081113265</v>
      </c>
      <c r="H41">
        <v>-69.950185825113792</v>
      </c>
    </row>
    <row r="42" spans="2:32" x14ac:dyDescent="0.25">
      <c r="B42">
        <v>1</v>
      </c>
      <c r="C42">
        <v>64.098961630695456</v>
      </c>
      <c r="D42">
        <v>59.553415330009379</v>
      </c>
      <c r="E42">
        <v>59.880869073109167</v>
      </c>
      <c r="F42">
        <v>59.857279839433581</v>
      </c>
      <c r="G42">
        <v>59.858979169360715</v>
      </c>
      <c r="H42">
        <v>59.858856752403852</v>
      </c>
    </row>
  </sheetData>
  <mergeCells count="11">
    <mergeCell ref="Z29:AD29"/>
    <mergeCell ref="T12:X12"/>
    <mergeCell ref="B29:F29"/>
    <mergeCell ref="H29:L29"/>
    <mergeCell ref="N29:R29"/>
    <mergeCell ref="T29:X29"/>
    <mergeCell ref="B1:G1"/>
    <mergeCell ref="I1:N1"/>
    <mergeCell ref="B12:F12"/>
    <mergeCell ref="H12:L12"/>
    <mergeCell ref="N12:R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3416-944A-40B7-BB96-2BB4AC54D766}">
  <dimension ref="A1:M49"/>
  <sheetViews>
    <sheetView tabSelected="1" workbookViewId="0">
      <selection activeCell="J30" sqref="J30"/>
    </sheetView>
  </sheetViews>
  <sheetFormatPr defaultRowHeight="15" x14ac:dyDescent="0.25"/>
  <sheetData>
    <row r="1" spans="2:13" x14ac:dyDescent="0.25">
      <c r="B1" s="3" t="s">
        <v>3</v>
      </c>
      <c r="C1" s="3"/>
      <c r="D1" s="3"/>
      <c r="E1" s="3"/>
      <c r="F1" s="3"/>
      <c r="G1" s="3"/>
      <c r="I1" s="3" t="s">
        <v>1</v>
      </c>
      <c r="J1" s="3"/>
      <c r="K1" s="3"/>
      <c r="L1" s="3"/>
      <c r="M1" s="3"/>
    </row>
    <row r="2" spans="2:13" x14ac:dyDescent="0.25">
      <c r="B2">
        <v>7.4980000000000002</v>
      </c>
      <c r="C2">
        <v>0.55800000000000005</v>
      </c>
      <c r="D2">
        <v>0.75700000000000001</v>
      </c>
      <c r="E2">
        <v>3.1E-2</v>
      </c>
      <c r="F2">
        <v>0.73399999999999999</v>
      </c>
      <c r="G2">
        <v>-55.252000000000002</v>
      </c>
      <c r="I2">
        <v>7.4980000000000002</v>
      </c>
      <c r="J2">
        <v>0.55800000000000005</v>
      </c>
      <c r="K2">
        <v>0.75700000000000001</v>
      </c>
      <c r="L2">
        <v>3.1E-2</v>
      </c>
      <c r="M2">
        <v>0.73399999999999999</v>
      </c>
    </row>
    <row r="3" spans="2:13" x14ac:dyDescent="0.25">
      <c r="B3">
        <v>-0.46700000000000003</v>
      </c>
      <c r="C3">
        <v>-2.0739999999999998</v>
      </c>
      <c r="D3">
        <v>-0.317</v>
      </c>
      <c r="E3">
        <v>0.19400000000000001</v>
      </c>
      <c r="F3">
        <v>0.78300000000000003</v>
      </c>
      <c r="G3">
        <v>20.449000000000002</v>
      </c>
      <c r="I3">
        <v>-0.46700000000000003</v>
      </c>
      <c r="J3">
        <v>-2.0739999999999998</v>
      </c>
      <c r="K3">
        <v>-0.317</v>
      </c>
      <c r="L3">
        <v>0.19400000000000001</v>
      </c>
      <c r="M3">
        <v>0.78300000000000003</v>
      </c>
    </row>
    <row r="4" spans="2:13" x14ac:dyDescent="0.25">
      <c r="B4">
        <v>-0.90300000000000002</v>
      </c>
      <c r="C4">
        <v>2.5999999999999999E-2</v>
      </c>
      <c r="D4">
        <v>-2.6739999999999999</v>
      </c>
      <c r="E4">
        <v>0.94399999999999995</v>
      </c>
      <c r="F4">
        <v>0.34300000000000003</v>
      </c>
      <c r="G4">
        <v>26.861000000000001</v>
      </c>
      <c r="I4">
        <v>-0.90300000000000002</v>
      </c>
      <c r="J4">
        <v>2.5999999999999999E-2</v>
      </c>
      <c r="K4">
        <v>-2.6739999999999999</v>
      </c>
      <c r="L4">
        <v>0.94399999999999995</v>
      </c>
      <c r="M4">
        <v>0.34300000000000003</v>
      </c>
    </row>
    <row r="5" spans="2:13" x14ac:dyDescent="0.25">
      <c r="B5">
        <v>0.56799999999999995</v>
      </c>
      <c r="C5">
        <v>0.38200000000000001</v>
      </c>
      <c r="D5">
        <v>-0.93700000000000006</v>
      </c>
      <c r="E5">
        <v>-9.35</v>
      </c>
      <c r="F5">
        <v>-0.63500000000000001</v>
      </c>
      <c r="G5">
        <v>-73.789000000000001</v>
      </c>
      <c r="I5">
        <v>0.56799999999999995</v>
      </c>
      <c r="J5">
        <v>0.38200000000000001</v>
      </c>
      <c r="K5">
        <v>-0.93700000000000006</v>
      </c>
      <c r="L5">
        <v>-9.35</v>
      </c>
      <c r="M5">
        <v>-0.63500000000000001</v>
      </c>
    </row>
    <row r="6" spans="2:13" x14ac:dyDescent="0.25">
      <c r="B6">
        <v>0.751</v>
      </c>
      <c r="C6">
        <v>-0.70699999999999996</v>
      </c>
      <c r="D6">
        <v>-0.36199999999999999</v>
      </c>
      <c r="E6">
        <v>-0.26500000000000001</v>
      </c>
      <c r="F6">
        <v>-9.4250000000000007</v>
      </c>
      <c r="G6">
        <v>64.171000000000006</v>
      </c>
      <c r="I6">
        <v>0.751</v>
      </c>
      <c r="J6">
        <v>-0.70699999999999996</v>
      </c>
      <c r="K6">
        <v>-0.36199999999999999</v>
      </c>
      <c r="L6">
        <v>-0.26500000000000001</v>
      </c>
      <c r="M6">
        <v>-9.4250000000000007</v>
      </c>
    </row>
    <row r="8" spans="2:13" x14ac:dyDescent="0.25">
      <c r="I8" s="3" t="s">
        <v>15</v>
      </c>
      <c r="J8" s="3"/>
      <c r="K8" s="3"/>
      <c r="L8" s="3"/>
      <c r="M8" s="3"/>
    </row>
    <row r="9" spans="2:13" x14ac:dyDescent="0.25">
      <c r="I9">
        <v>7.4980000000000002</v>
      </c>
      <c r="J9">
        <v>-0.46700000000000003</v>
      </c>
      <c r="K9">
        <v>-0.90300000000000002</v>
      </c>
      <c r="L9">
        <v>0.56799999999999995</v>
      </c>
      <c r="M9">
        <v>0.751</v>
      </c>
    </row>
    <row r="10" spans="2:13" x14ac:dyDescent="0.25">
      <c r="I10">
        <v>0.55800000000000005</v>
      </c>
      <c r="J10">
        <v>-2.0739999999999998</v>
      </c>
      <c r="K10">
        <v>2.5999999999999999E-2</v>
      </c>
      <c r="L10">
        <v>0.38200000000000001</v>
      </c>
      <c r="M10">
        <v>-0.70699999999999996</v>
      </c>
    </row>
    <row r="11" spans="2:13" x14ac:dyDescent="0.25">
      <c r="I11">
        <v>0.75700000000000001</v>
      </c>
      <c r="J11">
        <v>-0.317</v>
      </c>
      <c r="K11">
        <v>-2.6739999999999999</v>
      </c>
      <c r="L11">
        <v>-0.93700000000000006</v>
      </c>
      <c r="M11">
        <v>-0.36199999999999999</v>
      </c>
    </row>
    <row r="12" spans="2:13" x14ac:dyDescent="0.25">
      <c r="I12">
        <v>3.1E-2</v>
      </c>
      <c r="J12">
        <v>0.19400000000000001</v>
      </c>
      <c r="K12">
        <v>0.94399999999999995</v>
      </c>
      <c r="L12">
        <v>-9.35</v>
      </c>
      <c r="M12">
        <v>-0.26500000000000001</v>
      </c>
    </row>
    <row r="13" spans="2:13" x14ac:dyDescent="0.25">
      <c r="I13">
        <v>0.73399999999999999</v>
      </c>
      <c r="J13">
        <v>0.78300000000000003</v>
      </c>
      <c r="K13">
        <v>0.34300000000000003</v>
      </c>
      <c r="L13">
        <v>-0.63500000000000001</v>
      </c>
      <c r="M13">
        <v>-9.4250000000000007</v>
      </c>
    </row>
    <row r="15" spans="2:13" x14ac:dyDescent="0.25">
      <c r="I15" s="3" t="s">
        <v>16</v>
      </c>
      <c r="J15" s="3"/>
      <c r="K15" s="3"/>
      <c r="L15" s="3"/>
      <c r="M15" s="3"/>
    </row>
    <row r="16" spans="2:13" x14ac:dyDescent="0.25">
      <c r="I16">
        <f t="array" ref="I16:M20">I2:M6 * I9:M13</f>
        <v>56.220004000000003</v>
      </c>
      <c r="J16">
        <v>-0.26058600000000004</v>
      </c>
      <c r="K16">
        <v>-0.68357100000000004</v>
      </c>
      <c r="L16">
        <v>1.7607999999999999E-2</v>
      </c>
      <c r="M16">
        <v>0.551234</v>
      </c>
    </row>
    <row r="17" spans="1:13" x14ac:dyDescent="0.25">
      <c r="I17">
        <v>-0.26058600000000004</v>
      </c>
      <c r="J17">
        <v>4.3014759999999992</v>
      </c>
      <c r="K17">
        <v>-8.2419999999999993E-3</v>
      </c>
      <c r="L17">
        <v>7.4108000000000007E-2</v>
      </c>
      <c r="M17">
        <v>-0.55358099999999999</v>
      </c>
    </row>
    <row r="18" spans="1:13" x14ac:dyDescent="0.25">
      <c r="I18">
        <v>-0.68357100000000004</v>
      </c>
      <c r="J18">
        <v>-8.2419999999999993E-3</v>
      </c>
      <c r="K18">
        <v>7.1502759999999999</v>
      </c>
      <c r="L18">
        <v>-0.88452799999999998</v>
      </c>
      <c r="M18">
        <v>-0.12416600000000001</v>
      </c>
    </row>
    <row r="19" spans="1:13" x14ac:dyDescent="0.25">
      <c r="I19">
        <v>1.7607999999999999E-2</v>
      </c>
      <c r="J19">
        <v>7.4108000000000007E-2</v>
      </c>
      <c r="K19">
        <v>-0.88452799999999998</v>
      </c>
      <c r="L19">
        <v>87.422499999999999</v>
      </c>
      <c r="M19">
        <v>0.16827500000000001</v>
      </c>
    </row>
    <row r="20" spans="1:13" x14ac:dyDescent="0.25">
      <c r="I20">
        <v>0.551234</v>
      </c>
      <c r="J20">
        <v>-0.55358099999999999</v>
      </c>
      <c r="K20">
        <v>-0.12416600000000001</v>
      </c>
      <c r="L20">
        <v>0.16827500000000001</v>
      </c>
      <c r="M20">
        <v>88.830625000000012</v>
      </c>
    </row>
    <row r="22" spans="1:13" x14ac:dyDescent="0.25">
      <c r="A22" t="s">
        <v>22</v>
      </c>
      <c r="B22" t="s">
        <v>17</v>
      </c>
      <c r="C22" t="s">
        <v>14</v>
      </c>
    </row>
    <row r="23" spans="1:13" x14ac:dyDescent="0.25">
      <c r="B23">
        <v>1</v>
      </c>
      <c r="C23">
        <f t="array" ref="C23:C27">B23:B27 + B45 * B29:B33</f>
        <v>-2.6784205270779027</v>
      </c>
    </row>
    <row r="24" spans="1:13" x14ac:dyDescent="0.25">
      <c r="B24">
        <v>1</v>
      </c>
      <c r="C24">
        <v>1.683387429274934</v>
      </c>
    </row>
    <row r="25" spans="1:13" x14ac:dyDescent="0.25">
      <c r="B25">
        <v>1</v>
      </c>
      <c r="C25">
        <v>1.9089323932487543</v>
      </c>
    </row>
    <row r="26" spans="1:13" x14ac:dyDescent="0.25">
      <c r="B26">
        <v>1</v>
      </c>
      <c r="C26">
        <v>-1.4355150365933329</v>
      </c>
    </row>
    <row r="27" spans="1:13" x14ac:dyDescent="0.25">
      <c r="B27">
        <v>1</v>
      </c>
      <c r="C27">
        <v>3.0993634705113298</v>
      </c>
    </row>
    <row r="29" spans="1:13" x14ac:dyDescent="0.25">
      <c r="A29" t="s">
        <v>21</v>
      </c>
      <c r="B29">
        <f t="array" ref="B29:B33">$G$2:$G$6 - $I$16:$M$20 * B23:B27</f>
        <v>-111.472004</v>
      </c>
      <c r="C29">
        <f t="array" ref="C29:C33">$G$2:$G$6 - $I$16:$M$20 * C23:C27</f>
        <v>95.328812746001802</v>
      </c>
    </row>
    <row r="30" spans="1:13" x14ac:dyDescent="0.25">
      <c r="B30">
        <v>20.709586000000002</v>
      </c>
      <c r="C30">
        <v>20.88766719664504</v>
      </c>
    </row>
    <row r="31" spans="1:13" x14ac:dyDescent="0.25">
      <c r="B31">
        <v>27.544571000000001</v>
      </c>
      <c r="C31">
        <v>28.165890824985446</v>
      </c>
    </row>
    <row r="32" spans="1:13" x14ac:dyDescent="0.25">
      <c r="B32">
        <v>-73.806607999999997</v>
      </c>
      <c r="C32">
        <v>-73.763723451235663</v>
      </c>
    </row>
    <row r="33" spans="1:3" x14ac:dyDescent="0.25">
      <c r="B33">
        <v>63.619766000000006</v>
      </c>
      <c r="C33">
        <v>62.462525476696165</v>
      </c>
    </row>
    <row r="35" spans="1:3" x14ac:dyDescent="0.25">
      <c r="A35" t="s">
        <v>18</v>
      </c>
      <c r="B35">
        <f>B29*B29 + B30*B30 + B31*B31+B32*B32+B33*B33</f>
        <v>23108.488030001874</v>
      </c>
      <c r="C35">
        <f>C29*C29 + C30*C30 + C31*C31+C32*C32+C33*C33</f>
        <v>19659.84857276237</v>
      </c>
    </row>
    <row r="37" spans="1:3" x14ac:dyDescent="0.25">
      <c r="A37" t="s">
        <v>19</v>
      </c>
      <c r="B37">
        <f t="array" ref="B37:B41">I16:M20 * B29:B33</f>
        <v>-6266.9565107680164</v>
      </c>
      <c r="C37">
        <f t="array" ref="C37:C41">J16:N20 * C29:C33</f>
        <v>-24.841353998229629</v>
      </c>
    </row>
    <row r="38" spans="1:3" x14ac:dyDescent="0.25">
      <c r="B38">
        <v>-5.3966281773960016</v>
      </c>
      <c r="C38">
        <v>89.84779914235591</v>
      </c>
    </row>
    <row r="39" spans="1:3" x14ac:dyDescent="0.25">
      <c r="B39">
        <v>-18.828669943041003</v>
      </c>
      <c r="C39">
        <v>-0.23214327217953004</v>
      </c>
    </row>
    <row r="40" spans="1:3" x14ac:dyDescent="0.25">
      <c r="B40">
        <v>-1.2995867536639998</v>
      </c>
      <c r="C40">
        <v>-5.4664820175241733</v>
      </c>
    </row>
    <row r="41" spans="1:3" x14ac:dyDescent="0.25">
      <c r="B41">
        <v>35.069378091244005</v>
      </c>
      <c r="C41">
        <v>-34.578067315914936</v>
      </c>
    </row>
    <row r="43" spans="1:3" x14ac:dyDescent="0.25">
      <c r="A43" t="s">
        <v>20</v>
      </c>
      <c r="B43">
        <f>B29*B37+B30*B38+B31*B39+B32*B40+B33*B41</f>
        <v>700286.83538274711</v>
      </c>
      <c r="C43">
        <f>C29*C37+C30*C38+C31*C39+C32*C40+C33*C41</f>
        <v>-2254.5297217412444</v>
      </c>
    </row>
    <row r="45" spans="1:3" x14ac:dyDescent="0.25">
      <c r="A45" t="s">
        <v>23</v>
      </c>
      <c r="B45">
        <f>B35 / B43</f>
        <v>3.2998604089668135E-2</v>
      </c>
      <c r="C45">
        <f>C35 / C43</f>
        <v>-8.7201549765236397</v>
      </c>
    </row>
    <row r="47" spans="1:3" x14ac:dyDescent="0.25">
      <c r="A47" t="s">
        <v>24</v>
      </c>
      <c r="B47">
        <f>SQRT(B29^2 + B30^2 +B31^2 +B32^2 +B33^2)</f>
        <v>152.01476253970162</v>
      </c>
      <c r="C47">
        <f>SQRT(C29^2 + C30^2 +C31^2 +C32^2 +C33^2)</f>
        <v>140.21358198392326</v>
      </c>
    </row>
    <row r="49" spans="1:3" x14ac:dyDescent="0.25">
      <c r="A49" t="s">
        <v>25</v>
      </c>
      <c r="B49">
        <f>IF(B47 &lt; 0.0001, 1, 0)</f>
        <v>0</v>
      </c>
      <c r="C49">
        <f>IF(C47 &lt; 0.0001, 1, 0)</f>
        <v>0</v>
      </c>
    </row>
  </sheetData>
  <mergeCells count="4">
    <mergeCell ref="B1:G1"/>
    <mergeCell ref="I1:M1"/>
    <mergeCell ref="I8:M8"/>
    <mergeCell ref="I15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Dmitry Kadarmetov</cp:lastModifiedBy>
  <dcterms:created xsi:type="dcterms:W3CDTF">2015-06-05T18:19:34Z</dcterms:created>
  <dcterms:modified xsi:type="dcterms:W3CDTF">2025-10-02T10:37:34Z</dcterms:modified>
</cp:coreProperties>
</file>