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447E72FA-E6A4-4E16-9D8F-88A3C849BAA8}" xr6:coauthVersionLast="43" xr6:coauthVersionMax="43" xr10:uidLastSave="{00000000-0000-0000-0000-000000000000}"/>
  <bookViews>
    <workbookView xWindow="-108" yWindow="-108" windowWidth="23256" windowHeight="12576" xr2:uid="{E3114BC9-20DC-4CE9-A218-AE988E57F90C}"/>
  </bookViews>
  <sheets>
    <sheet name="Full measures 2000-01-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1" l="1"/>
  <c r="Q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Q5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4" i="1"/>
  <c r="E4" i="1"/>
</calcChain>
</file>

<file path=xl/sharedStrings.xml><?xml version="1.0" encoding="utf-8"?>
<sst xmlns="http://schemas.openxmlformats.org/spreadsheetml/2006/main" count="73" uniqueCount="72">
  <si>
    <t xml:space="preserve">                   Factor  Next Returns</t>
  </si>
  <si>
    <t xml:space="preserve">Date       Code                        </t>
  </si>
  <si>
    <t xml:space="preserve">           AU   -0.036023     -0.023567</t>
  </si>
  <si>
    <t xml:space="preserve">           BE   -0.186695     -0.042849</t>
  </si>
  <si>
    <t xml:space="preserve">           CA    0.003052      0.059654</t>
  </si>
  <si>
    <t xml:space="preserve">           CH   -0.109875     -0.022259</t>
  </si>
  <si>
    <t xml:space="preserve">           DE   -0.034777      0.104450</t>
  </si>
  <si>
    <t xml:space="preserve">           DK   -0.053827      0.036561</t>
  </si>
  <si>
    <t xml:space="preserve">           ES   -0.077705      0.099893</t>
  </si>
  <si>
    <t xml:space="preserve">           FI    0.000687      0.085641</t>
  </si>
  <si>
    <t xml:space="preserve">           FR   -0.066160      0.089647</t>
  </si>
  <si>
    <t xml:space="preserve">           GB   -0.091581     -0.031573</t>
  </si>
  <si>
    <t xml:space="preserve">           HK   -0.075960      0.058782</t>
  </si>
  <si>
    <t xml:space="preserve">           IE   -0.055284     -0.025941</t>
  </si>
  <si>
    <t xml:space="preserve">           IT   -0.051342      0.122291</t>
  </si>
  <si>
    <t xml:space="preserve">           JP   -0.043311     -0.025924</t>
  </si>
  <si>
    <t xml:space="preserve">           NL   -0.119373      0.063832</t>
  </si>
  <si>
    <t xml:space="preserve">           NO   -0.079930      0.001337</t>
  </si>
  <si>
    <t xml:space="preserve">           NZ   -0.120783     -0.043245</t>
  </si>
  <si>
    <t xml:space="preserve">           PT   -0.010653      0.115305</t>
  </si>
  <si>
    <t xml:space="preserve">           SE    0.007318      0.228800</t>
  </si>
  <si>
    <t xml:space="preserve">           SG   -0.133043     -0.089896</t>
  </si>
  <si>
    <t xml:space="preserve">           US   -0.053818     -0.024047</t>
  </si>
  <si>
    <t xml:space="preserve">           AT   -0.087704     -0.046526</t>
  </si>
  <si>
    <t>SOURCE</t>
  </si>
  <si>
    <t>EXTRACTED</t>
  </si>
  <si>
    <t>RESULT</t>
  </si>
  <si>
    <t>Factor</t>
  </si>
  <si>
    <t>Next Returns</t>
  </si>
  <si>
    <t>MEASURE</t>
  </si>
  <si>
    <t>Excel</t>
  </si>
  <si>
    <t>Python</t>
  </si>
  <si>
    <t>Type</t>
  </si>
  <si>
    <t>Pearson</t>
  </si>
  <si>
    <t>0.618986</t>
  </si>
  <si>
    <t>Spearman</t>
  </si>
  <si>
    <t>0.639752</t>
  </si>
  <si>
    <t>Factor Rank</t>
  </si>
  <si>
    <t>Next Returns Rank</t>
  </si>
  <si>
    <t>Fmb_eqw</t>
  </si>
  <si>
    <t>0.990453</t>
  </si>
  <si>
    <t>Factor (month back)</t>
  </si>
  <si>
    <t>Fmb_eqw_std</t>
  </si>
  <si>
    <t>AT   -0.447412</t>
  </si>
  <si>
    <t>AU    0.622124</t>
  </si>
  <si>
    <t>BE   -2.021566</t>
  </si>
  <si>
    <t>CA    1.430780</t>
  </si>
  <si>
    <t>CH   -0.906241</t>
  </si>
  <si>
    <t>DE    0.647908</t>
  </si>
  <si>
    <t>DK    0.253668</t>
  </si>
  <si>
    <t>ES   -0.240488</t>
  </si>
  <si>
    <t>FI    1.381835</t>
  </si>
  <si>
    <t>FR   -0.001554</t>
  </si>
  <si>
    <t>GB   -0.527636</t>
  </si>
  <si>
    <t>HK   -0.204373</t>
  </si>
  <si>
    <t>IE    0.223512</t>
  </si>
  <si>
    <t>IT    0.305089</t>
  </si>
  <si>
    <t>JP    0.471299</t>
  </si>
  <si>
    <t>NL   -1.102805</t>
  </si>
  <si>
    <t>NO   -0.286529</t>
  </si>
  <si>
    <t>NZ   -1.131968</t>
  </si>
  <si>
    <t>PT    1.147140</t>
  </si>
  <si>
    <t>SE    1.519063</t>
  </si>
  <si>
    <t>SG   -1.385692</t>
  </si>
  <si>
    <t>US    0.253846</t>
  </si>
  <si>
    <t>Source standartized factor</t>
  </si>
  <si>
    <t>Equal standartized factor</t>
  </si>
  <si>
    <t>0.051404</t>
  </si>
  <si>
    <t>Fmb_mcaps</t>
  </si>
  <si>
    <t>1.263553</t>
  </si>
  <si>
    <t>Fmb_mcaps_std</t>
  </si>
  <si>
    <t>0.065432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</si>
</sst>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Var(--jp-code-font-family)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AA4A-4B56-4C3E-AD91-B531837BAEBF}">
  <dimension ref="A1:R25"/>
  <sheetViews>
    <sheetView tabSelected="1" topLeftCell="H1" zoomScaleNormal="100" workbookViewId="0">
      <selection activeCell="K13" sqref="K13"/>
    </sheetView>
  </sheetViews>
  <sheetFormatPr defaultRowHeight="14.4"/>
  <cols>
    <col min="1" max="4" width="0" hidden="1" customWidth="1"/>
    <col min="5" max="6" width="19" hidden="1" customWidth="1"/>
    <col min="7" max="7" width="5.88671875" hidden="1" customWidth="1"/>
    <col min="8" max="11" width="19" customWidth="1"/>
    <col min="12" max="13" width="19" hidden="1" customWidth="1"/>
    <col min="14" max="14" width="19" customWidth="1"/>
    <col min="16" max="16" width="16.109375" customWidth="1"/>
    <col min="17" max="18" width="14.44140625" customWidth="1"/>
  </cols>
  <sheetData>
    <row r="1" spans="1:18">
      <c r="A1" s="9" t="s">
        <v>24</v>
      </c>
      <c r="B1" s="9"/>
      <c r="C1" s="9"/>
      <c r="E1" s="9" t="s">
        <v>25</v>
      </c>
      <c r="F1" s="9"/>
      <c r="G1" s="3"/>
      <c r="H1" s="8" t="s">
        <v>26</v>
      </c>
      <c r="I1" s="8"/>
      <c r="J1" s="4"/>
      <c r="K1" s="4"/>
      <c r="L1" s="4"/>
      <c r="M1" s="4"/>
      <c r="N1" s="4"/>
      <c r="O1" s="5"/>
      <c r="P1" s="8" t="s">
        <v>29</v>
      </c>
      <c r="Q1" s="8"/>
      <c r="R1" s="8"/>
    </row>
    <row r="2" spans="1:18">
      <c r="A2" s="1" t="s">
        <v>0</v>
      </c>
      <c r="H2" s="8"/>
      <c r="I2" s="8"/>
      <c r="J2" s="4"/>
      <c r="K2" s="4"/>
      <c r="L2" s="4"/>
      <c r="M2" s="4"/>
      <c r="N2" s="4"/>
      <c r="O2" s="5"/>
      <c r="P2" s="8"/>
      <c r="Q2" s="8"/>
      <c r="R2" s="8"/>
    </row>
    <row r="3" spans="1:18" ht="36" customHeight="1">
      <c r="A3" s="1" t="s">
        <v>1</v>
      </c>
      <c r="E3" s="4" t="s">
        <v>27</v>
      </c>
      <c r="F3" s="4" t="s">
        <v>28</v>
      </c>
      <c r="G3" s="4"/>
      <c r="H3" s="7" t="s">
        <v>41</v>
      </c>
      <c r="I3" s="7" t="s">
        <v>28</v>
      </c>
      <c r="J3" s="7" t="s">
        <v>37</v>
      </c>
      <c r="K3" s="7" t="s">
        <v>38</v>
      </c>
      <c r="L3" s="7" t="s">
        <v>65</v>
      </c>
      <c r="M3" s="7"/>
      <c r="N3" s="7" t="s">
        <v>66</v>
      </c>
      <c r="O3" s="2"/>
      <c r="P3" s="7" t="s">
        <v>32</v>
      </c>
      <c r="Q3" s="7" t="s">
        <v>30</v>
      </c>
      <c r="R3" s="7" t="s">
        <v>31</v>
      </c>
    </row>
    <row r="4" spans="1:18">
      <c r="A4" s="1" t="s">
        <v>23</v>
      </c>
      <c r="E4" t="str">
        <f>TRIM(MID(A4, 15, 15))</f>
        <v>-0.087704</v>
      </c>
      <c r="F4" t="str">
        <f>TRIM(MID(A4, 31, 30))</f>
        <v>-0.046526</v>
      </c>
      <c r="H4">
        <v>-8.7704000000000004E-2</v>
      </c>
      <c r="I4">
        <v>-4.6525999999999998E-2</v>
      </c>
      <c r="J4">
        <f>_xlfn.RANK.AVG(H4,$H$4:$H$25)</f>
        <v>16</v>
      </c>
      <c r="K4">
        <f>_xlfn.RANK.AVG(I4,$I$4:$I$25)</f>
        <v>21</v>
      </c>
      <c r="L4" s="1" t="s">
        <v>43</v>
      </c>
      <c r="M4" s="1" t="str">
        <f>MID(L4, 6, 20)</f>
        <v>-0.447412</v>
      </c>
      <c r="N4">
        <v>-0.44741199999999998</v>
      </c>
      <c r="P4" s="6" t="s">
        <v>35</v>
      </c>
      <c r="Q4">
        <f>CORREL(J4:J25,K4:K25)</f>
        <v>0.63975155279503104</v>
      </c>
      <c r="R4" t="s">
        <v>36</v>
      </c>
    </row>
    <row r="5" spans="1:18">
      <c r="A5" s="1" t="s">
        <v>2</v>
      </c>
      <c r="E5" t="str">
        <f t="shared" ref="E5:E25" si="0">TRIM(MID(A5, 15, 15))</f>
        <v>-0.036023</v>
      </c>
      <c r="F5" t="str">
        <f t="shared" ref="F5:F25" si="1">TRIM(MID(A5, 31, 30))</f>
        <v>-0.023567</v>
      </c>
      <c r="H5">
        <v>-3.6022999999999999E-2</v>
      </c>
      <c r="I5">
        <v>-2.3567000000000001E-2</v>
      </c>
      <c r="J5">
        <f t="shared" ref="J5:J25" si="2">_xlfn.RANK.AVG(H5,$H$4:$H$25)</f>
        <v>6</v>
      </c>
      <c r="K5">
        <f t="shared" ref="K5:K25" si="3">_xlfn.RANK.AVG(I5,$I$4:$I$25)</f>
        <v>14</v>
      </c>
      <c r="L5" s="1" t="s">
        <v>44</v>
      </c>
      <c r="M5" s="1" t="str">
        <f t="shared" ref="M5:M25" si="4">MID(L5, 6, 20)</f>
        <v xml:space="preserve"> 0.622124</v>
      </c>
      <c r="N5">
        <v>0.62212400000000001</v>
      </c>
      <c r="P5" s="6" t="s">
        <v>33</v>
      </c>
      <c r="Q5">
        <f>PEARSON(H4:H25,I4:I25)</f>
        <v>0.6189873708392758</v>
      </c>
      <c r="R5" t="s">
        <v>34</v>
      </c>
    </row>
    <row r="6" spans="1:18">
      <c r="A6" s="1" t="s">
        <v>3</v>
      </c>
      <c r="E6" t="str">
        <f t="shared" si="0"/>
        <v>-0.186695</v>
      </c>
      <c r="F6" t="str">
        <f t="shared" si="1"/>
        <v>-0.042849</v>
      </c>
      <c r="H6">
        <v>-0.186695</v>
      </c>
      <c r="I6">
        <v>-4.2848999999999998E-2</v>
      </c>
      <c r="J6">
        <f t="shared" si="2"/>
        <v>22</v>
      </c>
      <c r="K6">
        <f t="shared" si="3"/>
        <v>19</v>
      </c>
      <c r="L6" s="1" t="s">
        <v>45</v>
      </c>
      <c r="M6" s="1" t="str">
        <f t="shared" si="4"/>
        <v>-2.021566</v>
      </c>
      <c r="N6">
        <v>-2.021566</v>
      </c>
      <c r="P6" s="6" t="s">
        <v>39</v>
      </c>
      <c r="Q6">
        <f>LINEST(I4:I25,H4:H25,TRUE)</f>
        <v>0.99045759875905637</v>
      </c>
      <c r="R6" t="s">
        <v>40</v>
      </c>
    </row>
    <row r="7" spans="1:18">
      <c r="A7" s="1" t="s">
        <v>4</v>
      </c>
      <c r="E7" t="str">
        <f t="shared" si="0"/>
        <v>0.003052</v>
      </c>
      <c r="F7" t="str">
        <f t="shared" si="1"/>
        <v>0.059654</v>
      </c>
      <c r="H7">
        <v>3.052E-3</v>
      </c>
      <c r="I7">
        <v>5.9653999999999999E-2</v>
      </c>
      <c r="J7">
        <f t="shared" si="2"/>
        <v>2</v>
      </c>
      <c r="K7">
        <f t="shared" si="3"/>
        <v>9</v>
      </c>
      <c r="L7" s="1" t="s">
        <v>46</v>
      </c>
      <c r="M7" s="1" t="str">
        <f t="shared" si="4"/>
        <v xml:space="preserve"> 1.430780</v>
      </c>
      <c r="N7">
        <v>1.4307799999999999</v>
      </c>
      <c r="P7" s="6" t="s">
        <v>42</v>
      </c>
      <c r="Q7">
        <f>LINEST(I4:I25,N4:N25,TRUE)</f>
        <v>5.1404490628097231E-2</v>
      </c>
      <c r="R7" t="s">
        <v>67</v>
      </c>
    </row>
    <row r="8" spans="1:18">
      <c r="A8" s="1" t="s">
        <v>5</v>
      </c>
      <c r="E8" t="str">
        <f t="shared" si="0"/>
        <v>-0.109875</v>
      </c>
      <c r="F8" t="str">
        <f t="shared" si="1"/>
        <v>-0.022259</v>
      </c>
      <c r="H8">
        <v>-0.109875</v>
      </c>
      <c r="I8">
        <v>-2.2259000000000001E-2</v>
      </c>
      <c r="J8">
        <f t="shared" si="2"/>
        <v>18</v>
      </c>
      <c r="K8">
        <f t="shared" si="3"/>
        <v>13</v>
      </c>
      <c r="L8" s="1" t="s">
        <v>47</v>
      </c>
      <c r="M8" s="1" t="str">
        <f t="shared" si="4"/>
        <v>-0.906241</v>
      </c>
      <c r="N8">
        <v>-0.90624099999999996</v>
      </c>
      <c r="P8" s="6" t="s">
        <v>68</v>
      </c>
      <c r="R8" t="s">
        <v>69</v>
      </c>
    </row>
    <row r="9" spans="1:18">
      <c r="A9" s="1" t="s">
        <v>6</v>
      </c>
      <c r="E9" t="str">
        <f t="shared" si="0"/>
        <v>-0.034777</v>
      </c>
      <c r="F9" t="str">
        <f t="shared" si="1"/>
        <v>0.104450</v>
      </c>
      <c r="H9">
        <v>-3.4777000000000002E-2</v>
      </c>
      <c r="I9">
        <v>0.10445</v>
      </c>
      <c r="J9">
        <f t="shared" si="2"/>
        <v>5</v>
      </c>
      <c r="K9">
        <f t="shared" si="3"/>
        <v>4</v>
      </c>
      <c r="L9" s="1" t="s">
        <v>48</v>
      </c>
      <c r="M9" s="1" t="str">
        <f t="shared" si="4"/>
        <v xml:space="preserve"> 0.647908</v>
      </c>
      <c r="N9">
        <v>0.64790800000000004</v>
      </c>
      <c r="P9" s="6" t="s">
        <v>70</v>
      </c>
      <c r="R9" t="s">
        <v>71</v>
      </c>
    </row>
    <row r="10" spans="1:18">
      <c r="A10" s="1" t="s">
        <v>7</v>
      </c>
      <c r="E10" t="str">
        <f t="shared" si="0"/>
        <v>-0.053827</v>
      </c>
      <c r="F10" t="str">
        <f t="shared" si="1"/>
        <v>0.036561</v>
      </c>
      <c r="H10">
        <v>-5.3827E-2</v>
      </c>
      <c r="I10">
        <v>3.6561000000000003E-2</v>
      </c>
      <c r="J10">
        <f t="shared" si="2"/>
        <v>10</v>
      </c>
      <c r="K10">
        <f t="shared" si="3"/>
        <v>11</v>
      </c>
      <c r="L10" s="1" t="s">
        <v>49</v>
      </c>
      <c r="M10" s="1" t="str">
        <f t="shared" si="4"/>
        <v xml:space="preserve"> 0.253668</v>
      </c>
      <c r="N10">
        <v>0.253668</v>
      </c>
      <c r="P10" s="6"/>
    </row>
    <row r="11" spans="1:18">
      <c r="A11" s="1" t="s">
        <v>8</v>
      </c>
      <c r="E11" t="str">
        <f t="shared" si="0"/>
        <v>-0.077705</v>
      </c>
      <c r="F11" t="str">
        <f t="shared" si="1"/>
        <v>0.099893</v>
      </c>
      <c r="H11">
        <v>-7.7704999999999996E-2</v>
      </c>
      <c r="I11">
        <v>9.9892999999999996E-2</v>
      </c>
      <c r="J11">
        <f t="shared" si="2"/>
        <v>14</v>
      </c>
      <c r="K11">
        <f t="shared" si="3"/>
        <v>5</v>
      </c>
      <c r="L11" s="1" t="s">
        <v>50</v>
      </c>
      <c r="M11" s="1" t="str">
        <f t="shared" si="4"/>
        <v>-0.240488</v>
      </c>
      <c r="N11">
        <v>-0.24048800000000001</v>
      </c>
    </row>
    <row r="12" spans="1:18">
      <c r="A12" s="1" t="s">
        <v>9</v>
      </c>
      <c r="E12" t="str">
        <f t="shared" si="0"/>
        <v>0.000687</v>
      </c>
      <c r="F12" t="str">
        <f t="shared" si="1"/>
        <v>0.085641</v>
      </c>
      <c r="H12">
        <v>6.87E-4</v>
      </c>
      <c r="I12">
        <v>8.5640999999999995E-2</v>
      </c>
      <c r="J12">
        <f t="shared" si="2"/>
        <v>3</v>
      </c>
      <c r="K12">
        <f t="shared" si="3"/>
        <v>7</v>
      </c>
      <c r="L12" s="1" t="s">
        <v>51</v>
      </c>
      <c r="M12" s="1" t="str">
        <f t="shared" si="4"/>
        <v xml:space="preserve"> 1.381835</v>
      </c>
      <c r="N12">
        <v>1.3818349999999999</v>
      </c>
      <c r="P12" s="6"/>
    </row>
    <row r="13" spans="1:18">
      <c r="A13" s="1" t="s">
        <v>10</v>
      </c>
      <c r="E13" t="str">
        <f t="shared" si="0"/>
        <v>-0.066160</v>
      </c>
      <c r="F13" t="str">
        <f t="shared" si="1"/>
        <v>0.089647</v>
      </c>
      <c r="H13">
        <v>-6.6159999999999997E-2</v>
      </c>
      <c r="I13">
        <v>8.9647000000000004E-2</v>
      </c>
      <c r="J13">
        <f t="shared" si="2"/>
        <v>12</v>
      </c>
      <c r="K13">
        <f t="shared" si="3"/>
        <v>6</v>
      </c>
      <c r="L13" s="1" t="s">
        <v>52</v>
      </c>
      <c r="M13" s="1" t="str">
        <f t="shared" si="4"/>
        <v>-0.001554</v>
      </c>
      <c r="N13">
        <v>-1.554E-3</v>
      </c>
      <c r="P13" s="6"/>
    </row>
    <row r="14" spans="1:18">
      <c r="A14" s="1" t="s">
        <v>11</v>
      </c>
      <c r="E14" t="str">
        <f t="shared" si="0"/>
        <v>-0.091581</v>
      </c>
      <c r="F14" t="str">
        <f t="shared" si="1"/>
        <v>-0.031573</v>
      </c>
      <c r="H14">
        <v>-9.1580999999999996E-2</v>
      </c>
      <c r="I14">
        <v>-3.1572999999999997E-2</v>
      </c>
      <c r="J14">
        <f t="shared" si="2"/>
        <v>17</v>
      </c>
      <c r="K14">
        <f t="shared" si="3"/>
        <v>18</v>
      </c>
      <c r="L14" s="1" t="s">
        <v>53</v>
      </c>
      <c r="M14" s="1" t="str">
        <f t="shared" si="4"/>
        <v>-0.527636</v>
      </c>
      <c r="N14">
        <v>-0.52763599999999999</v>
      </c>
      <c r="P14" s="6"/>
    </row>
    <row r="15" spans="1:18">
      <c r="A15" s="1" t="s">
        <v>12</v>
      </c>
      <c r="E15" t="str">
        <f t="shared" si="0"/>
        <v>-0.075960</v>
      </c>
      <c r="F15" t="str">
        <f t="shared" si="1"/>
        <v>0.058782</v>
      </c>
      <c r="H15">
        <v>-7.596E-2</v>
      </c>
      <c r="I15">
        <v>5.8782000000000001E-2</v>
      </c>
      <c r="J15">
        <f t="shared" si="2"/>
        <v>13</v>
      </c>
      <c r="K15">
        <f t="shared" si="3"/>
        <v>10</v>
      </c>
      <c r="L15" s="1" t="s">
        <v>54</v>
      </c>
      <c r="M15" s="1" t="str">
        <f t="shared" si="4"/>
        <v>-0.204373</v>
      </c>
      <c r="N15">
        <v>-0.204373</v>
      </c>
    </row>
    <row r="16" spans="1:18">
      <c r="A16" s="1" t="s">
        <v>13</v>
      </c>
      <c r="E16" t="str">
        <f t="shared" si="0"/>
        <v>-0.055284</v>
      </c>
      <c r="F16" t="str">
        <f t="shared" si="1"/>
        <v>-0.025941</v>
      </c>
      <c r="H16">
        <v>-5.5284E-2</v>
      </c>
      <c r="I16">
        <v>-2.5940999999999999E-2</v>
      </c>
      <c r="J16">
        <f t="shared" si="2"/>
        <v>11</v>
      </c>
      <c r="K16">
        <f t="shared" si="3"/>
        <v>17</v>
      </c>
      <c r="L16" s="1" t="s">
        <v>55</v>
      </c>
      <c r="M16" s="1" t="str">
        <f t="shared" si="4"/>
        <v xml:space="preserve"> 0.223512</v>
      </c>
      <c r="N16">
        <v>0.22351199999999999</v>
      </c>
    </row>
    <row r="17" spans="1:14">
      <c r="A17" s="1" t="s">
        <v>14</v>
      </c>
      <c r="E17" t="str">
        <f t="shared" si="0"/>
        <v>-0.051342</v>
      </c>
      <c r="F17" t="str">
        <f t="shared" si="1"/>
        <v>0.122291</v>
      </c>
      <c r="H17">
        <v>-5.1341999999999999E-2</v>
      </c>
      <c r="I17">
        <v>0.122291</v>
      </c>
      <c r="J17">
        <f t="shared" si="2"/>
        <v>8</v>
      </c>
      <c r="K17">
        <f t="shared" si="3"/>
        <v>2</v>
      </c>
      <c r="L17" s="1" t="s">
        <v>56</v>
      </c>
      <c r="M17" s="1" t="str">
        <f t="shared" si="4"/>
        <v xml:space="preserve"> 0.305089</v>
      </c>
      <c r="N17">
        <v>0.305089</v>
      </c>
    </row>
    <row r="18" spans="1:14">
      <c r="A18" s="1" t="s">
        <v>15</v>
      </c>
      <c r="E18" t="str">
        <f t="shared" si="0"/>
        <v>-0.043311</v>
      </c>
      <c r="F18" t="str">
        <f t="shared" si="1"/>
        <v>-0.025924</v>
      </c>
      <c r="H18">
        <v>-4.3311000000000002E-2</v>
      </c>
      <c r="I18">
        <v>-2.5923999999999999E-2</v>
      </c>
      <c r="J18">
        <f t="shared" si="2"/>
        <v>7</v>
      </c>
      <c r="K18">
        <f t="shared" si="3"/>
        <v>16</v>
      </c>
      <c r="L18" s="1" t="s">
        <v>57</v>
      </c>
      <c r="M18" s="1" t="str">
        <f t="shared" si="4"/>
        <v xml:space="preserve"> 0.471299</v>
      </c>
      <c r="N18">
        <v>0.47129900000000002</v>
      </c>
    </row>
    <row r="19" spans="1:14">
      <c r="A19" s="1" t="s">
        <v>16</v>
      </c>
      <c r="E19" t="str">
        <f t="shared" si="0"/>
        <v>-0.119373</v>
      </c>
      <c r="F19" t="str">
        <f t="shared" si="1"/>
        <v>0.063832</v>
      </c>
      <c r="H19">
        <v>-0.11937300000000001</v>
      </c>
      <c r="I19">
        <v>6.3832E-2</v>
      </c>
      <c r="J19">
        <f t="shared" si="2"/>
        <v>19</v>
      </c>
      <c r="K19">
        <f t="shared" si="3"/>
        <v>8</v>
      </c>
      <c r="L19" s="1" t="s">
        <v>58</v>
      </c>
      <c r="M19" s="1" t="str">
        <f t="shared" si="4"/>
        <v>-1.102805</v>
      </c>
      <c r="N19">
        <v>-1.102805</v>
      </c>
    </row>
    <row r="20" spans="1:14">
      <c r="A20" s="1" t="s">
        <v>17</v>
      </c>
      <c r="E20" t="str">
        <f t="shared" si="0"/>
        <v>-0.079930</v>
      </c>
      <c r="F20" t="str">
        <f t="shared" si="1"/>
        <v>0.001337</v>
      </c>
      <c r="H20">
        <v>-7.9930000000000001E-2</v>
      </c>
      <c r="I20">
        <v>1.3370000000000001E-3</v>
      </c>
      <c r="J20">
        <f t="shared" si="2"/>
        <v>15</v>
      </c>
      <c r="K20">
        <f t="shared" si="3"/>
        <v>12</v>
      </c>
      <c r="L20" s="1" t="s">
        <v>59</v>
      </c>
      <c r="M20" s="1" t="str">
        <f t="shared" si="4"/>
        <v>-0.286529</v>
      </c>
      <c r="N20">
        <v>-0.28652899999999998</v>
      </c>
    </row>
    <row r="21" spans="1:14">
      <c r="A21" s="1" t="s">
        <v>18</v>
      </c>
      <c r="E21" t="str">
        <f t="shared" si="0"/>
        <v>-0.120783</v>
      </c>
      <c r="F21" t="str">
        <f t="shared" si="1"/>
        <v>-0.043245</v>
      </c>
      <c r="H21">
        <v>-0.120783</v>
      </c>
      <c r="I21">
        <v>-4.3244999999999999E-2</v>
      </c>
      <c r="J21">
        <f t="shared" si="2"/>
        <v>20</v>
      </c>
      <c r="K21">
        <f t="shared" si="3"/>
        <v>20</v>
      </c>
      <c r="L21" s="1" t="s">
        <v>60</v>
      </c>
      <c r="M21" s="1" t="str">
        <f t="shared" si="4"/>
        <v>-1.131968</v>
      </c>
      <c r="N21">
        <v>-1.1319680000000001</v>
      </c>
    </row>
    <row r="22" spans="1:14">
      <c r="A22" s="1" t="s">
        <v>19</v>
      </c>
      <c r="E22" t="str">
        <f t="shared" si="0"/>
        <v>-0.010653</v>
      </c>
      <c r="F22" t="str">
        <f t="shared" si="1"/>
        <v>0.115305</v>
      </c>
      <c r="H22">
        <v>-1.0652999999999999E-2</v>
      </c>
      <c r="I22">
        <v>0.115305</v>
      </c>
      <c r="J22">
        <f t="shared" si="2"/>
        <v>4</v>
      </c>
      <c r="K22">
        <f t="shared" si="3"/>
        <v>3</v>
      </c>
      <c r="L22" s="1" t="s">
        <v>61</v>
      </c>
      <c r="M22" s="1" t="str">
        <f t="shared" si="4"/>
        <v xml:space="preserve"> 1.147140</v>
      </c>
      <c r="N22">
        <v>1.14714</v>
      </c>
    </row>
    <row r="23" spans="1:14">
      <c r="A23" s="1" t="s">
        <v>20</v>
      </c>
      <c r="E23" t="str">
        <f t="shared" si="0"/>
        <v>0.007318</v>
      </c>
      <c r="F23" t="str">
        <f t="shared" si="1"/>
        <v>0.228800</v>
      </c>
      <c r="H23">
        <v>7.3179999999999999E-3</v>
      </c>
      <c r="I23">
        <v>0.2288</v>
      </c>
      <c r="J23">
        <f t="shared" si="2"/>
        <v>1</v>
      </c>
      <c r="K23">
        <f t="shared" si="3"/>
        <v>1</v>
      </c>
      <c r="L23" s="1" t="s">
        <v>62</v>
      </c>
      <c r="M23" s="1" t="str">
        <f t="shared" si="4"/>
        <v xml:space="preserve"> 1.519063</v>
      </c>
      <c r="N23">
        <v>1.5190630000000001</v>
      </c>
    </row>
    <row r="24" spans="1:14">
      <c r="A24" s="1" t="s">
        <v>21</v>
      </c>
      <c r="E24" t="str">
        <f t="shared" si="0"/>
        <v>-0.133043</v>
      </c>
      <c r="F24" t="str">
        <f t="shared" si="1"/>
        <v>-0.089896</v>
      </c>
      <c r="H24">
        <v>-0.13304299999999999</v>
      </c>
      <c r="I24">
        <v>-8.9896000000000004E-2</v>
      </c>
      <c r="J24">
        <f t="shared" si="2"/>
        <v>21</v>
      </c>
      <c r="K24">
        <f t="shared" si="3"/>
        <v>22</v>
      </c>
      <c r="L24" s="1" t="s">
        <v>63</v>
      </c>
      <c r="M24" s="1" t="str">
        <f t="shared" si="4"/>
        <v>-1.385692</v>
      </c>
      <c r="N24">
        <v>-1.3856919999999999</v>
      </c>
    </row>
    <row r="25" spans="1:14">
      <c r="A25" s="1" t="s">
        <v>22</v>
      </c>
      <c r="E25" t="str">
        <f t="shared" si="0"/>
        <v>-0.053818</v>
      </c>
      <c r="F25" t="str">
        <f t="shared" si="1"/>
        <v>-0.024047</v>
      </c>
      <c r="H25">
        <v>-5.3817999999999998E-2</v>
      </c>
      <c r="I25">
        <v>-2.4046999999999999E-2</v>
      </c>
      <c r="J25">
        <f t="shared" si="2"/>
        <v>9</v>
      </c>
      <c r="K25">
        <f t="shared" si="3"/>
        <v>15</v>
      </c>
      <c r="L25" s="1" t="s">
        <v>64</v>
      </c>
      <c r="M25" s="1" t="str">
        <f t="shared" si="4"/>
        <v xml:space="preserve"> 0.253846</v>
      </c>
      <c r="N25">
        <v>0.25384600000000002</v>
      </c>
    </row>
  </sheetData>
  <mergeCells count="4">
    <mergeCell ref="P1:R2"/>
    <mergeCell ref="A1:C1"/>
    <mergeCell ref="E1:F1"/>
    <mergeCell ref="H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measures 2000-01-31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2019-07-09T09:46:32Z</dcterms:created>
  <dcterms:modified xsi:type="dcterms:W3CDTF">2019-07-12T16:00:32Z</dcterms:modified>
</cp:coreProperties>
</file>