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129379C-CEDB-4915-B237-DD87EFDA37A8}" xr6:coauthVersionLast="43" xr6:coauthVersionMax="43" xr10:uidLastSave="{00000000-0000-0000-0000-000000000000}"/>
  <bookViews>
    <workbookView xWindow="-108" yWindow="-108" windowWidth="23256" windowHeight="12576" tabRatio="788" activeTab="3" xr2:uid="{00000000-000D-0000-FFFF-FFFF00000000}"/>
  </bookViews>
  <sheets>
    <sheet name="1월" sheetId="14" r:id="rId1"/>
    <sheet name="2월" sheetId="15" r:id="rId2"/>
    <sheet name="3월" sheetId="16" r:id="rId3"/>
    <sheet name="4월" sheetId="17" r:id="rId4"/>
    <sheet name="5월" sheetId="18" r:id="rId5"/>
    <sheet name="6월" sheetId="19" r:id="rId6"/>
    <sheet name="7월" sheetId="20" r:id="rId7"/>
    <sheet name="8월" sheetId="21" r:id="rId8"/>
    <sheet name="9월" sheetId="22" r:id="rId9"/>
    <sheet name="10월" sheetId="23" r:id="rId10"/>
    <sheet name="11월" sheetId="24" r:id="rId11"/>
    <sheet name="12월" sheetId="25" r:id="rId12"/>
  </sheets>
  <definedNames>
    <definedName name="_xlnm.Print_Area" localSheetId="0">'1월'!$A$1:$H$14</definedName>
    <definedName name="달력연도">'1월'!$K$2</definedName>
    <definedName name="열제목영역1..H12.1">'1월'!$B$2</definedName>
    <definedName name="열제목영역1..H12.10">'10월'!$B$2</definedName>
    <definedName name="열제목영역1..H12.11">'11월'!$B$2</definedName>
    <definedName name="열제목영역1..H12.12">'12월'!$B$2</definedName>
    <definedName name="열제목영역1..H12.2">'2월'!$B$2</definedName>
    <definedName name="열제목영역1..H12.3">'3월'!$B$2</definedName>
    <definedName name="열제목영역1..H12.4">'4월'!$B$2</definedName>
    <definedName name="열제목영역1..H12.5">'5월'!$B$2</definedName>
    <definedName name="열제목영역1..H12.6">'6월'!$B$2</definedName>
    <definedName name="열제목영역1..H12.7">'7월'!$B$2</definedName>
    <definedName name="열제목영역1..H12.8">'8월'!$B$2</definedName>
    <definedName name="열제목영역1..H12.9">'9월'!$B$2</definedName>
    <definedName name="열제목영역2..C14.1">'1월'!$B$2</definedName>
    <definedName name="열제목영역2..C14.10">'10월'!$B$2</definedName>
    <definedName name="열제목영역2..C14.11">'11월'!$B$2</definedName>
    <definedName name="열제목영역2..C14.12">'12월'!$B$2</definedName>
    <definedName name="열제목영역2..C14.2">'2월'!$B$2</definedName>
    <definedName name="열제목영역2..C14.3">'3월'!$B$2</definedName>
    <definedName name="열제목영역2..C14.4">'4월'!$B$2</definedName>
    <definedName name="열제목영역2..C14.5">'5월'!$B$2</definedName>
    <definedName name="열제목영역2..C14.6">'6월'!$B$2</definedName>
    <definedName name="열제목영역2..C14.7">'7월'!$B$2</definedName>
    <definedName name="열제목영역2..C14.8">'8월'!$B$2</definedName>
    <definedName name="열제목영역2..C14.9">'9월'!$B$2</definedName>
    <definedName name="요일및주">{0,1,2,3,4,5,6} + {0;1;2;3;4;5}*7</definedName>
    <definedName name="주시작">'1월'!$K$3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25" l="1"/>
  <c r="B2" i="24"/>
  <c r="B2" i="23"/>
  <c r="B2" i="22"/>
  <c r="B2" i="21"/>
  <c r="B2" i="20"/>
  <c r="B2" i="19"/>
  <c r="B2" i="17"/>
  <c r="B2" i="18"/>
  <c r="B2" i="16"/>
  <c r="B2" i="15"/>
  <c r="K2" i="14" l="1"/>
  <c r="B13" i="25" l="1" a="1"/>
  <c r="B11" i="25" a="1"/>
  <c r="B9" i="25" a="1"/>
  <c r="B7" i="25" a="1"/>
  <c r="B5" i="25" a="1"/>
  <c r="B3" i="25" a="1"/>
  <c r="B13" i="24" a="1"/>
  <c r="B11" i="24" a="1"/>
  <c r="B9" i="24" a="1"/>
  <c r="B7" i="24" a="1"/>
  <c r="B5" i="24" a="1"/>
  <c r="B3" i="24" a="1"/>
  <c r="B13" i="23" a="1"/>
  <c r="B11" i="23" a="1"/>
  <c r="B9" i="23" a="1"/>
  <c r="B7" i="23" a="1"/>
  <c r="B5" i="23" a="1"/>
  <c r="B3" i="23" a="1"/>
  <c r="B13" i="22" a="1"/>
  <c r="B11" i="22" a="1"/>
  <c r="B9" i="22" a="1"/>
  <c r="B7" i="22" a="1"/>
  <c r="B5" i="22" a="1"/>
  <c r="B3" i="22" a="1"/>
  <c r="B13" i="21" a="1"/>
  <c r="B11" i="21" a="1"/>
  <c r="B9" i="21" a="1"/>
  <c r="B7" i="21" a="1"/>
  <c r="B5" i="21" a="1"/>
  <c r="B3" i="21" a="1"/>
  <c r="B13" i="20" a="1"/>
  <c r="B11" i="20" a="1"/>
  <c r="B9" i="20" a="1"/>
  <c r="B7" i="20" a="1"/>
  <c r="B5" i="20" a="1"/>
  <c r="B3" i="20" a="1"/>
  <c r="B13" i="19" a="1"/>
  <c r="B11" i="19" a="1"/>
  <c r="B9" i="19" a="1"/>
  <c r="B7" i="19" a="1"/>
  <c r="B5" i="19" a="1"/>
  <c r="B3" i="19" a="1"/>
  <c r="B13" i="18" a="1"/>
  <c r="B11" i="18" a="1"/>
  <c r="B9" i="18" a="1"/>
  <c r="B7" i="18" a="1"/>
  <c r="B5" i="18" a="1"/>
  <c r="B3" i="18" a="1"/>
  <c r="B15" i="17" a="1"/>
  <c r="B13" i="17" a="1"/>
  <c r="B11" i="17" a="1"/>
  <c r="B9" i="17" a="1"/>
  <c r="B6" i="17" a="1"/>
  <c r="B3" i="17" a="1"/>
  <c r="B13" i="16" a="1"/>
  <c r="B11" i="16" a="1"/>
  <c r="B9" i="16" a="1"/>
  <c r="B7" i="16" a="1"/>
  <c r="B5" i="16" a="1"/>
  <c r="B3" i="16" a="1"/>
  <c r="B13" i="15" a="1"/>
  <c r="B11" i="15" a="1"/>
  <c r="B9" i="15" a="1"/>
  <c r="B7" i="15" a="1"/>
  <c r="B5" i="15" a="1"/>
  <c r="B3" i="15" a="1"/>
  <c r="B13" i="14" a="1"/>
  <c r="B11" i="14" a="1"/>
  <c r="B9" i="14" a="1"/>
  <c r="B7" i="14" a="1"/>
  <c r="B5" i="14" a="1"/>
  <c r="B3" i="14" a="1"/>
  <c r="B1" i="25"/>
  <c r="B1" i="23"/>
  <c r="B1" i="24"/>
  <c r="B1" i="21"/>
  <c r="B1" i="22"/>
  <c r="B1" i="19"/>
  <c r="B1" i="20"/>
  <c r="B1" i="17"/>
  <c r="B1" i="18"/>
  <c r="B1" i="15"/>
  <c r="B1" i="16"/>
  <c r="B1" i="14"/>
  <c r="H3" i="25" l="1"/>
  <c r="H2" i="25" s="1"/>
  <c r="G3" i="25"/>
  <c r="G2" i="25" s="1"/>
  <c r="F3" i="25"/>
  <c r="F2" i="25" s="1"/>
  <c r="E3" i="25"/>
  <c r="E2" i="25" s="1"/>
  <c r="D3" i="25"/>
  <c r="D2" i="25" s="1"/>
  <c r="C3" i="25"/>
  <c r="C2" i="25" s="1"/>
  <c r="B3" i="25"/>
  <c r="H5" i="25"/>
  <c r="G5" i="25"/>
  <c r="F5" i="25"/>
  <c r="E5" i="25"/>
  <c r="D5" i="25"/>
  <c r="C5" i="25"/>
  <c r="B5" i="25"/>
  <c r="H7" i="25"/>
  <c r="G7" i="25"/>
  <c r="F7" i="25"/>
  <c r="E7" i="25"/>
  <c r="D7" i="25"/>
  <c r="C7" i="25"/>
  <c r="B7" i="25"/>
  <c r="H9" i="25"/>
  <c r="G9" i="25"/>
  <c r="F9" i="25"/>
  <c r="E9" i="25"/>
  <c r="D9" i="25"/>
  <c r="C9" i="25"/>
  <c r="B9" i="25"/>
  <c r="H11" i="25"/>
  <c r="G11" i="25"/>
  <c r="F11" i="25"/>
  <c r="E11" i="25"/>
  <c r="D11" i="25"/>
  <c r="C11" i="25"/>
  <c r="B11" i="25"/>
  <c r="C13" i="25"/>
  <c r="B13" i="25"/>
  <c r="H3" i="24"/>
  <c r="H2" i="24" s="1"/>
  <c r="G3" i="24"/>
  <c r="G2" i="24" s="1"/>
  <c r="F3" i="24"/>
  <c r="F2" i="24" s="1"/>
  <c r="E3" i="24"/>
  <c r="E2" i="24" s="1"/>
  <c r="D3" i="24"/>
  <c r="D2" i="24" s="1"/>
  <c r="C3" i="24"/>
  <c r="C2" i="24" s="1"/>
  <c r="B3" i="24"/>
  <c r="H5" i="24"/>
  <c r="G5" i="24"/>
  <c r="F5" i="24"/>
  <c r="E5" i="24"/>
  <c r="D5" i="24"/>
  <c r="C5" i="24"/>
  <c r="B5" i="24"/>
  <c r="H7" i="24"/>
  <c r="G7" i="24"/>
  <c r="F7" i="24"/>
  <c r="E7" i="24"/>
  <c r="D7" i="24"/>
  <c r="C7" i="24"/>
  <c r="B7" i="24"/>
  <c r="H9" i="24"/>
  <c r="G9" i="24"/>
  <c r="F9" i="24"/>
  <c r="E9" i="24"/>
  <c r="D9" i="24"/>
  <c r="C9" i="24"/>
  <c r="B9" i="24"/>
  <c r="H11" i="24"/>
  <c r="G11" i="24"/>
  <c r="F11" i="24"/>
  <c r="E11" i="24"/>
  <c r="D11" i="24"/>
  <c r="C11" i="24"/>
  <c r="B11" i="24"/>
  <c r="C13" i="24"/>
  <c r="B13" i="24"/>
  <c r="H3" i="23"/>
  <c r="H2" i="23" s="1"/>
  <c r="G3" i="23"/>
  <c r="G2" i="23" s="1"/>
  <c r="F3" i="23"/>
  <c r="F2" i="23" s="1"/>
  <c r="E3" i="23"/>
  <c r="E2" i="23" s="1"/>
  <c r="D3" i="23"/>
  <c r="D2" i="23" s="1"/>
  <c r="C3" i="23"/>
  <c r="C2" i="23" s="1"/>
  <c r="B3" i="23"/>
  <c r="H5" i="23"/>
  <c r="G5" i="23"/>
  <c r="F5" i="23"/>
  <c r="E5" i="23"/>
  <c r="D5" i="23"/>
  <c r="C5" i="23"/>
  <c r="B5" i="23"/>
  <c r="H7" i="23"/>
  <c r="G7" i="23"/>
  <c r="F7" i="23"/>
  <c r="E7" i="23"/>
  <c r="D7" i="23"/>
  <c r="C7" i="23"/>
  <c r="B7" i="23"/>
  <c r="H9" i="23"/>
  <c r="G9" i="23"/>
  <c r="F9" i="23"/>
  <c r="E9" i="23"/>
  <c r="D9" i="23"/>
  <c r="C9" i="23"/>
  <c r="B9" i="23"/>
  <c r="H11" i="23"/>
  <c r="G11" i="23"/>
  <c r="F11" i="23"/>
  <c r="E11" i="23"/>
  <c r="D11" i="23"/>
  <c r="C11" i="23"/>
  <c r="B11" i="23"/>
  <c r="C13" i="23"/>
  <c r="B13" i="23"/>
  <c r="H3" i="22"/>
  <c r="H2" i="22" s="1"/>
  <c r="G3" i="22"/>
  <c r="G2" i="22" s="1"/>
  <c r="F3" i="22"/>
  <c r="F2" i="22" s="1"/>
  <c r="E3" i="22"/>
  <c r="E2" i="22" s="1"/>
  <c r="D3" i="22"/>
  <c r="D2" i="22" s="1"/>
  <c r="C3" i="22"/>
  <c r="C2" i="22" s="1"/>
  <c r="B3" i="22"/>
  <c r="H5" i="22"/>
  <c r="G5" i="22"/>
  <c r="F5" i="22"/>
  <c r="E5" i="22"/>
  <c r="D5" i="22"/>
  <c r="C5" i="22"/>
  <c r="B5" i="22"/>
  <c r="H7" i="22"/>
  <c r="G7" i="22"/>
  <c r="F7" i="22"/>
  <c r="E7" i="22"/>
  <c r="D7" i="22"/>
  <c r="C7" i="22"/>
  <c r="B7" i="22"/>
  <c r="H9" i="22"/>
  <c r="G9" i="22"/>
  <c r="F9" i="22"/>
  <c r="E9" i="22"/>
  <c r="D9" i="22"/>
  <c r="C9" i="22"/>
  <c r="B9" i="22"/>
  <c r="H11" i="22"/>
  <c r="G11" i="22"/>
  <c r="F11" i="22"/>
  <c r="E11" i="22"/>
  <c r="D11" i="22"/>
  <c r="C11" i="22"/>
  <c r="B11" i="22"/>
  <c r="C13" i="22"/>
  <c r="B13" i="22"/>
  <c r="H3" i="21"/>
  <c r="H2" i="21" s="1"/>
  <c r="G3" i="21"/>
  <c r="G2" i="21" s="1"/>
  <c r="F3" i="21"/>
  <c r="F2" i="21" s="1"/>
  <c r="E3" i="21"/>
  <c r="E2" i="21" s="1"/>
  <c r="D3" i="21"/>
  <c r="D2" i="21" s="1"/>
  <c r="C3" i="21"/>
  <c r="C2" i="21" s="1"/>
  <c r="B3" i="21"/>
  <c r="H5" i="21"/>
  <c r="G5" i="21"/>
  <c r="F5" i="21"/>
  <c r="E5" i="21"/>
  <c r="D5" i="21"/>
  <c r="C5" i="21"/>
  <c r="B5" i="21"/>
  <c r="H7" i="21"/>
  <c r="G7" i="21"/>
  <c r="F7" i="21"/>
  <c r="E7" i="21"/>
  <c r="D7" i="21"/>
  <c r="C7" i="21"/>
  <c r="B7" i="21"/>
  <c r="H9" i="21"/>
  <c r="G9" i="21"/>
  <c r="F9" i="21"/>
  <c r="E9" i="21"/>
  <c r="D9" i="21"/>
  <c r="C9" i="21"/>
  <c r="B9" i="21"/>
  <c r="H11" i="21"/>
  <c r="G11" i="21"/>
  <c r="F11" i="21"/>
  <c r="E11" i="21"/>
  <c r="D11" i="21"/>
  <c r="C11" i="21"/>
  <c r="B11" i="21"/>
  <c r="C13" i="21"/>
  <c r="B13" i="21"/>
  <c r="H3" i="20"/>
  <c r="H2" i="20" s="1"/>
  <c r="G3" i="20"/>
  <c r="G2" i="20" s="1"/>
  <c r="F3" i="20"/>
  <c r="F2" i="20" s="1"/>
  <c r="E3" i="20"/>
  <c r="E2" i="20" s="1"/>
  <c r="D3" i="20"/>
  <c r="D2" i="20" s="1"/>
  <c r="C3" i="20"/>
  <c r="C2" i="20" s="1"/>
  <c r="B3" i="20"/>
  <c r="H5" i="20"/>
  <c r="G5" i="20"/>
  <c r="F5" i="20"/>
  <c r="E5" i="20"/>
  <c r="D5" i="20"/>
  <c r="C5" i="20"/>
  <c r="B5" i="20"/>
  <c r="H7" i="20"/>
  <c r="G7" i="20"/>
  <c r="F7" i="20"/>
  <c r="E7" i="20"/>
  <c r="D7" i="20"/>
  <c r="C7" i="20"/>
  <c r="B7" i="20"/>
  <c r="H9" i="20"/>
  <c r="G9" i="20"/>
  <c r="F9" i="20"/>
  <c r="E9" i="20"/>
  <c r="D9" i="20"/>
  <c r="C9" i="20"/>
  <c r="B9" i="20"/>
  <c r="H11" i="20"/>
  <c r="G11" i="20"/>
  <c r="F11" i="20"/>
  <c r="E11" i="20"/>
  <c r="D11" i="20"/>
  <c r="C11" i="20"/>
  <c r="B11" i="20"/>
  <c r="C13" i="20"/>
  <c r="B13" i="20"/>
  <c r="H3" i="19"/>
  <c r="H2" i="19" s="1"/>
  <c r="G3" i="19"/>
  <c r="G2" i="19" s="1"/>
  <c r="F3" i="19"/>
  <c r="F2" i="19" s="1"/>
  <c r="E3" i="19"/>
  <c r="E2" i="19" s="1"/>
  <c r="D3" i="19"/>
  <c r="D2" i="19" s="1"/>
  <c r="C3" i="19"/>
  <c r="C2" i="19" s="1"/>
  <c r="B3" i="19"/>
  <c r="H5" i="19"/>
  <c r="G5" i="19"/>
  <c r="F5" i="19"/>
  <c r="E5" i="19"/>
  <c r="D5" i="19"/>
  <c r="C5" i="19"/>
  <c r="B5" i="19"/>
  <c r="H7" i="19"/>
  <c r="G7" i="19"/>
  <c r="F7" i="19"/>
  <c r="E7" i="19"/>
  <c r="D7" i="19"/>
  <c r="C7" i="19"/>
  <c r="B7" i="19"/>
  <c r="H9" i="19"/>
  <c r="G9" i="19"/>
  <c r="F9" i="19"/>
  <c r="E9" i="19"/>
  <c r="D9" i="19"/>
  <c r="C9" i="19"/>
  <c r="B9" i="19"/>
  <c r="H11" i="19"/>
  <c r="G11" i="19"/>
  <c r="F11" i="19"/>
  <c r="E11" i="19"/>
  <c r="D11" i="19"/>
  <c r="C11" i="19"/>
  <c r="B11" i="19"/>
  <c r="C13" i="19"/>
  <c r="B13" i="19"/>
  <c r="H3" i="18"/>
  <c r="H2" i="18" s="1"/>
  <c r="G3" i="18"/>
  <c r="G2" i="18" s="1"/>
  <c r="F3" i="18"/>
  <c r="F2" i="18" s="1"/>
  <c r="E3" i="18"/>
  <c r="E2" i="18" s="1"/>
  <c r="D3" i="18"/>
  <c r="D2" i="18" s="1"/>
  <c r="C3" i="18"/>
  <c r="C2" i="18" s="1"/>
  <c r="B3" i="18"/>
  <c r="H5" i="18"/>
  <c r="G5" i="18"/>
  <c r="F5" i="18"/>
  <c r="E5" i="18"/>
  <c r="D5" i="18"/>
  <c r="C5" i="18"/>
  <c r="B5" i="18"/>
  <c r="H7" i="18"/>
  <c r="G7" i="18"/>
  <c r="F7" i="18"/>
  <c r="E7" i="18"/>
  <c r="D7" i="18"/>
  <c r="C7" i="18"/>
  <c r="B7" i="18"/>
  <c r="H9" i="18"/>
  <c r="G9" i="18"/>
  <c r="F9" i="18"/>
  <c r="E9" i="18"/>
  <c r="D9" i="18"/>
  <c r="C9" i="18"/>
  <c r="B9" i="18"/>
  <c r="H11" i="18"/>
  <c r="G11" i="18"/>
  <c r="F11" i="18"/>
  <c r="E11" i="18"/>
  <c r="D11" i="18"/>
  <c r="C11" i="18"/>
  <c r="B11" i="18"/>
  <c r="C13" i="18"/>
  <c r="B13" i="18"/>
  <c r="H3" i="17"/>
  <c r="H2" i="17" s="1"/>
  <c r="G3" i="17"/>
  <c r="G2" i="17" s="1"/>
  <c r="F3" i="17"/>
  <c r="F2" i="17" s="1"/>
  <c r="E3" i="17"/>
  <c r="E2" i="17" s="1"/>
  <c r="D3" i="17"/>
  <c r="D2" i="17" s="1"/>
  <c r="C3" i="17"/>
  <c r="C2" i="17" s="1"/>
  <c r="B3" i="17"/>
  <c r="H6" i="17"/>
  <c r="G6" i="17"/>
  <c r="F6" i="17"/>
  <c r="E6" i="17"/>
  <c r="D6" i="17"/>
  <c r="C6" i="17"/>
  <c r="B6" i="17"/>
  <c r="H9" i="17"/>
  <c r="G9" i="17"/>
  <c r="F9" i="17"/>
  <c r="E9" i="17"/>
  <c r="D9" i="17"/>
  <c r="C9" i="17"/>
  <c r="B9" i="17"/>
  <c r="H11" i="17"/>
  <c r="G11" i="17"/>
  <c r="F11" i="17"/>
  <c r="E11" i="17"/>
  <c r="D11" i="17"/>
  <c r="C11" i="17"/>
  <c r="B11" i="17"/>
  <c r="H13" i="17"/>
  <c r="G13" i="17"/>
  <c r="F13" i="17"/>
  <c r="E13" i="17"/>
  <c r="D13" i="17"/>
  <c r="C13" i="17"/>
  <c r="B13" i="17"/>
  <c r="C15" i="17"/>
  <c r="B15" i="17"/>
  <c r="H3" i="16"/>
  <c r="H2" i="16" s="1"/>
  <c r="G3" i="16"/>
  <c r="G2" i="16" s="1"/>
  <c r="F3" i="16"/>
  <c r="F2" i="16" s="1"/>
  <c r="E3" i="16"/>
  <c r="E2" i="16" s="1"/>
  <c r="D3" i="16"/>
  <c r="D2" i="16" s="1"/>
  <c r="C3" i="16"/>
  <c r="C2" i="16" s="1"/>
  <c r="B3" i="16"/>
  <c r="H5" i="16"/>
  <c r="G5" i="16"/>
  <c r="F5" i="16"/>
  <c r="E5" i="16"/>
  <c r="D5" i="16"/>
  <c r="C5" i="16"/>
  <c r="B5" i="16"/>
  <c r="H7" i="16"/>
  <c r="G7" i="16"/>
  <c r="F7" i="16"/>
  <c r="E7" i="16"/>
  <c r="D7" i="16"/>
  <c r="C7" i="16"/>
  <c r="B7" i="16"/>
  <c r="H9" i="16"/>
  <c r="G9" i="16"/>
  <c r="F9" i="16"/>
  <c r="E9" i="16"/>
  <c r="D9" i="16"/>
  <c r="C9" i="16"/>
  <c r="B9" i="16"/>
  <c r="H11" i="16"/>
  <c r="G11" i="16"/>
  <c r="F11" i="16"/>
  <c r="E11" i="16"/>
  <c r="D11" i="16"/>
  <c r="C11" i="16"/>
  <c r="B11" i="16"/>
  <c r="C13" i="16"/>
  <c r="B13" i="16"/>
  <c r="H3" i="15"/>
  <c r="H2" i="15" s="1"/>
  <c r="G3" i="15"/>
  <c r="G2" i="15" s="1"/>
  <c r="F3" i="15"/>
  <c r="F2" i="15" s="1"/>
  <c r="E3" i="15"/>
  <c r="E2" i="15" s="1"/>
  <c r="D3" i="15"/>
  <c r="D2" i="15" s="1"/>
  <c r="C3" i="15"/>
  <c r="C2" i="15" s="1"/>
  <c r="B3" i="15"/>
  <c r="H5" i="15"/>
  <c r="G5" i="15"/>
  <c r="F5" i="15"/>
  <c r="E5" i="15"/>
  <c r="D5" i="15"/>
  <c r="C5" i="15"/>
  <c r="B5" i="15"/>
  <c r="H7" i="15"/>
  <c r="G7" i="15"/>
  <c r="F7" i="15"/>
  <c r="E7" i="15"/>
  <c r="D7" i="15"/>
  <c r="C7" i="15"/>
  <c r="B7" i="15"/>
  <c r="H9" i="15"/>
  <c r="G9" i="15"/>
  <c r="F9" i="15"/>
  <c r="E9" i="15"/>
  <c r="D9" i="15"/>
  <c r="C9" i="15"/>
  <c r="B9" i="15"/>
  <c r="H11" i="15"/>
  <c r="G11" i="15"/>
  <c r="F11" i="15"/>
  <c r="E11" i="15"/>
  <c r="D11" i="15"/>
  <c r="C11" i="15"/>
  <c r="B11" i="15"/>
  <c r="C13" i="15"/>
  <c r="B13" i="15"/>
  <c r="H3" i="14"/>
  <c r="H2" i="14" s="1"/>
  <c r="G3" i="14"/>
  <c r="G2" i="14" s="1"/>
  <c r="F3" i="14"/>
  <c r="F2" i="14" s="1"/>
  <c r="E3" i="14"/>
  <c r="E2" i="14" s="1"/>
  <c r="D3" i="14"/>
  <c r="D2" i="14" s="1"/>
  <c r="C3" i="14"/>
  <c r="C2" i="14" s="1"/>
  <c r="B3" i="14"/>
  <c r="H5" i="14"/>
  <c r="G5" i="14"/>
  <c r="F5" i="14"/>
  <c r="E5" i="14"/>
  <c r="D5" i="14"/>
  <c r="C5" i="14"/>
  <c r="B5" i="14"/>
  <c r="H7" i="14"/>
  <c r="G7" i="14"/>
  <c r="F7" i="14"/>
  <c r="E7" i="14"/>
  <c r="D7" i="14"/>
  <c r="C7" i="14"/>
  <c r="B7" i="14"/>
  <c r="H9" i="14"/>
  <c r="G9" i="14"/>
  <c r="F9" i="14"/>
  <c r="E9" i="14"/>
  <c r="D9" i="14"/>
  <c r="C9" i="14"/>
  <c r="B9" i="14"/>
  <c r="H11" i="14"/>
  <c r="G11" i="14"/>
  <c r="F11" i="14"/>
  <c r="E11" i="14"/>
  <c r="D11" i="14"/>
  <c r="C11" i="14"/>
  <c r="B11" i="14"/>
  <c r="C13" i="14"/>
  <c r="B13" i="14"/>
  <c r="B2" i="14"/>
</calcChain>
</file>

<file path=xl/sharedStrings.xml><?xml version="1.0" encoding="utf-8"?>
<sst xmlns="http://schemas.openxmlformats.org/spreadsheetml/2006/main" count="25" uniqueCount="14">
  <si>
    <t>메모</t>
  </si>
  <si>
    <t>달력 설정</t>
  </si>
  <si>
    <t>연도</t>
  </si>
  <si>
    <t>일요일</t>
  </si>
  <si>
    <t>주 시작</t>
    <phoneticPr fontId="1" type="noConversion"/>
  </si>
  <si>
    <t>1. 운체 과제</t>
    <phoneticPr fontId="8" type="noConversion"/>
  </si>
  <si>
    <t>1. 운체 복습</t>
    <phoneticPr fontId="8" type="noConversion"/>
  </si>
  <si>
    <t>1. 데통 복습
2. 프언 공부</t>
    <phoneticPr fontId="8" type="noConversion"/>
  </si>
  <si>
    <t>1. 모바일 실습 과제 수행
2. 데베 과제 수행</t>
    <phoneticPr fontId="8" type="noConversion"/>
  </si>
  <si>
    <t>1. 프언 과제 마무리</t>
    <phoneticPr fontId="8" type="noConversion"/>
  </si>
  <si>
    <t>1. OS 총 복습
2. 데베 총 복습</t>
    <phoneticPr fontId="8" type="noConversion"/>
  </si>
  <si>
    <t>1. 프언 공부</t>
    <phoneticPr fontId="8" type="noConversion"/>
  </si>
  <si>
    <r>
      <rPr>
        <b/>
        <sz val="18"/>
        <color theme="1" tint="0.24994659260841701"/>
        <rFont val="바탕"/>
        <family val="1"/>
        <charset val="129"/>
      </rPr>
      <t>데이터통신</t>
    </r>
    <r>
      <rPr>
        <sz val="18"/>
        <color theme="1" tint="0.24994659260841701"/>
        <rFont val="바탕"/>
        <family val="1"/>
        <charset val="129"/>
      </rPr>
      <t xml:space="preserve">
1. Introduction
2. Physical Layer
[접근]
1. 교제 뒤의 문제를 모두 푼다.
</t>
    </r>
    <phoneticPr fontId="8" type="noConversion"/>
  </si>
  <si>
    <t>[데이터베이스]
1. 폴더에 있는 기출문제 풀어보기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</si>
</sst>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&quot;$&quot;* #,##0_);_(&quot;$&quot;* \(#,##0\);_(&quot;$&quot;* &quot;-&quot;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* #,##0.00_);_(* \(#,##0.00\);_(* &quot;-&quot;??_);_(@_)"/>
    <numFmt numFmtId="180" formatCode="d"/>
  </numFmts>
  <fonts count="24">
    <font>
      <sz val="11"/>
      <color theme="1" tint="0.24994659260841701"/>
      <name val="Batang"/>
      <family val="1"/>
    </font>
    <font>
      <sz val="8"/>
      <name val="Arial"/>
      <family val="2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indexed="63"/>
      <name val="Sylfaen"/>
      <family val="2"/>
      <scheme val="minor"/>
    </font>
    <font>
      <sz val="11"/>
      <name val="Sylfaen"/>
      <family val="2"/>
      <scheme val="minor"/>
    </font>
    <font>
      <sz val="8"/>
      <name val="Sylfaen"/>
      <family val="3"/>
      <charset val="129"/>
      <scheme val="minor"/>
    </font>
    <font>
      <sz val="35"/>
      <color theme="4"/>
      <name val="바탕"/>
      <family val="1"/>
      <charset val="129"/>
    </font>
    <font>
      <sz val="11"/>
      <color theme="1" tint="0.24994659260841701"/>
      <name val="바탕"/>
      <family val="1"/>
      <charset val="129"/>
    </font>
    <font>
      <sz val="11"/>
      <color theme="4" tint="-0.24994659260841701"/>
      <name val="바탕"/>
      <family val="1"/>
      <charset val="129"/>
    </font>
    <font>
      <sz val="10"/>
      <name val="바탕"/>
      <family val="1"/>
      <charset val="129"/>
    </font>
    <font>
      <sz val="11"/>
      <color theme="1" tint="0.34998626667073579"/>
      <name val="바탕"/>
      <family val="1"/>
      <charset val="129"/>
    </font>
    <font>
      <b/>
      <sz val="11"/>
      <color theme="1" tint="0.34998626667073579"/>
      <name val="바탕"/>
      <family val="1"/>
      <charset val="129"/>
    </font>
    <font>
      <sz val="11"/>
      <color theme="4" tint="-0.24994659260841701"/>
      <name val="Batang"/>
      <family val="1"/>
    </font>
    <font>
      <sz val="11"/>
      <color theme="1" tint="0.24994659260841701"/>
      <name val="Batang"/>
      <family val="1"/>
    </font>
    <font>
      <sz val="35"/>
      <color theme="4"/>
      <name val="Batang"/>
      <family val="1"/>
    </font>
    <font>
      <sz val="10"/>
      <name val="Batang"/>
      <family val="1"/>
    </font>
    <font>
      <sz val="12"/>
      <color theme="4" tint="-0.24994659260841701"/>
      <name val="Batang"/>
      <family val="1"/>
    </font>
    <font>
      <sz val="11"/>
      <color theme="1" tint="0.34998626667073579"/>
      <name val="Batang"/>
      <family val="1"/>
    </font>
    <font>
      <b/>
      <sz val="11"/>
      <color theme="1" tint="0.34998626667073579"/>
      <name val="Batang"/>
      <family val="1"/>
    </font>
    <font>
      <sz val="18"/>
      <color theme="1" tint="0.24994659260841701"/>
      <name val="바탕"/>
      <family val="1"/>
      <charset val="129"/>
    </font>
    <font>
      <b/>
      <sz val="18"/>
      <color theme="1" tint="0.24994659260841701"/>
      <name val="바탕"/>
      <family val="1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>
      <alignment vertical="top"/>
    </xf>
    <xf numFmtId="0" fontId="6" fillId="3" borderId="0" applyNumberFormat="0" applyBorder="0" applyAlignment="0" applyProtection="0"/>
    <xf numFmtId="0" fontId="15" fillId="0" borderId="3" applyNumberFormat="0" applyFill="0" applyProtection="0">
      <alignment horizontal="left" vertical="center" indent="1"/>
    </xf>
    <xf numFmtId="0" fontId="2" fillId="4" borderId="1" applyNumberFormat="0" applyAlignment="0" applyProtection="0"/>
    <xf numFmtId="0" fontId="3" fillId="5" borderId="2" applyNumberFormat="0" applyProtection="0">
      <alignment vertical="center"/>
    </xf>
    <xf numFmtId="0" fontId="17" fillId="0" borderId="0" applyFill="0" applyBorder="0" applyProtection="0">
      <alignment vertical="center"/>
    </xf>
    <xf numFmtId="179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176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4" fillId="6" borderId="0" applyBorder="0" applyProtection="0">
      <alignment horizontal="left" vertical="top" wrapText="1" indent="1"/>
    </xf>
    <xf numFmtId="180" fontId="13" fillId="0" borderId="0">
      <alignment horizontal="left" indent="1"/>
    </xf>
    <xf numFmtId="0" fontId="7" fillId="6" borderId="0" applyNumberFormat="0" applyFont="0" applyBorder="0" applyAlignment="0">
      <alignment horizontal="left" vertical="center" indent="1"/>
    </xf>
    <xf numFmtId="0" fontId="4" fillId="0" borderId="0">
      <alignment horizontal="left" indent="1"/>
    </xf>
    <xf numFmtId="0" fontId="15" fillId="0" borderId="0" applyFill="0" applyProtection="0"/>
    <xf numFmtId="0" fontId="16" fillId="0" borderId="0" applyFill="0" applyProtection="0"/>
  </cellStyleXfs>
  <cellXfs count="47">
    <xf numFmtId="0" fontId="0" fillId="0" borderId="0" xfId="0">
      <alignment vertical="top"/>
    </xf>
    <xf numFmtId="0" fontId="10" fillId="0" borderId="0" xfId="0" applyFont="1">
      <alignment vertical="top"/>
    </xf>
    <xf numFmtId="0" fontId="9" fillId="2" borderId="0" xfId="5" applyFont="1" applyFill="1" applyAlignment="1">
      <alignment horizontal="left" vertical="center"/>
    </xf>
    <xf numFmtId="0" fontId="11" fillId="2" borderId="0" xfId="2" applyFont="1" applyFill="1" applyBorder="1" applyAlignment="1">
      <alignment vertical="center"/>
    </xf>
    <xf numFmtId="0" fontId="10" fillId="2" borderId="0" xfId="0" applyFont="1" applyFill="1">
      <alignment vertical="top"/>
    </xf>
    <xf numFmtId="0" fontId="11" fillId="0" borderId="3" xfId="2" applyFont="1">
      <alignment horizontal="left" vertical="center" indent="1"/>
    </xf>
    <xf numFmtId="0" fontId="12" fillId="0" borderId="0" xfId="0" applyFont="1">
      <alignment vertical="top"/>
    </xf>
    <xf numFmtId="180" fontId="13" fillId="0" borderId="0" xfId="12">
      <alignment horizontal="left" indent="1"/>
    </xf>
    <xf numFmtId="0" fontId="10" fillId="0" borderId="0" xfId="0" applyFont="1" applyAlignment="1">
      <alignment horizontal="left" indent="1"/>
    </xf>
    <xf numFmtId="0" fontId="10" fillId="6" borderId="0" xfId="13" applyFont="1" applyAlignment="1">
      <alignment vertical="top"/>
    </xf>
    <xf numFmtId="0" fontId="9" fillId="0" borderId="0" xfId="5" applyFont="1" applyAlignment="1">
      <alignment horizontal="right" vertical="center"/>
    </xf>
    <xf numFmtId="180" fontId="13" fillId="6" borderId="0" xfId="13" applyNumberFormat="1" applyFont="1" applyAlignment="1">
      <alignment horizontal="left" indent="1"/>
    </xf>
    <xf numFmtId="0" fontId="15" fillId="0" borderId="3" xfId="2">
      <alignment horizontal="left" vertical="center" indent="1"/>
    </xf>
    <xf numFmtId="0" fontId="16" fillId="0" borderId="0" xfId="0" applyFont="1">
      <alignment vertical="top"/>
    </xf>
    <xf numFmtId="0" fontId="17" fillId="2" borderId="0" xfId="5" applyFill="1">
      <alignment vertical="center"/>
    </xf>
    <xf numFmtId="0" fontId="17" fillId="2" borderId="0" xfId="5" applyFill="1" applyAlignment="1">
      <alignment horizontal="left" vertical="center"/>
    </xf>
    <xf numFmtId="0" fontId="15" fillId="2" borderId="0" xfId="2" applyFill="1" applyBorder="1" applyAlignment="1">
      <alignment vertical="center"/>
    </xf>
    <xf numFmtId="0" fontId="16" fillId="2" borderId="0" xfId="0" applyFont="1" applyFill="1">
      <alignment vertical="top"/>
    </xf>
    <xf numFmtId="0" fontId="15" fillId="2" borderId="0" xfId="15" applyFill="1"/>
    <xf numFmtId="0" fontId="18" fillId="0" borderId="0" xfId="0" applyFont="1">
      <alignment vertical="top"/>
    </xf>
    <xf numFmtId="0" fontId="16" fillId="0" borderId="0" xfId="16"/>
    <xf numFmtId="0" fontId="19" fillId="0" borderId="0" xfId="14" applyFont="1">
      <alignment horizontal="left" indent="1"/>
    </xf>
    <xf numFmtId="180" fontId="20" fillId="0" borderId="0" xfId="12" applyFont="1">
      <alignment horizontal="left" indent="1"/>
    </xf>
    <xf numFmtId="0" fontId="16" fillId="0" borderId="0" xfId="0" applyFont="1" applyAlignment="1">
      <alignment horizontal="left" indent="1"/>
    </xf>
    <xf numFmtId="180" fontId="16" fillId="0" borderId="0" xfId="0" applyNumberFormat="1" applyFont="1">
      <alignment vertical="top"/>
    </xf>
    <xf numFmtId="180" fontId="20" fillId="6" borderId="0" xfId="13" applyNumberFormat="1" applyFont="1" applyAlignment="1">
      <alignment horizontal="left" wrapText="1" indent="1"/>
    </xf>
    <xf numFmtId="0" fontId="16" fillId="6" borderId="0" xfId="13" applyFont="1" applyAlignment="1">
      <alignment vertical="top"/>
    </xf>
    <xf numFmtId="0" fontId="16" fillId="2" borderId="0" xfId="0" applyFont="1" applyFill="1" applyAlignment="1">
      <alignment horizontal="right"/>
    </xf>
    <xf numFmtId="0" fontId="10" fillId="0" borderId="4" xfId="0" applyFont="1" applyBorder="1">
      <alignment vertical="top"/>
    </xf>
    <xf numFmtId="0" fontId="10" fillId="0" borderId="4" xfId="0" applyFont="1" applyBorder="1" applyAlignment="1">
      <alignment vertical="top" wrapText="1"/>
    </xf>
    <xf numFmtId="180" fontId="13" fillId="7" borderId="4" xfId="13" applyNumberFormat="1" applyFont="1" applyFill="1" applyBorder="1" applyAlignment="1">
      <alignment horizontal="left" indent="1"/>
    </xf>
    <xf numFmtId="0" fontId="10" fillId="6" borderId="4" xfId="13" applyFont="1" applyBorder="1" applyAlignment="1">
      <alignment vertical="top"/>
    </xf>
    <xf numFmtId="180" fontId="13" fillId="7" borderId="4" xfId="12" applyFill="1" applyBorder="1">
      <alignment horizontal="left" indent="1"/>
    </xf>
    <xf numFmtId="0" fontId="11" fillId="0" borderId="0" xfId="2" applyFont="1" applyBorder="1">
      <alignment horizontal="left" vertical="center" indent="1"/>
    </xf>
    <xf numFmtId="180" fontId="13" fillId="8" borderId="4" xfId="12" applyFill="1" applyBorder="1" applyAlignment="1">
      <alignment horizontal="left" vertical="top" wrapText="1" indent="1"/>
    </xf>
    <xf numFmtId="0" fontId="10" fillId="8" borderId="4" xfId="13" applyFont="1" applyFill="1" applyBorder="1" applyAlignment="1">
      <alignment vertical="top"/>
    </xf>
    <xf numFmtId="180" fontId="13" fillId="8" borderId="4" xfId="12" applyFill="1" applyBorder="1" applyAlignment="1">
      <alignment horizontal="left" vertical="top" indent="1"/>
    </xf>
    <xf numFmtId="180" fontId="13" fillId="8" borderId="4" xfId="13" applyNumberFormat="1" applyFont="1" applyFill="1" applyBorder="1" applyAlignment="1">
      <alignment horizontal="left" vertical="top" indent="1"/>
    </xf>
    <xf numFmtId="180" fontId="13" fillId="8" borderId="4" xfId="13" applyNumberFormat="1" applyFont="1" applyFill="1" applyBorder="1" applyAlignment="1">
      <alignment horizontal="left" vertical="top" wrapText="1" indent="1"/>
    </xf>
    <xf numFmtId="0" fontId="22" fillId="0" borderId="0" xfId="0" applyFont="1">
      <alignment vertical="top"/>
    </xf>
    <xf numFmtId="0" fontId="21" fillId="6" borderId="0" xfId="11" applyFont="1">
      <alignment horizontal="left" vertical="top" wrapText="1" indent="1"/>
    </xf>
    <xf numFmtId="0" fontId="16" fillId="6" borderId="0" xfId="13" applyFont="1" applyAlignment="1">
      <alignment vertical="top"/>
    </xf>
    <xf numFmtId="0" fontId="14" fillId="6" borderId="0" xfId="11">
      <alignment horizontal="left" vertical="top" wrapText="1" indent="1"/>
    </xf>
    <xf numFmtId="0" fontId="10" fillId="6" borderId="0" xfId="13" applyFont="1" applyAlignment="1">
      <alignment vertical="top"/>
    </xf>
    <xf numFmtId="0" fontId="10" fillId="6" borderId="5" xfId="13" applyFont="1" applyBorder="1" applyAlignment="1">
      <alignment vertical="top"/>
    </xf>
    <xf numFmtId="0" fontId="22" fillId="9" borderId="0" xfId="0" applyFont="1" applyFill="1" applyAlignment="1">
      <alignment horizontal="left" vertical="top" wrapText="1"/>
    </xf>
    <xf numFmtId="0" fontId="22" fillId="9" borderId="0" xfId="0" applyFont="1" applyFill="1" applyAlignment="1">
      <alignment horizontal="left" vertical="top"/>
    </xf>
  </cellXfs>
  <cellStyles count="17">
    <cellStyle name="40% - 강조색1" xfId="1" builtinId="31" customBuiltin="1"/>
    <cellStyle name="강조색1" xfId="3" builtinId="29" customBuiltin="1"/>
    <cellStyle name="강조색5" xfId="4" builtinId="45" customBuiltin="1"/>
    <cellStyle name="백분율" xfId="10" builtinId="5" customBuiltin="1"/>
    <cellStyle name="설정 항목" xfId="14" xr:uid="{00000000-0005-0000-0000-000004000000}"/>
    <cellStyle name="쉼표" xfId="6" builtinId="3" customBuiltin="1"/>
    <cellStyle name="쉼표 [0]" xfId="7" builtinId="6" customBuiltin="1"/>
    <cellStyle name="요일" xfId="12" xr:uid="{00000000-0005-0000-0000-000007000000}"/>
    <cellStyle name="제목" xfId="5" builtinId="15" customBuiltin="1"/>
    <cellStyle name="제목 1" xfId="2" builtinId="16" customBuiltin="1"/>
    <cellStyle name="제목 2" xfId="15" builtinId="17" customBuiltin="1"/>
    <cellStyle name="제목 3" xfId="16" builtinId="18" customBuiltin="1"/>
    <cellStyle name="제목 4" xfId="11" builtinId="19" customBuiltin="1"/>
    <cellStyle name="줄무늬" xfId="13" xr:uid="{00000000-0005-0000-0000-00000D000000}"/>
    <cellStyle name="통화" xfId="8" builtinId="4" customBuiltin="1"/>
    <cellStyle name="통화 [0]" xfId="9" builtinId="7" customBuiltin="1"/>
    <cellStyle name="표준" xfId="0" builtinId="0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-0.499984740745262"/>
    <pageSetUpPr autoPageBreaks="0" fitToPage="1"/>
  </sheetPr>
  <dimension ref="A1:K14"/>
  <sheetViews>
    <sheetView showGridLines="0" zoomScaleNormal="100" workbookViewId="0">
      <selection activeCell="A6" sqref="A6:XFD6"/>
    </sheetView>
  </sheetViews>
  <sheetFormatPr defaultColWidth="8.7265625" defaultRowHeight="14.4"/>
  <cols>
    <col min="1" max="1" width="2.6328125" style="13" customWidth="1"/>
    <col min="2" max="2" width="18.26953125" style="13" customWidth="1"/>
    <col min="3" max="8" width="17.6328125" style="13" customWidth="1"/>
    <col min="9" max="9" width="2.6328125" style="13" customWidth="1"/>
    <col min="10" max="10" width="6.08984375" style="13" customWidth="1"/>
    <col min="11" max="11" width="13.6328125" style="13" customWidth="1"/>
    <col min="12" max="16384" width="8.7265625" style="13"/>
  </cols>
  <sheetData>
    <row r="1" spans="1:11" s="17" customFormat="1" ht="60" customHeight="1">
      <c r="A1" s="13"/>
      <c r="B1" s="14" t="str">
        <f ca="1">"1월 "&amp;달력연도</f>
        <v>1월 2019</v>
      </c>
      <c r="C1" s="15"/>
      <c r="D1" s="15"/>
      <c r="E1" s="16"/>
      <c r="F1" s="16"/>
      <c r="G1" s="16"/>
      <c r="H1" s="15"/>
      <c r="J1" s="18" t="s">
        <v>1</v>
      </c>
      <c r="K1" s="13"/>
    </row>
    <row r="2" spans="1:11" s="19" customFormat="1" ht="21.75" customHeight="1" thickBot="1">
      <c r="A2" s="13"/>
      <c r="B2" s="12" t="str">
        <f>주시작</f>
        <v>일요일</v>
      </c>
      <c r="C2" s="12" t="str">
        <f t="shared" ref="C2:H2" ca="1" si="0">UPPER(TEXT(C3,"aaaa"))</f>
        <v>월요일</v>
      </c>
      <c r="D2" s="12" t="str">
        <f t="shared" ca="1" si="0"/>
        <v>화요일</v>
      </c>
      <c r="E2" s="12" t="str">
        <f t="shared" ca="1" si="0"/>
        <v>수요일</v>
      </c>
      <c r="F2" s="12" t="str">
        <f t="shared" ca="1" si="0"/>
        <v>목요일</v>
      </c>
      <c r="G2" s="12" t="str">
        <f t="shared" ca="1" si="0"/>
        <v>금요일</v>
      </c>
      <c r="H2" s="12" t="str">
        <f t="shared" ca="1" si="0"/>
        <v>토요일</v>
      </c>
      <c r="J2" s="20" t="s">
        <v>2</v>
      </c>
      <c r="K2" s="21">
        <f ca="1">YEAR(TODAY())</f>
        <v>2019</v>
      </c>
    </row>
    <row r="3" spans="1:11" s="23" customFormat="1" ht="19.5" customHeight="1">
      <c r="A3" s="13"/>
      <c r="B3" s="22">
        <f t="array" aca="1" ref="B3:H3" ca="1">요일및주+DATE(달력연도,1,1)-WEEKDAY(DATE(달력연도,1,1),(주시작="월요일")+1)+1</f>
        <v>43464</v>
      </c>
      <c r="C3" s="22">
        <f ca="1"/>
        <v>43465</v>
      </c>
      <c r="D3" s="22">
        <f ca="1"/>
        <v>43466</v>
      </c>
      <c r="E3" s="22">
        <f ca="1"/>
        <v>43467</v>
      </c>
      <c r="F3" s="22">
        <f ca="1"/>
        <v>43468</v>
      </c>
      <c r="G3" s="22">
        <f ca="1"/>
        <v>43469</v>
      </c>
      <c r="H3" s="22">
        <f ca="1"/>
        <v>43470</v>
      </c>
      <c r="J3" s="20" t="s">
        <v>4</v>
      </c>
      <c r="K3" s="21" t="s">
        <v>3</v>
      </c>
    </row>
    <row r="4" spans="1:11" ht="57.9" customHeight="1">
      <c r="J4" s="24"/>
    </row>
    <row r="5" spans="1:11" s="23" customFormat="1" ht="19.5" customHeight="1">
      <c r="A5" s="13"/>
      <c r="B5" s="25">
        <f t="array" aca="1" ref="B5:H5" ca="1">요일및주+DATE(달력연도,1,1)-WEEKDAY(DATE(달력연도,1,1),(주시작="월요일")+1)+8</f>
        <v>43471</v>
      </c>
      <c r="C5" s="25">
        <f ca="1"/>
        <v>43472</v>
      </c>
      <c r="D5" s="25">
        <f ca="1"/>
        <v>43473</v>
      </c>
      <c r="E5" s="25">
        <f ca="1"/>
        <v>43474</v>
      </c>
      <c r="F5" s="25">
        <f ca="1"/>
        <v>43475</v>
      </c>
      <c r="G5" s="25">
        <f ca="1"/>
        <v>43476</v>
      </c>
      <c r="H5" s="25">
        <f ca="1"/>
        <v>43477</v>
      </c>
    </row>
    <row r="6" spans="1:11" ht="57.9" customHeight="1">
      <c r="B6" s="26"/>
      <c r="C6" s="26"/>
      <c r="D6" s="26"/>
      <c r="E6" s="26"/>
      <c r="F6" s="26"/>
      <c r="G6" s="26"/>
      <c r="H6" s="26"/>
      <c r="J6" s="27"/>
    </row>
    <row r="7" spans="1:11" s="23" customFormat="1" ht="19.5" customHeight="1">
      <c r="A7" s="13"/>
      <c r="B7" s="22">
        <f t="array" aca="1" ref="B7:H7" ca="1">요일및주+DATE(달력연도,1,1)-WEEKDAY(DATE(달력연도,1,1),(주시작="월요일")+1)+15</f>
        <v>43478</v>
      </c>
      <c r="C7" s="22">
        <f ca="1"/>
        <v>43479</v>
      </c>
      <c r="D7" s="22">
        <f ca="1"/>
        <v>43480</v>
      </c>
      <c r="E7" s="22">
        <f ca="1"/>
        <v>43481</v>
      </c>
      <c r="F7" s="22">
        <f ca="1"/>
        <v>43482</v>
      </c>
      <c r="G7" s="22">
        <f ca="1"/>
        <v>43483</v>
      </c>
      <c r="H7" s="22">
        <f ca="1"/>
        <v>43484</v>
      </c>
      <c r="J7" s="27"/>
    </row>
    <row r="8" spans="1:11" ht="57.9" customHeight="1"/>
    <row r="9" spans="1:11" s="23" customFormat="1" ht="19.5" customHeight="1">
      <c r="A9" s="13"/>
      <c r="B9" s="25">
        <f t="array" aca="1" ref="B9:H9" ca="1">요일및주+DATE(달력연도,1,1)-WEEKDAY(DATE(달력연도,1,1),(주시작="월요일")+1)+22</f>
        <v>43485</v>
      </c>
      <c r="C9" s="25">
        <f ca="1"/>
        <v>43486</v>
      </c>
      <c r="D9" s="25">
        <f ca="1"/>
        <v>43487</v>
      </c>
      <c r="E9" s="25">
        <f ca="1"/>
        <v>43488</v>
      </c>
      <c r="F9" s="25">
        <f ca="1"/>
        <v>43489</v>
      </c>
      <c r="G9" s="25">
        <f ca="1"/>
        <v>43490</v>
      </c>
      <c r="H9" s="25">
        <f ca="1"/>
        <v>43491</v>
      </c>
    </row>
    <row r="10" spans="1:11" ht="57.9" customHeight="1">
      <c r="B10" s="26"/>
      <c r="C10" s="26"/>
      <c r="D10" s="26"/>
      <c r="E10" s="26"/>
      <c r="F10" s="26"/>
      <c r="G10" s="26"/>
      <c r="H10" s="26"/>
    </row>
    <row r="11" spans="1:11" s="23" customFormat="1" ht="19.5" customHeight="1">
      <c r="A11" s="13"/>
      <c r="B11" s="22">
        <f t="array" aca="1" ref="B11:H11" ca="1">요일및주+DATE(달력연도,1,1)-WEEKDAY(DATE(달력연도,1,1),(주시작="월요일")+1)+29</f>
        <v>43492</v>
      </c>
      <c r="C11" s="22">
        <f ca="1"/>
        <v>43493</v>
      </c>
      <c r="D11" s="22">
        <f ca="1"/>
        <v>43494</v>
      </c>
      <c r="E11" s="22">
        <f ca="1"/>
        <v>43495</v>
      </c>
      <c r="F11" s="22">
        <f ca="1"/>
        <v>43496</v>
      </c>
      <c r="G11" s="22">
        <f ca="1"/>
        <v>43497</v>
      </c>
      <c r="H11" s="22">
        <f ca="1"/>
        <v>43498</v>
      </c>
    </row>
    <row r="12" spans="1:11" ht="57.9" customHeight="1"/>
    <row r="13" spans="1:11" s="23" customFormat="1" ht="19.5" customHeight="1">
      <c r="A13" s="13"/>
      <c r="B13" s="25">
        <f t="array" aca="1" ref="B13:C13" ca="1">요일및주+DATE(달력연도,1,1)-WEEKDAY(DATE(달력연도,1,1),(주시작="월요일")+1)+36</f>
        <v>43499</v>
      </c>
      <c r="C13" s="25">
        <f ca="1"/>
        <v>43500</v>
      </c>
      <c r="D13" s="40" t="s">
        <v>0</v>
      </c>
      <c r="E13" s="41"/>
      <c r="F13" s="41"/>
      <c r="G13" s="41"/>
      <c r="H13" s="41"/>
    </row>
    <row r="14" spans="1:11" ht="57.9" customHeight="1">
      <c r="B14" s="26"/>
      <c r="C14" s="26"/>
      <c r="D14" s="40"/>
      <c r="E14" s="41"/>
      <c r="F14" s="41"/>
      <c r="G14" s="41"/>
      <c r="H14" s="41"/>
    </row>
  </sheetData>
  <mergeCells count="2">
    <mergeCell ref="D13:D14"/>
    <mergeCell ref="E13:H14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4">
    <dataValidation type="list" errorStyle="warning" allowBlank="1" showInputMessage="1" showErrorMessage="1" error="목록에서 날짜를 선택합니다. 취소를 선택한 다음 Alt+아래쪽 화살표를 눌러 드롭다운 목록에서 일을 선택합니다." prompt="이 셀에서 주 시작 요일을 선택합니다. Alt+아래쪽 화살표를 눌러 드롭다운 목록을 연 다음 Enter 키를 눌러 주 시작 요일을 선택합니다." sqref="K3" xr:uid="{00000000-0002-0000-0000-000000000000}">
      <formula1>"일요일,월요일"</formula1>
    </dataValidation>
    <dataValidation allowBlank="1" showInputMessage="1" showErrorMessage="1" prompt="이 통합 문서에서 사용자 지정 1개월 달력을 만듭니다. 이 1월 워크시트를 사용하여 모든 달에 대한 연도와 주 시작 요일을 사용자 지정합니다. 각 달은 별도의 워크시트에 있습니다." sqref="A1" xr:uid="{00000000-0002-0000-0000-000001000000}"/>
    <dataValidation allowBlank="1" showInputMessage="1" showErrorMessage="1" prompt="이 셀의 연도는 자동으로 업데이트됩니다. 연도를 변경하려면 K2 셀에서 다른 연도를 선택합니다." sqref="C1:D1" xr:uid="{00000000-0002-0000-0000-000002000000}"/>
    <dataValidation allowBlank="1" showInputMessage="1" showErrorMessage="1" prompt="연도를 입력하고 아래 셀에 달력 시작 요일을 선택합니다. 이 일정 설정 셀은 인쇄되지 않습니다." sqref="J1" xr:uid="{00000000-0002-0000-0000-000003000000}"/>
    <dataValidation allowBlank="1" showInputMessage="1" showErrorMessage="1" prompt="오른쪽 셀에 연도를 입력합니다." sqref="J2" xr:uid="{00000000-0002-0000-0000-000004000000}"/>
    <dataValidation allowBlank="1" showInputMessage="1" showErrorMessage="1" prompt="오른쪽 셀에 주 시작 요일을 선택합니다." sqref="J3" xr:uid="{00000000-0002-0000-0000-000005000000}"/>
    <dataValidation allowBlank="1" showInputMessage="1" showErrorMessage="1" prompt="이 셀에 연도를 입력합니다." sqref="K2" xr:uid="{00000000-0002-0000-0000-000006000000}"/>
    <dataValidation allowBlank="1" showInputMessage="1" showErrorMessage="1" prompt="이 행에는 달력의 요일 이름이 표시됩니다. 이 셀에는 주의 시작 요일이 표시됩니다. 시작 요일을 변경하려면 K3 셀에 새 요일을 입력하세요." sqref="B2" xr:uid="{00000000-0002-0000-0000-000007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000-000008000000}"/>
    <dataValidation allowBlank="1" showInputMessage="1" showErrorMessage="1" prompt="이 셀의 연도는 K2 셀에 입력한 연도에 따라 자동으로 업데이트됩니다. 아래 달력에는 이전 달과 다음 달의 날짜가 연한 글꼴 음영으로 표시됩니다." sqref="B1" xr:uid="{00000000-0002-0000-0000-000009000000}"/>
    <dataValidation allowBlank="1" showInputMessage="1" showErrorMessage="1" prompt="자동으로 결정된 평일입니다." sqref="C2:H2" xr:uid="{00000000-0002-0000-0000-00000A000000}"/>
    <dataValidation allowBlank="1" showInputMessage="1" showErrorMessage="1" prompt="이 행과 6, 8, 10, 12, 14 행은 위의 셀에 있는 날짜와 관련된 일별 메모를 입력하는 셀입니다." sqref="B4" xr:uid="{00000000-0002-0000-0000-00000B000000}"/>
    <dataValidation allowBlank="1" showInputMessage="1" showErrorMessage="1" prompt="이 셀에 메모를 입력합니다." sqref="E13:H14" xr:uid="{00000000-0002-0000-0000-00000C000000}"/>
    <dataValidation allowBlank="1" showInputMessage="1" showErrorMessage="1" prompt="오른쪽 셀에 메모를 입력합니다." sqref="D13:D14" xr:uid="{00000000-0002-0000-0000-00000D000000}"/>
  </dataValidations>
  <printOptions horizontalCentered="1" verticalCentered="1"/>
  <pageMargins left="0.7" right="0.7" top="0.75" bottom="0.75" header="0.3" footer="0.3"/>
  <pageSetup paperSize="9" orientation="landscape" r:id="rId1"/>
  <headerFooter differentFirst="1" alignWithMargins="0">
    <oddFooter>Page &amp;P of &amp;N</oddFooter>
  </headerFooter>
  <customProperties>
    <customPr name="SheetChanged" r:id="rId2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1:8" s="4" customFormat="1" ht="59.25" customHeight="1">
      <c r="A1" s="1"/>
      <c r="B1" s="2" t="str">
        <f ca="1">"2월 "&amp;달력연도</f>
        <v>2월 2019</v>
      </c>
      <c r="C1" s="2"/>
      <c r="D1" s="2"/>
      <c r="E1" s="3"/>
      <c r="F1" s="3"/>
      <c r="G1" s="3"/>
      <c r="H1" s="10"/>
    </row>
    <row r="2" spans="1:8" s="6" customFormat="1" ht="21.75" customHeight="1" thickBot="1">
      <c r="A2" s="1"/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1:8" s="8" customFormat="1" ht="19.5" customHeight="1">
      <c r="A3" s="1"/>
      <c r="B3" s="7">
        <f t="array" aca="1" ref="B3:H3" ca="1">요일및주+DATE(달력연도,2,1)-WEEKDAY(DATE(달력연도,2,1),(주시작="Monday")+1)+1</f>
        <v>43492</v>
      </c>
      <c r="C3" s="7">
        <f ca="1"/>
        <v>43493</v>
      </c>
      <c r="D3" s="7">
        <f ca="1"/>
        <v>43494</v>
      </c>
      <c r="E3" s="7">
        <f ca="1"/>
        <v>43495</v>
      </c>
      <c r="F3" s="7">
        <f ca="1"/>
        <v>43496</v>
      </c>
      <c r="G3" s="7">
        <f ca="1"/>
        <v>43497</v>
      </c>
      <c r="H3" s="7">
        <f ca="1"/>
        <v>43498</v>
      </c>
    </row>
    <row r="4" spans="1:8" ht="57.9" customHeight="1"/>
    <row r="5" spans="1:8" s="8" customFormat="1" ht="19.5" customHeight="1">
      <c r="A5" s="1"/>
      <c r="B5" s="11">
        <f t="array" aca="1" ref="B5:H5" ca="1">요일및주+DATE(달력연도,2,1)-WEEKDAY(DATE(달력연도,2,1),(주시작="Monday")+1)+8</f>
        <v>43499</v>
      </c>
      <c r="C5" s="11">
        <f ca="1"/>
        <v>43500</v>
      </c>
      <c r="D5" s="11">
        <f ca="1"/>
        <v>43501</v>
      </c>
      <c r="E5" s="11">
        <f ca="1"/>
        <v>43502</v>
      </c>
      <c r="F5" s="11">
        <f ca="1"/>
        <v>43503</v>
      </c>
      <c r="G5" s="11">
        <f ca="1"/>
        <v>43504</v>
      </c>
      <c r="H5" s="11">
        <f ca="1"/>
        <v>43505</v>
      </c>
    </row>
    <row r="6" spans="1:8" ht="57.9" customHeight="1">
      <c r="B6" s="9"/>
      <c r="C6" s="9"/>
      <c r="D6" s="9"/>
      <c r="E6" s="9"/>
      <c r="F6" s="9"/>
      <c r="G6" s="9"/>
      <c r="H6" s="9"/>
    </row>
    <row r="7" spans="1:8" s="8" customFormat="1" ht="19.5" customHeight="1">
      <c r="A7" s="1"/>
      <c r="B7" s="7">
        <f t="array" aca="1" ref="B7:H7" ca="1">요일및주+DATE(달력연도,2,1)-WEEKDAY(DATE(달력연도,2,1),(주시작="Monday")+1)+15</f>
        <v>43506</v>
      </c>
      <c r="C7" s="7">
        <f ca="1"/>
        <v>43507</v>
      </c>
      <c r="D7" s="7">
        <f ca="1"/>
        <v>43508</v>
      </c>
      <c r="E7" s="7">
        <f ca="1"/>
        <v>43509</v>
      </c>
      <c r="F7" s="7">
        <f ca="1"/>
        <v>43510</v>
      </c>
      <c r="G7" s="7">
        <f ca="1"/>
        <v>43511</v>
      </c>
      <c r="H7" s="7">
        <f ca="1"/>
        <v>43512</v>
      </c>
    </row>
    <row r="8" spans="1:8" ht="57.9" customHeight="1"/>
    <row r="9" spans="1:8" s="8" customFormat="1" ht="19.5" customHeight="1">
      <c r="A9" s="1"/>
      <c r="B9" s="11">
        <f t="array" aca="1" ref="B9:H9" ca="1">요일및주+DATE(달력연도,2,1)-WEEKDAY(DATE(달력연도,2,1),(주시작="Monday")+1)+22</f>
        <v>43513</v>
      </c>
      <c r="C9" s="11">
        <f ca="1"/>
        <v>43514</v>
      </c>
      <c r="D9" s="11">
        <f ca="1"/>
        <v>43515</v>
      </c>
      <c r="E9" s="11">
        <f ca="1"/>
        <v>43516</v>
      </c>
      <c r="F9" s="11">
        <f ca="1"/>
        <v>43517</v>
      </c>
      <c r="G9" s="11">
        <f ca="1"/>
        <v>43518</v>
      </c>
      <c r="H9" s="11">
        <f ca="1"/>
        <v>43519</v>
      </c>
    </row>
    <row r="10" spans="1:8" ht="57.9" customHeight="1">
      <c r="B10" s="9"/>
      <c r="C10" s="9"/>
      <c r="D10" s="9"/>
      <c r="E10" s="9"/>
      <c r="F10" s="9"/>
      <c r="G10" s="9"/>
      <c r="H10" s="9"/>
    </row>
    <row r="11" spans="1:8" s="8" customFormat="1" ht="19.5" customHeight="1">
      <c r="A11" s="1"/>
      <c r="B11" s="7">
        <f t="array" aca="1" ref="B11:H11" ca="1">요일및주+DATE(달력연도,2,1)-WEEKDAY(DATE(달력연도,2,1),(주시작="Monday")+1)+29</f>
        <v>43520</v>
      </c>
      <c r="C11" s="7">
        <f ca="1"/>
        <v>43521</v>
      </c>
      <c r="D11" s="7">
        <f ca="1"/>
        <v>43522</v>
      </c>
      <c r="E11" s="7">
        <f ca="1"/>
        <v>43523</v>
      </c>
      <c r="F11" s="7">
        <f ca="1"/>
        <v>43524</v>
      </c>
      <c r="G11" s="7">
        <f ca="1"/>
        <v>43525</v>
      </c>
      <c r="H11" s="7">
        <f ca="1"/>
        <v>43526</v>
      </c>
    </row>
    <row r="12" spans="1:8" ht="57.9" customHeight="1"/>
    <row r="13" spans="1:8" s="8" customFormat="1" ht="19.5" customHeight="1">
      <c r="A13" s="1"/>
      <c r="B13" s="11">
        <f t="array" aca="1" ref="B13:C13" ca="1">요일및주+DATE(달력연도,2,1)-WEEKDAY(DATE(달력연도,2,1),(주시작="Monday")+1)+36</f>
        <v>43527</v>
      </c>
      <c r="C13" s="11">
        <f ca="1"/>
        <v>43528</v>
      </c>
      <c r="D13" s="42" t="s">
        <v>0</v>
      </c>
      <c r="E13" s="43"/>
      <c r="F13" s="43"/>
      <c r="G13" s="43"/>
      <c r="H13" s="43"/>
    </row>
    <row r="14" spans="1:8" ht="57.9" customHeight="1">
      <c r="B14" s="9"/>
      <c r="C14" s="9"/>
      <c r="D14" s="42"/>
      <c r="E14" s="43"/>
      <c r="F14" s="43"/>
      <c r="G14" s="43"/>
      <c r="H14" s="43"/>
    </row>
  </sheetData>
  <mergeCells count="2">
    <mergeCell ref="D13:D14"/>
    <mergeCell ref="E13:H14"/>
  </mergeCells>
  <phoneticPr fontId="8" type="noConversion"/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dataValidations count="9">
    <dataValidation allowBlank="1" showInputMessage="1" showErrorMessage="1" prompt="자동으로 결정된 평일입니다." sqref="C2:H2" xr:uid="{00000000-0002-0000-0100-000000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100-000001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100-000002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100-000003000000}"/>
    <dataValidation allowBlank="1" showInputMessage="1" showErrorMessage="1" prompt="이 셀의 연도는 자동으로 업데이트됩니다. 연도를 변경하려면 K2 셀에서 다른 연도를 선택합니다." sqref="C1:D1" xr:uid="{00000000-0002-0000-0100-000004000000}"/>
    <dataValidation allowBlank="1" showInputMessage="1" showErrorMessage="1" prompt="2월 한 달 일정" sqref="A1" xr:uid="{00000000-0002-0000-0100-000005000000}"/>
    <dataValidation allowBlank="1" showInputMessage="1" showErrorMessage="1" prompt="오른쪽 셀에 메모를 입력합니다." sqref="D13:D14" xr:uid="{00000000-0002-0000-0100-000006000000}"/>
    <dataValidation allowBlank="1" showInputMessage="1" showErrorMessage="1" prompt="이 셀에 메모를 입력합니다." sqref="E13:H14" xr:uid="{00000000-0002-0000-0100-000007000000}"/>
    <dataValidation allowBlank="1" showInputMessage="1" showErrorMessage="1" prompt="이 행과 6, 8, 10, 12, 14 행은 위의 셀에 있는 날짜와 관련된 일별 메모를 입력하는 셀입니다." sqref="B4" xr:uid="{00000000-0002-0000-01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4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"3월 "&amp;달력연도</f>
        <v>3월 2019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요일및주+DATE(달력연도,3,1)-WEEKDAY(DATE(달력연도,3,1),(주시작="Monday")+1)+1</f>
        <v>43520</v>
      </c>
      <c r="C3" s="7">
        <f ca="1"/>
        <v>43521</v>
      </c>
      <c r="D3" s="7">
        <f ca="1"/>
        <v>43522</v>
      </c>
      <c r="E3" s="7">
        <f ca="1"/>
        <v>43523</v>
      </c>
      <c r="F3" s="7">
        <f ca="1"/>
        <v>43524</v>
      </c>
      <c r="G3" s="7">
        <f ca="1"/>
        <v>43525</v>
      </c>
      <c r="H3" s="7">
        <f ca="1"/>
        <v>43526</v>
      </c>
    </row>
    <row r="4" spans="2:8" ht="57.9" customHeight="1"/>
    <row r="5" spans="2:8" ht="19.5" customHeight="1">
      <c r="B5" s="11">
        <f t="array" aca="1" ref="B5:H5" ca="1">요일및주+DATE(달력연도,3,1)-WEEKDAY(DATE(달력연도,3,1),(주시작="Monday")+1)+8</f>
        <v>43527</v>
      </c>
      <c r="C5" s="11">
        <f ca="1"/>
        <v>43528</v>
      </c>
      <c r="D5" s="11">
        <f ca="1"/>
        <v>43529</v>
      </c>
      <c r="E5" s="11">
        <f ca="1"/>
        <v>43530</v>
      </c>
      <c r="F5" s="11">
        <f ca="1"/>
        <v>43531</v>
      </c>
      <c r="G5" s="11">
        <f ca="1"/>
        <v>43532</v>
      </c>
      <c r="H5" s="11">
        <f ca="1"/>
        <v>43533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요일및주+DATE(달력연도,3,1)-WEEKDAY(DATE(달력연도,3,1),(주시작="Monday")+1)+15</f>
        <v>43534</v>
      </c>
      <c r="C7" s="7">
        <f ca="1"/>
        <v>43535</v>
      </c>
      <c r="D7" s="7">
        <f ca="1"/>
        <v>43536</v>
      </c>
      <c r="E7" s="7">
        <f ca="1"/>
        <v>43537</v>
      </c>
      <c r="F7" s="7">
        <f ca="1"/>
        <v>43538</v>
      </c>
      <c r="G7" s="7">
        <f ca="1"/>
        <v>43539</v>
      </c>
      <c r="H7" s="7">
        <f ca="1"/>
        <v>43540</v>
      </c>
    </row>
    <row r="8" spans="2:8" ht="57.9" customHeight="1"/>
    <row r="9" spans="2:8" ht="19.5" customHeight="1">
      <c r="B9" s="11">
        <f t="array" aca="1" ref="B9:H9" ca="1">요일및주+DATE(달력연도,3,1)-WEEKDAY(DATE(달력연도,3,1),(주시작="Monday")+1)+22</f>
        <v>43541</v>
      </c>
      <c r="C9" s="11">
        <f ca="1"/>
        <v>43542</v>
      </c>
      <c r="D9" s="11">
        <f ca="1"/>
        <v>43543</v>
      </c>
      <c r="E9" s="11">
        <f ca="1"/>
        <v>43544</v>
      </c>
      <c r="F9" s="11">
        <f ca="1"/>
        <v>43545</v>
      </c>
      <c r="G9" s="11">
        <f ca="1"/>
        <v>43546</v>
      </c>
      <c r="H9" s="11">
        <f ca="1"/>
        <v>43547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요일및주+DATE(달력연도,3,1)-WEEKDAY(DATE(달력연도,3,1),(주시작="Monday")+1)+29</f>
        <v>43548</v>
      </c>
      <c r="C11" s="7">
        <f ca="1"/>
        <v>43549</v>
      </c>
      <c r="D11" s="7">
        <f ca="1"/>
        <v>43550</v>
      </c>
      <c r="E11" s="7">
        <f ca="1"/>
        <v>43551</v>
      </c>
      <c r="F11" s="7">
        <f ca="1"/>
        <v>43552</v>
      </c>
      <c r="G11" s="7">
        <f ca="1"/>
        <v>43553</v>
      </c>
      <c r="H11" s="7">
        <f ca="1"/>
        <v>43554</v>
      </c>
    </row>
    <row r="12" spans="2:8" ht="57.9" customHeight="1"/>
    <row r="13" spans="2:8" ht="19.5" customHeight="1">
      <c r="B13" s="11">
        <f t="array" aca="1" ref="B13:C13" ca="1">요일및주+DATE(달력연도,3,1)-WEEKDAY(DATE(달력연도,3,1),(주시작="Monday")+1)+36</f>
        <v>43555</v>
      </c>
      <c r="C13" s="11">
        <f ca="1"/>
        <v>43556</v>
      </c>
      <c r="D13" s="42" t="s">
        <v>0</v>
      </c>
      <c r="E13" s="43"/>
      <c r="F13" s="43"/>
      <c r="G13" s="43"/>
      <c r="H13" s="43"/>
    </row>
    <row r="14" spans="2:8" ht="57.9" customHeight="1">
      <c r="B14" s="9"/>
      <c r="C14" s="9"/>
      <c r="D14" s="42"/>
      <c r="E14" s="43"/>
      <c r="F14" s="43"/>
      <c r="G14" s="43"/>
      <c r="H14" s="43"/>
    </row>
  </sheetData>
  <mergeCells count="2">
    <mergeCell ref="D13:D14"/>
    <mergeCell ref="E13:H14"/>
  </mergeCells>
  <phoneticPr fontId="8" type="noConversion"/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dataValidations count="9">
    <dataValidation allowBlank="1" showInputMessage="1" showErrorMessage="1" prompt="이 행과 6, 8, 10, 12, 14 행은 위의 셀에 있는 날짜와 관련된 일별 메모를 입력하는 셀입니다." sqref="B4" xr:uid="{00000000-0002-0000-0200-000000000000}"/>
    <dataValidation allowBlank="1" showInputMessage="1" showErrorMessage="1" prompt="이 셀에 메모를 입력합니다." sqref="E13:H14" xr:uid="{00000000-0002-0000-0200-000001000000}"/>
    <dataValidation allowBlank="1" showInputMessage="1" showErrorMessage="1" prompt="오른쪽 셀에 메모를 입력합니다." sqref="D13:D14" xr:uid="{00000000-0002-0000-0200-000002000000}"/>
    <dataValidation allowBlank="1" showInputMessage="1" showErrorMessage="1" prompt="3월 한 달 일정" sqref="A1" xr:uid="{00000000-0002-0000-0200-000003000000}"/>
    <dataValidation allowBlank="1" showInputMessage="1" showErrorMessage="1" prompt="이 셀의 연도는 자동으로 업데이트됩니다. 연도를 변경하려면 K2 셀에서 다른 연도를 선택합니다." sqref="C1:D1" xr:uid="{00000000-0002-0000-0200-000004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200-000005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200-000006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200-000007000000}"/>
    <dataValidation allowBlank="1" showInputMessage="1" showErrorMessage="1" prompt="자동으로 결정된 평일입니다." sqref="C2:H2" xr:uid="{00000000-0002-0000-02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4" tint="0.39997558519241921"/>
    <pageSetUpPr fitToPage="1"/>
  </sheetPr>
  <dimension ref="B1:K16"/>
  <sheetViews>
    <sheetView showGridLines="0" tabSelected="1" topLeftCell="C1" zoomScale="70" zoomScaleNormal="70" workbookViewId="0">
      <selection activeCell="K9" sqref="K9:K14"/>
    </sheetView>
  </sheetViews>
  <sheetFormatPr defaultColWidth="8.7265625" defaultRowHeight="14.4"/>
  <cols>
    <col min="1" max="1" width="2.6328125" style="1" customWidth="1"/>
    <col min="2" max="2" width="38.26953125" style="1" customWidth="1"/>
    <col min="3" max="3" width="25.90625" style="1" customWidth="1"/>
    <col min="4" max="4" width="28.6328125" style="1" customWidth="1"/>
    <col min="5" max="5" width="28.54296875" style="1" customWidth="1"/>
    <col min="6" max="6" width="26.7265625" style="1" customWidth="1"/>
    <col min="7" max="7" width="28.453125" style="1" customWidth="1"/>
    <col min="8" max="8" width="47.6328125" style="1" customWidth="1"/>
    <col min="9" max="9" width="2.6328125" style="1" customWidth="1"/>
    <col min="10" max="10" width="12" style="1" customWidth="1"/>
    <col min="11" max="11" width="41.453125" style="1" customWidth="1"/>
    <col min="12" max="16384" width="8.7265625" style="1"/>
  </cols>
  <sheetData>
    <row r="1" spans="2:11" ht="59.25" customHeight="1">
      <c r="B1" s="2" t="str">
        <f ca="1">"4월 "&amp;달력연도</f>
        <v>4월 2019</v>
      </c>
      <c r="C1" s="2"/>
      <c r="D1" s="2"/>
      <c r="E1" s="3"/>
      <c r="F1" s="3"/>
      <c r="G1" s="3"/>
      <c r="H1" s="10"/>
    </row>
    <row r="2" spans="2:11" ht="21.75" customHeight="1">
      <c r="B2" s="33" t="str">
        <f>IF(주시작="일요일", "일요일","월요일")</f>
        <v>일요일</v>
      </c>
      <c r="C2" s="33" t="str">
        <f t="shared" ref="C2:H2" ca="1" si="0">UPPER(TEXT(C3,"aaaa"))</f>
        <v>월요일</v>
      </c>
      <c r="D2" s="33" t="str">
        <f t="shared" ca="1" si="0"/>
        <v>화요일</v>
      </c>
      <c r="E2" s="33" t="str">
        <f t="shared" ca="1" si="0"/>
        <v>수요일</v>
      </c>
      <c r="F2" s="33" t="str">
        <f t="shared" ca="1" si="0"/>
        <v>목요일</v>
      </c>
      <c r="G2" s="33" t="str">
        <f t="shared" ca="1" si="0"/>
        <v>금요일</v>
      </c>
      <c r="H2" s="33" t="str">
        <f t="shared" ca="1" si="0"/>
        <v>토요일</v>
      </c>
    </row>
    <row r="3" spans="2:11" ht="19.5" customHeight="1">
      <c r="B3" s="32">
        <f t="array" aca="1" ref="B3:H3" ca="1">요일및주+DATE(달력연도,4,1)-WEEKDAY(DATE(달력연도,4,1),(주시작="Monday")+1)+1</f>
        <v>43555</v>
      </c>
      <c r="C3" s="32">
        <f ca="1"/>
        <v>43556</v>
      </c>
      <c r="D3" s="32">
        <f ca="1"/>
        <v>43557</v>
      </c>
      <c r="E3" s="32">
        <f ca="1"/>
        <v>43558</v>
      </c>
      <c r="F3" s="32">
        <f ca="1"/>
        <v>43559</v>
      </c>
      <c r="G3" s="32">
        <f ca="1"/>
        <v>43560</v>
      </c>
      <c r="H3" s="32">
        <f ca="1"/>
        <v>43561</v>
      </c>
    </row>
    <row r="4" spans="2:11" ht="73.8" customHeight="1">
      <c r="B4" s="36"/>
      <c r="C4" s="36"/>
      <c r="D4" s="36"/>
      <c r="E4" s="36" t="s">
        <v>11</v>
      </c>
      <c r="F4" s="34" t="s">
        <v>7</v>
      </c>
      <c r="G4" s="36" t="s">
        <v>6</v>
      </c>
      <c r="H4" s="36"/>
      <c r="K4" s="45" t="s">
        <v>12</v>
      </c>
    </row>
    <row r="5" spans="2:11" ht="69.599999999999994" customHeight="1">
      <c r="B5" s="28"/>
      <c r="C5" s="28"/>
      <c r="D5" s="28"/>
      <c r="E5" s="29"/>
      <c r="F5" s="29"/>
      <c r="G5" s="28" t="s">
        <v>5</v>
      </c>
      <c r="H5" s="29" t="s">
        <v>8</v>
      </c>
      <c r="K5" s="45"/>
    </row>
    <row r="6" spans="2:11" ht="19.2" customHeight="1">
      <c r="B6" s="30">
        <f t="array" aca="1" ref="B6:H6" ca="1">요일및주+DATE(달력연도,4,1)-WEEKDAY(DATE(달력연도,4,1),(주시작="Monday")+1)+8</f>
        <v>43562</v>
      </c>
      <c r="C6" s="30">
        <f ca="1"/>
        <v>43563</v>
      </c>
      <c r="D6" s="30">
        <f ca="1"/>
        <v>43564</v>
      </c>
      <c r="E6" s="30">
        <f ca="1"/>
        <v>43565</v>
      </c>
      <c r="F6" s="30">
        <f ca="1"/>
        <v>43566</v>
      </c>
      <c r="G6" s="30">
        <f ca="1"/>
        <v>43567</v>
      </c>
      <c r="H6" s="30">
        <f ca="1"/>
        <v>43568</v>
      </c>
      <c r="K6" s="45"/>
    </row>
    <row r="7" spans="2:11" ht="77.400000000000006" customHeight="1">
      <c r="B7" s="38" t="s">
        <v>10</v>
      </c>
      <c r="C7" s="37"/>
      <c r="D7" s="37"/>
      <c r="E7" s="37"/>
      <c r="F7" s="37"/>
      <c r="G7" s="37"/>
      <c r="H7" s="37"/>
      <c r="K7" s="45"/>
    </row>
    <row r="8" spans="2:11" ht="65.400000000000006" customHeight="1">
      <c r="B8" s="35" t="s">
        <v>9</v>
      </c>
      <c r="C8" s="35"/>
      <c r="D8" s="35"/>
      <c r="E8" s="35"/>
      <c r="F8" s="35"/>
      <c r="G8" s="35"/>
      <c r="H8" s="35"/>
      <c r="K8" s="39"/>
    </row>
    <row r="9" spans="2:11" ht="19.5" customHeight="1">
      <c r="B9" s="32">
        <f t="array" aca="1" ref="B9:H9" ca="1">요일및주+DATE(달력연도,4,1)-WEEKDAY(DATE(달력연도,4,1),(주시작="Monday")+1)+15</f>
        <v>43569</v>
      </c>
      <c r="C9" s="32">
        <f ca="1"/>
        <v>43570</v>
      </c>
      <c r="D9" s="32">
        <f ca="1"/>
        <v>43571</v>
      </c>
      <c r="E9" s="32">
        <f ca="1"/>
        <v>43572</v>
      </c>
      <c r="F9" s="32">
        <f ca="1"/>
        <v>43573</v>
      </c>
      <c r="G9" s="32">
        <f ca="1"/>
        <v>43574</v>
      </c>
      <c r="H9" s="32">
        <f ca="1"/>
        <v>43575</v>
      </c>
      <c r="K9" s="45" t="s">
        <v>13</v>
      </c>
    </row>
    <row r="10" spans="2:11" ht="57.9" customHeight="1">
      <c r="B10" s="28"/>
      <c r="C10" s="28"/>
      <c r="D10" s="28"/>
      <c r="E10" s="28"/>
      <c r="F10" s="28"/>
      <c r="G10" s="28"/>
      <c r="H10" s="28"/>
      <c r="K10" s="46"/>
    </row>
    <row r="11" spans="2:11" ht="19.5" customHeight="1">
      <c r="B11" s="30">
        <f t="array" aca="1" ref="B11:H11" ca="1">요일및주+DATE(달력연도,4,1)-WEEKDAY(DATE(달력연도,4,1),(주시작="Monday")+1)+22</f>
        <v>43576</v>
      </c>
      <c r="C11" s="30">
        <f ca="1"/>
        <v>43577</v>
      </c>
      <c r="D11" s="30">
        <f ca="1"/>
        <v>43578</v>
      </c>
      <c r="E11" s="30">
        <f ca="1"/>
        <v>43579</v>
      </c>
      <c r="F11" s="30">
        <f ca="1"/>
        <v>43580</v>
      </c>
      <c r="G11" s="30">
        <f ca="1"/>
        <v>43581</v>
      </c>
      <c r="H11" s="30">
        <f ca="1"/>
        <v>43582</v>
      </c>
      <c r="K11" s="46"/>
    </row>
    <row r="12" spans="2:11" ht="57.9" customHeight="1">
      <c r="B12" s="31"/>
      <c r="C12" s="31"/>
      <c r="D12" s="31"/>
      <c r="E12" s="31"/>
      <c r="F12" s="31"/>
      <c r="G12" s="31"/>
      <c r="H12" s="31"/>
      <c r="K12" s="46"/>
    </row>
    <row r="13" spans="2:11" ht="19.5" customHeight="1">
      <c r="B13" s="32">
        <f t="array" aca="1" ref="B13:H13" ca="1">요일및주+DATE(달력연도,4,1)-WEEKDAY(DATE(달력연도,4,1),(주시작="Monday")+1)+29</f>
        <v>43583</v>
      </c>
      <c r="C13" s="32">
        <f ca="1"/>
        <v>43584</v>
      </c>
      <c r="D13" s="32">
        <f ca="1"/>
        <v>43585</v>
      </c>
      <c r="E13" s="32">
        <f ca="1"/>
        <v>43586</v>
      </c>
      <c r="F13" s="32">
        <f ca="1"/>
        <v>43587</v>
      </c>
      <c r="G13" s="32">
        <f ca="1"/>
        <v>43588</v>
      </c>
      <c r="H13" s="32">
        <f ca="1"/>
        <v>43589</v>
      </c>
      <c r="K13" s="46"/>
    </row>
    <row r="14" spans="2:11" ht="57.9" customHeight="1">
      <c r="B14" s="28"/>
      <c r="C14" s="28"/>
      <c r="D14" s="28"/>
      <c r="E14" s="28"/>
      <c r="F14" s="28"/>
      <c r="G14" s="28"/>
      <c r="H14" s="28"/>
      <c r="K14" s="46"/>
    </row>
    <row r="15" spans="2:11" ht="19.5" customHeight="1">
      <c r="B15" s="11">
        <f t="array" aca="1" ref="B15:C15" ca="1">요일및주+DATE(달력연도,4,1)-WEEKDAY(DATE(달력연도,4,1),(주시작="Monday")+1)+36</f>
        <v>43590</v>
      </c>
      <c r="C15" s="11">
        <f ca="1"/>
        <v>43591</v>
      </c>
      <c r="D15" s="42" t="s">
        <v>0</v>
      </c>
      <c r="E15" s="44"/>
      <c r="F15" s="44"/>
      <c r="G15" s="44"/>
      <c r="H15" s="44"/>
    </row>
    <row r="16" spans="2:11" ht="57.9" customHeight="1">
      <c r="B16" s="9"/>
      <c r="C16" s="9"/>
      <c r="D16" s="42"/>
      <c r="E16" s="43"/>
      <c r="F16" s="43"/>
      <c r="G16" s="43"/>
      <c r="H16" s="43"/>
    </row>
  </sheetData>
  <mergeCells count="4">
    <mergeCell ref="D15:D16"/>
    <mergeCell ref="E15:H16"/>
    <mergeCell ref="K4:K7"/>
    <mergeCell ref="K9:K14"/>
  </mergeCells>
  <phoneticPr fontId="8" type="noConversion"/>
  <conditionalFormatting sqref="B13:H13 B15:C15">
    <cfRule type="expression" dxfId="17" priority="2">
      <formula>AND(DAY(B13)&gt;=1,DAY(B13)&lt;=15)</formula>
    </cfRule>
  </conditionalFormatting>
  <conditionalFormatting sqref="B3:G4">
    <cfRule type="expression" dxfId="16" priority="1">
      <formula>DAY(B3)&gt;8</formula>
    </cfRule>
  </conditionalFormatting>
  <dataValidations count="9">
    <dataValidation allowBlank="1" showInputMessage="1" showErrorMessage="1" prompt="자동으로 결정된 평일입니다." sqref="C2:H2" xr:uid="{00000000-0002-0000-0300-000000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300-000001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:B4" xr:uid="{00000000-0002-0000-0300-000002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300-000003000000}"/>
    <dataValidation allowBlank="1" showInputMessage="1" showErrorMessage="1" prompt="이 셀의 연도는 자동으로 업데이트됩니다. 연도를 변경하려면 K2 셀에서 다른 연도를 선택합니다." sqref="C1:D1" xr:uid="{00000000-0002-0000-0300-000004000000}"/>
    <dataValidation allowBlank="1" showInputMessage="1" showErrorMessage="1" prompt="4월 한 달 일정" sqref="A1" xr:uid="{00000000-0002-0000-0300-000005000000}"/>
    <dataValidation allowBlank="1" showInputMessage="1" showErrorMessage="1" prompt="오른쪽 셀에 메모를 입력합니다." sqref="D15:D16" xr:uid="{00000000-0002-0000-0300-000006000000}"/>
    <dataValidation allowBlank="1" showInputMessage="1" showErrorMessage="1" prompt="이 셀에 메모를 입력합니다." sqref="E15:H16" xr:uid="{00000000-0002-0000-0300-000007000000}"/>
    <dataValidation allowBlank="1" showInputMessage="1" showErrorMessage="1" prompt="이 행과 6, 8, 10, 12, 14 행은 위의 셀에 있는 날짜와 관련된 일별 메모를 입력하는 셀입니다." sqref="B5" xr:uid="{00000000-0002-0000-03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4" tint="0.59999389629810485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"5월 "&amp;달력연도</f>
        <v>5월 2019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요일및주+DATE(달력연도,5,1)-WEEKDAY(DATE(달력연도,5,1),(주시작="Monday")+1)+1</f>
        <v>43583</v>
      </c>
      <c r="C3" s="7">
        <f ca="1"/>
        <v>43584</v>
      </c>
      <c r="D3" s="7">
        <f ca="1"/>
        <v>43585</v>
      </c>
      <c r="E3" s="7">
        <f ca="1"/>
        <v>43586</v>
      </c>
      <c r="F3" s="7">
        <f ca="1"/>
        <v>43587</v>
      </c>
      <c r="G3" s="7">
        <f ca="1"/>
        <v>43588</v>
      </c>
      <c r="H3" s="7">
        <f ca="1"/>
        <v>43589</v>
      </c>
    </row>
    <row r="4" spans="2:8" ht="57.9" customHeight="1"/>
    <row r="5" spans="2:8" ht="19.5" customHeight="1">
      <c r="B5" s="11">
        <f t="array" aca="1" ref="B5:H5" ca="1">요일및주+DATE(달력연도,5,1)-WEEKDAY(DATE(달력연도,5,1),(주시작="Monday")+1)+8</f>
        <v>43590</v>
      </c>
      <c r="C5" s="11">
        <f ca="1"/>
        <v>43591</v>
      </c>
      <c r="D5" s="11">
        <f ca="1"/>
        <v>43592</v>
      </c>
      <c r="E5" s="11">
        <f ca="1"/>
        <v>43593</v>
      </c>
      <c r="F5" s="11">
        <f ca="1"/>
        <v>43594</v>
      </c>
      <c r="G5" s="11">
        <f ca="1"/>
        <v>43595</v>
      </c>
      <c r="H5" s="11">
        <f ca="1"/>
        <v>43596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요일및주+DATE(달력연도,5,1)-WEEKDAY(DATE(달력연도,5,1),(주시작="Monday")+1)+15</f>
        <v>43597</v>
      </c>
      <c r="C7" s="7">
        <f ca="1"/>
        <v>43598</v>
      </c>
      <c r="D7" s="7">
        <f ca="1"/>
        <v>43599</v>
      </c>
      <c r="E7" s="7">
        <f ca="1"/>
        <v>43600</v>
      </c>
      <c r="F7" s="7">
        <f ca="1"/>
        <v>43601</v>
      </c>
      <c r="G7" s="7">
        <f ca="1"/>
        <v>43602</v>
      </c>
      <c r="H7" s="7">
        <f ca="1"/>
        <v>43603</v>
      </c>
    </row>
    <row r="8" spans="2:8" ht="57.9" customHeight="1"/>
    <row r="9" spans="2:8" ht="19.5" customHeight="1">
      <c r="B9" s="11">
        <f t="array" aca="1" ref="B9:H9" ca="1">요일및주+DATE(달력연도,5,1)-WEEKDAY(DATE(달력연도,5,1),(주시작="Monday")+1)+22</f>
        <v>43604</v>
      </c>
      <c r="C9" s="11">
        <f ca="1"/>
        <v>43605</v>
      </c>
      <c r="D9" s="11">
        <f ca="1"/>
        <v>43606</v>
      </c>
      <c r="E9" s="11">
        <f ca="1"/>
        <v>43607</v>
      </c>
      <c r="F9" s="11">
        <f ca="1"/>
        <v>43608</v>
      </c>
      <c r="G9" s="11">
        <f ca="1"/>
        <v>43609</v>
      </c>
      <c r="H9" s="11">
        <f ca="1"/>
        <v>43610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요일및주+DATE(달력연도,5,1)-WEEKDAY(DATE(달력연도,5,1),(주시작="Monday")+1)+29</f>
        <v>43611</v>
      </c>
      <c r="C11" s="7">
        <f ca="1"/>
        <v>43612</v>
      </c>
      <c r="D11" s="7">
        <f ca="1"/>
        <v>43613</v>
      </c>
      <c r="E11" s="7">
        <f ca="1"/>
        <v>43614</v>
      </c>
      <c r="F11" s="7">
        <f ca="1"/>
        <v>43615</v>
      </c>
      <c r="G11" s="7">
        <f ca="1"/>
        <v>43616</v>
      </c>
      <c r="H11" s="7">
        <f ca="1"/>
        <v>43617</v>
      </c>
    </row>
    <row r="12" spans="2:8" ht="57.9" customHeight="1"/>
    <row r="13" spans="2:8" ht="19.5" customHeight="1">
      <c r="B13" s="11">
        <f t="array" aca="1" ref="B13:C13" ca="1">요일및주+DATE(달력연도,5,1)-WEEKDAY(DATE(달력연도,5,1),(주시작="Monday")+1)+36</f>
        <v>43618</v>
      </c>
      <c r="C13" s="11">
        <f ca="1"/>
        <v>43619</v>
      </c>
      <c r="D13" s="42" t="s">
        <v>0</v>
      </c>
      <c r="E13" s="43"/>
      <c r="F13" s="43"/>
      <c r="G13" s="43"/>
      <c r="H13" s="43"/>
    </row>
    <row r="14" spans="2:8" ht="57.9" customHeight="1">
      <c r="B14" s="9"/>
      <c r="C14" s="9"/>
      <c r="D14" s="42"/>
      <c r="E14" s="43"/>
      <c r="F14" s="43"/>
      <c r="G14" s="43"/>
      <c r="H14" s="43"/>
    </row>
  </sheetData>
  <mergeCells count="2">
    <mergeCell ref="D13:D14"/>
    <mergeCell ref="E13:H14"/>
  </mergeCells>
  <phoneticPr fontId="8" type="noConversion"/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dataValidations count="9">
    <dataValidation allowBlank="1" showInputMessage="1" showErrorMessage="1" prompt="자동으로 결정된 평일입니다." sqref="C2:H2" xr:uid="{00000000-0002-0000-0400-000000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400-000001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400-000002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400-000003000000}"/>
    <dataValidation allowBlank="1" showInputMessage="1" showErrorMessage="1" prompt="이 셀의 연도는 자동으로 업데이트됩니다. 연도를 변경하려면 K2 셀에서 다른 연도를 선택합니다." sqref="C1:D1" xr:uid="{00000000-0002-0000-0400-000004000000}"/>
    <dataValidation allowBlank="1" showInputMessage="1" showErrorMessage="1" prompt="5월 한 달 일정" sqref="A1" xr:uid="{00000000-0002-0000-0400-000005000000}"/>
    <dataValidation allowBlank="1" showInputMessage="1" showErrorMessage="1" prompt="오른쪽 셀에 메모를 입력합니다." sqref="D13:D14" xr:uid="{00000000-0002-0000-0400-000006000000}"/>
    <dataValidation allowBlank="1" showInputMessage="1" showErrorMessage="1" prompt="이 셀에 메모를 입력합니다." sqref="E13:H14" xr:uid="{00000000-0002-0000-0400-000007000000}"/>
    <dataValidation allowBlank="1" showInputMessage="1" showErrorMessage="1" prompt="이 행과 6, 8, 10, 12, 14 행은 위의 셀에 있는 날짜와 관련된 일별 메모를 입력하는 셀입니다." sqref="B4" xr:uid="{00000000-0002-0000-04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theme="4" tint="0.7999816888943144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"6월 "&amp;달력연도</f>
        <v>6월 2019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요일및주+DATE(달력연도,6,1)-WEEKDAY(DATE(달력연도,6,1),(주시작="Monday")+1)+1</f>
        <v>43611</v>
      </c>
      <c r="C3" s="7">
        <f ca="1"/>
        <v>43612</v>
      </c>
      <c r="D3" s="7">
        <f ca="1"/>
        <v>43613</v>
      </c>
      <c r="E3" s="7">
        <f ca="1"/>
        <v>43614</v>
      </c>
      <c r="F3" s="7">
        <f ca="1"/>
        <v>43615</v>
      </c>
      <c r="G3" s="7">
        <f ca="1"/>
        <v>43616</v>
      </c>
      <c r="H3" s="7">
        <f ca="1"/>
        <v>43617</v>
      </c>
    </row>
    <row r="4" spans="2:8" ht="57.9" customHeight="1"/>
    <row r="5" spans="2:8" ht="19.5" customHeight="1">
      <c r="B5" s="11">
        <f t="array" aca="1" ref="B5:H5" ca="1">요일및주+DATE(달력연도,6,1)-WEEKDAY(DATE(달력연도,6,1),(주시작="Monday")+1)+8</f>
        <v>43618</v>
      </c>
      <c r="C5" s="11">
        <f ca="1"/>
        <v>43619</v>
      </c>
      <c r="D5" s="11">
        <f ca="1"/>
        <v>43620</v>
      </c>
      <c r="E5" s="11">
        <f ca="1"/>
        <v>43621</v>
      </c>
      <c r="F5" s="11">
        <f ca="1"/>
        <v>43622</v>
      </c>
      <c r="G5" s="11">
        <f ca="1"/>
        <v>43623</v>
      </c>
      <c r="H5" s="11">
        <f ca="1"/>
        <v>43624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요일및주+DATE(달력연도,6,1)-WEEKDAY(DATE(달력연도,6,1),(주시작="Monday")+1)+15</f>
        <v>43625</v>
      </c>
      <c r="C7" s="7">
        <f ca="1"/>
        <v>43626</v>
      </c>
      <c r="D7" s="7">
        <f ca="1"/>
        <v>43627</v>
      </c>
      <c r="E7" s="7">
        <f ca="1"/>
        <v>43628</v>
      </c>
      <c r="F7" s="7">
        <f ca="1"/>
        <v>43629</v>
      </c>
      <c r="G7" s="7">
        <f ca="1"/>
        <v>43630</v>
      </c>
      <c r="H7" s="7">
        <f ca="1"/>
        <v>43631</v>
      </c>
    </row>
    <row r="8" spans="2:8" ht="57.9" customHeight="1"/>
    <row r="9" spans="2:8" ht="19.5" customHeight="1">
      <c r="B9" s="11">
        <f t="array" aca="1" ref="B9:H9" ca="1">요일및주+DATE(달력연도,6,1)-WEEKDAY(DATE(달력연도,6,1),(주시작="Monday")+1)+22</f>
        <v>43632</v>
      </c>
      <c r="C9" s="11">
        <f ca="1"/>
        <v>43633</v>
      </c>
      <c r="D9" s="11">
        <f ca="1"/>
        <v>43634</v>
      </c>
      <c r="E9" s="11">
        <f ca="1"/>
        <v>43635</v>
      </c>
      <c r="F9" s="11">
        <f ca="1"/>
        <v>43636</v>
      </c>
      <c r="G9" s="11">
        <f ca="1"/>
        <v>43637</v>
      </c>
      <c r="H9" s="11">
        <f ca="1"/>
        <v>43638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요일및주+DATE(달력연도,6,1)-WEEKDAY(DATE(달력연도,6,1),(주시작="Monday")+1)+29</f>
        <v>43639</v>
      </c>
      <c r="C11" s="7">
        <f ca="1"/>
        <v>43640</v>
      </c>
      <c r="D11" s="7">
        <f ca="1"/>
        <v>43641</v>
      </c>
      <c r="E11" s="7">
        <f ca="1"/>
        <v>43642</v>
      </c>
      <c r="F11" s="7">
        <f ca="1"/>
        <v>43643</v>
      </c>
      <c r="G11" s="7">
        <f ca="1"/>
        <v>43644</v>
      </c>
      <c r="H11" s="7">
        <f ca="1"/>
        <v>43645</v>
      </c>
    </row>
    <row r="12" spans="2:8" ht="57.9" customHeight="1"/>
    <row r="13" spans="2:8" ht="19.5" customHeight="1">
      <c r="B13" s="11">
        <f t="array" aca="1" ref="B13:C13" ca="1">요일및주+DATE(달력연도,6,1)-WEEKDAY(DATE(달력연도,6,1),(주시작="Monday")+1)+36</f>
        <v>43646</v>
      </c>
      <c r="C13" s="11">
        <f ca="1"/>
        <v>43647</v>
      </c>
      <c r="D13" s="42" t="s">
        <v>0</v>
      </c>
      <c r="E13" s="43"/>
      <c r="F13" s="43"/>
      <c r="G13" s="43"/>
      <c r="H13" s="43"/>
    </row>
    <row r="14" spans="2:8" ht="57.9" customHeight="1">
      <c r="B14" s="9"/>
      <c r="C14" s="9"/>
      <c r="D14" s="42"/>
      <c r="E14" s="43"/>
      <c r="F14" s="43"/>
      <c r="G14" s="43"/>
      <c r="H14" s="43"/>
    </row>
  </sheetData>
  <mergeCells count="2">
    <mergeCell ref="D13:D14"/>
    <mergeCell ref="E13:H14"/>
  </mergeCells>
  <phoneticPr fontId="8" type="noConversion"/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dataValidations count="9">
    <dataValidation allowBlank="1" showInputMessage="1" showErrorMessage="1" prompt="자동으로 결정된 평일입니다." sqref="C2:H2" xr:uid="{00000000-0002-0000-0500-000000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500-000001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500-000002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500-000003000000}"/>
    <dataValidation allowBlank="1" showInputMessage="1" showErrorMessage="1" prompt="이 셀의 연도는 자동으로 업데이트됩니다. 연도를 변경하려면 K2 셀에서 다른 연도를 선택합니다." sqref="C1:D1" xr:uid="{00000000-0002-0000-0500-000004000000}"/>
    <dataValidation allowBlank="1" showInputMessage="1" showErrorMessage="1" prompt="6월 한 달 일정" sqref="A1" xr:uid="{00000000-0002-0000-0500-000005000000}"/>
    <dataValidation allowBlank="1" showInputMessage="1" showErrorMessage="1" prompt="오른쪽 셀에 메모를 입력합니다." sqref="D13:D14" xr:uid="{00000000-0002-0000-0500-000006000000}"/>
    <dataValidation allowBlank="1" showInputMessage="1" showErrorMessage="1" prompt="이 셀에 메모를 입력합니다." sqref="E13:H14" xr:uid="{00000000-0002-0000-0500-000007000000}"/>
    <dataValidation allowBlank="1" showInputMessage="1" showErrorMessage="1" prompt="이 행과 6, 8, 10, 12, 14 행은 위의 셀에 있는 날짜와 관련된 일별 메모를 입력하는 셀입니다." sqref="B4" xr:uid="{00000000-0002-0000-05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2"/>
    <pageSetUpPr fitToPage="1"/>
  </sheetPr>
  <dimension ref="B1:H14"/>
  <sheetViews>
    <sheetView showGridLines="0" zoomScaleNormal="10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"7월 "&amp;달력연도</f>
        <v>7월 2019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요일및주+DATE(달력연도,7,1)-WEEKDAY(DATE(달력연도,7,1),(주시작="Monday")+1)+1</f>
        <v>43646</v>
      </c>
      <c r="C3" s="7">
        <f ca="1"/>
        <v>43647</v>
      </c>
      <c r="D3" s="7">
        <f ca="1"/>
        <v>43648</v>
      </c>
      <c r="E3" s="7">
        <f ca="1"/>
        <v>43649</v>
      </c>
      <c r="F3" s="7">
        <f ca="1"/>
        <v>43650</v>
      </c>
      <c r="G3" s="7">
        <f ca="1"/>
        <v>43651</v>
      </c>
      <c r="H3" s="7">
        <f ca="1"/>
        <v>43652</v>
      </c>
    </row>
    <row r="4" spans="2:8" ht="57.9" customHeight="1"/>
    <row r="5" spans="2:8" ht="19.5" customHeight="1">
      <c r="B5" s="11">
        <f t="array" aca="1" ref="B5:H5" ca="1">요일및주+DATE(달력연도,7,1)-WEEKDAY(DATE(달력연도,7,1),(주시작="Monday")+1)+8</f>
        <v>43653</v>
      </c>
      <c r="C5" s="11">
        <f ca="1"/>
        <v>43654</v>
      </c>
      <c r="D5" s="11">
        <f ca="1"/>
        <v>43655</v>
      </c>
      <c r="E5" s="11">
        <f ca="1"/>
        <v>43656</v>
      </c>
      <c r="F5" s="11">
        <f ca="1"/>
        <v>43657</v>
      </c>
      <c r="G5" s="11">
        <f ca="1"/>
        <v>43658</v>
      </c>
      <c r="H5" s="11">
        <f ca="1"/>
        <v>43659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요일및주+DATE(달력연도,7,1)-WEEKDAY(DATE(달력연도,7,1),(주시작="Monday")+1)+15</f>
        <v>43660</v>
      </c>
      <c r="C7" s="7">
        <f ca="1"/>
        <v>43661</v>
      </c>
      <c r="D7" s="7">
        <f ca="1"/>
        <v>43662</v>
      </c>
      <c r="E7" s="7">
        <f ca="1"/>
        <v>43663</v>
      </c>
      <c r="F7" s="7">
        <f ca="1"/>
        <v>43664</v>
      </c>
      <c r="G7" s="7">
        <f ca="1"/>
        <v>43665</v>
      </c>
      <c r="H7" s="7">
        <f ca="1"/>
        <v>43666</v>
      </c>
    </row>
    <row r="8" spans="2:8" ht="57.9" customHeight="1"/>
    <row r="9" spans="2:8" ht="19.5" customHeight="1">
      <c r="B9" s="11">
        <f t="array" aca="1" ref="B9:H9" ca="1">요일및주+DATE(달력연도,7,1)-WEEKDAY(DATE(달력연도,7,1),(주시작="Monday")+1)+22</f>
        <v>43667</v>
      </c>
      <c r="C9" s="11">
        <f ca="1"/>
        <v>43668</v>
      </c>
      <c r="D9" s="11">
        <f ca="1"/>
        <v>43669</v>
      </c>
      <c r="E9" s="11">
        <f ca="1"/>
        <v>43670</v>
      </c>
      <c r="F9" s="11">
        <f ca="1"/>
        <v>43671</v>
      </c>
      <c r="G9" s="11">
        <f ca="1"/>
        <v>43672</v>
      </c>
      <c r="H9" s="11">
        <f ca="1"/>
        <v>43673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요일및주+DATE(달력연도,7,1)-WEEKDAY(DATE(달력연도,7,1),(주시작="Monday")+1)+29</f>
        <v>43674</v>
      </c>
      <c r="C11" s="7">
        <f ca="1"/>
        <v>43675</v>
      </c>
      <c r="D11" s="7">
        <f ca="1"/>
        <v>43676</v>
      </c>
      <c r="E11" s="7">
        <f ca="1"/>
        <v>43677</v>
      </c>
      <c r="F11" s="7">
        <f ca="1"/>
        <v>43678</v>
      </c>
      <c r="G11" s="7">
        <f ca="1"/>
        <v>43679</v>
      </c>
      <c r="H11" s="7">
        <f ca="1"/>
        <v>43680</v>
      </c>
    </row>
    <row r="12" spans="2:8" ht="57.9" customHeight="1"/>
    <row r="13" spans="2:8" ht="19.5" customHeight="1">
      <c r="B13" s="11">
        <f t="array" aca="1" ref="B13:C13" ca="1">요일및주+DATE(달력연도,7,1)-WEEKDAY(DATE(달력연도,7,1),(주시작="Monday")+1)+36</f>
        <v>43681</v>
      </c>
      <c r="C13" s="11">
        <f ca="1"/>
        <v>43682</v>
      </c>
      <c r="D13" s="42" t="s">
        <v>0</v>
      </c>
      <c r="E13" s="43"/>
      <c r="F13" s="43"/>
      <c r="G13" s="43"/>
      <c r="H13" s="43"/>
    </row>
    <row r="14" spans="2:8" ht="57.9" customHeight="1">
      <c r="B14" s="9"/>
      <c r="C14" s="9"/>
      <c r="D14" s="42"/>
      <c r="E14" s="43"/>
      <c r="F14" s="43"/>
      <c r="G14" s="43"/>
      <c r="H14" s="43"/>
    </row>
  </sheetData>
  <mergeCells count="2">
    <mergeCell ref="D13:D14"/>
    <mergeCell ref="E13:H14"/>
  </mergeCells>
  <phoneticPr fontId="8" type="noConversion"/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dataValidations count="9">
    <dataValidation allowBlank="1" showInputMessage="1" showErrorMessage="1" prompt="자동으로 결정된 평일입니다." sqref="C2:H2" xr:uid="{00000000-0002-0000-0600-000000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600-000001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600-000002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600-000003000000}"/>
    <dataValidation allowBlank="1" showInputMessage="1" showErrorMessage="1" prompt="이 셀의 연도는 자동으로 업데이트됩니다. 연도를 변경하려면 K2 셀에서 다른 연도를 선택합니다." sqref="C1:D1" xr:uid="{00000000-0002-0000-0600-000004000000}"/>
    <dataValidation allowBlank="1" showInputMessage="1" showErrorMessage="1" prompt="7월 한 달 일정" sqref="A1" xr:uid="{00000000-0002-0000-0600-000005000000}"/>
    <dataValidation allowBlank="1" showInputMessage="1" showErrorMessage="1" prompt="오른쪽 셀에 메모를 입력합니다." sqref="D13:D14" xr:uid="{00000000-0002-0000-0600-000006000000}"/>
    <dataValidation allowBlank="1" showInputMessage="1" showErrorMessage="1" prompt="이 셀에 메모를 입력합니다." sqref="E13:H14" xr:uid="{00000000-0002-0000-0600-000007000000}"/>
    <dataValidation allowBlank="1" showInputMessage="1" showErrorMessage="1" prompt="이 행과 6, 8, 10, 12, 14 행은 위의 셀에 있는 날짜와 관련된 일별 메모를 입력하는 셀입니다." sqref="B4" xr:uid="{00000000-0002-0000-06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2" tint="-9.9978637043366805E-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"8월 "&amp;달력연도</f>
        <v>8월 2019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요일및주+DATE(달력연도,8,1)-WEEKDAY(DATE(달력연도,8,1),(주시작="Monday")+1)+1</f>
        <v>43674</v>
      </c>
      <c r="C3" s="7">
        <f ca="1"/>
        <v>43675</v>
      </c>
      <c r="D3" s="7">
        <f ca="1"/>
        <v>43676</v>
      </c>
      <c r="E3" s="7">
        <f ca="1"/>
        <v>43677</v>
      </c>
      <c r="F3" s="7">
        <f ca="1"/>
        <v>43678</v>
      </c>
      <c r="G3" s="7">
        <f ca="1"/>
        <v>43679</v>
      </c>
      <c r="H3" s="7">
        <f ca="1"/>
        <v>43680</v>
      </c>
    </row>
    <row r="4" spans="2:8" ht="57.9" customHeight="1"/>
    <row r="5" spans="2:8" ht="19.5" customHeight="1">
      <c r="B5" s="11">
        <f t="array" aca="1" ref="B5:H5" ca="1">요일및주+DATE(달력연도,8,1)-WEEKDAY(DATE(달력연도,8,1),(주시작="Monday")+1)+8</f>
        <v>43681</v>
      </c>
      <c r="C5" s="11">
        <f ca="1"/>
        <v>43682</v>
      </c>
      <c r="D5" s="11">
        <f ca="1"/>
        <v>43683</v>
      </c>
      <c r="E5" s="11">
        <f ca="1"/>
        <v>43684</v>
      </c>
      <c r="F5" s="11">
        <f ca="1"/>
        <v>43685</v>
      </c>
      <c r="G5" s="11">
        <f ca="1"/>
        <v>43686</v>
      </c>
      <c r="H5" s="11">
        <f ca="1"/>
        <v>43687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요일및주+DATE(달력연도,8,1)-WEEKDAY(DATE(달력연도,8,1),(주시작="Monday")+1)+15</f>
        <v>43688</v>
      </c>
      <c r="C7" s="7">
        <f ca="1"/>
        <v>43689</v>
      </c>
      <c r="D7" s="7">
        <f ca="1"/>
        <v>43690</v>
      </c>
      <c r="E7" s="7">
        <f ca="1"/>
        <v>43691</v>
      </c>
      <c r="F7" s="7">
        <f ca="1"/>
        <v>43692</v>
      </c>
      <c r="G7" s="7">
        <f ca="1"/>
        <v>43693</v>
      </c>
      <c r="H7" s="7">
        <f ca="1"/>
        <v>43694</v>
      </c>
    </row>
    <row r="8" spans="2:8" ht="57.9" customHeight="1"/>
    <row r="9" spans="2:8" ht="19.5" customHeight="1">
      <c r="B9" s="11">
        <f t="array" aca="1" ref="B9:H9" ca="1">요일및주+DATE(달력연도,8,1)-WEEKDAY(DATE(달력연도,8,1),(주시작="Monday")+1)+22</f>
        <v>43695</v>
      </c>
      <c r="C9" s="11">
        <f ca="1"/>
        <v>43696</v>
      </c>
      <c r="D9" s="11">
        <f ca="1"/>
        <v>43697</v>
      </c>
      <c r="E9" s="11">
        <f ca="1"/>
        <v>43698</v>
      </c>
      <c r="F9" s="11">
        <f ca="1"/>
        <v>43699</v>
      </c>
      <c r="G9" s="11">
        <f ca="1"/>
        <v>43700</v>
      </c>
      <c r="H9" s="11">
        <f ca="1"/>
        <v>43701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요일및주+DATE(달력연도,8,1)-WEEKDAY(DATE(달력연도,8,1),(주시작="Monday")+1)+29</f>
        <v>43702</v>
      </c>
      <c r="C11" s="7">
        <f ca="1"/>
        <v>43703</v>
      </c>
      <c r="D11" s="7">
        <f ca="1"/>
        <v>43704</v>
      </c>
      <c r="E11" s="7">
        <f ca="1"/>
        <v>43705</v>
      </c>
      <c r="F11" s="7">
        <f ca="1"/>
        <v>43706</v>
      </c>
      <c r="G11" s="7">
        <f ca="1"/>
        <v>43707</v>
      </c>
      <c r="H11" s="7">
        <f ca="1"/>
        <v>43708</v>
      </c>
    </row>
    <row r="12" spans="2:8" ht="57.9" customHeight="1"/>
    <row r="13" spans="2:8" ht="19.5" customHeight="1">
      <c r="B13" s="11">
        <f t="array" aca="1" ref="B13:C13" ca="1">요일및주+DATE(달력연도,8,1)-WEEKDAY(DATE(달력연도,8,1),(주시작="Monday")+1)+36</f>
        <v>43709</v>
      </c>
      <c r="C13" s="11">
        <f ca="1"/>
        <v>43710</v>
      </c>
      <c r="D13" s="42" t="s">
        <v>0</v>
      </c>
      <c r="E13" s="43"/>
      <c r="F13" s="43"/>
      <c r="G13" s="43"/>
      <c r="H13" s="43"/>
    </row>
    <row r="14" spans="2:8" ht="57.9" customHeight="1">
      <c r="B14" s="9"/>
      <c r="C14" s="9"/>
      <c r="D14" s="42"/>
      <c r="E14" s="43"/>
      <c r="F14" s="43"/>
      <c r="G14" s="43"/>
      <c r="H14" s="43"/>
    </row>
  </sheetData>
  <mergeCells count="2">
    <mergeCell ref="D13:D14"/>
    <mergeCell ref="E13:H14"/>
  </mergeCells>
  <phoneticPr fontId="8" type="noConversion"/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dataValidations count="9">
    <dataValidation allowBlank="1" showInputMessage="1" showErrorMessage="1" prompt="자동으로 결정된 평일입니다." sqref="C2:H2" xr:uid="{00000000-0002-0000-0700-000000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700-000001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700-000002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700-000003000000}"/>
    <dataValidation allowBlank="1" showInputMessage="1" showErrorMessage="1" prompt="이 셀의 연도는 자동으로 업데이트됩니다. 연도를 변경하려면 K2 셀에서 다른 연도를 선택합니다." sqref="C1:D1" xr:uid="{00000000-0002-0000-0700-000004000000}"/>
    <dataValidation allowBlank="1" showInputMessage="1" showErrorMessage="1" prompt="8월 한 달 일정" sqref="A1" xr:uid="{00000000-0002-0000-0700-000005000000}"/>
    <dataValidation allowBlank="1" showInputMessage="1" showErrorMessage="1" prompt="오른쪽 셀에 메모를 입력합니다." sqref="D13:D14" xr:uid="{00000000-0002-0000-0700-000006000000}"/>
    <dataValidation allowBlank="1" showInputMessage="1" showErrorMessage="1" prompt="이 셀에 메모를 입력합니다." sqref="E13:H14" xr:uid="{00000000-0002-0000-0700-000007000000}"/>
    <dataValidation allowBlank="1" showInputMessage="1" showErrorMessage="1" prompt="이 행과 6, 8, 10, 12, 14 행은 위의 셀에 있는 날짜와 관련된 일별 메모를 입력하는 셀입니다." sqref="B4" xr:uid="{00000000-0002-0000-07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2" tint="-0.249977111117893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0" width="12" style="1" customWidth="1"/>
    <col min="11" max="16384" width="8.7265625" style="1"/>
  </cols>
  <sheetData>
    <row r="1" spans="2:8" ht="59.25" customHeight="1">
      <c r="B1" s="2" t="str">
        <f ca="1">"9월 "&amp;달력연도</f>
        <v>9월 2019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요일및주+DATE(달력연도,9,1)-WEEKDAY(DATE(달력연도,9,1),(주시작="Monday")+1)+1</f>
        <v>43709</v>
      </c>
      <c r="C3" s="7">
        <f ca="1"/>
        <v>43710</v>
      </c>
      <c r="D3" s="7">
        <f ca="1"/>
        <v>43711</v>
      </c>
      <c r="E3" s="7">
        <f ca="1"/>
        <v>43712</v>
      </c>
      <c r="F3" s="7">
        <f ca="1"/>
        <v>43713</v>
      </c>
      <c r="G3" s="7">
        <f ca="1"/>
        <v>43714</v>
      </c>
      <c r="H3" s="7">
        <f ca="1"/>
        <v>43715</v>
      </c>
    </row>
    <row r="4" spans="2:8" ht="57.9" customHeight="1"/>
    <row r="5" spans="2:8" ht="19.5" customHeight="1">
      <c r="B5" s="11">
        <f t="array" aca="1" ref="B5:H5" ca="1">요일및주+DATE(달력연도,9,1)-WEEKDAY(DATE(달력연도,9,1),(주시작="Monday")+1)+8</f>
        <v>43716</v>
      </c>
      <c r="C5" s="11">
        <f ca="1"/>
        <v>43717</v>
      </c>
      <c r="D5" s="11">
        <f ca="1"/>
        <v>43718</v>
      </c>
      <c r="E5" s="11">
        <f ca="1"/>
        <v>43719</v>
      </c>
      <c r="F5" s="11">
        <f ca="1"/>
        <v>43720</v>
      </c>
      <c r="G5" s="11">
        <f ca="1"/>
        <v>43721</v>
      </c>
      <c r="H5" s="11">
        <f ca="1"/>
        <v>43722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요일및주+DATE(달력연도,9,1)-WEEKDAY(DATE(달력연도,9,1),(주시작="Monday")+1)+15</f>
        <v>43723</v>
      </c>
      <c r="C7" s="7">
        <f ca="1"/>
        <v>43724</v>
      </c>
      <c r="D7" s="7">
        <f ca="1"/>
        <v>43725</v>
      </c>
      <c r="E7" s="7">
        <f ca="1"/>
        <v>43726</v>
      </c>
      <c r="F7" s="7">
        <f ca="1"/>
        <v>43727</v>
      </c>
      <c r="G7" s="7">
        <f ca="1"/>
        <v>43728</v>
      </c>
      <c r="H7" s="7">
        <f ca="1"/>
        <v>43729</v>
      </c>
    </row>
    <row r="8" spans="2:8" ht="57.9" customHeight="1"/>
    <row r="9" spans="2:8" ht="19.5" customHeight="1">
      <c r="B9" s="11">
        <f t="array" aca="1" ref="B9:H9" ca="1">요일및주+DATE(달력연도,9,1)-WEEKDAY(DATE(달력연도,9,1),(주시작="Monday")+1)+22</f>
        <v>43730</v>
      </c>
      <c r="C9" s="11">
        <f ca="1"/>
        <v>43731</v>
      </c>
      <c r="D9" s="11">
        <f ca="1"/>
        <v>43732</v>
      </c>
      <c r="E9" s="11">
        <f ca="1"/>
        <v>43733</v>
      </c>
      <c r="F9" s="11">
        <f ca="1"/>
        <v>43734</v>
      </c>
      <c r="G9" s="11">
        <f ca="1"/>
        <v>43735</v>
      </c>
      <c r="H9" s="11">
        <f ca="1"/>
        <v>43736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요일및주+DATE(달력연도,9,1)-WEEKDAY(DATE(달력연도,9,1),(주시작="Monday")+1)+29</f>
        <v>43737</v>
      </c>
      <c r="C11" s="7">
        <f ca="1"/>
        <v>43738</v>
      </c>
      <c r="D11" s="7">
        <f ca="1"/>
        <v>43739</v>
      </c>
      <c r="E11" s="7">
        <f ca="1"/>
        <v>43740</v>
      </c>
      <c r="F11" s="7">
        <f ca="1"/>
        <v>43741</v>
      </c>
      <c r="G11" s="7">
        <f ca="1"/>
        <v>43742</v>
      </c>
      <c r="H11" s="7">
        <f ca="1"/>
        <v>43743</v>
      </c>
    </row>
    <row r="12" spans="2:8" ht="57.9" customHeight="1"/>
    <row r="13" spans="2:8" ht="19.5" customHeight="1">
      <c r="B13" s="11">
        <f t="array" aca="1" ref="B13:C13" ca="1">요일및주+DATE(달력연도,9,1)-WEEKDAY(DATE(달력연도,9,1),(주시작="Monday")+1)+36</f>
        <v>43744</v>
      </c>
      <c r="C13" s="11">
        <f ca="1"/>
        <v>43745</v>
      </c>
      <c r="D13" s="42" t="s">
        <v>0</v>
      </c>
      <c r="E13" s="43"/>
      <c r="F13" s="43"/>
      <c r="G13" s="43"/>
      <c r="H13" s="43"/>
    </row>
    <row r="14" spans="2:8" ht="57.9" customHeight="1">
      <c r="B14" s="9"/>
      <c r="C14" s="9"/>
      <c r="D14" s="42"/>
      <c r="E14" s="43"/>
      <c r="F14" s="43"/>
      <c r="G14" s="43"/>
      <c r="H14" s="43"/>
    </row>
  </sheetData>
  <mergeCells count="2">
    <mergeCell ref="D13:D14"/>
    <mergeCell ref="E13:H14"/>
  </mergeCells>
  <phoneticPr fontId="8" type="noConversion"/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dataValidations count="9">
    <dataValidation allowBlank="1" showInputMessage="1" showErrorMessage="1" prompt="자동으로 결정된 평일입니다." sqref="C2:H2" xr:uid="{00000000-0002-0000-0800-000000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800-000001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800-000002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800-000003000000}"/>
    <dataValidation allowBlank="1" showInputMessage="1" showErrorMessage="1" prompt="이 셀의 연도는 자동으로 업데이트됩니다. 연도를 변경하려면 K2 셀에서 다른 연도를 선택합니다." sqref="C1:D1" xr:uid="{00000000-0002-0000-0800-000004000000}"/>
    <dataValidation allowBlank="1" showInputMessage="1" showErrorMessage="1" prompt="9월 한 달 일정" sqref="A1" xr:uid="{00000000-0002-0000-0800-000005000000}"/>
    <dataValidation allowBlank="1" showInputMessage="1" showErrorMessage="1" prompt="오른쪽 셀에 메모를 입력합니다." sqref="D13:D14" xr:uid="{00000000-0002-0000-0800-000006000000}"/>
    <dataValidation allowBlank="1" showInputMessage="1" showErrorMessage="1" prompt="이 셀에 메모를 입력합니다." sqref="E13:H14" xr:uid="{00000000-0002-0000-0800-000007000000}"/>
    <dataValidation allowBlank="1" showInputMessage="1" showErrorMessage="1" prompt="이 행과 6, 8, 10, 12, 14 행은 위의 셀에 있는 날짜와 관련된 일별 메모를 입력하는 셀입니다." sqref="B4" xr:uid="{00000000-0002-0000-08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2" tint="-0.49998474074526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6384" width="8.7265625" style="1"/>
  </cols>
  <sheetData>
    <row r="1" spans="2:8" ht="59.25" customHeight="1">
      <c r="B1" s="2" t="str">
        <f ca="1">"10월 "&amp;달력연도</f>
        <v>10월 2019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요일및주+DATE(달력연도,10,1)-WEEKDAY(DATE(달력연도,10,1),(주시작="Monday")+1)+1</f>
        <v>43737</v>
      </c>
      <c r="C3" s="7">
        <f ca="1"/>
        <v>43738</v>
      </c>
      <c r="D3" s="7">
        <f ca="1"/>
        <v>43739</v>
      </c>
      <c r="E3" s="7">
        <f ca="1"/>
        <v>43740</v>
      </c>
      <c r="F3" s="7">
        <f ca="1"/>
        <v>43741</v>
      </c>
      <c r="G3" s="7">
        <f ca="1"/>
        <v>43742</v>
      </c>
      <c r="H3" s="7">
        <f ca="1"/>
        <v>43743</v>
      </c>
    </row>
    <row r="4" spans="2:8" ht="57.9" customHeight="1"/>
    <row r="5" spans="2:8" ht="19.5" customHeight="1">
      <c r="B5" s="11">
        <f t="array" aca="1" ref="B5:H5" ca="1">요일및주+DATE(달력연도,10,1)-WEEKDAY(DATE(달력연도,10,1),(주시작="Monday")+1)+8</f>
        <v>43744</v>
      </c>
      <c r="C5" s="11">
        <f ca="1"/>
        <v>43745</v>
      </c>
      <c r="D5" s="11">
        <f ca="1"/>
        <v>43746</v>
      </c>
      <c r="E5" s="11">
        <f ca="1"/>
        <v>43747</v>
      </c>
      <c r="F5" s="11">
        <f ca="1"/>
        <v>43748</v>
      </c>
      <c r="G5" s="11">
        <f ca="1"/>
        <v>43749</v>
      </c>
      <c r="H5" s="11">
        <f ca="1"/>
        <v>43750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요일및주+DATE(달력연도,10,1)-WEEKDAY(DATE(달력연도,10,1),(주시작="Monday")+1)+15</f>
        <v>43751</v>
      </c>
      <c r="C7" s="7">
        <f ca="1"/>
        <v>43752</v>
      </c>
      <c r="D7" s="7">
        <f ca="1"/>
        <v>43753</v>
      </c>
      <c r="E7" s="7">
        <f ca="1"/>
        <v>43754</v>
      </c>
      <c r="F7" s="7">
        <f ca="1"/>
        <v>43755</v>
      </c>
      <c r="G7" s="7">
        <f ca="1"/>
        <v>43756</v>
      </c>
      <c r="H7" s="7">
        <f ca="1"/>
        <v>43757</v>
      </c>
    </row>
    <row r="8" spans="2:8" ht="57.9" customHeight="1"/>
    <row r="9" spans="2:8" ht="19.5" customHeight="1">
      <c r="B9" s="11">
        <f t="array" aca="1" ref="B9:H9" ca="1">요일및주+DATE(달력연도,10,1)-WEEKDAY(DATE(달력연도,10,1),(주시작="Monday")+1)+22</f>
        <v>43758</v>
      </c>
      <c r="C9" s="11">
        <f ca="1"/>
        <v>43759</v>
      </c>
      <c r="D9" s="11">
        <f ca="1"/>
        <v>43760</v>
      </c>
      <c r="E9" s="11">
        <f ca="1"/>
        <v>43761</v>
      </c>
      <c r="F9" s="11">
        <f ca="1"/>
        <v>43762</v>
      </c>
      <c r="G9" s="11">
        <f ca="1"/>
        <v>43763</v>
      </c>
      <c r="H9" s="11">
        <f ca="1"/>
        <v>43764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요일및주+DATE(달력연도,10,1)-WEEKDAY(DATE(달력연도,10,1),(주시작="Monday")+1)+29</f>
        <v>43765</v>
      </c>
      <c r="C11" s="7">
        <f ca="1"/>
        <v>43766</v>
      </c>
      <c r="D11" s="7">
        <f ca="1"/>
        <v>43767</v>
      </c>
      <c r="E11" s="7">
        <f ca="1"/>
        <v>43768</v>
      </c>
      <c r="F11" s="7">
        <f ca="1"/>
        <v>43769</v>
      </c>
      <c r="G11" s="7">
        <f ca="1"/>
        <v>43770</v>
      </c>
      <c r="H11" s="7">
        <f ca="1"/>
        <v>43771</v>
      </c>
    </row>
    <row r="12" spans="2:8" ht="57.9" customHeight="1"/>
    <row r="13" spans="2:8" ht="19.5" customHeight="1">
      <c r="B13" s="11">
        <f t="array" aca="1" ref="B13:C13" ca="1">요일및주+DATE(달력연도,10,1)-WEEKDAY(DATE(달력연도,10,1),(주시작="Monday")+1)+36</f>
        <v>43772</v>
      </c>
      <c r="C13" s="11">
        <f ca="1"/>
        <v>43773</v>
      </c>
      <c r="D13" s="42" t="s">
        <v>0</v>
      </c>
      <c r="E13" s="43"/>
      <c r="F13" s="43"/>
      <c r="G13" s="43"/>
      <c r="H13" s="43"/>
    </row>
    <row r="14" spans="2:8" ht="57.9" customHeight="1">
      <c r="B14" s="9"/>
      <c r="C14" s="9"/>
      <c r="D14" s="42"/>
      <c r="E14" s="43"/>
      <c r="F14" s="43"/>
      <c r="G14" s="43"/>
      <c r="H14" s="43"/>
    </row>
  </sheetData>
  <mergeCells count="2">
    <mergeCell ref="D13:D14"/>
    <mergeCell ref="E13:H14"/>
  </mergeCells>
  <phoneticPr fontId="8" type="noConversion"/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dataValidations count="9">
    <dataValidation allowBlank="1" showInputMessage="1" showErrorMessage="1" prompt="자동으로 결정된 평일입니다." sqref="C2:H2" xr:uid="{00000000-0002-0000-0900-000000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900-000001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900-000002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900-000003000000}"/>
    <dataValidation allowBlank="1" showInputMessage="1" showErrorMessage="1" prompt="이 셀의 연도는 자동으로 업데이트됩니다. 연도를 변경하려면 K2 셀에서 다른 연도를 선택합니다." sqref="C1:D1" xr:uid="{00000000-0002-0000-0900-000004000000}"/>
    <dataValidation allowBlank="1" showInputMessage="1" showErrorMessage="1" prompt="10월 한 달 일정" sqref="A1" xr:uid="{00000000-0002-0000-0900-000005000000}"/>
    <dataValidation allowBlank="1" showInputMessage="1" showErrorMessage="1" prompt="오른쪽 셀에 메모를 입력합니다." sqref="D13:D14" xr:uid="{00000000-0002-0000-0900-000006000000}"/>
    <dataValidation allowBlank="1" showInputMessage="1" showErrorMessage="1" prompt="이 셀에 메모를 입력합니다." sqref="E13:H14" xr:uid="{00000000-0002-0000-0900-000007000000}"/>
    <dataValidation allowBlank="1" showInputMessage="1" showErrorMessage="1" prompt="이 행과 6, 8, 10, 12, 14 행은 위의 셀에 있는 날짜와 관련된 일별 메모를 입력하는 셀입니다." sqref="B4" xr:uid="{00000000-0002-0000-09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2" tint="-0.89999084444715716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6384" width="8.7265625" style="1"/>
  </cols>
  <sheetData>
    <row r="1" spans="2:8" ht="59.25" customHeight="1">
      <c r="B1" s="2" t="str">
        <f ca="1">"11월 "&amp;달력연도</f>
        <v>11월 2019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요일및주+DATE(달력연도,11,1)-WEEKDAY(DATE(달력연도,11,1),(주시작="Monday")+1)+1</f>
        <v>43765</v>
      </c>
      <c r="C3" s="7">
        <f ca="1"/>
        <v>43766</v>
      </c>
      <c r="D3" s="7">
        <f ca="1"/>
        <v>43767</v>
      </c>
      <c r="E3" s="7">
        <f ca="1"/>
        <v>43768</v>
      </c>
      <c r="F3" s="7">
        <f ca="1"/>
        <v>43769</v>
      </c>
      <c r="G3" s="7">
        <f ca="1"/>
        <v>43770</v>
      </c>
      <c r="H3" s="7">
        <f ca="1"/>
        <v>43771</v>
      </c>
    </row>
    <row r="4" spans="2:8" ht="57.9" customHeight="1"/>
    <row r="5" spans="2:8" ht="19.5" customHeight="1">
      <c r="B5" s="11">
        <f t="array" aca="1" ref="B5:H5" ca="1">요일및주+DATE(달력연도,11,1)-WEEKDAY(DATE(달력연도,11,1),(주시작="Monday")+1)+8</f>
        <v>43772</v>
      </c>
      <c r="C5" s="11">
        <f ca="1"/>
        <v>43773</v>
      </c>
      <c r="D5" s="11">
        <f ca="1"/>
        <v>43774</v>
      </c>
      <c r="E5" s="11">
        <f ca="1"/>
        <v>43775</v>
      </c>
      <c r="F5" s="11">
        <f ca="1"/>
        <v>43776</v>
      </c>
      <c r="G5" s="11">
        <f ca="1"/>
        <v>43777</v>
      </c>
      <c r="H5" s="11">
        <f ca="1"/>
        <v>43778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요일및주+DATE(달력연도,11,1)-WEEKDAY(DATE(달력연도,11,1),(주시작="Monday")+1)+15</f>
        <v>43779</v>
      </c>
      <c r="C7" s="7">
        <f ca="1"/>
        <v>43780</v>
      </c>
      <c r="D7" s="7">
        <f ca="1"/>
        <v>43781</v>
      </c>
      <c r="E7" s="7">
        <f ca="1"/>
        <v>43782</v>
      </c>
      <c r="F7" s="7">
        <f ca="1"/>
        <v>43783</v>
      </c>
      <c r="G7" s="7">
        <f ca="1"/>
        <v>43784</v>
      </c>
      <c r="H7" s="7">
        <f ca="1"/>
        <v>43785</v>
      </c>
    </row>
    <row r="8" spans="2:8" ht="57.9" customHeight="1"/>
    <row r="9" spans="2:8" ht="19.5" customHeight="1">
      <c r="B9" s="11">
        <f t="array" aca="1" ref="B9:H9" ca="1">요일및주+DATE(달력연도,11,1)-WEEKDAY(DATE(달력연도,11,1),(주시작="Monday")+1)+22</f>
        <v>43786</v>
      </c>
      <c r="C9" s="11">
        <f ca="1"/>
        <v>43787</v>
      </c>
      <c r="D9" s="11">
        <f ca="1"/>
        <v>43788</v>
      </c>
      <c r="E9" s="11">
        <f ca="1"/>
        <v>43789</v>
      </c>
      <c r="F9" s="11">
        <f ca="1"/>
        <v>43790</v>
      </c>
      <c r="G9" s="11">
        <f ca="1"/>
        <v>43791</v>
      </c>
      <c r="H9" s="11">
        <f ca="1"/>
        <v>43792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요일및주+DATE(달력연도,11,1)-WEEKDAY(DATE(달력연도,11,1),(주시작="Monday")+1)+29</f>
        <v>43793</v>
      </c>
      <c r="C11" s="7">
        <f ca="1"/>
        <v>43794</v>
      </c>
      <c r="D11" s="7">
        <f ca="1"/>
        <v>43795</v>
      </c>
      <c r="E11" s="7">
        <f ca="1"/>
        <v>43796</v>
      </c>
      <c r="F11" s="7">
        <f ca="1"/>
        <v>43797</v>
      </c>
      <c r="G11" s="7">
        <f ca="1"/>
        <v>43798</v>
      </c>
      <c r="H11" s="7">
        <f ca="1"/>
        <v>43799</v>
      </c>
    </row>
    <row r="12" spans="2:8" ht="57.9" customHeight="1"/>
    <row r="13" spans="2:8" ht="19.5" customHeight="1">
      <c r="B13" s="11">
        <f t="array" aca="1" ref="B13:C13" ca="1">요일및주+DATE(달력연도,11,1)-WEEKDAY(DATE(달력연도,11,1),(주시작="Monday")+1)+36</f>
        <v>43800</v>
      </c>
      <c r="C13" s="11">
        <f ca="1"/>
        <v>43801</v>
      </c>
      <c r="D13" s="42" t="s">
        <v>0</v>
      </c>
      <c r="E13" s="43"/>
      <c r="F13" s="43"/>
      <c r="G13" s="43"/>
      <c r="H13" s="43"/>
    </row>
    <row r="14" spans="2:8" ht="57.9" customHeight="1">
      <c r="B14" s="9"/>
      <c r="C14" s="9"/>
      <c r="D14" s="42"/>
      <c r="E14" s="43"/>
      <c r="F14" s="43"/>
      <c r="G14" s="43"/>
      <c r="H14" s="43"/>
    </row>
  </sheetData>
  <mergeCells count="2">
    <mergeCell ref="D13:D14"/>
    <mergeCell ref="E13:H14"/>
  </mergeCells>
  <phoneticPr fontId="8" type="noConversion"/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dataValidations count="9">
    <dataValidation allowBlank="1" showInputMessage="1" showErrorMessage="1" prompt="자동으로 결정된 평일입니다." sqref="C2:H2" xr:uid="{00000000-0002-0000-0A00-000000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A00-000001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A00-000002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A00-000003000000}"/>
    <dataValidation allowBlank="1" showInputMessage="1" showErrorMessage="1" prompt="이 셀의 연도는 자동으로 업데이트됩니다. 연도를 변경하려면 K2 셀에서 다른 연도를 선택합니다." sqref="C1:D1" xr:uid="{00000000-0002-0000-0A00-000004000000}"/>
    <dataValidation allowBlank="1" showInputMessage="1" showErrorMessage="1" prompt="11월 한 달 일정" sqref="A1" xr:uid="{00000000-0002-0000-0A00-000005000000}"/>
    <dataValidation allowBlank="1" showInputMessage="1" showErrorMessage="1" prompt="오른쪽 셀에 메모를 입력합니다." sqref="D13:D14" xr:uid="{00000000-0002-0000-0A00-000006000000}"/>
    <dataValidation allowBlank="1" showInputMessage="1" showErrorMessage="1" prompt="이 셀에 메모를 입력합니다." sqref="E13:H14" xr:uid="{00000000-0002-0000-0A00-000007000000}"/>
    <dataValidation allowBlank="1" showInputMessage="1" showErrorMessage="1" prompt="이 행과 6, 8, 10, 12, 14 행은 위의 셀에 있는 날짜와 관련된 일별 메모를 입력하는 셀입니다." sqref="B4" xr:uid="{00000000-0002-0000-0A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1" tint="4.9989318521683403E-2"/>
    <pageSetUpPr fitToPage="1"/>
  </sheetPr>
  <dimension ref="B1:H14"/>
  <sheetViews>
    <sheetView showGridLines="0" workbookViewId="0"/>
  </sheetViews>
  <sheetFormatPr defaultColWidth="8.7265625" defaultRowHeight="14.4"/>
  <cols>
    <col min="1" max="1" width="2.6328125" style="1" customWidth="1"/>
    <col min="2" max="2" width="18.26953125" style="1" customWidth="1"/>
    <col min="3" max="8" width="17.6328125" style="1" customWidth="1"/>
    <col min="9" max="9" width="2.6328125" style="1" customWidth="1"/>
    <col min="10" max="16384" width="8.7265625" style="1"/>
  </cols>
  <sheetData>
    <row r="1" spans="2:8" ht="59.25" customHeight="1">
      <c r="B1" s="2" t="str">
        <f ca="1">"12월 "&amp;달력연도</f>
        <v>12월 2019</v>
      </c>
      <c r="C1" s="2"/>
      <c r="D1" s="2"/>
      <c r="E1" s="3"/>
      <c r="F1" s="3"/>
      <c r="G1" s="3"/>
      <c r="H1" s="10"/>
    </row>
    <row r="2" spans="2:8" ht="21.75" customHeight="1" thickBot="1">
      <c r="B2" s="5" t="str">
        <f>IF(주시작="일요일", "일요일","월요일")</f>
        <v>일요일</v>
      </c>
      <c r="C2" s="5" t="str">
        <f t="shared" ref="C2:H2" ca="1" si="0">UPPER(TEXT(C3,"aaaa"))</f>
        <v>월요일</v>
      </c>
      <c r="D2" s="5" t="str">
        <f t="shared" ca="1" si="0"/>
        <v>화요일</v>
      </c>
      <c r="E2" s="5" t="str">
        <f t="shared" ca="1" si="0"/>
        <v>수요일</v>
      </c>
      <c r="F2" s="5" t="str">
        <f t="shared" ca="1" si="0"/>
        <v>목요일</v>
      </c>
      <c r="G2" s="5" t="str">
        <f t="shared" ca="1" si="0"/>
        <v>금요일</v>
      </c>
      <c r="H2" s="5" t="str">
        <f t="shared" ca="1" si="0"/>
        <v>토요일</v>
      </c>
    </row>
    <row r="3" spans="2:8" ht="19.5" customHeight="1">
      <c r="B3" s="7">
        <f t="array" aca="1" ref="B3:H3" ca="1">요일및주+DATE(달력연도,12,1)-WEEKDAY(DATE(달력연도,12,1),(주시작="Monday")+1)+1</f>
        <v>43800</v>
      </c>
      <c r="C3" s="7">
        <f ca="1"/>
        <v>43801</v>
      </c>
      <c r="D3" s="7">
        <f ca="1"/>
        <v>43802</v>
      </c>
      <c r="E3" s="7">
        <f ca="1"/>
        <v>43803</v>
      </c>
      <c r="F3" s="7">
        <f ca="1"/>
        <v>43804</v>
      </c>
      <c r="G3" s="7">
        <f ca="1"/>
        <v>43805</v>
      </c>
      <c r="H3" s="7">
        <f ca="1"/>
        <v>43806</v>
      </c>
    </row>
    <row r="4" spans="2:8" ht="57.9" customHeight="1"/>
    <row r="5" spans="2:8" ht="19.5" customHeight="1">
      <c r="B5" s="11">
        <f t="array" aca="1" ref="B5:H5" ca="1">요일및주+DATE(달력연도,12,1)-WEEKDAY(DATE(달력연도,12,1),(주시작="Monday")+1)+8</f>
        <v>43807</v>
      </c>
      <c r="C5" s="11">
        <f ca="1"/>
        <v>43808</v>
      </c>
      <c r="D5" s="11">
        <f ca="1"/>
        <v>43809</v>
      </c>
      <c r="E5" s="11">
        <f ca="1"/>
        <v>43810</v>
      </c>
      <c r="F5" s="11">
        <f ca="1"/>
        <v>43811</v>
      </c>
      <c r="G5" s="11">
        <f ca="1"/>
        <v>43812</v>
      </c>
      <c r="H5" s="11">
        <f ca="1"/>
        <v>43813</v>
      </c>
    </row>
    <row r="6" spans="2:8" ht="57.9" customHeight="1">
      <c r="B6" s="9"/>
      <c r="C6" s="9"/>
      <c r="D6" s="9"/>
      <c r="E6" s="9"/>
      <c r="F6" s="9"/>
      <c r="G6" s="9"/>
      <c r="H6" s="9"/>
    </row>
    <row r="7" spans="2:8" ht="19.5" customHeight="1">
      <c r="B7" s="7">
        <f t="array" aca="1" ref="B7:H7" ca="1">요일및주+DATE(달력연도,12,1)-WEEKDAY(DATE(달력연도,12,1),(주시작="Monday")+1)+15</f>
        <v>43814</v>
      </c>
      <c r="C7" s="7">
        <f ca="1"/>
        <v>43815</v>
      </c>
      <c r="D7" s="7">
        <f ca="1"/>
        <v>43816</v>
      </c>
      <c r="E7" s="7">
        <f ca="1"/>
        <v>43817</v>
      </c>
      <c r="F7" s="7">
        <f ca="1"/>
        <v>43818</v>
      </c>
      <c r="G7" s="7">
        <f ca="1"/>
        <v>43819</v>
      </c>
      <c r="H7" s="7">
        <f ca="1"/>
        <v>43820</v>
      </c>
    </row>
    <row r="8" spans="2:8" ht="57.9" customHeight="1"/>
    <row r="9" spans="2:8" ht="19.5" customHeight="1">
      <c r="B9" s="11">
        <f t="array" aca="1" ref="B9:H9" ca="1">요일및주+DATE(달력연도,12,1)-WEEKDAY(DATE(달력연도,12,1),(주시작="Monday")+1)+22</f>
        <v>43821</v>
      </c>
      <c r="C9" s="11">
        <f ca="1"/>
        <v>43822</v>
      </c>
      <c r="D9" s="11">
        <f ca="1"/>
        <v>43823</v>
      </c>
      <c r="E9" s="11">
        <f ca="1"/>
        <v>43824</v>
      </c>
      <c r="F9" s="11">
        <f ca="1"/>
        <v>43825</v>
      </c>
      <c r="G9" s="11">
        <f ca="1"/>
        <v>43826</v>
      </c>
      <c r="H9" s="11">
        <f ca="1"/>
        <v>43827</v>
      </c>
    </row>
    <row r="10" spans="2:8" ht="57.9" customHeight="1">
      <c r="B10" s="9"/>
      <c r="C10" s="9"/>
      <c r="D10" s="9"/>
      <c r="E10" s="9"/>
      <c r="F10" s="9"/>
      <c r="G10" s="9"/>
      <c r="H10" s="9"/>
    </row>
    <row r="11" spans="2:8" ht="19.5" customHeight="1">
      <c r="B11" s="7">
        <f t="array" aca="1" ref="B11:H11" ca="1">요일및주+DATE(달력연도,12,1)-WEEKDAY(DATE(달력연도,12,1),(주시작="Monday")+1)+29</f>
        <v>43828</v>
      </c>
      <c r="C11" s="7">
        <f ca="1"/>
        <v>43829</v>
      </c>
      <c r="D11" s="7">
        <f ca="1"/>
        <v>43830</v>
      </c>
      <c r="E11" s="7">
        <f ca="1"/>
        <v>43831</v>
      </c>
      <c r="F11" s="7">
        <f ca="1"/>
        <v>43832</v>
      </c>
      <c r="G11" s="7">
        <f ca="1"/>
        <v>43833</v>
      </c>
      <c r="H11" s="7">
        <f ca="1"/>
        <v>43834</v>
      </c>
    </row>
    <row r="12" spans="2:8" ht="57.9" customHeight="1"/>
    <row r="13" spans="2:8" ht="19.5" customHeight="1">
      <c r="B13" s="11">
        <f t="array" aca="1" ref="B13:C13" ca="1">요일및주+DATE(달력연도,12,1)-WEEKDAY(DATE(달력연도,12,1),(주시작="Monday")+1)+36</f>
        <v>43835</v>
      </c>
      <c r="C13" s="11">
        <f ca="1"/>
        <v>43836</v>
      </c>
      <c r="D13" s="42" t="s">
        <v>0</v>
      </c>
      <c r="E13" s="43"/>
      <c r="F13" s="43"/>
      <c r="G13" s="43"/>
      <c r="H13" s="43"/>
    </row>
    <row r="14" spans="2:8" ht="57.9" customHeight="1">
      <c r="B14" s="9"/>
      <c r="C14" s="9"/>
      <c r="D14" s="42"/>
      <c r="E14" s="43"/>
      <c r="F14" s="43"/>
      <c r="G14" s="43"/>
      <c r="H14" s="43"/>
    </row>
  </sheetData>
  <mergeCells count="2">
    <mergeCell ref="D13:D14"/>
    <mergeCell ref="E13:H14"/>
  </mergeCells>
  <phoneticPr fontId="8" type="noConversion"/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dataValidations count="9">
    <dataValidation allowBlank="1" showInputMessage="1" showErrorMessage="1" prompt="자동으로 결정된 평일입니다." sqref="C2:H2" xr:uid="{00000000-0002-0000-0B00-000000000000}"/>
    <dataValidation allowBlank="1" showInputMessage="1" showErrorMessage="1" prompt="이 셀의 연도는 1월 워크시트에 입력한 연도에 따라 자동으로 업데이트됩니다. 아래 달력에는 이전 달과 다음 달의 날짜가 연한 글꼴 음영으로 표시됩니다." sqref="B1" xr:uid="{00000000-0002-0000-0B00-000001000000}"/>
    <dataValidation allowBlank="1" showInputMessage="1" showErrorMessage="1" prompt="이 행과 5, 7, 9, 11, 13행에는 해당 주의 날짜가 표시됩니다. 이 셀에 숫자 1이 없는 경우에는 이전 달의 날짜가 표시됩니다. E13 셀에 메모를 입력합니다." sqref="B3" xr:uid="{00000000-0002-0000-0B00-000002000000}"/>
    <dataValidation allowBlank="1" showInputMessage="1" showErrorMessage="1" prompt="이 행에는 달력의 요일 이름이 표시됩니다. 이 셀에는 주의 시작 요일이 표시됩니다. 시작 요일을 변경하려면 1월 워크시트 K3 셀에 새 요일을 입력하세요." sqref="B2" xr:uid="{00000000-0002-0000-0B00-000003000000}"/>
    <dataValidation allowBlank="1" showInputMessage="1" showErrorMessage="1" prompt="이 셀의 연도는 자동으로 업데이트됩니다. 연도를 변경하려면 K2 셀에서 다른 연도를 선택합니다." sqref="C1:D1" xr:uid="{00000000-0002-0000-0B00-000004000000}"/>
    <dataValidation allowBlank="1" showInputMessage="1" showErrorMessage="1" prompt="12월 한 달 일정" sqref="A1" xr:uid="{00000000-0002-0000-0B00-000005000000}"/>
    <dataValidation allowBlank="1" showInputMessage="1" showErrorMessage="1" prompt="오른쪽 셀에 메모를 입력합니다." sqref="D13:D14" xr:uid="{00000000-0002-0000-0B00-000006000000}"/>
    <dataValidation allowBlank="1" showInputMessage="1" showErrorMessage="1" prompt="이 셀에 메모를 입력합니다." sqref="E13:H14" xr:uid="{00000000-0002-0000-0B00-000007000000}"/>
    <dataValidation allowBlank="1" showInputMessage="1" showErrorMessage="1" prompt="이 행과 6, 8, 10, 12, 14 행은 위의 셀에 있는 날짜와 관련된 일별 메모를 입력하는 셀입니다." sqref="B4" xr:uid="{00000000-0002-0000-0B00-000008000000}"/>
  </dataValidations>
  <printOptions horizontalCentered="1" verticalCentered="1"/>
  <pageMargins left="0.7" right="0.7" top="0.75" bottom="0.75" header="0.3" footer="0.3"/>
  <pageSetup paperSize="9" scale="86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27</vt:i4>
      </vt:variant>
    </vt:vector>
  </HeadingPairs>
  <TitlesOfParts>
    <vt:vector size="39" baseType="lpstr">
      <vt:lpstr>1월</vt:lpstr>
      <vt:lpstr>2월</vt:lpstr>
      <vt:lpstr>3월</vt:lpstr>
      <vt:lpstr>4월</vt:lpstr>
      <vt:lpstr>5월</vt:lpstr>
      <vt:lpstr>6월</vt:lpstr>
      <vt:lpstr>7월</vt:lpstr>
      <vt:lpstr>8월</vt:lpstr>
      <vt:lpstr>9월</vt:lpstr>
      <vt:lpstr>10월</vt:lpstr>
      <vt:lpstr>11월</vt:lpstr>
      <vt:lpstr>12월</vt:lpstr>
      <vt:lpstr>'1월'!Print_Area</vt:lpstr>
      <vt:lpstr>달력연도</vt:lpstr>
      <vt:lpstr>열제목영역1..H12.1</vt:lpstr>
      <vt:lpstr>열제목영역1..H12.10</vt:lpstr>
      <vt:lpstr>열제목영역1..H12.11</vt:lpstr>
      <vt:lpstr>열제목영역1..H12.12</vt:lpstr>
      <vt:lpstr>열제목영역1..H12.2</vt:lpstr>
      <vt:lpstr>열제목영역1..H12.3</vt:lpstr>
      <vt:lpstr>열제목영역1..H12.4</vt:lpstr>
      <vt:lpstr>열제목영역1..H12.5</vt:lpstr>
      <vt:lpstr>열제목영역1..H12.6</vt:lpstr>
      <vt:lpstr>열제목영역1..H12.7</vt:lpstr>
      <vt:lpstr>열제목영역1..H12.8</vt:lpstr>
      <vt:lpstr>열제목영역1..H12.9</vt:lpstr>
      <vt:lpstr>열제목영역2..C14.1</vt:lpstr>
      <vt:lpstr>열제목영역2..C14.10</vt:lpstr>
      <vt:lpstr>열제목영역2..C14.11</vt:lpstr>
      <vt:lpstr>열제목영역2..C14.12</vt:lpstr>
      <vt:lpstr>열제목영역2..C14.2</vt:lpstr>
      <vt:lpstr>열제목영역2..C14.3</vt:lpstr>
      <vt:lpstr>열제목영역2..C14.4</vt:lpstr>
      <vt:lpstr>열제목영역2..C14.5</vt:lpstr>
      <vt:lpstr>열제목영역2..C14.6</vt:lpstr>
      <vt:lpstr>열제목영역2..C14.7</vt:lpstr>
      <vt:lpstr>열제목영역2..C14.8</vt:lpstr>
      <vt:lpstr>열제목영역2..C14.9</vt:lpstr>
      <vt:lpstr>주시작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2016-12-02T06:02:37Z</dcterms:created>
  <dcterms:modified xsi:type="dcterms:W3CDTF">2019-04-04T14:08:01Z</dcterms:modified>
</cp:coreProperties>
</file>