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mbC_v3\binaryfiles\excel\"/>
    </mc:Choice>
  </mc:AlternateContent>
  <xr:revisionPtr revIDLastSave="0" documentId="13_ncr:1_{28FC8193-D26E-44BE-9C7C-DC837667A71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" sheetId="1" r:id="rId1"/>
    <sheet name="B" sheetId="2" r:id="rId2"/>
  </sheets>
  <definedNames>
    <definedName name="_xlnm._FilterDatabase" localSheetId="1" hidden="1">B!$A$2:$J$18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 a="1"/>
  <c r="C17" i="2" a="1"/>
  <c r="C16" i="2" a="1"/>
  <c r="C15" i="2" a="1"/>
  <c r="C14" i="2" a="1"/>
  <c r="C11" i="2" a="1"/>
  <c r="C12" i="2" a="1"/>
  <c r="C13" i="2" a="1"/>
  <c r="C3" i="2" a="1"/>
  <c r="C9" i="2" a="1"/>
  <c r="C5" i="2" a="1"/>
  <c r="C7" i="2" a="1"/>
  <c r="C4" i="2" a="1"/>
  <c r="C8" i="2" a="1"/>
  <c r="C6" i="2" a="1"/>
  <c r="C10" i="2" a="1"/>
  <c r="C18" i="2" l="1"/>
  <c r="C17" i="2"/>
  <c r="C16" i="2"/>
  <c r="C15" i="2"/>
  <c r="C14" i="2"/>
  <c r="C13" i="2"/>
  <c r="C12" i="2"/>
  <c r="C11" i="2"/>
  <c r="C6" i="2"/>
  <c r="C8" i="2"/>
  <c r="C4" i="2"/>
  <c r="C7" i="2"/>
  <c r="C5" i="2"/>
  <c r="C9" i="2"/>
  <c r="C3" i="2"/>
  <c r="C10" i="2"/>
  <c r="J2" i="2" l="1"/>
  <c r="O4" i="2" a="1"/>
  <c r="M4" i="2" a="1"/>
  <c r="O3" i="2" a="1"/>
  <c r="N3" i="2" a="1"/>
  <c r="M3" i="2" a="1"/>
  <c r="N4" i="2" a="1"/>
  <c r="C2" i="2" a="1"/>
  <c r="N4" i="2" l="1"/>
  <c r="M3" i="2"/>
  <c r="N3" i="2"/>
  <c r="O3" i="2"/>
  <c r="M4" i="2"/>
  <c r="O4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<sst xmlns="http://schemas.openxmlformats.org/spreadsheetml/2006/main" count="178" uniqueCount="71">
  <si>
    <t>県名＋市町村区</t>
    <rPh sb="0" eb="2">
      <t>ケンメイ</t>
    </rPh>
    <rPh sb="3" eb="7">
      <t>シチョウソンク</t>
    </rPh>
    <phoneticPr fontId="1"/>
  </si>
  <si>
    <t>東京都葛飾区</t>
    <rPh sb="0" eb="3">
      <t>トウキョウト</t>
    </rPh>
    <rPh sb="3" eb="6">
      <t>カツシカク</t>
    </rPh>
    <phoneticPr fontId="1"/>
  </si>
  <si>
    <t>物産</t>
    <rPh sb="0" eb="2">
      <t>ブッサン</t>
    </rPh>
    <phoneticPr fontId="1"/>
  </si>
  <si>
    <t>居所</t>
    <rPh sb="0" eb="2">
      <t>イドコロ</t>
    </rPh>
    <phoneticPr fontId="1"/>
  </si>
  <si>
    <t>工程</t>
    <rPh sb="0" eb="2">
      <t>コウテイ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</si>
  <si>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</si>
  <si>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</si>
  <si>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</si>
  <si>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</si>
  <si>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</si>
  <si>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</si>
  <si>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2025/1/6</t>
    <phoneticPr fontId="1"/>
  </si>
  <si>
    <t>2025/2/6</t>
    <phoneticPr fontId="1"/>
  </si>
  <si>
    <t>居所含む</t>
    <rPh sb="0" eb="2">
      <t>イドコロ</t>
    </rPh>
    <rPh sb="2" eb="3">
      <t>フク</t>
    </rPh>
    <phoneticPr fontId="1"/>
  </si>
  <si>
    <t>物産(居所を含む)</t>
    <rPh sb="0" eb="2">
      <t>ブッサン</t>
    </rPh>
    <rPh sb="3" eb="5">
      <t>イドコロ</t>
    </rPh>
    <rPh sb="6" eb="7">
      <t>フク</t>
    </rPh>
    <phoneticPr fontId="1"/>
  </si>
  <si>
    <t>工程・物産・居所</t>
    <rPh sb="0" eb="2">
      <t>コウテイ</t>
    </rPh>
    <rPh sb="3" eb="5">
      <t>ブッサン</t>
    </rPh>
    <rPh sb="6" eb="8">
      <t>イドコロ</t>
    </rPh>
    <phoneticPr fontId="1"/>
  </si>
  <si>
    <t>工程・物産</t>
    <rPh sb="0" eb="2">
      <t>コウテイ</t>
    </rPh>
    <rPh sb="3" eb="5">
      <t>ブッサン</t>
    </rPh>
    <phoneticPr fontId="1"/>
  </si>
  <si>
    <t>物産</t>
    <phoneticPr fontId="1"/>
  </si>
  <si>
    <t>2025/1/7</t>
  </si>
  <si>
    <t>2025/1/8</t>
  </si>
  <si>
    <t>2025/2/7</t>
  </si>
  <si>
    <t>2025/1/13</t>
    <phoneticPr fontId="1"/>
  </si>
  <si>
    <t>項目(工程)の場合</t>
    <rPh sb="3" eb="5">
      <t>コウテイ</t>
    </rPh>
    <rPh sb="7" eb="9">
      <t>バアイ</t>
    </rPh>
    <phoneticPr fontId="1"/>
  </si>
  <si>
    <t>項目あり</t>
    <rPh sb="0" eb="2">
      <t>コウモク</t>
    </rPh>
    <phoneticPr fontId="1"/>
  </si>
  <si>
    <t>項目(猫)の場合</t>
    <rPh sb="3" eb="4">
      <t>ネコ</t>
    </rPh>
    <rPh sb="6" eb="8">
      <t>バアイ</t>
    </rPh>
    <phoneticPr fontId="1"/>
  </si>
  <si>
    <t>項目なし/(工程)日付が今日より後</t>
    <rPh sb="0" eb="2">
      <t>コウモク</t>
    </rPh>
    <rPh sb="6" eb="8">
      <t>コウテイ</t>
    </rPh>
    <rPh sb="9" eb="11">
      <t>ヒヅケ</t>
    </rPh>
    <rPh sb="12" eb="14">
      <t>キョウ</t>
    </rPh>
    <rPh sb="16" eb="17">
      <t>アト</t>
    </rPh>
    <phoneticPr fontId="1"/>
  </si>
  <si>
    <t>項目なし/(工程)日付が今日+100日より後</t>
    <rPh sb="0" eb="2">
      <t>コウモク</t>
    </rPh>
    <rPh sb="6" eb="8">
      <t>コウテイ</t>
    </rPh>
    <rPh sb="9" eb="11">
      <t>ヒヅケ</t>
    </rPh>
    <rPh sb="12" eb="14">
      <t>キョウ</t>
    </rPh>
    <rPh sb="18" eb="19">
      <t>ニチ</t>
    </rPh>
    <rPh sb="21" eb="22">
      <t>アト</t>
    </rPh>
    <phoneticPr fontId="1"/>
  </si>
  <si>
    <t>文字列</t>
    <rPh sb="0" eb="3">
      <t>モジレツ</t>
    </rPh>
    <phoneticPr fontId="1"/>
  </si>
  <si>
    <t>工程・物産(居所を含む)</t>
    <rPh sb="0" eb="2">
      <t>コウテイ</t>
    </rPh>
    <phoneticPr fontId="1"/>
  </si>
  <si>
    <t>↑二行の一行</t>
    <rPh sb="1" eb="3">
      <t>ニギョウ</t>
    </rPh>
    <rPh sb="4" eb="6">
      <t>イチギョウ</t>
    </rPh>
    <phoneticPr fontId="1"/>
  </si>
  <si>
    <t>東京都足立区</t>
    <rPh sb="0" eb="3">
      <t>トウキョウト</t>
    </rPh>
    <rPh sb="3" eb="6">
      <t>アダチク</t>
    </rPh>
    <phoneticPr fontId="1"/>
  </si>
  <si>
    <t>項目</t>
    <rPh sb="0" eb="2">
      <t>コウモク</t>
    </rPh>
    <phoneticPr fontId="1"/>
  </si>
  <si>
    <t>S□□</t>
    <phoneticPr fontId="1"/>
  </si>
  <si>
    <t>×□□</t>
    <phoneticPr fontId="1"/>
  </si>
  <si>
    <t>東京都江戸川区</t>
    <rPh sb="0" eb="3">
      <t>トウキョウト</t>
    </rPh>
    <rPh sb="3" eb="6">
      <t>エドガワ</t>
    </rPh>
    <rPh sb="4" eb="6">
      <t>トガワ</t>
    </rPh>
    <rPh sb="5" eb="6">
      <t>ク</t>
    </rPh>
    <phoneticPr fontId="1"/>
  </si>
  <si>
    <t>東京都葛飾区</t>
  </si>
  <si>
    <t>東京都墨田区</t>
    <rPh sb="0" eb="3">
      <t>トウキョウト</t>
    </rPh>
    <rPh sb="3" eb="6">
      <t>スミダク</t>
    </rPh>
    <phoneticPr fontId="1"/>
  </si>
  <si>
    <t>東京都荒川区</t>
    <rPh sb="0" eb="3">
      <t>トウキョウト</t>
    </rPh>
    <rPh sb="3" eb="6">
      <t>アラカワク</t>
    </rPh>
    <phoneticPr fontId="1"/>
  </si>
  <si>
    <t>東京都台東区</t>
    <rPh sb="0" eb="3">
      <t>トウキョウト</t>
    </rPh>
    <rPh sb="3" eb="6">
      <t>タイトウク</t>
    </rPh>
    <phoneticPr fontId="1"/>
  </si>
  <si>
    <t>東京都中央区</t>
    <rPh sb="0" eb="3">
      <t>トウキョウト</t>
    </rPh>
    <rPh sb="3" eb="5">
      <t>チュウオウ</t>
    </rPh>
    <rPh sb="5" eb="6">
      <t>ク</t>
    </rPh>
    <phoneticPr fontId="1"/>
  </si>
  <si>
    <t>東京都北区</t>
    <rPh sb="0" eb="3">
      <t>トウキョウト</t>
    </rPh>
    <rPh sb="3" eb="4">
      <t>キタ</t>
    </rPh>
    <rPh sb="4" eb="5">
      <t>ク</t>
    </rPh>
    <phoneticPr fontId="1"/>
  </si>
  <si>
    <t>東京都文京区</t>
    <rPh sb="2" eb="3">
      <t>クト</t>
    </rPh>
    <rPh sb="3" eb="5">
      <t>ブンキョウ</t>
    </rPh>
    <phoneticPr fontId="1"/>
  </si>
  <si>
    <t>東京都千代田区</t>
    <rPh sb="0" eb="3">
      <t>トウキョウト</t>
    </rPh>
    <rPh sb="3" eb="6">
      <t>チヨダ</t>
    </rPh>
    <rPh sb="6" eb="7">
      <t>ク</t>
    </rPh>
    <phoneticPr fontId="1"/>
  </si>
  <si>
    <t>東京都港区</t>
    <phoneticPr fontId="1"/>
  </si>
  <si>
    <t>東京都品川区</t>
    <rPh sb="3" eb="5">
      <t>シナガワ</t>
    </rPh>
    <phoneticPr fontId="1"/>
  </si>
  <si>
    <t>東京都豊島区</t>
    <rPh sb="3" eb="5">
      <t>トヨシマ</t>
    </rPh>
    <rPh sb="5" eb="6">
      <t>ク</t>
    </rPh>
    <phoneticPr fontId="1"/>
  </si>
  <si>
    <t>東京都板橋区</t>
    <rPh sb="3" eb="5">
      <t>イタバシ</t>
    </rPh>
    <rPh sb="5" eb="6">
      <t>ク</t>
    </rPh>
    <phoneticPr fontId="1"/>
  </si>
  <si>
    <t>東京都新宿区</t>
    <rPh sb="3" eb="5">
      <t>シンジュク</t>
    </rPh>
    <rPh sb="5" eb="6">
      <t>ク</t>
    </rPh>
    <phoneticPr fontId="1"/>
  </si>
  <si>
    <t>東京都渋谷区</t>
    <rPh sb="3" eb="5">
      <t>シブヤ</t>
    </rPh>
    <rPh sb="5" eb="6">
      <t>ク</t>
    </rPh>
    <phoneticPr fontId="1"/>
  </si>
  <si>
    <t>東京都目黒区</t>
    <rPh sb="3" eb="5">
      <t>メグロ</t>
    </rPh>
    <rPh sb="5" eb="6">
      <t>ク</t>
    </rPh>
    <phoneticPr fontId="1"/>
  </si>
  <si>
    <t>東京都大田区</t>
    <rPh sb="3" eb="5">
      <t>オオタ</t>
    </rPh>
    <rPh sb="5" eb="6">
      <t>ク</t>
    </rPh>
    <phoneticPr fontId="1"/>
  </si>
  <si>
    <t>3_</t>
    <phoneticPr fontId="1"/>
  </si>
  <si>
    <t>3↑三行の一行</t>
    <rPh sb="2" eb="4">
      <t>サンギョウ</t>
    </rPh>
    <rPh sb="5" eb="7">
      <t>イッコウ</t>
    </rPh>
    <phoneticPr fontId="1"/>
  </si>
  <si>
    <t>3↑一行の変形</t>
    <rPh sb="2" eb="4">
      <t>イチギョウ</t>
    </rPh>
    <rPh sb="5" eb="7">
      <t>ヘンケイ</t>
    </rPh>
    <phoneticPr fontId="1"/>
  </si>
  <si>
    <t>2_</t>
    <phoneticPr fontId="1"/>
  </si>
  <si>
    <t>OK_✓✓✓</t>
  </si>
  <si>
    <t>□✓✓</t>
  </si>
  <si>
    <t>□✓□</t>
  </si>
  <si>
    <t>□□✓</t>
  </si>
  <si>
    <t>✓✓✓</t>
  </si>
  <si>
    <t>✓✓□</t>
  </si>
  <si>
    <t>？</t>
  </si>
  <si>
    <t>工程を含む</t>
    <rPh sb="0" eb="2">
      <t>コウテイ</t>
    </rPh>
    <rPh sb="3" eb="4">
      <t>フク</t>
    </rPh>
    <phoneticPr fontId="1"/>
  </si>
  <si>
    <t>物産を含む</t>
    <rPh sb="0" eb="2">
      <t>ブッサン</t>
    </rPh>
    <rPh sb="3" eb="4">
      <t>フク</t>
    </rPh>
    <phoneticPr fontId="1"/>
  </si>
  <si>
    <t>S×物×</t>
    <rPh sb="2" eb="3">
      <t>ブツ</t>
    </rPh>
    <phoneticPr fontId="1"/>
  </si>
  <si>
    <t>□S物S</t>
    <rPh sb="2" eb="3">
      <t>ブツ</t>
    </rPh>
    <phoneticPr fontId="1"/>
  </si>
  <si>
    <t>TODO:C列、colmunのオフセット、文字列(D、F、H、I)、日付のセル値(E、G、J)</t>
    <rPh sb="6" eb="7">
      <t>レツ</t>
    </rPh>
    <rPh sb="21" eb="24">
      <t>モジレツ</t>
    </rPh>
    <rPh sb="34" eb="36">
      <t>ヒヅケ</t>
    </rPh>
    <rPh sb="39" eb="40">
      <t>チ</t>
    </rPh>
    <phoneticPr fontId="1"/>
  </si>
  <si>
    <t>SS工S</t>
    <rPh sb="2" eb="3">
      <t>コウ</t>
    </rPh>
    <phoneticPr fontId="1"/>
  </si>
  <si>
    <t>××物×</t>
    <phoneticPr fontId="1"/>
  </si>
  <si>
    <t>□×物×</t>
    <phoneticPr fontId="1"/>
  </si>
  <si>
    <t>×S物S</t>
    <rPh sb="2" eb="3">
      <t>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</si>
</sst>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opLeftCell="A14" workbookViewId="0">
      <selection activeCell="E23" sqref="E23"/>
    </sheetView>
  </sheetViews>
  <sheetFormatPr defaultRowHeight="18"/>
  <cols>
    <col min="1" max="1" width="12.33203125" bestFit="1" customWidth="1"/>
    <col min="2" max="2" width="14.33203125" bestFit="1" customWidth="1"/>
  </cols>
  <sheetData>
    <row r="2" spans="1:5">
      <c r="B2" t="s">
        <v>0</v>
      </c>
      <c r="C2" t="s">
        <v>31</v>
      </c>
    </row>
    <row r="3" spans="1:5">
      <c r="A3" t="s">
        <v>51</v>
      </c>
      <c r="B3" t="s">
        <v>34</v>
      </c>
      <c r="C3" t="s">
        <v>4</v>
      </c>
      <c r="E3" t="s">
        <v>59</v>
      </c>
    </row>
    <row r="4" spans="1:5">
      <c r="A4" t="s">
        <v>51</v>
      </c>
      <c r="B4" t="s">
        <v>34</v>
      </c>
      <c r="C4" t="s">
        <v>4</v>
      </c>
      <c r="E4" t="s">
        <v>59</v>
      </c>
    </row>
    <row r="5" spans="1:5">
      <c r="A5" t="s">
        <v>51</v>
      </c>
      <c r="B5" t="s">
        <v>34</v>
      </c>
      <c r="C5" t="s">
        <v>2</v>
      </c>
      <c r="E5" t="s">
        <v>59</v>
      </c>
    </row>
    <row r="6" spans="1:5">
      <c r="A6" t="s">
        <v>51</v>
      </c>
      <c r="B6" t="s">
        <v>34</v>
      </c>
      <c r="C6" t="s">
        <v>3</v>
      </c>
      <c r="E6" t="s">
        <v>59</v>
      </c>
    </row>
    <row r="7" spans="1:5">
      <c r="A7" t="s">
        <v>52</v>
      </c>
      <c r="B7" t="s">
        <v>1</v>
      </c>
      <c r="C7" t="s">
        <v>15</v>
      </c>
      <c r="E7" t="s">
        <v>59</v>
      </c>
    </row>
    <row r="8" spans="1:5">
      <c r="A8" t="s">
        <v>53</v>
      </c>
      <c r="B8" t="s">
        <v>30</v>
      </c>
      <c r="C8" t="s">
        <v>28</v>
      </c>
      <c r="E8" t="s">
        <v>59</v>
      </c>
    </row>
    <row r="9" spans="1:5">
      <c r="A9" t="s">
        <v>54</v>
      </c>
      <c r="B9" t="s">
        <v>36</v>
      </c>
      <c r="C9" t="s">
        <v>17</v>
      </c>
      <c r="E9" t="s">
        <v>56</v>
      </c>
    </row>
    <row r="10" spans="1:5">
      <c r="A10" t="s">
        <v>54</v>
      </c>
      <c r="B10" t="s">
        <v>36</v>
      </c>
      <c r="C10" t="s">
        <v>3</v>
      </c>
      <c r="E10" t="s">
        <v>56</v>
      </c>
    </row>
    <row r="11" spans="1:5">
      <c r="A11" t="s">
        <v>29</v>
      </c>
      <c r="B11" t="s">
        <v>37</v>
      </c>
      <c r="C11" t="s">
        <v>14</v>
      </c>
      <c r="E11" t="s">
        <v>56</v>
      </c>
    </row>
    <row r="12" spans="1:5">
      <c r="A12" t="s">
        <v>61</v>
      </c>
      <c r="B12" t="s">
        <v>38</v>
      </c>
      <c r="C12" t="s">
        <v>16</v>
      </c>
      <c r="E12" t="s">
        <v>60</v>
      </c>
    </row>
    <row r="13" spans="1:5">
      <c r="A13" t="s">
        <v>61</v>
      </c>
      <c r="B13" t="s">
        <v>39</v>
      </c>
      <c r="C13" t="s">
        <v>17</v>
      </c>
      <c r="E13" t="s">
        <v>57</v>
      </c>
    </row>
    <row r="14" spans="1:5">
      <c r="A14" t="s">
        <v>61</v>
      </c>
      <c r="B14" t="s">
        <v>40</v>
      </c>
      <c r="C14" t="s">
        <v>3</v>
      </c>
      <c r="E14" t="s">
        <v>58</v>
      </c>
    </row>
    <row r="15" spans="1:5">
      <c r="A15" t="s">
        <v>41</v>
      </c>
      <c r="E15" t="s">
        <v>67</v>
      </c>
    </row>
    <row r="16" spans="1:5">
      <c r="A16" t="s">
        <v>42</v>
      </c>
      <c r="E16" t="s">
        <v>65</v>
      </c>
    </row>
    <row r="17" spans="1:5">
      <c r="A17" t="s">
        <v>43</v>
      </c>
      <c r="E17" t="s">
        <v>32</v>
      </c>
    </row>
    <row r="18" spans="1:5">
      <c r="A18" t="s">
        <v>44</v>
      </c>
      <c r="E18" t="s">
        <v>64</v>
      </c>
    </row>
    <row r="19" spans="1:5">
      <c r="A19" t="s">
        <v>45</v>
      </c>
      <c r="E19" t="s">
        <v>33</v>
      </c>
    </row>
    <row r="20" spans="1:5">
      <c r="A20" t="s">
        <v>46</v>
      </c>
      <c r="E20" t="s">
        <v>68</v>
      </c>
    </row>
    <row r="21" spans="1:5">
      <c r="A21" t="s">
        <v>47</v>
      </c>
      <c r="E21" t="s">
        <v>69</v>
      </c>
    </row>
    <row r="22" spans="1:5">
      <c r="A22" t="s">
        <v>48</v>
      </c>
      <c r="E22" t="s">
        <v>32</v>
      </c>
    </row>
    <row r="23" spans="1:5">
      <c r="A23" t="s">
        <v>49</v>
      </c>
      <c r="E23" t="s">
        <v>70</v>
      </c>
    </row>
    <row r="24" spans="1:5">
      <c r="A24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01DF-0E62-4237-BFD9-0A627CF667D3}">
  <dimension ref="A1:O18"/>
  <sheetViews>
    <sheetView tabSelected="1" workbookViewId="0">
      <selection activeCell="B11" sqref="B11"/>
    </sheetView>
  </sheetViews>
  <sheetFormatPr defaultRowHeight="18"/>
  <cols>
    <col min="1" max="1" width="20.9140625" bestFit="1" customWidth="1"/>
    <col min="2" max="2" width="14.33203125" bestFit="1" customWidth="1"/>
    <col min="3" max="3" width="16.4140625" bestFit="1" customWidth="1"/>
    <col min="5" max="5" width="9" bestFit="1" customWidth="1"/>
    <col min="7" max="7" width="9" bestFit="1" customWidth="1"/>
    <col min="10" max="10" width="9" bestFit="1" customWidth="1"/>
    <col min="12" max="12" width="10.4140625" bestFit="1" customWidth="1"/>
    <col min="13" max="13" width="15.9140625" bestFit="1" customWidth="1"/>
    <col min="14" max="14" width="37.25" bestFit="1" customWidth="1"/>
  </cols>
  <sheetData>
    <row r="1" spans="1:15">
      <c r="A1" t="s">
        <v>66</v>
      </c>
      <c r="E1" t="s">
        <v>27</v>
      </c>
      <c r="G1" t="s">
        <v>27</v>
      </c>
      <c r="J1" t="s">
        <v>27</v>
      </c>
      <c r="M1" t="s">
        <v>22</v>
      </c>
      <c r="N1" t="s">
        <v>24</v>
      </c>
      <c r="O1" t="s">
        <v>24</v>
      </c>
    </row>
    <row r="2" spans="1:15">
      <c r="B2" t="s">
        <v>0</v>
      </c>
      <c r="C2" t="str" cm="1">
        <f t="array" aca="1" ref="C2" ca="1">INDIRECT(ADDRESS(ROW()+1,COLUMN()-1))</f>
        <v>東京都江戸川区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b">
        <f ca="1">DATEVALUE(J3) &gt; TODAY()</f>
        <v>1</v>
      </c>
      <c r="M2" t="s">
        <v>23</v>
      </c>
      <c r="N2" t="s">
        <v>26</v>
      </c>
      <c r="O2" t="s">
        <v>25</v>
      </c>
    </row>
    <row r="3" spans="1:15">
      <c r="A3" t="s">
        <v>55</v>
      </c>
      <c r="B3" t="s">
        <v>34</v>
      </c>
      <c r="C3" t="str" cm="1">
        <f t="array" aca="1" ref="C3" ca="1">_xlfn.IFS(ISBLANK($E3), "工:□",
LEN(_xlfn._xlws.FILTER(
A!$C$4:$C$2000,
(A!$B$4:$B$2000=INDIRECT(ADDRESS(ROW(),COLUMN()-1)))*ISNUMBER(SEARCH("工程",A!$C$4:$C$2000)),
""
))&gt;1,"工:✓",
DATEVALUE($E3)&gt;TODAY(),"工:S",
TRUE,"工:×"
)
&amp;"/"&amp;
_xlfn.IFS(ISBLANK($G3), "物:□",
LEN(_xlfn._xlws.FILTER(
 A!$C$4:$C$2000,
(A!$B$4:$B$2000=INDIRECT(ADDRESS(ROW(),COLUMN()-1)))*ISNUMBER(SEARCH("物産",A!$C$4:$C$2000)),
""
))&gt;1,"物:✓",
DATEVALUE($G3)&gt;TODAY(),"物:S",
TRUE,"物:×"
)
&amp;"/"&amp;
_xlfn.IFS(AND(ISBLANK($H3),ISBLANK($I3)), "居:□",
LEN(_xlfn._xlws.FILTER(
 A!$C$4:$C$2000,
(A!$B$4:$B$2000=INDIRECT(ADDRESS(ROW(),COLUMN()-1)))*ISNUMBER(SEARCH("居所",A!$C$4:$C$2000)),
""
))&gt;1,"居:✓",
 ISNUMBER(SEARCH("工程?含む",$I3)), IF(DATEVALUE($E3) &gt; TODAY(), "居:工S", "居:工×"),
 ISNUMBER(SEARCH("物産?含む",$I3)), IF(DATEVALUE($G3) &gt; TODAY(), "居:物S", "居:物×"),
 NOT(ISBLANK($J3)),  IF(DATEVALUE($J3) &gt; TODAY(), "居:S", "居:×"),
 TRUE,"居:×"
)</f>
        <v>工:✓/物:✓/居:✓</v>
      </c>
      <c r="D3" t="s">
        <v>4</v>
      </c>
      <c r="E3" s="1" t="s">
        <v>12</v>
      </c>
      <c r="F3" t="s">
        <v>2</v>
      </c>
      <c r="G3" s="1" t="s">
        <v>11</v>
      </c>
      <c r="H3" t="s">
        <v>3</v>
      </c>
      <c r="I3" s="1" t="s">
        <v>13</v>
      </c>
      <c r="J3" s="1" t="s">
        <v>21</v>
      </c>
      <c r="M3" s="2" t="str" cm="1">
        <f t="array" aca="1" ref="M3" ca="1">_xlfn.IFS(ROWS(_xlfn._xlws.FILTER(
  A!$C$4:$C47,
  (A!$B$4:$B47=INDIRECT(ADDRESS(ROW(),COLUMN()-11)))*ISNUMBER(SEARCH("工程",A!$C$4:$C47)),
  "E"
  ))&gt;1,"✓",
 DATEVALUE($E3) &gt; TODAY(), "S",
 TRUE, "×"
)</f>
        <v>S</v>
      </c>
      <c r="N3" s="2" t="str" cm="1">
        <f t="array" aca="1" ref="N3" ca="1">_xlfn.IFS(ROWS(_xlfn._xlws.FILTER(
  A!$C$4:$C47,
  (A!$B$4:$B47=INDIRECT(ADDRESS(ROW(),COLUMN()-12)))*ISNUMBER(SEARCH("猫",A!$C$4:$C47)),
  "E"
  ))&gt;1,"✓",
 DATEVALUE($E3) &gt; (TODAY()+100), "S",
 TRUE, "×"
)</f>
        <v>×</v>
      </c>
      <c r="O3" s="2" t="str" cm="1">
        <f t="array" aca="1" ref="O3" ca="1">_xlfn.IFS(ROWS(_xlfn._xlws.FILTER(
  A!$C$4:$C47,
  (A!$B$4:$B47=INDIRECT(ADDRESS(ROW(),COLUMN()-13)))*ISNUMBER(SEARCH("猫",A!$C$4:$C47)),
  "E"
  ))&gt;1,"✓",
 DATEVALUE($E3) &gt; TODAY(), "S",
 TRUE, "×"
)</f>
        <v>S</v>
      </c>
    </row>
    <row r="4" spans="1:15">
      <c r="A4" t="s">
        <v>55</v>
      </c>
      <c r="B4" t="s">
        <v>35</v>
      </c>
      <c r="C4" t="str" cm="1">
        <f t="array" aca="1" ref="C4" ca="1">_xlfn.IFS(ISBLANK($E4), "工:□",
LEN(_xlfn._xlws.FILTER(
A!$C$4:$C$2000,
(A!$B$4:$B$2000=INDIRECT(ADDRESS(ROW(),COLUMN()-1)))*ISNUMBER(SEARCH("工程",A!$C$4:$C$2000)),
""
))&gt;1,"工:✓",
DATEVALUE($E4)&gt;TODAY(),"工:S",
TRUE,"工:×"
)
&amp;"/"&amp;
_xlfn.IFS(ISBLANK($G4), "物:□",
LEN(_xlfn._xlws.FILTER(
 A!$C$4:$C$2000,
(A!$B$4:$B$2000=INDIRECT(ADDRESS(ROW(),COLUMN()-1)))*ISNUMBER(SEARCH("物産",A!$C$4:$C$2000)),
""
))&gt;1,"物:✓",
DATEVALUE($G4)&gt;TODAY(),"物:S",
TRUE,"物:×"
)
&amp;"/"&amp;
_xlfn.IFS(AND(ISBLANK($H4),ISBLANK($I4)), "居:□",
LEN(_xlfn._xlws.FILTER(
 A!$C$4:$C$2000,
(A!$B$4:$B$2000=INDIRECT(ADDRESS(ROW(),COLUMN()-1)))*ISNUMBER(SEARCH("居所",A!$C$4:$C$2000)),
""
))&gt;1,"居:✓",
 ISNUMBER(SEARCH("工程?含む",$I4)), IF(DATEVALUE($E4) &gt; TODAY(), "居:工S", "居:工×"),
 ISNUMBER(SEARCH("物産?含む",$I4)), IF(DATEVALUE($G4) &gt; TODAY(), "居:物S", "居:物×"),
 NOT(ISBLANK($J4)),  IF(DATEVALUE($J4) &gt; TODAY(), "居:S", "居:×"),
 TRUE,"居:×"
)</f>
        <v>工:✓/物:✓/居:✓</v>
      </c>
      <c r="D4" t="s">
        <v>4</v>
      </c>
      <c r="E4" s="1" t="s">
        <v>20</v>
      </c>
      <c r="F4" t="s">
        <v>2</v>
      </c>
      <c r="G4" s="1" t="s">
        <v>18</v>
      </c>
      <c r="H4" t="s">
        <v>3</v>
      </c>
      <c r="I4" s="1" t="s">
        <v>13</v>
      </c>
      <c r="J4" s="1"/>
      <c r="M4" s="2" t="str" cm="1">
        <f t="array" aca="1" ref="M4" ca="1">_xlfn.IFS(ROWS(_xlfn._xlws.FILTER(
  A!$C$4:$C48,
  (A!$B$4:$B48=INDIRECT(ADDRESS(ROW(),COLUMN()-11)))*ISNUMBER(SEARCH("工程",A!$C$4:$C48)),
  "E"
  ))&gt;1,"✓",
 DATEVALUE($E4) &gt; TODAY(), "S",
 TRUE, "×"
)</f>
        <v>S</v>
      </c>
      <c r="N4" s="2" t="str" cm="1">
        <f t="array" aca="1" ref="N4" ca="1">_xlfn.IFS(ROWS(_xlfn._xlws.FILTER(
  A!$C$4:$C48,
  (A!$B$4:$B48=INDIRECT(ADDRESS(ROW(),COLUMN()-12)))*ISNUMBER(SEARCH("猫",A!$C$4:$C48)),
  "E"
  ))&gt;1,"✓",
 DATEVALUE($E4) &gt; (TODAY()+100), "S",
 TRUE, "×"
)</f>
        <v>×</v>
      </c>
      <c r="O4" s="2" t="str" cm="1">
        <f t="array" aca="1" ref="O4" ca="1">_xlfn.IFS(ROWS(_xlfn._xlws.FILTER(
  A!$C$4:$C48,
  (A!$B$4:$B48=INDIRECT(ADDRESS(ROW(),COLUMN()-13)))*ISNUMBER(SEARCH("猫",A!$C$4:$C48)),
  "E"
  ))&gt;1,"✓",
 DATEVALUE($E4) &gt; TODAY(), "S",
 TRUE, "×"
)</f>
        <v>S</v>
      </c>
    </row>
    <row r="5" spans="1:15">
      <c r="A5" t="s">
        <v>55</v>
      </c>
      <c r="B5" t="s">
        <v>30</v>
      </c>
      <c r="C5" t="str" cm="1">
        <f t="array" aca="1" ref="C5" ca="1">_xlfn.IFS(ISBLANK($E5), "工:□",
LEN(_xlfn._xlws.FILTER(
A!$C$4:$C$2000,
(A!$B$4:$B$2000=INDIRECT(ADDRESS(ROW(),COLUMN()-1)))*ISNUMBER(SEARCH("工程",A!$C$4:$C$2000)),
""
))&gt;1,"工:✓",
DATEVALUE($E5)&gt;TODAY(),"工:S",
TRUE,"工:×"
)
&amp;"/"&amp;
_xlfn.IFS(ISBLANK($G5), "物:□",
LEN(_xlfn._xlws.FILTER(
 A!$C$4:$C$2000,
(A!$B$4:$B$2000=INDIRECT(ADDRESS(ROW(),COLUMN()-1)))*ISNUMBER(SEARCH("物産",A!$C$4:$C$2000)),
""
))&gt;1,"物:✓",
DATEVALUE($G5)&gt;TODAY(),"物:S",
TRUE,"物:×"
)
&amp;"/"&amp;
_xlfn.IFS(AND(ISBLANK($H5),ISBLANK($I5)), "居:□",
LEN(_xlfn._xlws.FILTER(
 A!$C$4:$C$2000,
(A!$B$4:$B$2000=INDIRECT(ADDRESS(ROW(),COLUMN()-1)))*ISNUMBER(SEARCH("居所",A!$C$4:$C$2000)),
""
))&gt;1,"居:✓",
 ISNUMBER(SEARCH("工程?含む",$I5)), IF(DATEVALUE($E5) &gt; TODAY(), "居:工S", "居:工×"),
 ISNUMBER(SEARCH("物産?含む",$I5)), IF(DATEVALUE($G5) &gt; TODAY(), "居:物S", "居:物×"),
 NOT(ISBLANK($J5)),  IF(DATEVALUE($J5) &gt; TODAY(), "居:S", "居:×"),
 TRUE,"居:×"
)</f>
        <v>工:✓/物:✓/居:✓</v>
      </c>
      <c r="D5" t="s">
        <v>4</v>
      </c>
      <c r="E5" s="1" t="s">
        <v>20</v>
      </c>
      <c r="F5" t="s">
        <v>2</v>
      </c>
      <c r="G5" s="1" t="s">
        <v>19</v>
      </c>
      <c r="H5" t="s">
        <v>3</v>
      </c>
      <c r="I5" s="1" t="s">
        <v>13</v>
      </c>
      <c r="J5" s="1"/>
    </row>
    <row r="6" spans="1:15">
      <c r="A6" t="s">
        <v>56</v>
      </c>
      <c r="B6" t="s">
        <v>36</v>
      </c>
      <c r="C6" t="str" cm="1">
        <f t="array" aca="1" ref="C6" ca="1">_xlfn.IFS(ISBLANK($E6), "工:□",
LEN(_xlfn._xlws.FILTER(
A!$C$4:$C$2000,
(A!$B$4:$B$2000=INDIRECT(ADDRESS(ROW(),COLUMN()-1)))*ISNUMBER(SEARCH("工程",A!$C$4:$C$2000)),
""
))&gt;1,"工:✓",
DATEVALUE($E6)&gt;TODAY(),"工:S",
TRUE,"工:×"
)
&amp;"/"&amp;
_xlfn.IFS(ISBLANK($G6), "物:□",
LEN(_xlfn._xlws.FILTER(
 A!$C$4:$C$2000,
(A!$B$4:$B$2000=INDIRECT(ADDRESS(ROW(),COLUMN()-1)))*ISNUMBER(SEARCH("物産",A!$C$4:$C$2000)),
""
))&gt;1,"物:✓",
DATEVALUE($G6)&gt;TODAY(),"物:S",
TRUE,"物:×"
)
&amp;"/"&amp;
_xlfn.IFS(AND(ISBLANK($H6),ISBLANK($I6)), "居:□",
LEN(_xlfn._xlws.FILTER(
 A!$C$4:$C$2000,
(A!$B$4:$B$2000=INDIRECT(ADDRESS(ROW(),COLUMN()-1)))*ISNUMBER(SEARCH("居所",A!$C$4:$C$2000)),
""
))&gt;1,"居:✓",
 ISNUMBER(SEARCH("工程?含む",$I6)), IF(DATEVALUE($E6) &gt; TODAY(), "居:工S", "居:工×"),
 ISNUMBER(SEARCH("物産?含む",$I6)), IF(DATEVALUE($G6) &gt; TODAY(), "居:物S", "居:物×"),
 NOT(ISBLANK($J6)),  IF(DATEVALUE($J6) &gt; TODAY(), "居:S", "居:×"),
 TRUE,"居:×"
)</f>
        <v>工:□/物:✓/居:✓</v>
      </c>
      <c r="E6" s="1"/>
      <c r="F6" t="s">
        <v>2</v>
      </c>
      <c r="G6" s="1" t="s">
        <v>19</v>
      </c>
      <c r="H6" t="s">
        <v>3</v>
      </c>
      <c r="I6" s="1" t="s">
        <v>13</v>
      </c>
      <c r="J6" s="1"/>
    </row>
    <row r="7" spans="1:15">
      <c r="A7" t="s">
        <v>56</v>
      </c>
      <c r="B7" t="s">
        <v>37</v>
      </c>
      <c r="C7" t="str" cm="1">
        <f t="array" aca="1" ref="C7" ca="1">_xlfn.IFS(ISBLANK($E7), "工:□",
LEN(_xlfn._xlws.FILTER(
A!$C$4:$C$2000,
(A!$B$4:$B$2000=INDIRECT(ADDRESS(ROW(),COLUMN()-1)))*ISNUMBER(SEARCH("工程",A!$C$4:$C$2000)),
""
))&gt;1,"工:✓",
DATEVALUE($E7)&gt;TODAY(),"工:S",
TRUE,"工:×"
)
&amp;"/"&amp;
_xlfn.IFS(ISBLANK($G7), "物:□",
LEN(_xlfn._xlws.FILTER(
 A!$C$4:$C$2000,
(A!$B$4:$B$2000=INDIRECT(ADDRESS(ROW(),COLUMN()-1)))*ISNUMBER(SEARCH("物産",A!$C$4:$C$2000)),
""
))&gt;1,"物:✓",
DATEVALUE($G7)&gt;TODAY(),"物:S",
TRUE,"物:×"
)
&amp;"/"&amp;
_xlfn.IFS(AND(ISBLANK($H7),ISBLANK($I7)), "居:□",
LEN(_xlfn._xlws.FILTER(
 A!$C$4:$C$2000,
(A!$B$4:$B$2000=INDIRECT(ADDRESS(ROW(),COLUMN()-1)))*ISNUMBER(SEARCH("居所",A!$C$4:$C$2000)),
""
))&gt;1,"居:✓",
 ISNUMBER(SEARCH("工程?含む",$I7)), IF(DATEVALUE($E7) &gt; TODAY(), "居:工S", "居:工×"),
 ISNUMBER(SEARCH("物産?含む",$I7)), IF(DATEVALUE($G7) &gt; TODAY(), "居:物S", "居:物×"),
 NOT(ISBLANK($J7)),  IF(DATEVALUE($J7) &gt; TODAY(), "居:S", "居:×"),
 TRUE,"居:×"
)</f>
        <v>工:□/物:✓/居:✓</v>
      </c>
      <c r="E7" s="1"/>
      <c r="F7" t="s">
        <v>2</v>
      </c>
      <c r="G7" s="1" t="s">
        <v>19</v>
      </c>
      <c r="H7" t="s">
        <v>3</v>
      </c>
      <c r="I7" s="1" t="s">
        <v>13</v>
      </c>
      <c r="J7" s="1"/>
    </row>
    <row r="8" spans="1:15">
      <c r="A8" t="s">
        <v>57</v>
      </c>
      <c r="B8" t="s">
        <v>39</v>
      </c>
      <c r="C8" t="str" cm="1">
        <f t="array" aca="1" ref="C8" ca="1">_xlfn.IFS(ISBLANK($E8), "工:□",
LEN(_xlfn._xlws.FILTER(
A!$C$4:$C$2000,
(A!$B$4:$B$2000=INDIRECT(ADDRESS(ROW(),COLUMN()-1)))*ISNUMBER(SEARCH("工程",A!$C$4:$C$2000)),
""
))&gt;1,"工:✓",
DATEVALUE($E8)&gt;TODAY(),"工:S",
TRUE,"工:×"
)
&amp;"/"&amp;
_xlfn.IFS(ISBLANK($G8), "物:□",
LEN(_xlfn._xlws.FILTER(
 A!$C$4:$C$2000,
(A!$B$4:$B$2000=INDIRECT(ADDRESS(ROW(),COLUMN()-1)))*ISNUMBER(SEARCH("物産",A!$C$4:$C$2000)),
""
))&gt;1,"物:✓",
DATEVALUE($G8)&gt;TODAY(),"物:S",
TRUE,"物:×"
)
&amp;"/"&amp;
_xlfn.IFS(AND(ISBLANK($H8),ISBLANK($I8)), "居:□",
LEN(_xlfn._xlws.FILTER(
 A!$C$4:$C$2000,
(A!$B$4:$B$2000=INDIRECT(ADDRESS(ROW(),COLUMN()-1)))*ISNUMBER(SEARCH("居所",A!$C$4:$C$2000)),
""
))&gt;1,"居:✓",
 ISNUMBER(SEARCH("工程?含む",$I8)), IF(DATEVALUE($E8) &gt; TODAY(), "居:工S", "居:工×"),
 ISNUMBER(SEARCH("物産?含む",$I8)), IF(DATEVALUE($G8) &gt; TODAY(), "居:物S", "居:物×"),
 NOT(ISBLANK($J8)),  IF(DATEVALUE($J8) &gt; TODAY(), "居:S", "居:×"),
 TRUE,"居:×"
)</f>
        <v>工:□/物:✓/居:□</v>
      </c>
      <c r="F8" t="s">
        <v>2</v>
      </c>
      <c r="G8" s="1" t="s">
        <v>19</v>
      </c>
      <c r="I8" s="1"/>
    </row>
    <row r="9" spans="1:15">
      <c r="A9" t="s">
        <v>58</v>
      </c>
      <c r="B9" t="s">
        <v>40</v>
      </c>
      <c r="C9" t="str" cm="1">
        <f t="array" aca="1" ref="C9" ca="1">_xlfn.IFS(ISBLANK($E9), "工:□",
LEN(_xlfn._xlws.FILTER(
A!$C$4:$C$2000,
(A!$B$4:$B$2000=INDIRECT(ADDRESS(ROW(),COLUMN()-1)))*ISNUMBER(SEARCH("工程",A!$C$4:$C$2000)),
""
))&gt;1,"工:✓",
DATEVALUE($E9)&gt;TODAY(),"工:S",
TRUE,"工:×"
)
&amp;"/"&amp;
_xlfn.IFS(ISBLANK($G9), "物:□",
LEN(_xlfn._xlws.FILTER(
 A!$C$4:$C$2000,
(A!$B$4:$B$2000=INDIRECT(ADDRESS(ROW(),COLUMN()-1)))*ISNUMBER(SEARCH("物産",A!$C$4:$C$2000)),
""
))&gt;1,"物:✓",
DATEVALUE($G9)&gt;TODAY(),"物:S",
TRUE,"物:×"
)
&amp;"/"&amp;
_xlfn.IFS(AND(ISBLANK($H9),ISBLANK($I9)), "居:□",
LEN(_xlfn._xlws.FILTER(
 A!$C$4:$C$2000,
(A!$B$4:$B$2000=INDIRECT(ADDRESS(ROW(),COLUMN()-1)))*ISNUMBER(SEARCH("居所",A!$C$4:$C$2000)),
""
))&gt;1,"居:✓",
 ISNUMBER(SEARCH("工程?含む",$I9)), IF(DATEVALUE($E9) &gt; TODAY(), "居:工S", "居:工×"),
 ISNUMBER(SEARCH("物産?含む",$I9)), IF(DATEVALUE($G9) &gt; TODAY(), "居:物S", "居:物×"),
 NOT(ISBLANK($J9)),  IF(DATEVALUE($J9) &gt; TODAY(), "居:S", "居:×"),
 TRUE,"居:×"
)</f>
        <v>工:□/物:□/居:✓</v>
      </c>
      <c r="H9" t="s">
        <v>3</v>
      </c>
      <c r="I9" s="1"/>
    </row>
    <row r="10" spans="1:15">
      <c r="A10" t="s">
        <v>67</v>
      </c>
      <c r="B10" t="s">
        <v>41</v>
      </c>
      <c r="C10" t="str" cm="1">
        <f t="array" aca="1" ref="C10" ca="1">_xlfn.IFS(ISBLANK($E10), "工:□",
LEN(_xlfn._xlws.FILTER(
A!$C$4:$C$2000,
(A!$B$4:$B$2000=INDIRECT(ADDRESS(ROW(),COLUMN()-1)))*ISNUMBER(SEARCH("工程",A!$C$4:$C$2000)),
""
))&gt;1,"工:✓",
DATEVALUE($E10)&gt;TODAY(),"工:S",
TRUE,"工:×"
)
&amp;"/"&amp;
_xlfn.IFS(ISBLANK($G10), "物:□",
LEN(_xlfn._xlws.FILTER(
 A!$C$4:$C$2000,
(A!$B$4:$B$2000=INDIRECT(ADDRESS(ROW(),COLUMN()-1)))*ISNUMBER(SEARCH("物産",A!$C$4:$C$2000)),
""
))&gt;1,"物:✓",
DATEVALUE($G10)&gt;TODAY(),"物:S",
TRUE,"物:×"
)
&amp;"/"&amp;
_xlfn.IFS(AND(ISBLANK($H10),ISBLANK($I10)), "居:□",
LEN(_xlfn._xlws.FILTER(
 A!$C$4:$C$2000,
(A!$B$4:$B$2000=INDIRECT(ADDRESS(ROW(),COLUMN()-1)))*ISNUMBER(SEARCH("居所",A!$C$4:$C$2000)),
""
))&gt;1,"居:✓",
 ISNUMBER(SEARCH("工程?含む",$I10)), IF(DATEVALUE($E10) &gt; TODAY(), "居:工S", "居:工×"),
 ISNUMBER(SEARCH("物産?含む",$I10)), IF(DATEVALUE($G10) &gt; TODAY(), "居:物S", "居:物×"),
 NOT(ISBLANK($J10)),  IF(DATEVALUE($J10) &gt; TODAY(), "居:S", "居:×"),
 TRUE,"居:×"
)</f>
        <v>工:S/物:S/居:工S</v>
      </c>
      <c r="D10" t="s">
        <v>4</v>
      </c>
      <c r="E10" s="1" t="s">
        <v>12</v>
      </c>
      <c r="F10" t="s">
        <v>2</v>
      </c>
      <c r="G10" s="1" t="s">
        <v>12</v>
      </c>
      <c r="I10" s="1" t="s">
        <v>62</v>
      </c>
    </row>
    <row r="11" spans="1:15">
      <c r="A11" t="s">
        <v>65</v>
      </c>
      <c r="B11" t="s">
        <v>42</v>
      </c>
      <c r="C11" t="str" cm="1">
        <f t="array" aca="1" ref="C11" ca="1">_xlfn.IFS(ISBLANK($E11), "工:□",
LEN(_xlfn._xlws.FILTER(
A!$C$4:$C$2000,
(A!$B$4:$B$2000=INDIRECT(ADDRESS(ROW(),COLUMN()-1)))*ISNUMBER(SEARCH("工程",A!$C$4:$C$2000)),
""
))&gt;1,"工:✓",
DATEVALUE($E11)&gt;TODAY(),"工:S",
TRUE,"工:×"
)
&amp;"/"&amp;
_xlfn.IFS(ISBLANK($G11), "物:□",
LEN(_xlfn._xlws.FILTER(
 A!$C$4:$C$2000,
(A!$B$4:$B$2000=INDIRECT(ADDRESS(ROW(),COLUMN()-1)))*ISNUMBER(SEARCH("物産",A!$C$4:$C$2000)),
""
))&gt;1,"物:✓",
DATEVALUE($G11)&gt;TODAY(),"物:S",
TRUE,"物:×"
)
&amp;"/"&amp;
_xlfn.IFS(AND(ISBLANK($H11),ISBLANK($I11)), "居:□",
LEN(_xlfn._xlws.FILTER(
 A!$C$4:$C$2000,
(A!$B$4:$B$2000=INDIRECT(ADDRESS(ROW(),COLUMN()-1)))*ISNUMBER(SEARCH("居所",A!$C$4:$C$2000)),
""
))&gt;1,"居:✓",
 ISNUMBER(SEARCH("工程?含む",$I11)), IF(DATEVALUE($E11) &gt; TODAY(), "居:工S", "居:工×"),
 ISNUMBER(SEARCH("物産?含む",$I11)), IF(DATEVALUE($G11) &gt; TODAY(), "居:物S", "居:物×"),
 NOT(ISBLANK($J11)),  IF(DATEVALUE($J11) &gt; TODAY(), "居:S", "居:×"),
 TRUE,"居:×"
)</f>
        <v>工:□/物:S/居:物S</v>
      </c>
      <c r="F11" t="s">
        <v>2</v>
      </c>
      <c r="G11" s="1" t="s">
        <v>12</v>
      </c>
      <c r="I11" s="1" t="s">
        <v>63</v>
      </c>
    </row>
    <row r="12" spans="1:15">
      <c r="A12" t="s">
        <v>32</v>
      </c>
      <c r="B12" t="s">
        <v>43</v>
      </c>
      <c r="C12" t="str" cm="1">
        <f t="array" aca="1" ref="C12" ca="1">_xlfn.IFS(ISBLANK($E12), "工:□",
LEN(_xlfn._xlws.FILTER(
A!$C$4:$C$2000,
(A!$B$4:$B$2000=INDIRECT(ADDRESS(ROW(),COLUMN()-1)))*ISNUMBER(SEARCH("工程",A!$C$4:$C$2000)),
""
))&gt;1,"工:✓",
DATEVALUE($E12)&gt;TODAY(),"工:S",
TRUE,"工:×"
)
&amp;"/"&amp;
_xlfn.IFS(ISBLANK($G12), "物:□",
LEN(_xlfn._xlws.FILTER(
 A!$C$4:$C$2000,
(A!$B$4:$B$2000=INDIRECT(ADDRESS(ROW(),COLUMN()-1)))*ISNUMBER(SEARCH("物産",A!$C$4:$C$2000)),
""
))&gt;1,"物:✓",
DATEVALUE($G12)&gt;TODAY(),"物:S",
TRUE,"物:×"
)
&amp;"/"&amp;
_xlfn.IFS(AND(ISBLANK($H12),ISBLANK($I12)), "居:□",
LEN(_xlfn._xlws.FILTER(
 A!$C$4:$C$2000,
(A!$B$4:$B$2000=INDIRECT(ADDRESS(ROW(),COLUMN()-1)))*ISNUMBER(SEARCH("居所",A!$C$4:$C$2000)),
""
))&gt;1,"居:✓",
 ISNUMBER(SEARCH("工程?含む",$I12)), IF(DATEVALUE($E12) &gt; TODAY(), "居:工S", "居:工×"),
 ISNUMBER(SEARCH("物産?含む",$I12)), IF(DATEVALUE($G12) &gt; TODAY(), "居:物S", "居:物×"),
 NOT(ISBLANK($J12)),  IF(DATEVALUE($J12) &gt; TODAY(), "居:S", "居:×"),
 TRUE,"居:×"
)</f>
        <v>工:S/物:□/居:□</v>
      </c>
      <c r="D12" t="s">
        <v>4</v>
      </c>
      <c r="E12" s="1" t="s">
        <v>12</v>
      </c>
    </row>
    <row r="13" spans="1:15">
      <c r="A13" t="s">
        <v>64</v>
      </c>
      <c r="B13" t="s">
        <v>44</v>
      </c>
      <c r="C13" t="str" cm="1">
        <f t="array" aca="1" ref="C13" ca="1">_xlfn.IFS(ISBLANK($E13), "工:□",
LEN(_xlfn._xlws.FILTER(
A!$C$4:$C$2000,
(A!$B$4:$B$2000=INDIRECT(ADDRESS(ROW(),COLUMN()-1)))*ISNUMBER(SEARCH("工程",A!$C$4:$C$2000)),
""
))&gt;1,"工:✓",
DATEVALUE($E13)&gt;TODAY(),"工:S",
TRUE,"工:×"
)
&amp;"/"&amp;
_xlfn.IFS(ISBLANK($G13), "物:□",
LEN(_xlfn._xlws.FILTER(
 A!$C$4:$C$2000,
(A!$B$4:$B$2000=INDIRECT(ADDRESS(ROW(),COLUMN()-1)))*ISNUMBER(SEARCH("物産",A!$C$4:$C$2000)),
""
))&gt;1,"物:✓",
DATEVALUE($G13)&gt;TODAY(),"物:S",
TRUE,"物:×"
)
&amp;"/"&amp;
_xlfn.IFS(AND(ISBLANK($H13),ISBLANK($I13)), "居:□",
LEN(_xlfn._xlws.FILTER(
 A!$C$4:$C$2000,
(A!$B$4:$B$2000=INDIRECT(ADDRESS(ROW(),COLUMN()-1)))*ISNUMBER(SEARCH("居所",A!$C$4:$C$2000)),
""
))&gt;1,"居:✓",
 ISNUMBER(SEARCH("工程?含む",$I13)), IF(DATEVALUE($E13) &gt; TODAY(), "居:工S", "居:工×"),
 ISNUMBER(SEARCH("物産?含む",$I13)), IF(DATEVALUE($G13) &gt; TODAY(), "居:物S", "居:物×"),
 NOT(ISBLANK($J13)),  IF(DATEVALUE($J13) &gt; TODAY(), "居:S", "居:×"),
 TRUE,"居:×"
)</f>
        <v>工:S/物:×/居:物×</v>
      </c>
      <c r="D13" t="s">
        <v>4</v>
      </c>
      <c r="E13" s="1" t="s">
        <v>12</v>
      </c>
      <c r="F13" t="s">
        <v>2</v>
      </c>
      <c r="G13" s="1" t="s">
        <v>19</v>
      </c>
      <c r="I13" s="1" t="s">
        <v>63</v>
      </c>
    </row>
    <row r="14" spans="1:15">
      <c r="A14" t="s">
        <v>33</v>
      </c>
      <c r="B14" t="s">
        <v>45</v>
      </c>
      <c r="C14" t="str" cm="1">
        <f t="array" aca="1" ref="C14" ca="1">_xlfn.IFS(ISBLANK($E14), "工:□",
LEN(_xlfn._xlws.FILTER(
A!$C$4:$C$2000,
(A!$B$4:$B$2000=INDIRECT(ADDRESS(ROW(),COLUMN()-1)))*ISNUMBER(SEARCH("工程",A!$C$4:$C$2000)),
""
))&gt;1,"工:✓",
DATEVALUE($E14)&gt;TODAY(),"工:S",
TRUE,"工:×"
)
&amp;"/"&amp;
_xlfn.IFS(ISBLANK($G14), "物:□",
LEN(_xlfn._xlws.FILTER(
 A!$C$4:$C$2000,
(A!$B$4:$B$2000=INDIRECT(ADDRESS(ROW(),COLUMN()-1)))*ISNUMBER(SEARCH("物産",A!$C$4:$C$2000)),
""
))&gt;1,"物:✓",
DATEVALUE($G14)&gt;TODAY(),"物:S",
TRUE,"物:×"
)
&amp;"/"&amp;
_xlfn.IFS(AND(ISBLANK($H14),ISBLANK($I14)), "居:□",
LEN(_xlfn._xlws.FILTER(
 A!$C$4:$C$2000,
(A!$B$4:$B$2000=INDIRECT(ADDRESS(ROW(),COLUMN()-1)))*ISNUMBER(SEARCH("居所",A!$C$4:$C$2000)),
""
))&gt;1,"居:✓",
 ISNUMBER(SEARCH("工程?含む",$I14)), IF(DATEVALUE($E14) &gt; TODAY(), "居:工S", "居:工×"),
 ISNUMBER(SEARCH("物産?含む",$I14)), IF(DATEVALUE($G14) &gt; TODAY(), "居:物S", "居:物×"),
 NOT(ISBLANK($J14)),  IF(DATEVALUE($J14) &gt; TODAY(), "居:S", "居:×"),
 TRUE,"居:×"
)</f>
        <v>工:×/物:□/居:□</v>
      </c>
      <c r="D14" t="s">
        <v>4</v>
      </c>
      <c r="E14" s="1" t="s">
        <v>19</v>
      </c>
    </row>
    <row r="15" spans="1:15">
      <c r="A15" t="s">
        <v>68</v>
      </c>
      <c r="B15" t="s">
        <v>46</v>
      </c>
      <c r="C15" t="str" cm="1">
        <f t="array" aca="1" ref="C15" ca="1">_xlfn.IFS(ISBLANK($E15), "工:□",
LEN(_xlfn._xlws.FILTER(
A!$C$4:$C$2000,
(A!$B$4:$B$2000=INDIRECT(ADDRESS(ROW(),COLUMN()-1)))*ISNUMBER(SEARCH("工程",A!$C$4:$C$2000)),
""
))&gt;1,"工:✓",
DATEVALUE($E15)&gt;TODAY(),"工:S",
TRUE,"工:×"
)
&amp;"/"&amp;
_xlfn.IFS(ISBLANK($G15), "物:□",
LEN(_xlfn._xlws.FILTER(
 A!$C$4:$C$2000,
(A!$B$4:$B$2000=INDIRECT(ADDRESS(ROW(),COLUMN()-1)))*ISNUMBER(SEARCH("物産",A!$C$4:$C$2000)),
""
))&gt;1,"物:✓",
DATEVALUE($G15)&gt;TODAY(),"物:S",
TRUE,"物:×"
)
&amp;"/"&amp;
_xlfn.IFS(AND(ISBLANK($H15),ISBLANK($I15)), "居:□",
LEN(_xlfn._xlws.FILTER(
 A!$C$4:$C$2000,
(A!$B$4:$B$2000=INDIRECT(ADDRESS(ROW(),COLUMN()-1)))*ISNUMBER(SEARCH("居所",A!$C$4:$C$2000)),
""
))&gt;1,"居:✓",
 ISNUMBER(SEARCH("工程?含む",$I15)), IF(DATEVALUE($E15) &gt; TODAY(), "居:工S", "居:工×"),
 ISNUMBER(SEARCH("物産?含む",$I15)), IF(DATEVALUE($G15) &gt; TODAY(), "居:物S", "居:物×"),
 NOT(ISBLANK($J15)),  IF(DATEVALUE($J15) &gt; TODAY(), "居:S", "居:×"),
 TRUE,"居:×"
)</f>
        <v>工:×/物:×/居:物×</v>
      </c>
      <c r="D15" t="s">
        <v>4</v>
      </c>
      <c r="E15" s="1" t="s">
        <v>19</v>
      </c>
      <c r="F15" t="s">
        <v>2</v>
      </c>
      <c r="G15" s="1" t="s">
        <v>19</v>
      </c>
      <c r="I15" s="1" t="s">
        <v>63</v>
      </c>
    </row>
    <row r="16" spans="1:15">
      <c r="A16" t="s">
        <v>69</v>
      </c>
      <c r="B16" t="s">
        <v>47</v>
      </c>
      <c r="C16" t="str" cm="1">
        <f t="array" aca="1" ref="C16" ca="1">_xlfn.IFS(ISBLANK($E16), "工:□",
LEN(_xlfn._xlws.FILTER(
A!$C$4:$C$2000,
(A!$B$4:$B$2000=INDIRECT(ADDRESS(ROW(),COLUMN()-1)))*ISNUMBER(SEARCH("工程",A!$C$4:$C$2000)),
""
))&gt;1,"工:✓",
DATEVALUE($E16)&gt;TODAY(),"工:S",
TRUE,"工:×"
)
&amp;"/"&amp;
_xlfn.IFS(ISBLANK($G16), "物:□",
LEN(_xlfn._xlws.FILTER(
 A!$C$4:$C$2000,
(A!$B$4:$B$2000=INDIRECT(ADDRESS(ROW(),COLUMN()-1)))*ISNUMBER(SEARCH("物産",A!$C$4:$C$2000)),
""
))&gt;1,"物:✓",
DATEVALUE($G16)&gt;TODAY(),"物:S",
TRUE,"物:×"
)
&amp;"/"&amp;
_xlfn.IFS(AND(ISBLANK($H16),ISBLANK($I16)), "居:□",
LEN(_xlfn._xlws.FILTER(
 A!$C$4:$C$2000,
(A!$B$4:$B$2000=INDIRECT(ADDRESS(ROW(),COLUMN()-1)))*ISNUMBER(SEARCH("居所",A!$C$4:$C$2000)),
""
))&gt;1,"居:✓",
 ISNUMBER(SEARCH("工程?含む",$I16)), IF(DATEVALUE($E16) &gt; TODAY(), "居:工S", "居:工×"),
 ISNUMBER(SEARCH("物産?含む",$I16)), IF(DATEVALUE($G16) &gt; TODAY(), "居:物S", "居:物×"),
 NOT(ISBLANK($J16)),  IF(DATEVALUE($J16) &gt; TODAY(), "居:S", "居:×"),
 TRUE,"居:×"
)</f>
        <v>工:□/物:×/居:物×</v>
      </c>
      <c r="F16" t="s">
        <v>2</v>
      </c>
      <c r="G16" s="1" t="s">
        <v>19</v>
      </c>
      <c r="I16" s="1" t="s">
        <v>63</v>
      </c>
    </row>
    <row r="17" spans="1:9">
      <c r="A17" t="s">
        <v>32</v>
      </c>
      <c r="B17" t="s">
        <v>48</v>
      </c>
      <c r="C17" t="str" cm="1">
        <f t="array" aca="1" ref="C17" ca="1">_xlfn.IFS(ISBLANK($E17), "工:□",
LEN(_xlfn._xlws.FILTER(
A!$C$4:$C$2000,
(A!$B$4:$B$2000=INDIRECT(ADDRESS(ROW(),COLUMN()-1)))*ISNUMBER(SEARCH("工程",A!$C$4:$C$2000)),
""
))&gt;1,"工:✓",
DATEVALUE($E17)&gt;TODAY(),"工:S",
TRUE,"工:×"
)
&amp;"/"&amp;
_xlfn.IFS(ISBLANK($G17), "物:□",
LEN(_xlfn._xlws.FILTER(
 A!$C$4:$C$2000,
(A!$B$4:$B$2000=INDIRECT(ADDRESS(ROW(),COLUMN()-1)))*ISNUMBER(SEARCH("物産",A!$C$4:$C$2000)),
""
))&gt;1,"物:✓",
DATEVALUE($G17)&gt;TODAY(),"物:S",
TRUE,"物:×"
)
&amp;"/"&amp;
_xlfn.IFS(AND(ISBLANK($H17),ISBLANK($I17)), "居:□",
LEN(_xlfn._xlws.FILTER(
 A!$C$4:$C$2000,
(A!$B$4:$B$2000=INDIRECT(ADDRESS(ROW(),COLUMN()-1)))*ISNUMBER(SEARCH("居所",A!$C$4:$C$2000)),
""
))&gt;1,"居:✓",
 ISNUMBER(SEARCH("工程?含む",$I17)), IF(DATEVALUE($E17) &gt; TODAY(), "居:工S", "居:工×"),
 ISNUMBER(SEARCH("物産?含む",$I17)), IF(DATEVALUE($G17) &gt; TODAY(), "居:物S", "居:物×"),
 NOT(ISBLANK($J17)),  IF(DATEVALUE($J17) &gt; TODAY(), "居:S", "居:×"),
 TRUE,"居:×"
)</f>
        <v>工:S/物:□/居:□</v>
      </c>
      <c r="D17" t="s">
        <v>4</v>
      </c>
      <c r="E17" s="1" t="s">
        <v>12</v>
      </c>
    </row>
    <row r="18" spans="1:9">
      <c r="A18" t="s">
        <v>70</v>
      </c>
      <c r="B18" t="s">
        <v>49</v>
      </c>
      <c r="C18" t="str" cm="1">
        <f t="array" aca="1" ref="C18" ca="1">_xlfn.IFS(ISBLANK($E18), "工:□",
LEN(_xlfn._xlws.FILTER(
A!$C$4:$C$2000,
(A!$B$4:$B$2000=INDIRECT(ADDRESS(ROW(),COLUMN()-1)))*ISNUMBER(SEARCH("工程",A!$C$4:$C$2000)),
""
))&gt;1,"工:✓",
DATEVALUE($E18)&gt;TODAY(),"工:S",
TRUE,"工:×"
)
&amp;"/"&amp;
_xlfn.IFS(ISBLANK($G18), "物:□",
LEN(_xlfn._xlws.FILTER(
 A!$C$4:$C$2000,
(A!$B$4:$B$2000=INDIRECT(ADDRESS(ROW(),COLUMN()-1)))*ISNUMBER(SEARCH("物産",A!$C$4:$C$2000)),
""
))&gt;1,"物:✓",
DATEVALUE($G18)&gt;TODAY(),"物:S",
TRUE,"物:×"
)
&amp;"/"&amp;
_xlfn.IFS(AND(ISBLANK($H18),ISBLANK($I18)), "居:□",
LEN(_xlfn._xlws.FILTER(
 A!$C$4:$C$2000,
(A!$B$4:$B$2000=INDIRECT(ADDRESS(ROW(),COLUMN()-1)))*ISNUMBER(SEARCH("居所",A!$C$4:$C$2000)),
""
))&gt;1,"居:✓",
 ISNUMBER(SEARCH("工程?含む",$I18)), IF(DATEVALUE($E18) &gt; TODAY(), "居:工S", "居:工×"),
 ISNUMBER(SEARCH("物産?含む",$I18)), IF(DATEVALUE($G18) &gt; TODAY(), "居:物S", "居:物×"),
 NOT(ISBLANK($J18)),  IF(DATEVALUE($J18) &gt; TODAY(), "居:S", "居:×"),
 TRUE,"居:×"
)</f>
        <v>工:□/物:S/居:物S</v>
      </c>
      <c r="F18" t="s">
        <v>2</v>
      </c>
      <c r="G18" s="1" t="s">
        <v>12</v>
      </c>
      <c r="I18" s="1" t="s">
        <v>63</v>
      </c>
    </row>
  </sheetData>
  <autoFilter ref="A2:J18" xr:uid="{3B6A01DF-0E62-4237-BFD9-0A627CF667D3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</dc:creator>
  <cp:lastModifiedBy>syo yama</cp:lastModifiedBy>
  <dcterms:created xsi:type="dcterms:W3CDTF">2015-06-05T18:19:34Z</dcterms:created>
  <dcterms:modified xsi:type="dcterms:W3CDTF">2025-01-12T08:10:46Z</dcterms:modified>
</cp:coreProperties>
</file>