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62520b902d234e/Documents/Bootcamp/DataVisualisation/Module 01 Challenge/"/>
    </mc:Choice>
  </mc:AlternateContent>
  <xr:revisionPtr revIDLastSave="466" documentId="13_ncr:40009_{11C9D2FE-BDF6-5C46-B9DE-A4DF0C4A6734}" xr6:coauthVersionLast="47" xr6:coauthVersionMax="47" xr10:uidLastSave="{63B7B67C-7CD4-F24A-A639-41CC7D6B8C67}"/>
  <bookViews>
    <workbookView xWindow="0" yWindow="760" windowWidth="30240" windowHeight="18880" activeTab="5" xr2:uid="{00000000-000D-0000-FFFF-FFFF00000000}"/>
  </bookViews>
  <sheets>
    <sheet name="Crowdfunding" sheetId="1" r:id="rId1"/>
    <sheet name="category" sheetId="3" r:id="rId2"/>
    <sheet name="sub-category" sheetId="4" r:id="rId3"/>
    <sheet name="month" sheetId="7" r:id="rId4"/>
    <sheet name="Bonus" sheetId="8" r:id="rId5"/>
    <sheet name="Bonus Statistical Analysis" sheetId="9" r:id="rId6"/>
  </sheets>
  <definedNames>
    <definedName name="_xlnm._FilterDatabase" localSheetId="0" hidden="1">Crowdfunding!$A$1:$R$1001</definedName>
    <definedName name="_xlchart.v1.0" hidden="1">'Bonus Statistical Analysis'!$B$2:$B$566</definedName>
    <definedName name="_xlchart.v1.1" hidden="1">'Bonus Statistical Analysis'!$B$2:$B$566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9" l="1"/>
  <c r="I8" i="9"/>
  <c r="H9" i="9"/>
  <c r="H8" i="9"/>
  <c r="I3" i="9"/>
  <c r="H3" i="9"/>
  <c r="I6" i="9"/>
  <c r="I5" i="9"/>
  <c r="H6" i="9"/>
  <c r="H5" i="9"/>
  <c r="I4" i="9"/>
  <c r="H4" i="9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D13" i="8"/>
  <c r="C13" i="8"/>
  <c r="D12" i="8"/>
  <c r="C12" i="8"/>
  <c r="D11" i="8"/>
  <c r="C11" i="8"/>
  <c r="D10" i="8"/>
  <c r="C10" i="8"/>
  <c r="D9" i="8"/>
  <c r="C9" i="8"/>
  <c r="B9" i="8"/>
  <c r="D8" i="8"/>
  <c r="C8" i="8"/>
  <c r="B8" i="8"/>
  <c r="D7" i="8"/>
  <c r="C7" i="8"/>
  <c r="D6" i="8"/>
  <c r="C6" i="8"/>
  <c r="B6" i="8"/>
  <c r="B13" i="8"/>
  <c r="B12" i="8"/>
  <c r="B11" i="8"/>
  <c r="B10" i="8"/>
  <c r="B7" i="8"/>
  <c r="D5" i="8"/>
  <c r="C5" i="8"/>
  <c r="B5" i="8"/>
  <c r="E3" i="8"/>
  <c r="E4" i="8"/>
  <c r="E2" i="8"/>
  <c r="D4" i="8"/>
  <c r="C4" i="8"/>
  <c r="B4" i="8"/>
  <c r="D3" i="8"/>
  <c r="C3" i="8"/>
  <c r="B3" i="8"/>
  <c r="D2" i="8"/>
  <c r="B2" i="8"/>
  <c r="C2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/>
  <c r="Q899" i="1" a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/>
  <c r="Q892" i="1" a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/>
  <c r="Q858" i="1" a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/>
  <c r="Q851" i="1" a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/>
  <c r="Q844" i="1" a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/>
  <c r="Q826" i="1" a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/>
  <c r="Q819" i="1" a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/>
  <c r="Q812" i="1" a="1"/>
  <c r="Q811" i="1" a="1"/>
  <c r="Q811" i="1" s="1"/>
  <c r="Q810" i="1"/>
  <c r="Q810" i="1" a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/>
  <c r="Q803" i="1" a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/>
  <c r="Q796" i="1" a="1"/>
  <c r="Q795" i="1" a="1"/>
  <c r="Q795" i="1" s="1"/>
  <c r="Q794" i="1"/>
  <c r="Q794" i="1" a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/>
  <c r="Q787" i="1" a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/>
  <c r="Q780" i="1" a="1"/>
  <c r="Q779" i="1" a="1"/>
  <c r="Q779" i="1" s="1"/>
  <c r="Q778" i="1"/>
  <c r="Q778" i="1" a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/>
  <c r="Q771" i="1" a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/>
  <c r="Q764" i="1" a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/>
  <c r="Q730" i="1" a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/>
  <c r="Q723" i="1" a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/>
  <c r="Q716" i="1" a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/>
  <c r="Q698" i="1" a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/>
  <c r="Q691" i="1" a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/>
  <c r="Q684" i="1" a="1"/>
  <c r="Q683" i="1" a="1"/>
  <c r="Q683" i="1" s="1"/>
  <c r="Q682" i="1"/>
  <c r="Q682" i="1" a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/>
  <c r="Q675" i="1" a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/>
  <c r="Q666" i="1" a="1"/>
  <c r="Q665" i="1" a="1"/>
  <c r="Q665" i="1" s="1"/>
  <c r="Q664" i="1" a="1"/>
  <c r="Q664" i="1" s="1"/>
  <c r="Q663" i="1"/>
  <c r="Q663" i="1" a="1"/>
  <c r="Q662" i="1" a="1"/>
  <c r="Q662" i="1" s="1"/>
  <c r="Q661" i="1" a="1"/>
  <c r="Q661" i="1" s="1"/>
  <c r="Q660" i="1" a="1"/>
  <c r="Q660" i="1" s="1"/>
  <c r="Q659" i="1"/>
  <c r="Q659" i="1" a="1"/>
  <c r="Q658" i="1" a="1"/>
  <c r="Q658" i="1" s="1"/>
  <c r="Q657" i="1"/>
  <c r="Q657" i="1" a="1"/>
  <c r="Q656" i="1" a="1"/>
  <c r="Q656" i="1" s="1"/>
  <c r="Q655" i="1"/>
  <c r="Q655" i="1" a="1"/>
  <c r="Q654" i="1" a="1"/>
  <c r="Q654" i="1" s="1"/>
  <c r="Q653" i="1"/>
  <c r="Q653" i="1" a="1"/>
  <c r="Q652" i="1" a="1"/>
  <c r="Q652" i="1" s="1"/>
  <c r="Q651" i="1" a="1"/>
  <c r="Q651" i="1" s="1"/>
  <c r="Q650" i="1" a="1"/>
  <c r="Q650" i="1" s="1"/>
  <c r="Q649" i="1" a="1"/>
  <c r="Q649" i="1" s="1"/>
  <c r="Q648" i="1"/>
  <c r="Q648" i="1" a="1"/>
  <c r="Q647" i="1"/>
  <c r="Q647" i="1" a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/>
  <c r="Q635" i="1" a="1"/>
  <c r="Q634" i="1" a="1"/>
  <c r="Q634" i="1" s="1"/>
  <c r="Q633" i="1" a="1"/>
  <c r="Q633" i="1" s="1"/>
  <c r="Q632" i="1" a="1"/>
  <c r="Q632" i="1" s="1"/>
  <c r="Q631" i="1"/>
  <c r="Q631" i="1" a="1"/>
  <c r="Q630" i="1" a="1"/>
  <c r="Q630" i="1" s="1"/>
  <c r="Q629" i="1" a="1"/>
  <c r="Q629" i="1" s="1"/>
  <c r="Q628" i="1" a="1"/>
  <c r="Q628" i="1" s="1"/>
  <c r="Q627" i="1"/>
  <c r="Q627" i="1" a="1"/>
  <c r="Q626" i="1" a="1"/>
  <c r="Q626" i="1" s="1"/>
  <c r="Q625" i="1"/>
  <c r="Q625" i="1" a="1"/>
  <c r="Q624" i="1" a="1"/>
  <c r="Q624" i="1" s="1"/>
  <c r="Q623" i="1"/>
  <c r="Q623" i="1" a="1"/>
  <c r="Q622" i="1" a="1"/>
  <c r="Q622" i="1" s="1"/>
  <c r="Q621" i="1" a="1"/>
  <c r="Q621" i="1" s="1"/>
  <c r="Q620" i="1" a="1"/>
  <c r="Q620" i="1" s="1"/>
  <c r="Q619" i="1"/>
  <c r="Q619" i="1" a="1"/>
  <c r="Q618" i="1" a="1"/>
  <c r="Q618" i="1" s="1"/>
  <c r="Q617" i="1" a="1"/>
  <c r="Q617" i="1" s="1"/>
  <c r="Q616" i="1"/>
  <c r="Q616" i="1" a="1"/>
  <c r="Q615" i="1" a="1"/>
  <c r="Q615" i="1" s="1"/>
  <c r="Q614" i="1" a="1"/>
  <c r="Q614" i="1" s="1"/>
  <c r="Q613" i="1" a="1"/>
  <c r="Q613" i="1" s="1"/>
  <c r="Q612" i="1" a="1"/>
  <c r="Q612" i="1" s="1"/>
  <c r="Q611" i="1"/>
  <c r="Q611" i="1" a="1"/>
  <c r="Q610" i="1" a="1"/>
  <c r="Q610" i="1" s="1"/>
  <c r="Q609" i="1" a="1"/>
  <c r="Q609" i="1" s="1"/>
  <c r="Q608" i="1" a="1"/>
  <c r="Q608" i="1" s="1"/>
  <c r="Q607" i="1"/>
  <c r="Q607" i="1" a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/>
  <c r="Q575" i="1" a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/>
  <c r="Q561" i="1" a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/>
  <c r="Q552" i="1" a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/>
  <c r="Q529" i="1" a="1"/>
  <c r="Q528" i="1" a="1"/>
  <c r="Q528" i="1" s="1"/>
  <c r="Q527" i="1"/>
  <c r="Q527" i="1" a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/>
  <c r="Q520" i="1" a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/>
  <c r="Q513" i="1" a="1"/>
  <c r="Q512" i="1" a="1"/>
  <c r="Q512" i="1" s="1"/>
  <c r="Q511" i="1"/>
  <c r="Q511" i="1" a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7" i="1"/>
  <c r="F3" i="1"/>
  <c r="F4" i="1"/>
  <c r="F5" i="1"/>
  <c r="F6" i="1"/>
  <c r="F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6" i="1"/>
  <c r="G7" i="1"/>
  <c r="G8" i="1"/>
  <c r="G9" i="1"/>
  <c r="G10" i="1"/>
  <c r="G3" i="1"/>
  <c r="G4" i="1"/>
  <c r="G5" i="1"/>
  <c r="G2" i="1"/>
  <c r="E13" i="8" l="1"/>
  <c r="E12" i="8"/>
  <c r="E11" i="8"/>
  <c r="E10" i="8"/>
  <c r="E9" i="8"/>
  <c r="E8" i="8"/>
  <c r="E7" i="8"/>
  <c r="E6" i="8"/>
  <c r="E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<sst xmlns="http://schemas.openxmlformats.org/spreadsheetml/2006/main" count="7062" uniqueCount="2112">
  <si>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</si>
  <si>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</si>
  <si>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</si>
  <si>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</si>
  <si>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</si>
  <si>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</si>
  <si>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</si>
  <si>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</si>
  <si>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</si>
  <si>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</si>
  <si>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</si>
  <si>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</si>
  <si>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</si>
  <si>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</si>
  <si>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</si>
  <si>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</si>
  <si>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</si>
  <si>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</si>
  <si>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</si>
  <si>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</si>
  <si>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</si>
  <si>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</si>
  <si>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</si>
  <si>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</si>
  <si>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</si>
  <si>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</si>
  <si>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</si>
  <si>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</si>
  <si>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</si>
  <si>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</si>
  <si>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</si>
  <si>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</si>
  <si>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</si>
  <si>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</si>
  <si>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</si>
  <si>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</si>
  <si>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</si>
  <si>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</si>
  <si>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</si>
  <si>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</si>
  <si>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</si>
  <si>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</si>
  <si>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</si>
  <si>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</si>
  <si>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</si>
  <si>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</si>
  <si>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</si>
  <si>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</si>
  <si>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</si>
  <si>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</si>
  <si>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</si>
  <si>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</si>
  <si>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</si>
  <si>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</si>
  <si>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</si>
  <si>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</si>
  <si>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</si>
  <si>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</si>
  <si>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</si>
  <si>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</si>
  <si>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</si>
  <si>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</si>
  <si>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</si>
  <si>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</si>
  <si>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</si>
  <si>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</si>
  <si>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</si>
  <si>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</si>
  <si>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</si>
  <si>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</si>
  <si>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</si>
  <si>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</si>
  <si>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</si>
  <si>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</si>
  <si>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</si>
  <si>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</si>
  <si>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</si>
  <si>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</si>
  <si>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</si>
  <si>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</si>
  <si>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</si>
  <si>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</si>
  <si>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</si>
  <si>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</si>
  <si>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</si>
  <si>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</si>
  <si>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</si>
  <si>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</si>
  <si>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</si>
  <si>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</si>
  <si>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</si>
  <si>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</si>
  <si>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</si>
  <si>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</si>
  <si>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</si>
  <si>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</si>
  <si>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</si>
  <si>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</si>
  <si>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</si>
  <si>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</si>
  <si>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</si>
  <si>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</si>
  <si>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</si>
  <si>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</si>
  <si>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</si>
  <si>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</si>
  <si>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</si>
  <si>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</si>
  <si>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</si>
  <si>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</si>
  <si>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</si>
  <si>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</si>
  <si>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</si>
  <si>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</si>
  <si>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</si>
  <si>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</si>
  <si>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</si>
  <si>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</si>
  <si>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</si>
  <si>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</si>
  <si>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</si>
  <si>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</si>
  <si>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</si>
  <si>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</si>
  <si>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</si>
  <si>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</si>
  <si>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</si>
  <si>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</si>
  <si>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</si>
  <si>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</si>
  <si>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</si>
  <si>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</si>
  <si>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</si>
  <si>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</si>
  <si>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</si>
  <si>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</si>
  <si>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</si>
  <si>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</si>
  <si>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</si>
  <si>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</si>
  <si>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</si>
  <si>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</si>
  <si>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</si>
  <si>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</si>
  <si>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</si>
  <si>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</si>
  <si>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</si>
  <si>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</si>
  <si>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</si>
  <si>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</si>
  <si>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</si>
  <si>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</si>
  <si>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</si>
  <si>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</si>
  <si>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</si>
  <si>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</si>
  <si>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</si>
  <si>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</si>
  <si>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</si>
  <si>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</si>
  <si>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</si>
  <si>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</si>
  <si>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</si>
  <si>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</si>
  <si>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</si>
  <si>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</si>
  <si>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</si>
  <si>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</si>
  <si>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</si>
  <si>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</si>
  <si>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</si>
  <si>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</si>
  <si>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</si>
  <si>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</si>
  <si>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</si>
  <si>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</si>
  <si>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</si>
  <si>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</si>
  <si>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</si>
  <si>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</si>
  <si>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</si>
  <si>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</si>
  <si>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</si>
  <si>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</si>
  <si>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</si>
  <si>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</si>
  <si>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</si>
  <si>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</si>
  <si>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</si>
  <si>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</si>
  <si>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</si>
  <si>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</si>
  <si>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</si>
  <si>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</si>
  <si>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</si>
  <si>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</si>
  <si>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</si>
  <si>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</si>
  <si>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</si>
  <si>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</si>
  <si>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</si>
  <si>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</si>
  <si>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</si>
  <si>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</si>
  <si>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</si>
  <si>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</si>
  <si>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</si>
  <si>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</si>
  <si>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</si>
  <si>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</si>
  <si>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</si>
  <si>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</si>
  <si>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</si>
  <si>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</si>
  <si>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</si>
  <si>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</si>
  <si>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</si>
  <si>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</si>
  <si>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</si>
  <si>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</si>
  <si>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</si>
  <si>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</si>
  <si>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</si>
  <si>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</si>
  <si>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</si>
  <si>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</si>
  <si>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</si>
  <si>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</si>
  <si>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</si>
  <si>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</si>
  <si>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</si>
  <si>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</si>
  <si>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</si>
  <si>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</si>
  <si>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</si>
  <si>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</si>
  <si>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</si>
  <si>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</si>
  <si>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</si>
  <si>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</si>
  <si>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</si>
  <si>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</si>
  <si>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</si>
  <si>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</si>
  <si>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</si>
  <si>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</si>
  <si>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</si>
  <si>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</si>
  <si>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</si>
  <si>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</si>
  <si>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</si>
  <si>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</si>
  <si>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</si>
  <si>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</si>
  <si>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</si>
  <si>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</si>
  <si>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</si>
  <si>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</si>
  <si>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</si>
  <si>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</si>
  <si>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</si>
  <si>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</si>
  <si>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</si>
  <si>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</si>
  <si>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</si>
  <si>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</si>
  <si>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</si>
  <si>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</si>
  <si>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</si>
  <si>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</si>
  <si>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</si>
  <si>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</si>
  <si>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</si>
  <si>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</si>
  <si>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</si>
  <si>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</si>
  <si>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</si>
  <si>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</si>
  <si>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</si>
  <si>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</si>
  <si>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</si>
  <si>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</si>
  <si>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</si>
  <si>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</si>
  <si>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</si>
  <si>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</si>
  <si>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</si>
  <si>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</si>
  <si>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</si>
  <si>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</si>
  <si>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</si>
  <si>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</si>
  <si>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</si>
  <si>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</si>
  <si>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</si>
  <si>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</si>
  <si>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</si>
  <si>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</si>
  <si>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</si>
  <si>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</si>
  <si>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</si>
  <si>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</si>
  <si>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</si>
  <si>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</si>
  <si>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</si>
  <si>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</si>
  <si>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</si>
  <si>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</si>
  <si>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</si>
  <si>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</si>
  <si>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</si>
  <si>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</si>
  <si>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</si>
  <si>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</si>
  <si>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</si>
  <si>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</si>
  <si>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</si>
  <si>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</si>
  <si>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</si>
  <si>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</si>
  <si>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</si>
  <si>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</si>
  <si>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</si>
  <si>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</si>
  <si>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</si>
  <si>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</si>
  <si>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</si>
  <si>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</si>
  <si>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</si>
  <si>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</si>
  <si>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</si>
  <si>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</si>
  <si>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</si>
  <si>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</si>
  <si>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</si>
  <si>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</si>
  <si>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</si>
  <si>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</si>
  <si>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</si>
  <si>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</si>
  <si>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</si>
  <si>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</si>
  <si>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</si>
  <si>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</si>
  <si>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</si>
  <si>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</si>
  <si>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</si>
  <si>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</si>
  <si>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</si>
  <si>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</si>
  <si>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</si>
  <si>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</si>
  <si>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</si>
  <si>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</si>
  <si>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</si>
  <si>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</si>
  <si>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</si>
  <si>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</si>
  <si>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</si>
  <si>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</si>
  <si>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</si>
  <si>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</si>
  <si>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</si>
  <si>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</si>
  <si>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</si>
  <si>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</si>
  <si>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</si>
  <si>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</si>
  <si>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</si>
  <si>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</si>
  <si>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</si>
  <si>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</si>
  <si>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</si>
  <si>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</si>
  <si>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</si>
  <si>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</si>
  <si>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</si>
  <si>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</si>
  <si>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</si>
  <si>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</si>
  <si>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</si>
  <si>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</si>
  <si>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</si>
  <si>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</si>
  <si>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</si>
  <si>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</si>
  <si>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</si>
  <si>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</si>
  <si>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</si>
  <si>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</si>
  <si>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</si>
  <si>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</si>
  <si>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</si>
  <si>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</si>
  <si>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</si>
  <si>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</si>
  <si>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</si>
  <si>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</si>
  <si>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</si>
  <si>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</si>
  <si>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</si>
  <si>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</si>
  <si>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</si>
  <si>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</si>
  <si>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</si>
  <si>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</si>
  <si>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</si>
  <si>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</si>
  <si>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</si>
  <si>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</si>
  <si>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</si>
  <si>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</si>
  <si>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</si>
  <si>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</si>
  <si>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</si>
  <si>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</si>
  <si>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</si>
  <si>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</si>
  <si>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</si>
  <si>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</si>
  <si>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</si>
  <si>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</si>
  <si>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</si>
  <si>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</si>
  <si>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</si>
  <si>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</si>
  <si>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</si>
  <si>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</si>
  <si>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</si>
  <si>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</si>
  <si>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</si>
  <si>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</si>
  <si>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</si>
  <si>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</si>
  <si>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</si>
  <si>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</si>
  <si>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</si>
  <si>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</si>
  <si>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</si>
  <si>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</si>
  <si>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</si>
  <si>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</si>
  <si>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</si>
  <si>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</si>
  <si>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</si>
  <si>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</si>
  <si>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</si>
  <si>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</si>
  <si>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</si>
  <si>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</si>
  <si>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</si>
  <si>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</si>
  <si>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</si>
  <si>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</si>
  <si>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</si>
  <si>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</si>
  <si>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</si>
  <si>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</si>
  <si>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</si>
  <si>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</si>
  <si>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</si>
  <si>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</si>
  <si>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</si>
  <si>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</si>
  <si>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</si>
  <si>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</si>
  <si>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</si>
  <si>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</si>
  <si>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</si>
  <si>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</si>
  <si>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</si>
  <si>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</si>
  <si>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</si>
  <si>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</si>
  <si>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</si>
  <si>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</si>
  <si>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</si>
  <si>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</si>
  <si>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</si>
  <si>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</si>
  <si>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</si>
  <si>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</si>
  <si>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</si>
  <si>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</si>
  <si>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</si>
  <si>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</si>
  <si>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</si>
  <si>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</si>
  <si>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</si>
  <si>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</si>
  <si>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</si>
  <si>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</si>
  <si>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</si>
  <si>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</si>
  <si>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</si>
  <si>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</si>
  <si>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</si>
  <si>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</si>
  <si>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</si>
  <si>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</si>
  <si>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</si>
  <si>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</si>
  <si>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</si>
  <si>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</si>
  <si>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</si>
  <si>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</si>
  <si>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</si>
  <si>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</si>
  <si>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</si>
  <si>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</si>
  <si>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</si>
  <si>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</si>
  <si>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</si>
  <si>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</si>
  <si>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</si>
  <si>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</si>
  <si>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</si>
  <si>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</si>
  <si>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</si>
  <si>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</si>
  <si>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</si>
  <si>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</si>
  <si>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</si>
  <si>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</si>
  <si>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</si>
  <si>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</si>
  <si>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</si>
  <si>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</si>
  <si>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</si>
  <si>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</si>
  <si>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</si>
  <si>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</si>
  <si>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</si>
  <si>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</si>
  <si>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</si>
  <si>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</si>
  <si>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</si>
  <si>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</si>
  <si>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</si>
  <si>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</si>
  <si>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</si>
  <si>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</si>
  <si>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</si>
  <si>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</si>
  <si>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</si>
  <si>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</si>
  <si>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</si>
  <si>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</si>
  <si>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</si>
  <si>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</si>
  <si>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</si>
  <si>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</si>
  <si>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</si>
  <si>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</si>
  <si>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</si>
  <si>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</si>
  <si>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</si>
  <si>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</si>
  <si>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</si>
  <si>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</si>
  <si>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</si>
  <si>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</si>
  <si>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</si>
  <si>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</si>
  <si>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</si>
  <si>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</si>
  <si>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</si>
  <si>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</si>
  <si>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</si>
  <si>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</si>
  <si>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</si>
  <si>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</si>
  <si>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</si>
  <si>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</si>
  <si>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</si>
  <si>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</si>
  <si>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</si>
  <si>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</si>
  <si>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</si>
  <si>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</si>
  <si>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</si>
  <si>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</si>
  <si>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</si>
  <si>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</si>
  <si>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</si>
  <si>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</si>
  <si>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</si>
  <si>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</si>
  <si>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</si>
  <si>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</si>
  <si>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</si>
  <si>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</si>
  <si>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</si>
  <si>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</si>
  <si>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</si>
  <si>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</si>
  <si>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</si>
  <si>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</si>
  <si>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</si>
  <si>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</si>
  <si>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</si>
  <si>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</si>
  <si>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</si>
  <si>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</si>
  <si>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</si>
  <si>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</si>
  <si>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</si>
  <si>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</si>
  <si>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</si>
  <si>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</si>
  <si>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</si>
  <si>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</si>
  <si>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</si>
  <si>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</si>
  <si>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</si>
  <si>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</si>
  <si>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</si>
  <si>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</si>
  <si>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</si>
  <si>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</si>
  <si>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</si>
  <si>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</si>
  <si>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</si>
  <si>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</si>
  <si>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</si>
  <si>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</si>
  <si>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</si>
  <si>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</si>
  <si>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</si>
  <si>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</si>
  <si>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</si>
  <si>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</si>
  <si>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</si>
  <si>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</si>
  <si>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</si>
  <si>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</si>
  <si>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</si>
  <si>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</si>
  <si>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</si>
  <si>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</si>
  <si>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</si>
  <si>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</si>
  <si>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</si>
  <si>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</si>
  <si>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</si>
  <si>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</si>
  <si>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</si>
  <si>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</si>
  <si>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</si>
  <si>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</si>
  <si>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</si>
  <si>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</si>
  <si>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</si>
  <si>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</si>
  <si>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</si>
  <si>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</si>
  <si>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</si>
  <si>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</si>
  <si>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</si>
  <si>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</si>
  <si>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</si>
  <si>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</si>
  <si>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</si>
  <si>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</si>
  <si>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</si>
  <si>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</si>
  <si>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</si>
  <si>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</si>
  <si>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</si>
  <si>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</si>
  <si>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</si>
  <si>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</si>
  <si>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</si>
  <si>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</si>
  <si>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</si>
  <si>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</si>
  <si>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</si>
  <si>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</si>
  <si>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</si>
  <si>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</si>
  <si>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</si>
  <si>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</si>
  <si>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</si>
  <si>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</si>
  <si>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</si>
  <si>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</si>
  <si>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</si>
  <si>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</si>
  <si>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</si>
  <si>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</si>
  <si>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</si>
  <si>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</si>
  <si>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</si>
  <si>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</si>
  <si>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</si>
  <si>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</si>
  <si>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</si>
  <si>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</si>
  <si>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</si>
  <si>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</si>
  <si>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</si>
  <si>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</si>
  <si>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</si>
  <si>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</si>
  <si>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</si>
  <si>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</si>
  <si>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</si>
  <si>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</si>
  <si>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</si>
  <si>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</si>
  <si>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</si>
  <si>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</si>
  <si>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</si>
  <si>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</si>
  <si>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</si>
  <si>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</si>
  <si>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</si>
  <si>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</si>
  <si>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</si>
  <si>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</si>
  <si>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</si>
  <si>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</si>
  <si>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</si>
  <si>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</si>
  <si>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</si>
  <si>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</si>
  <si>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</si>
  <si>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</si>
  <si>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</si>
  <si>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</si>
  <si>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</si>
  <si>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</si>
  <si>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</si>
  <si>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</si>
  <si>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</si>
  <si>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</si>
  <si>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</si>
  <si>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</si>
  <si>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</si>
  <si>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</si>
  <si>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</si>
  <si>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</si>
  <si>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</si>
  <si>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</si>
  <si>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</si>
  <si>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</si>
  <si>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</si>
  <si>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</si>
  <si>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</si>
  <si>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</si>
  <si>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</si>
  <si>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</si>
  <si>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</si>
  <si>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</si>
  <si>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</si>
  <si>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</si>
  <si>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</si>
  <si>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</si>
  <si>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</si>
  <si>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</si>
  <si>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</si>
  <si>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</si>
  <si>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</si>
  <si>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</si>
  <si>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</si>
  <si>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</si>
  <si>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</si>
  <si>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</si>
  <si>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</si>
  <si>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</si>
  <si>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</si>
  <si>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</si>
  <si>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</si>
  <si>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</si>
  <si>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</si>
  <si>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</si>
  <si>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</si>
  <si>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</si>
  <si>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</si>
  <si>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</si>
  <si>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</si>
  <si>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</si>
  <si>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</si>
  <si>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</si>
  <si>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</si>
  <si>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</si>
  <si>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</si>
  <si>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</si>
  <si>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</si>
  <si>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</si>
  <si>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</si>
  <si>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</si>
  <si>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</si>
  <si>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</si>
  <si>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</si>
  <si>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</si>
  <si>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</si>
  <si>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</si>
  <si>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</si>
  <si>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</si>
  <si>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</si>
  <si>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</si>
  <si>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</si>
  <si>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</si>
  <si>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</si>
  <si>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</si>
  <si>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</si>
  <si>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</si>
  <si>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</si>
  <si>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</si>
  <si>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</si>
  <si>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</si>
  <si>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</si>
  <si>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</si>
  <si>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</si>
  <si>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</si>
  <si>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</si>
  <si>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</si>
  <si>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</si>
  <si>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</si>
  <si>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</si>
  <si>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</si>
  <si>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</si>
  <si>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</si>
  <si>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</si>
  <si>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</si>
  <si>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</si>
  <si>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</si>
  <si>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</si>
  <si>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</si>
  <si>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</si>
  <si>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</si>
  <si>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</si>
  <si>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</si>
  <si>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</si>
  <si>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</si>
  <si>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</si>
  <si>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</si>
  <si>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</si>
  <si>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</si>
  <si>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</si>
  <si>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</si>
  <si>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</si>
  <si>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</si>
  <si>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</si>
  <si>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</si>
  <si>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</si>
  <si>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</si>
  <si>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</si>
  <si>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</si>
  <si>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</si>
  <si>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</si>
  <si>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</si>
  <si>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</si>
  <si>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</si>
  <si>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</si>
  <si>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</si>
  <si>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</si>
  <si>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</si>
  <si>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</si>
  <si>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</si>
  <si>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</si>
  <si>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</si>
  <si>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</si>
  <si>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</si>
  <si>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</si>
  <si>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</si>
  <si>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</si>
  <si>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</si>
  <si>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</si>
  <si>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</si>
  <si>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</si>
  <si>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</si>
  <si>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</si>
  <si>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</si>
  <si>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</si>
  <si>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</si>
  <si>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</si>
  <si>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</si>
  <si>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</si>
  <si>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</si>
  <si>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</si>
  <si>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</si>
  <si>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</si>
  <si>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</si>
  <si>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</si>
  <si>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</si>
  <si>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</si>
  <si>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</si>
  <si>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</si>
  <si>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</si>
  <si>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</si>
  <si>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</si>
  <si>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</si>
  <si>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</si>
  <si>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</si>
  <si>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</si>
  <si>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</si>
  <si>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</si>
  <si>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</si>
  <si>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</si>
  <si>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</si>
  <si>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</si>
  <si>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</si>
  <si>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</si>
  <si>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</si>
  <si>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</si>
  <si>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</si>
  <si>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</si>
  <si>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</si>
  <si>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</si>
  <si>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</si>
  <si>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</si>
  <si>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</si>
  <si>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</si>
  <si>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</si>
  <si>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</si>
  <si>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</si>
  <si>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</si>
  <si>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</si>
  <si>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</si>
  <si>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</si>
  <si>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</si>
  <si>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</si>
  <si>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</si>
  <si>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</si>
  <si>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</si>
  <si>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</si>
  <si>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</si>
  <si>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</si>
  <si>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</si>
  <si>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</si>
  <si>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</si>
  <si>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</si>
  <si>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</si>
  <si>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</si>
  <si>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</si>
  <si>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</si>
  <si>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</si>
  <si>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</si>
  <si>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</si>
  <si>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</si>
  <si>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</si>
  <si>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</si>
  <si>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</si>
  <si>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</si>
  <si>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</si>
  <si>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</si>
  <si>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</si>
  <si>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</si>
  <si>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</si>
  <si>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</si>
  <si>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</si>
  <si>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</si>
  <si>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</si>
  <si>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</si>
  <si>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</si>
  <si>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</si>
  <si>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</si>
  <si>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</si>
  <si>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</si>
  <si>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</si>
  <si>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</si>
  <si>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</si>
  <si>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</si>
  <si>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</si>
  <si>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</si>
  <si>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</si>
  <si>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</si>
  <si>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</si>
  <si>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</si>
  <si>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</si>
  <si>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</si>
  <si>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</si>
  <si>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</si>
  <si>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</si>
  <si>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</si>
  <si>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</si>
  <si>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</si>
  <si>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</si>
  <si>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</si>
  <si>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</si>
  <si>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</si>
  <si>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</si>
  <si>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</si>
  <si>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</si>
  <si>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</si>
  <si>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</si>
  <si>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</si>
  <si>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</si>
  <si>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</si>
  <si>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</si>
  <si>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</si>
  <si>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</si>
  <si>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</si>
  <si>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</si>
  <si>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</si>
  <si>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</si>
  <si>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</si>
  <si>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</si>
  <si>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</si>
  <si>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</si>
  <si>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</si>
  <si>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</si>
  <si>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</si>
  <si>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</si>
  <si>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</si>
  <si>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</si>
  <si>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</si>
  <si>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</si>
  <si>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</si>
  <si>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</si>
  <si>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</si>
  <si>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</si>
  <si>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</si>
  <si>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</si>
  <si>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</si>
  <si>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</si>
  <si>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</si>
  <si>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</si>
  <si>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</si>
  <si>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</si>
  <si>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</si>
  <si>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</si>
  <si>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</si>
  <si>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</si>
  <si>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</si>
  <si>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</si>
  <si>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</si>
  <si>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</si>
  <si>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</si>
  <si>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</si>
  <si>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</si>
  <si>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</si>
  <si>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</si>
  <si>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</si>
  <si>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</si>
  <si>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</si>
  <si>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</si>
  <si>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</si>
  <si>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</si>
  <si>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</si>
  <si>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</si>
  <si>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</si>
  <si>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</si>
  <si>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</si>
  <si>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</si>
  <si>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</si>
  <si>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</si>
  <si>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</si>
  <si>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</si>
  <si>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</si>
  <si>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</si>
  <si>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</si>
  <si>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</si>
  <si>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</si>
  <si>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</si>
  <si>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</si>
  <si>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</si>
  <si>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</si>
  <si>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</si>
  <si>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</si>
  <si>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</si>
  <si>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</si>
  <si>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</si>
  <si>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</si>
  <si>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</si>
  <si>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</si>
  <si>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</si>
  <si>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</si>
  <si>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</si>
  <si>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</si>
  <si>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</si>
  <si>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</si>
  <si>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</si>
  <si>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</si>
  <si>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</si>
  <si>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</si>
  <si>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</si>
  <si>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</si>
  <si>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</si>
  <si>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</si>
  <si>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</si>
  <si>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</si>
  <si>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</si>
  <si>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</si>
  <si>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</si>
  <si>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</si>
  <si>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</si>
  <si>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</si>
  <si>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</si>
  <si>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</si>
  <si>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</si>
  <si>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</si>
  <si>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</si>
  <si>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</si>
  <si>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</si>
  <si>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</si>
  <si>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</si>
  <si>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</si>
  <si>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</si>
  <si>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</si>
  <si>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</si>
  <si>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</si>
  <si>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</si>
  <si>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</si>
  <si>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</si>
  <si>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</si>
  <si>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</si>
  <si>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</si>
  <si>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</si>
  <si>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</si>
  <si>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</si>
  <si>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</si>
  <si>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</si>
  <si>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</si>
  <si>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</si>
  <si>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</si>
  <si>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</si>
  <si>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</si>
  <si>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</si>
  <si>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</si>
  <si>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</si>
  <si>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</si>
  <si>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</si>
  <si>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</si>
  <si>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</si>
  <si>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</si>
  <si>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</si>
  <si>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</si>
  <si>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</si>
  <si>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</si>
  <si>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</si>
  <si>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</si>
  <si>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</si>
  <si>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</si>
  <si>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</si>
  <si>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</si>
  <si>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</si>
  <si>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</si>
  <si>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</si>
  <si>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</si>
  <si>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</si>
  <si>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</si>
  <si>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</si>
  <si>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</si>
  <si>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</si>
  <si>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</si>
  <si>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</si>
  <si>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</si>
  <si>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</si>
  <si>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</si>
  <si>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</si>
  <si>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</si>
  <si>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</si>
  <si>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</si>
  <si>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</si>
  <si>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</si>
  <si>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</si>
  <si>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</si>
  <si>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</si>
  <si>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</si>
  <si>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</si>
  <si>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</si>
  <si>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</si>
  <si>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</si>
  <si>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</si>
  <si>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</si>
  <si>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</si>
  <si>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</si>
  <si>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</si>
  <si>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</si>
  <si>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</si>
  <si>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</si>
  <si>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</si>
  <si>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</si>
  <si>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</si>
  <si>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</si>
  <si>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</si>
  <si>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</si>
  <si>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</si>
  <si>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</si>
  <si>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</si>
  <si>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</si>
  <si>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</si>
  <si>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</si>
  <si>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</si>
  <si>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</si>
  <si>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</si>
  <si>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</si>
  <si>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</si>
  <si>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</si>
  <si>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</si>
  <si>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</si>
  <si>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</si>
  <si>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</si>
  <si>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</si>
  <si>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</si>
  <si>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</si>
  <si>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</si>
  <si>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</si>
  <si>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</si>
  <si>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</si>
  <si>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</si>
  <si>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</si>
  <si>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</si>
  <si>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</si>
  <si>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</si>
  <si>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</si>
  <si>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</si>
  <si>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</si>
  <si>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</si>
  <si>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</si>
  <si>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</si>
  <si>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</si>
  <si>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</si>
  <si>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</si>
  <si>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</si>
  <si>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</si>
  <si>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</si>
  <si>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</si>
  <si>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</si>
  <si>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</si>
  <si>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</si>
  <si>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</si>
  <si>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</si>
  <si>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</si>
  <si>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</si>
  <si>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</si>
  <si>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</si>
  <si>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</si>
  <si>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</si>
  <si>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</si>
  <si>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</si>
  <si>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</si>
  <si>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</si>
  <si>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</si>
  <si>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</si>
  <si>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</si>
  <si>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</si>
  <si>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</si>
  <si>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</si>
  <si>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</si>
  <si>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</si>
  <si>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</si>
  <si>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</si>
  <si>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</si>
  <si>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</si>
  <si>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</si>
  <si>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</si>
  <si>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</si>
  <si>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</si>
  <si>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</si>
  <si>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</si>
  <si>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</si>
  <si>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</si>
  <si>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</si>
  <si>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</si>
  <si>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</si>
  <si>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</si>
  <si>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</si>
  <si>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</si>
  <si>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</si>
  <si>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</si>
  <si>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</si>
  <si>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</si>
  <si>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</si>
  <si>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</si>
  <si>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</si>
  <si>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</si>
  <si>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</si>
  <si>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</si>
  <si>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</si>
  <si>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</si>
  <si>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</si>
  <si>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</si>
  <si>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</si>
  <si>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</si>
  <si>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</si>
  <si>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</si>
  <si>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</si>
  <si>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</si>
  <si>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</si>
  <si>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</si>
  <si>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</si>
  <si>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</si>
  <si>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</si>
  <si>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</si>
  <si>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</si>
  <si>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</si>
  <si>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</si>
  <si>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</si>
  <si>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</si>
  <si>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</si>
  <si>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</si>
  <si>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</si>
  <si>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</si>
  <si>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</si>
  <si>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</si>
  <si>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</si>
  <si>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</si>
  <si>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</si>
  <si>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</si>
  <si>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</si>
  <si>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</si>
  <si>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</si>
  <si>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</si>
  <si>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</si>
  <si>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</si>
  <si>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</si>
  <si>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</si>
  <si>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</si>
  <si>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</si>
  <si>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</si>
  <si>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</si>
  <si>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</si>
  <si>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</si>
  <si>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</si>
  <si>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</si>
  <si>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</si>
  <si>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</si>
  <si>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</si>
  <si>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</si>
  <si>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</si>
  <si>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</si>
  <si>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</si>
  <si>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</si>
  <si>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</si>
  <si>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</si>
  <si>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</si>
  <si>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</si>
  <si>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</si>
  <si>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</si>
  <si>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</si>
  <si>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</si>
  <si>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</si>
  <si>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</si>
  <si>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</si>
  <si>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</si>
  <si>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</si>
  <si>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</si>
  <si>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</si>
  <si>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</si>
  <si>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</si>
  <si>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</si>
  <si>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</si>
  <si>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</si>
  <si>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</si>
  <si>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</si>
  <si>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</si>
  <si>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</si>
  <si>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</si>
  <si>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</si>
  <si>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</si>
  <si>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</si>
  <si>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</si>
  <si>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</si>
  <si>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</si>
  <si>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</si>
  <si>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</si>
  <si>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</si>
  <si>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</si>
  <si>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</si>
  <si>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</si>
  <si>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</si>
  <si>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</si>
  <si>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</si>
  <si>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</si>
  <si>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</si>
  <si>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</si>
  <si>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</si>
  <si>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</si>
  <si>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</si>
  <si>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</si>
  <si>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</si>
  <si>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</si>
  <si>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</si>
  <si>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</si>
  <si>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</si>
  <si>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</si>
  <si>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</si>
  <si>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</si>
  <si>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</si>
  <si>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</si>
  <si>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</si>
  <si>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</si>
  <si>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</si>
  <si>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</si>
  <si>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</si>
  <si>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</si>
  <si>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</si>
  <si>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</si>
  <si>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</si>
  <si>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</si>
  <si>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</si>
  <si>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</si>
  <si>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</si>
  <si>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</si>
  <si>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</si>
  <si>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</si>
  <si>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</si>
  <si>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</si>
  <si>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</si>
  <si>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</si>
  <si>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</si>
  <si>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</si>
  <si>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</si>
  <si>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</si>
  <si>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</si>
  <si>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</si>
  <si>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</si>
  <si>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</si>
  <si>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</si>
  <si>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</si>
  <si>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</si>
  <si>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</si>
  <si>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</si>
  <si>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</si>
  <si>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</si>
  <si>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</si>
  <si>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</si>
  <si>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</si>
  <si>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</si>
  <si>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</si>
  <si>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</si>
  <si>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</si>
  <si>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</si>
  <si>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</si>
  <si>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</si>
  <si>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</si>
  <si>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</si>
  <si>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</si>
  <si>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</si>
  <si>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</si>
  <si>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</si>
  <si>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</si>
  <si>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</si>
  <si>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</si>
  <si>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</si>
  <si>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</si>
  <si>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</si>
  <si>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</si>
  <si>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</si>
  <si>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</si>
  <si>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</si>
  <si>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</si>
  <si>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</si>
  <si>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</si>
  <si>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</si>
  <si>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</si>
  <si>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</si>
  <si>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</si>
  <si>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</si>
  <si>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</si>
  <si>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</si>
  <si>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</si>
  <si>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</si>
  <si>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</si>
  <si>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</si>
  <si>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</si>
  <si>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</si>
  <si>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</si>
  <si>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</si>
  <si>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</si>
  <si>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</si>
  <si>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</si>
  <si>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</si>
  <si>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</si>
  <si>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</si>
  <si>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</si>
  <si>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</si>
  <si>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</si>
  <si>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</si>
  <si>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</si>
  <si>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</si>
  <si>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</si>
  <si>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</si>
  <si>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</si>
  <si>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</si>
  <si>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</si>
  <si>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</si>
  <si>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</si>
  <si>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</si>
  <si>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</si>
  <si>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</si>
  <si>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</si>
  <si>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</si>
  <si>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</si>
  <si>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</si>
  <si>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</si>
  <si>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</si>
  <si>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</si>
  <si>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</si>
  <si>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</si>
  <si>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</si>
  <si>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</si>
  <si>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</si>
  <si>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</si>
  <si>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</si>
  <si>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</si>
  <si>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</si>
  <si>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</si>
  <si>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</si>
  <si>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</si>
  <si>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</si>
  <si>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</si>
  <si>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</si>
  <si>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</si>
  <si>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</si>
  <si>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</si>
  <si>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</si>
  <si>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</si>
  <si>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</si>
  <si>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</si>
  <si>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</si>
  <si>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</si>
  <si>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</si>
  <si>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</si>
  <si>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</si>
  <si>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</si>
  <si>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</si>
  <si>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</si>
  <si>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</si>
  <si>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</si>
  <si>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</si>
  <si>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</si>
  <si>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</si>
  <si>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</si>
  <si>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</si>
  <si>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</si>
  <si>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</si>
  <si>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</si>
  <si>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</si>
  <si>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</si>
  <si>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</si>
  <si>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</si>
  <si>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</si>
  <si>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</si>
  <si>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</si>
  <si>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</si>
  <si>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</si>
  <si>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</si>
  <si>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</si>
  <si>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</si>
  <si>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</si>
  <si>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</si>
  <si>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</si>
  <si>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</si>
  <si>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</si>
  <si>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</si>
  <si>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</si>
  <si>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</si>
  <si>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</si>
  <si>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</si>
  <si>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</si>
  <si>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</si>
  <si>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</si>
  <si>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</si>
  <si>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</si>
  <si>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</si>
  <si>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</si>
  <si>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</si>
  <si>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</si>
  <si>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</si>
  <si>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</si>
  <si>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</si>
  <si>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</si>
  <si>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</si>
  <si>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</si>
  <si>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</si>
  <si>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</si>
  <si>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</si>
  <si>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</si>
  <si>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</si>
  <si>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</si>
  <si>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</si>
  <si>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</si>
  <si>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</si>
  <si>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</si>
  <si>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</si>
  <si>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</si>
  <si>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</si>
  <si>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</si>
  <si>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</si>
  <si>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</si>
  <si>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</si>
  <si>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</si>
  <si>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</si>
  <si>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</si>
  <si>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</si>
  <si>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</si>
  <si>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</si>
  <si>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</si>
  <si>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</si>
  <si>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</si>
  <si>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</si>
  <si>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</si>
  <si>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</si>
  <si>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</si>
  <si>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</si>
  <si>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</si>
  <si>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</si>
  <si>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</si>
  <si>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</si>
  <si>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</si>
  <si>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</si>
  <si>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</si>
  <si>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</si>
  <si>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</si>
  <si>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</si>
  <si>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</si>
  <si>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</si>
  <si>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</si>
  <si>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</si>
  <si>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</si>
  <si>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</si>
  <si>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</si>
  <si>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</si>
  <si>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</si>
  <si>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</si>
  <si>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</si>
  <si>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</si>
  <si>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</si>
  <si>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</si>
  <si>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</si>
  <si>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</si>
  <si>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</si>
  <si>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</si>
  <si>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</si>
  <si>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</si>
  <si>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</si>
  <si>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</si>
  <si>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</si>
  <si>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</si>
  <si>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</si>
  <si>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</si>
  <si>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</si>
  <si>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</si>
  <si>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</si>
  <si>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</si>
  <si>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</si>
  <si>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</si>
  <si>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</si>
  <si>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</si>
  <si>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</si>
  <si>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</si>
  <si>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</si>
  <si>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</si>
  <si>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</si>
  <si>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</si>
  <si>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</si>
  <si>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</si>
  <si>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</si>
  <si>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</si>
  <si>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</si>
  <si>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</si>
  <si>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</si>
  <si>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</si>
  <si>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</si>
  <si>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</si>
  <si>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</si>
  <si>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</si>
  <si>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</si>
  <si>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</si>
  <si>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</si>
  <si>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</si>
  <si>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</si>
  <si>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</si>
  <si>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</si>
  <si>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</si>
  <si>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</si>
  <si>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</si>
  <si>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</si>
  <si>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</si>
  <si>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</si>
  <si>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</si>
  <si>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</si>
  <si>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</si>
  <si>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</si>
  <si>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</si>
  <si>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</si>
  <si>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</si>
  <si>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</si>
  <si>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</si>
  <si>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</si>
  <si>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</si>
  <si>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</si>
  <si>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</si>
  <si>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</si>
  <si>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</si>
  <si>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</si>
  <si>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</si>
  <si>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</si>
  <si>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</si>
  <si>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</si>
  <si>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</si>
  <si>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</si>
  <si>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</si>
  <si>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</si>
  <si>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</si>
  <si>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</si>
  <si>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</si>
  <si>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</si>
  <si>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</si>
  <si>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</si>
  <si>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</si>
  <si>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</si>
  <si>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</si>
  <si>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</si>
  <si>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</si>
  <si>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</si>
  <si>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</si>
  <si>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</si>
  <si>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</si>
  <si>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</si>
  <si>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</si>
  <si>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</si>
  <si>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</si>
  <si>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</si>
  <si>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</si>
  <si>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</si>
  <si>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</si>
  <si>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</si>
  <si>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</si>
  <si>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</si>
  <si>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</si>
  <si>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</si>
  <si>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</si>
  <si>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</si>
  <si>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</si>
  <si>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</si>
  <si>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</si>
  <si>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</si>
  <si>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</si>
  <si>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</si>
  <si>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</si>
  <si>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</si>
  <si>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</si>
  <si>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</si>
  <si>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</si>
  <si>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</si>
  <si>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</si>
  <si>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</si>
  <si>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</si>
  <si>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</si>
  <si>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</si>
  <si>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</si>
  <si>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</si>
  <si>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</si>
  <si>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</si>
  <si>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</si>
  <si>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</si>
  <si>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</si>
  <si>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</si>
  <si>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</si>
  <si>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</si>
  <si>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</si>
  <si>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</si>
  <si>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</si>
  <si>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</si>
  <si>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</si>
  <si>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</si>
  <si>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</si>
  <si>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</si>
  <si>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</si>
  <si>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</si>
  <si>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</si>
  <si>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</si>
  <si>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</si>
  <si>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</si>
  <si>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</si>
  <si>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</si>
  <si>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</si>
  <si>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</si>
  <si>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</si>
  <si>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</si>
  <si>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</si>
  <si>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</si>
  <si>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</si>
  <si>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</si>
  <si>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</si>
  <si>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</si>
  <si>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</si>
  <si>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</si>
  <si>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</si>
  <si>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</si>
  <si>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</si>
  <si>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</si>
  <si>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</si>
  <si>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</si>
  <si>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</si>
  <si>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</si>
  <si>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</si>
  <si>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</si>
  <si>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</si>
  <si>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</si>
  <si>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</si>
  <si>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</si>
  <si>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</si>
  <si>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</si>
  <si>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</si>
  <si>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</si>
  <si>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</si>
  <si>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</si>
  <si>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</si>
  <si>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</si>
  <si>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</si>
  <si>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</si>
  <si>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</si>
  <si>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</si>
  <si>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</si>
  <si>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</si>
  <si>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</si>
  <si>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</si>
  <si>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</si>
  <si>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</si>
  <si>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</si>
  <si>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</si>
  <si>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</si>
  <si>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</si>
  <si>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</si>
  <si>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</si>
  <si>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</si>
  <si>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</si>
  <si>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</si>
  <si>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</si>
  <si>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</si>
  <si>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</si>
  <si>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</si>
  <si>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</si>
  <si>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</si>
  <si>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</si>
  <si>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</si>
  <si>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</si>
  <si>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</si>
  <si>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</si>
  <si>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</si>
  <si>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</si>
  <si>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</si>
  <si>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</si>
  <si>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</si>
  <si>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</si>
  <si>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</si>
  <si>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</si>
  <si>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</si>
  <si>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</si>
  <si>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</si>
  <si>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</si>
  <si>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</si>
  <si>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</si>
  <si>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</si>
  <si>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</si>
  <si>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</si>
  <si>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</si>
  <si>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</si>
  <si>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</si>
  <si>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</si>
  <si>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</si>
  <si>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</si>
  <si>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</si>
  <si>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</si>
  <si>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</si>
  <si>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</si>
  <si>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</si>
  <si>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</si>
  <si>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</si>
  <si>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</si>
  <si>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</si>
  <si>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</si>
  <si>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</si>
  <si>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</si>
  <si>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</si>
  <si>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</si>
  <si>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</si>
  <si>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</si>
  <si>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</si>
  <si>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</si>
  <si>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</si>
  <si>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</si>
  <si>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</si>
  <si>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</si>
  <si>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</si>
  <si>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</si>
  <si>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</si>
  <si>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</si>
  <si>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</si>
  <si>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</si>
  <si>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</si>
  <si>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</si>
  <si>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</si>
  <si>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</si>
  <si>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</si>
  <si>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</si>
  <si>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</si>
  <si>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</si>
  <si>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</si>
  <si>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</si>
  <si>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</si>
  <si>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</si>
  <si>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</si>
  <si>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</si>
  <si>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</si>
  <si>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</si>
  <si>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</si>
  <si>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</si>
  <si>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</si>
  <si>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</si>
  <si>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</si>
  <si>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</si>
  <si>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</si>
  <si>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</si>
  <si>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</si>
  <si>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</si>
  <si>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</si>
  <si>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</si>
  <si>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</si>
  <si>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</si>
  <si>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</si>
  <si>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</si>
  <si>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</si>
  <si>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</si>
  <si>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</si>
  <si>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</si>
  <si>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</si>
  <si>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</si>
  <si>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</si>
  <si>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</si>
  <si>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</si>
  <si>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</si>
  <si>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</si>
  <si>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</si>
  <si>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</si>
  <si>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</si>
  <si>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</si>
  <si>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</si>
  <si>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</si>
  <si>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</si>
  <si>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</si>
  <si>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</si>
  <si>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</si>
  <si>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</si>
  <si>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</si>
  <si>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</si>
  <si>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</si>
  <si>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</si>
  <si>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</si>
  <si>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</si>
  <si>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</si>
  <si>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</si>
  <si>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</si>
  <si>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</si>
  <si>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</si>
  <si>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</si>
  <si>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</si>
  <si>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</si>
  <si>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</si>
  <si>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</si>
  <si>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</si>
  <si>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</si>
  <si>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</si>
  <si>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</si>
  <si>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</si>
  <si>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</si>
  <si>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</si>
  <si>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</si>
  <si>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</si>
  <si>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</si>
  <si>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</si>
  <si>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</si>
  <si>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</si>
  <si>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</si>
  <si>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</si>
  <si>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</si>
  <si>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</si>
  <si>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</si>
  <si>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</si>
  <si>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</si>
  <si>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</si>
  <si>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</si>
  <si>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</si>
  <si>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</si>
  <si>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</si>
  <si>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</si>
  <si>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</si>
  <si>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</si>
  <si>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</si>
  <si>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</si>
  <si>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</si>
  <si>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</si>
  <si>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</si>
  <si>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</si>
  <si>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</si>
  <si>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</si>
  <si>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</si>
  <si>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</si>
  <si>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</si>
  <si>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</si>
  <si>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</si>
  <si>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</si>
  <si>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</si>
  <si>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</si>
  <si>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</si>
  <si>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</si>
  <si>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</si>
  <si>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</si>
  <si>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</si>
  <si>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</si>
  <si>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</si>
  <si>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</si>
  <si>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</si>
  <si>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</si>
  <si>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</si>
  <si>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</si>
  <si>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</si>
  <si>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</si>
  <si>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</si>
  <si>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</si>
  <si>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</si>
  <si>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</si>
  <si>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</si>
  <si>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</si>
  <si>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</si>
  <si>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</si>
  <si>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</si>
  <si>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</si>
  <si>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</si>
  <si>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</si>
  <si>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</si>
  <si>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</si>
  <si>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</si>
  <si>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</si>
  <si>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</si>
  <si>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</si>
  <si>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</si>
  <si>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</si>
  <si>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</si>
  <si>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</si>
  <si>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</si>
  <si>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</si>
  <si>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</si>
  <si>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</si>
  <si>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</si>
  <si>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</si>
  <si>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</si>
  <si>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</si>
  <si>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</si>
  <si>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</si>
  <si>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</si>
  <si>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</si>
  <si>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</si>
  <si>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</si>
  <si>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</si>
  <si>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</si>
  <si>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</si>
  <si>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</si>
  <si>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</si>
  <si>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</si>
  <si>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</si>
  <si>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</si>
  <si>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</si>
  <si>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</si>
  <si>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</si>
  <si>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</si>
  <si>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</si>
  <si>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</si>
  <si>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</si>
  <si>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</si>
  <si>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</si>
  <si>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</si>
  <si>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</si>
  <si>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</si>
  <si>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</si>
  <si>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</si>
  <si>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</si>
  <si>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</si>
  <si>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</si>
  <si>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</si>
  <si>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</si>
  <si>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</si>
  <si>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</si>
  <si>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</si>
  <si>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</si>
  <si>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</si>
  <si>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</si>
  <si>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</si>
  <si>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</si>
  <si>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failed</t>
  </si>
  <si>
    <t>Number Cancelled</t>
  </si>
  <si>
    <t>Total Projects</t>
  </si>
  <si>
    <t>Percentrage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</si>
  <si>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</si>
  <si>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</si>
  <si>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</si>
  <si>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</si>
  <si>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</si>
  <si>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</si>
  <si>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</si>
  <si>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</si>
  <si>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</si>
  <si>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</si>
  <si>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</si>
  <si>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</si>
  <si>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</si>
  <si>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</si>
  <si>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Goal </t>
  </si>
  <si>
    <t>Number Successful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</si>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</sst>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/>
    <xf numFmtId="9" fontId="0" fillId="0" borderId="0" xfId="0" applyNumberForma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colors>
    <mruColors>
      <color rgb="FFDBDB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[CrowdfundingBook.xlsx]category!PivotTable2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A-5941-87B8-66FAAB04E40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AA-5941-87B8-66FAAB04E408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AA-5941-87B8-66FAAB04E408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AA-5941-87B8-66FAAB04E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5468480"/>
        <c:axId val="1685428688"/>
      </c:barChart>
      <c:catAx>
        <c:axId val="150546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428688"/>
        <c:crosses val="autoZero"/>
        <c:auto val="1"/>
        <c:lblAlgn val="ctr"/>
        <c:lblOffset val="100"/>
        <c:noMultiLvlLbl val="0"/>
      </c:catAx>
      <c:valAx>
        <c:axId val="16854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46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[CrowdfundingBook.xlsx]sub-category!PivotTable3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5-9148-8AAE-77920332F6D4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B9-BA41-8812-7BE53D0B1ED8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B9-BA41-8812-7BE53D0B1ED8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B9-BA41-8812-7BE53D0B1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2079776"/>
        <c:axId val="1503704448"/>
      </c:barChart>
      <c:catAx>
        <c:axId val="168207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704448"/>
        <c:crosses val="autoZero"/>
        <c:auto val="1"/>
        <c:lblAlgn val="ctr"/>
        <c:lblOffset val="100"/>
        <c:noMultiLvlLbl val="0"/>
      </c:catAx>
      <c:valAx>
        <c:axId val="15037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07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[CrowdfundingBook.xlsx]month!PivotTable6</c:name>
    <c:fmtId val="0"/>
  </c:pivotSource>
  <c:chart>
    <c:autoTitleDeleted val="0"/>
    <c:pivotFmts>
      <c:pivotFmt>
        <c:idx val="0"/>
        <c:spPr>
          <a:ln w="28575" cap="rnd">
            <a:solidFill>
              <a:srgbClr val="DBDB0C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DBDB0C"/>
              </a:solidFill>
              <a:round/>
            </a:ln>
            <a:effectLst/>
          </c:spPr>
          <c:marker>
            <c:symbol val="none"/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7-9348-8BA6-20676F3783EE}"/>
            </c:ext>
          </c:extLst>
        </c:ser>
        <c:ser>
          <c:idx val="1"/>
          <c:order val="1"/>
          <c:tx>
            <c:strRef>
              <c:f>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7-9348-8BA6-20676F3783EE}"/>
            </c:ext>
          </c:extLst>
        </c:ser>
        <c:ser>
          <c:idx val="2"/>
          <c:order val="2"/>
          <c:tx>
            <c:strRef>
              <c:f>month!$D$4:$D$5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7-9348-8BA6-20676F378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6717840"/>
        <c:axId val="1558141936"/>
      </c:lineChart>
      <c:catAx>
        <c:axId val="155671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141936"/>
        <c:crosses val="autoZero"/>
        <c:auto val="1"/>
        <c:lblAlgn val="ctr"/>
        <c:lblOffset val="100"/>
        <c:noMultiLvlLbl val="0"/>
      </c:catAx>
      <c:valAx>
        <c:axId val="15581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71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Percentrage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6-954F-B92D-70467A008DA7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6-954F-B92D-70467A008DA7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C6-954F-B92D-70467A008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957311"/>
        <c:axId val="903006511"/>
      </c:lineChart>
      <c:catAx>
        <c:axId val="70595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06511"/>
        <c:crosses val="autoZero"/>
        <c:auto val="1"/>
        <c:lblAlgn val="ctr"/>
        <c:lblOffset val="100"/>
        <c:noMultiLvlLbl val="0"/>
      </c:catAx>
      <c:valAx>
        <c:axId val="90300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95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15</xdr:row>
      <xdr:rowOff>25400</xdr:rowOff>
    </xdr:from>
    <xdr:to>
      <xdr:col>11</xdr:col>
      <xdr:colOff>476250</xdr:colOff>
      <xdr:row>42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9A0E0-FD32-EA03-3084-F14FD2C2E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31</xdr:row>
      <xdr:rowOff>13970</xdr:rowOff>
    </xdr:from>
    <xdr:to>
      <xdr:col>11</xdr:col>
      <xdr:colOff>266700</xdr:colOff>
      <xdr:row>57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ECD5A-C113-BDFA-6A75-DB499DE6F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19</xdr:row>
      <xdr:rowOff>12700</xdr:rowOff>
    </xdr:from>
    <xdr:to>
      <xdr:col>10</xdr:col>
      <xdr:colOff>535516</xdr:colOff>
      <xdr:row>44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9836D-539F-A505-0C57-EB5F238B3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6350</xdr:rowOff>
    </xdr:from>
    <xdr:to>
      <xdr:col>8</xdr:col>
      <xdr:colOff>25400</xdr:colOff>
      <xdr:row>34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040B4D-7D8B-2AA2-65C9-9D316E4B7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45.967066203702" createdVersion="8" refreshedVersion="8" minRefreshableVersion="3" recordCount="1000" xr:uid="{32AC9A8D-708A-3C49-AC6D-F7DC642E4843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0" maxValue="113.17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45.984109490739" createdVersion="8" refreshedVersion="8" minRefreshableVersion="3" recordCount="1000" xr:uid="{3A5BC535-03AB-0148-9BCB-B03FD5B7FA76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SemiMixedTypes="0" containsString="0" containsNumber="1" minValue="0" maxValue="113.17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9/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9/1/2010"/>
          <s v="Qtr1"/>
          <s v="Qtr2"/>
          <s v="Qtr3"/>
          <s v="Qtr4"/>
          <s v="&gt;27/1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9/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92.15"/>
    <n v="1040"/>
    <x v="1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00.02"/>
    <n v="131"/>
    <x v="1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103.21"/>
    <n v="59"/>
    <x v="0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99.34"/>
    <n v="69"/>
    <x v="0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75.83"/>
    <n v="174"/>
    <x v="1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60.56"/>
    <n v="21"/>
    <x v="0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64.94"/>
    <n v="328"/>
    <x v="1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31"/>
    <n v="20"/>
    <x v="2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72.91"/>
    <n v="52"/>
    <x v="0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62.9"/>
    <n v="266"/>
    <x v="1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"/>
    <n v="48"/>
    <x v="0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102.35"/>
    <n v="89"/>
    <x v="0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105.05"/>
    <n v="245"/>
    <x v="1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94.15"/>
    <n v="67"/>
    <x v="0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84.99"/>
    <n v="47"/>
    <x v="0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110.41"/>
    <n v="649"/>
    <x v="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07.96"/>
    <n v="159"/>
    <x v="1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45.1"/>
    <n v="67"/>
    <x v="3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5"/>
    <n v="49"/>
    <x v="0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05.97"/>
    <n v="112"/>
    <x v="1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69.06"/>
    <n v="41"/>
    <x v="0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85.04"/>
    <n v="128"/>
    <x v="1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105.23"/>
    <n v="332"/>
    <x v="1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39"/>
    <n v="113"/>
    <x v="1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73.03"/>
    <n v="216"/>
    <x v="1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35.01"/>
    <n v="48"/>
    <x v="3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106.6"/>
    <n v="80"/>
    <x v="0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62"/>
    <n v="105"/>
    <x v="1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94"/>
    <n v="329"/>
    <x v="1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12.05"/>
    <n v="161"/>
    <x v="1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48.01"/>
    <n v="310"/>
    <x v="1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38"/>
    <n v="87"/>
    <x v="0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5"/>
    <n v="378"/>
    <x v="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85"/>
    <n v="151"/>
    <x v="1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95.99"/>
    <n v="150"/>
    <x v="1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68.81"/>
    <n v="157"/>
    <x v="1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05.97"/>
    <n v="140"/>
    <x v="1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75.260000000000005"/>
    <n v="325"/>
    <x v="1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7.13"/>
    <n v="51"/>
    <x v="0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75.14"/>
    <n v="169"/>
    <x v="1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107.42"/>
    <n v="213"/>
    <x v="1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36"/>
    <n v="444"/>
    <x v="1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27"/>
    <n v="186"/>
    <x v="1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107.56"/>
    <n v="659"/>
    <x v="1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94.38"/>
    <n v="48"/>
    <x v="0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46.16"/>
    <n v="115"/>
    <x v="1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.85"/>
    <n v="475"/>
    <x v="1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53.01"/>
    <n v="387"/>
    <x v="1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45.06"/>
    <n v="190"/>
    <x v="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9.01"/>
    <n v="92"/>
    <x v="0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2.79"/>
    <n v="34"/>
    <x v="0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59.12"/>
    <n v="140"/>
    <x v="1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44.93"/>
    <n v="90"/>
    <x v="0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89.66"/>
    <n v="178"/>
    <x v="1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70.08"/>
    <n v="144"/>
    <x v="1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31.06"/>
    <n v="215"/>
    <x v="1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9.06"/>
    <n v="227"/>
    <x v="1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30.09"/>
    <n v="275"/>
    <x v="1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85"/>
    <n v="144"/>
    <x v="1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82"/>
    <n v="93"/>
    <x v="0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58.04"/>
    <n v="723"/>
    <x v="1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1.4"/>
    <n v="12"/>
    <x v="0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71.95"/>
    <n v="98"/>
    <x v="0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61.04"/>
    <n v="236"/>
    <x v="1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108.92"/>
    <n v="45"/>
    <x v="0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29"/>
    <n v="162"/>
    <x v="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58.98"/>
    <n v="255"/>
    <x v="1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111.82"/>
    <n v="24"/>
    <x v="3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64"/>
    <n v="124"/>
    <x v="1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85.32"/>
    <n v="108"/>
    <x v="1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74.48"/>
    <n v="670"/>
    <x v="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105.15"/>
    <n v="661"/>
    <x v="1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56.19"/>
    <n v="122"/>
    <x v="1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85.92"/>
    <n v="151"/>
    <x v="1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57"/>
    <n v="78"/>
    <x v="0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79.64"/>
    <n v="47"/>
    <x v="0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2"/>
    <n v="301"/>
    <x v="1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48"/>
    <n v="70"/>
    <x v="0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55.21"/>
    <n v="637"/>
    <x v="1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92.11"/>
    <n v="225"/>
    <x v="1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83.18"/>
    <n v="1497"/>
    <x v="1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40"/>
    <n v="38"/>
    <x v="0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11.13"/>
    <n v="132"/>
    <x v="1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90.56"/>
    <n v="131"/>
    <x v="1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61.11"/>
    <n v="168"/>
    <x v="1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83.02"/>
    <n v="62"/>
    <x v="0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110.76"/>
    <n v="261"/>
    <x v="1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89.46"/>
    <n v="253"/>
    <x v="1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57.85"/>
    <n v="79"/>
    <x v="0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110"/>
    <n v="48"/>
    <x v="0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103.97"/>
    <n v="259"/>
    <x v="1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108"/>
    <n v="61"/>
    <x v="3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48.93"/>
    <n v="304"/>
    <x v="1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37.67"/>
    <n v="113"/>
    <x v="1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65"/>
    <n v="217"/>
    <x v="1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106.61"/>
    <n v="927"/>
    <x v="1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27.01"/>
    <n v="34"/>
    <x v="0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91.16"/>
    <n v="197"/>
    <x v="1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56.05"/>
    <n v="1021"/>
    <x v="1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31.02"/>
    <n v="282"/>
    <x v="1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66.510000000000005"/>
    <n v="25"/>
    <x v="0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89.01"/>
    <n v="143"/>
    <x v="1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03.46"/>
    <n v="145"/>
    <x v="1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95.28"/>
    <n v="359"/>
    <x v="1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75.900000000000006"/>
    <n v="186"/>
    <x v="1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107.58"/>
    <n v="595"/>
    <x v="1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1.32"/>
    <n v="59"/>
    <x v="0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"/>
    <n v="15"/>
    <x v="0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08.95"/>
    <n v="120"/>
    <x v="1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35"/>
    <n v="269"/>
    <x v="1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94.94"/>
    <n v="377"/>
    <x v="1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109.65"/>
    <n v="727"/>
    <x v="1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44"/>
    <n v="87"/>
    <x v="0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6.79"/>
    <n v="88"/>
    <x v="0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30.99"/>
    <n v="174"/>
    <x v="1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94.79"/>
    <n v="118"/>
    <x v="1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69.790000000000006"/>
    <n v="215"/>
    <x v="1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63"/>
    <n v="149"/>
    <x v="1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110.03"/>
    <n v="219"/>
    <x v="1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26"/>
    <n v="64"/>
    <x v="0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49.99"/>
    <n v="19"/>
    <x v="0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101.72"/>
    <n v="368"/>
    <x v="1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47.08"/>
    <n v="160"/>
    <x v="1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89.94"/>
    <n v="39"/>
    <x v="0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78.97"/>
    <n v="51"/>
    <x v="0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80.069999999999993"/>
    <n v="60"/>
    <x v="3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86.47"/>
    <n v="3"/>
    <x v="3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28"/>
    <n v="155"/>
    <x v="1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68"/>
    <n v="101"/>
    <x v="1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43.08"/>
    <n v="116"/>
    <x v="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87.96"/>
    <n v="311"/>
    <x v="1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4.99"/>
    <n v="90"/>
    <x v="0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46.91"/>
    <n v="71"/>
    <x v="0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46.91"/>
    <n v="3"/>
    <x v="3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94.24"/>
    <n v="262"/>
    <x v="1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80.14"/>
    <n v="96"/>
    <x v="0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59.04"/>
    <n v="21"/>
    <x v="0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65.989999999999995"/>
    <n v="223"/>
    <x v="1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60.99"/>
    <n v="102"/>
    <x v="1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98.31"/>
    <n v="230"/>
    <x v="1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04.6"/>
    <n v="136"/>
    <x v="1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86.07"/>
    <n v="129"/>
    <x v="1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76.989999999999995"/>
    <n v="237"/>
    <x v="1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29.76"/>
    <n v="17"/>
    <x v="3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46.92"/>
    <n v="112"/>
    <x v="1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05.19"/>
    <n v="121"/>
    <x v="1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69.91"/>
    <n v="220"/>
    <x v="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0.01"/>
    <n v="64"/>
    <x v="0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52.01"/>
    <n v="423"/>
    <x v="1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31"/>
    <n v="93"/>
    <x v="0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95.04"/>
    <n v="59"/>
    <x v="0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75.97"/>
    <n v="65"/>
    <x v="0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1.010000000000005"/>
    <n v="74"/>
    <x v="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73.73"/>
    <n v="53"/>
    <x v="0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113.17"/>
    <n v="221"/>
    <x v="1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5.01"/>
    <n v="100"/>
    <x v="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79.180000000000007"/>
    <n v="162"/>
    <x v="1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57.33"/>
    <n v="78"/>
    <x v="0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58.18"/>
    <n v="150"/>
    <x v="1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36.03"/>
    <n v="253"/>
    <x v="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7.99"/>
    <n v="100"/>
    <x v="1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44.01"/>
    <n v="122"/>
    <x v="1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55.08"/>
    <n v="137"/>
    <x v="1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74"/>
    <n v="416"/>
    <x v="1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42"/>
    <n v="31"/>
    <x v="0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77.989999999999995"/>
    <n v="424"/>
    <x v="1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82.51"/>
    <n v="3"/>
    <x v="0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4.2"/>
    <n v="11"/>
    <x v="0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25.5"/>
    <n v="83"/>
    <x v="0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00.98"/>
    <n v="163"/>
    <x v="1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111.83"/>
    <n v="895"/>
    <x v="1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42"/>
    <n v="26"/>
    <x v="0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110.05"/>
    <n v="75"/>
    <x v="0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59"/>
    <n v="416"/>
    <x v="1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32.99"/>
    <n v="96"/>
    <x v="0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45.01"/>
    <n v="358"/>
    <x v="1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81.98"/>
    <n v="308"/>
    <x v="1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39.08"/>
    <n v="62"/>
    <x v="0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59"/>
    <n v="722"/>
    <x v="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40.99"/>
    <n v="69"/>
    <x v="0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31.03"/>
    <n v="293"/>
    <x v="1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37.79"/>
    <n v="72"/>
    <x v="0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.01"/>
    <n v="32"/>
    <x v="0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95.97"/>
    <n v="230"/>
    <x v="1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"/>
    <x v="0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102.05"/>
    <n v="24"/>
    <x v="3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105.75"/>
    <n v="69"/>
    <x v="0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07"/>
    <n v="38"/>
    <x v="0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35.049999999999997"/>
    <n v="20"/>
    <x v="0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.34"/>
    <n v="46"/>
    <x v="0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69.17"/>
    <n v="123"/>
    <x v="1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109.08"/>
    <n v="362"/>
    <x v="1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51.78"/>
    <n v="63"/>
    <x v="0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82.01"/>
    <n v="298"/>
    <x v="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35.96"/>
    <n v="10"/>
    <x v="0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74.459999999999994"/>
    <n v="54"/>
    <x v="0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91.11"/>
    <n v="681"/>
    <x v="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.790000000000006"/>
    <n v="79"/>
    <x v="3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43"/>
    <n v="134"/>
    <x v="1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63.23"/>
    <n v="3"/>
    <x v="0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70.180000000000007"/>
    <n v="432"/>
    <x v="1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61.33"/>
    <n v="39"/>
    <x v="3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99"/>
    <n v="426"/>
    <x v="1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96.98"/>
    <n v="101"/>
    <x v="1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51"/>
    <n v="21"/>
    <x v="2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28.04"/>
    <n v="67"/>
    <x v="0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60.98"/>
    <n v="95"/>
    <x v="0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73.209999999999994"/>
    <n v="152"/>
    <x v="1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40"/>
    <n v="195"/>
    <x v="1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86.81"/>
    <n v="1023"/>
    <x v="1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2.13"/>
    <n v="4"/>
    <x v="0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03.98"/>
    <n v="155"/>
    <x v="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62"/>
    <n v="45"/>
    <x v="0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31.01"/>
    <n v="216"/>
    <x v="1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89.99"/>
    <n v="332"/>
    <x v="1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39.24"/>
    <n v="8"/>
    <x v="0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54.99"/>
    <n v="99"/>
    <x v="0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47.99"/>
    <n v="138"/>
    <x v="1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87.97"/>
    <n v="94"/>
    <x v="0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52"/>
    <n v="404"/>
    <x v="1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30"/>
    <n v="260"/>
    <x v="1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98.21"/>
    <n v="367"/>
    <x v="1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08.96"/>
    <n v="169"/>
    <x v="1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67"/>
    <n v="120"/>
    <x v="1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64.989999999999995"/>
    <n v="194"/>
    <x v="1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99.84"/>
    <n v="420"/>
    <x v="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82.43"/>
    <n v="77"/>
    <x v="3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63.29"/>
    <n v="171"/>
    <x v="1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96.77"/>
    <n v="158"/>
    <x v="1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54.91"/>
    <n v="109"/>
    <x v="1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39.01"/>
    <n v="42"/>
    <x v="0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75.84"/>
    <n v="11"/>
    <x v="0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45.05"/>
    <n v="159"/>
    <x v="1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104.52"/>
    <n v="422"/>
    <x v="1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76.27"/>
    <n v="98"/>
    <x v="0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69.02"/>
    <n v="419"/>
    <x v="1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8"/>
    <n v="102"/>
    <x v="1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42.92"/>
    <n v="128"/>
    <x v="1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3.03"/>
    <n v="445"/>
    <x v="1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75.25"/>
    <n v="570"/>
    <x v="1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69.02"/>
    <n v="509"/>
    <x v="1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65.989999999999995"/>
    <n v="326"/>
    <x v="1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8.01"/>
    <n v="933"/>
    <x v="1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60.11"/>
    <n v="211"/>
    <x v="1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6"/>
    <n v="273"/>
    <x v="1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38.020000000000003"/>
    <n v="54"/>
    <x v="0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106.15"/>
    <n v="626"/>
    <x v="1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1.02"/>
    <n v="89"/>
    <x v="0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96.65"/>
    <n v="185"/>
    <x v="1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57"/>
    <n v="120"/>
    <x v="1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63.93"/>
    <n v="23"/>
    <x v="0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90.46"/>
    <n v="146"/>
    <x v="1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72.17"/>
    <n v="268"/>
    <x v="1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77.930000000000007"/>
    <n v="598"/>
    <x v="1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38.07"/>
    <n v="158"/>
    <x v="1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57.94"/>
    <n v="31"/>
    <x v="0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49.79"/>
    <n v="313"/>
    <x v="1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54.05"/>
    <n v="371"/>
    <x v="1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0"/>
    <n v="363"/>
    <x v="1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70.13"/>
    <n v="123"/>
    <x v="1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27"/>
    <n v="77"/>
    <x v="0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51.99"/>
    <n v="234"/>
    <x v="1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56.42"/>
    <n v="181"/>
    <x v="1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101.63"/>
    <n v="253"/>
    <x v="1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1"/>
    <n v="27"/>
    <x v="3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32.020000000000003"/>
    <n v="1"/>
    <x v="2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82.02"/>
    <n v="304"/>
    <x v="1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37.96"/>
    <n v="137"/>
    <x v="1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51.53"/>
    <n v="32"/>
    <x v="0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81.2"/>
    <n v="242"/>
    <x v="1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40.03"/>
    <n v="97"/>
    <x v="0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89.94"/>
    <n v="1066"/>
    <x v="1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96.69"/>
    <n v="326"/>
    <x v="1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25.01"/>
    <n v="171"/>
    <x v="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36.99"/>
    <n v="581"/>
    <x v="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73.010000000000005"/>
    <n v="92"/>
    <x v="0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68.239999999999995"/>
    <n v="108"/>
    <x v="1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52.31"/>
    <n v="19"/>
    <x v="0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61.77"/>
    <n v="83"/>
    <x v="0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25.03"/>
    <n v="706"/>
    <x v="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06.29"/>
    <n v="17"/>
    <x v="3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75.069999999999993"/>
    <n v="210"/>
    <x v="1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39.97"/>
    <n v="98"/>
    <x v="0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39.979999999999997"/>
    <n v="1684"/>
    <x v="1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101.02"/>
    <n v="54"/>
    <x v="0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76.81"/>
    <n v="457"/>
    <x v="1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71.7"/>
    <n v="10"/>
    <x v="0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33.28"/>
    <n v="16"/>
    <x v="3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43.92"/>
    <n v="1340"/>
    <x v="1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n v="36"/>
    <x v="0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88.21"/>
    <n v="55"/>
    <x v="0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65.239999999999995"/>
    <n v="94"/>
    <x v="0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69.959999999999994"/>
    <n v="144"/>
    <x v="1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39.880000000000003"/>
    <n v="51"/>
    <x v="0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41.02"/>
    <n v="1345"/>
    <x v="1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"/>
    <n v="32"/>
    <x v="0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7.78"/>
    <n v="83"/>
    <x v="0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80.77"/>
    <n v="546"/>
    <x v="1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94.28"/>
    <n v="286"/>
    <x v="1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3.430000000000007"/>
    <n v="8"/>
    <x v="0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65.97"/>
    <n v="132"/>
    <x v="1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109.04"/>
    <n v="74"/>
    <x v="0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41.16"/>
    <n v="75"/>
    <x v="3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99.13"/>
    <n v="20"/>
    <x v="0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105.88"/>
    <n v="203"/>
    <x v="1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49"/>
    <n v="310"/>
    <x v="1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"/>
    <n v="395"/>
    <x v="1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31.02"/>
    <n v="295"/>
    <x v="1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103.87"/>
    <n v="34"/>
    <x v="0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59.27"/>
    <n v="67"/>
    <x v="0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42.3"/>
    <n v="19"/>
    <x v="0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53.12"/>
    <n v="16"/>
    <x v="0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50.8"/>
    <n v="39"/>
    <x v="3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1.15"/>
    <n v="10"/>
    <x v="0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65"/>
    <n v="94"/>
    <x v="0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38"/>
    <n v="167"/>
    <x v="1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82.62"/>
    <n v="24"/>
    <x v="0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37.94"/>
    <n v="164"/>
    <x v="1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80.78"/>
    <n v="91"/>
    <x v="0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25.98"/>
    <n v="46"/>
    <x v="0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0.36"/>
    <n v="39"/>
    <x v="0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54"/>
    <n v="134"/>
    <x v="1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101.79"/>
    <n v="23"/>
    <x v="2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45"/>
    <n v="185"/>
    <x v="1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77.069999999999993"/>
    <n v="444"/>
    <x v="1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88.08"/>
    <n v="200"/>
    <x v="1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47.04"/>
    <n v="124"/>
    <x v="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11"/>
    <n v="187"/>
    <x v="1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87"/>
    <n v="114"/>
    <x v="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63.99"/>
    <n v="97"/>
    <x v="0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05.99"/>
    <n v="123"/>
    <x v="1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73.989999999999995"/>
    <n v="179"/>
    <x v="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4.02"/>
    <n v="80"/>
    <x v="3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88.97"/>
    <n v="94"/>
    <x v="0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76.989999999999995"/>
    <n v="85"/>
    <x v="0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97.15"/>
    <n v="67"/>
    <x v="0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33.01"/>
    <n v="54"/>
    <x v="0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99.95"/>
    <n v="42"/>
    <x v="0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69.97"/>
    <n v="15"/>
    <x v="0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110.32"/>
    <n v="34"/>
    <x v="0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66.010000000000005"/>
    <n v="1401"/>
    <x v="1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41.01"/>
    <n v="72"/>
    <x v="0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103.96"/>
    <n v="53"/>
    <x v="0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47.01"/>
    <n v="128"/>
    <x v="1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29.61"/>
    <n v="35"/>
    <x v="0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81.010000000000005"/>
    <n v="411"/>
    <x v="1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94.35"/>
    <n v="124"/>
    <x v="1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26.06"/>
    <n v="59"/>
    <x v="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85.78"/>
    <n v="37"/>
    <x v="0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03.73"/>
    <n v="185"/>
    <x v="1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49.83"/>
    <n v="12"/>
    <x v="0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63.89"/>
    <n v="299"/>
    <x v="1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47"/>
    <n v="226"/>
    <x v="1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08.48"/>
    <n v="174"/>
    <x v="1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72.02"/>
    <n v="372"/>
    <x v="1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59.93"/>
    <n v="160"/>
    <x v="1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78.209999999999994"/>
    <n v="1616"/>
    <x v="1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104.78"/>
    <n v="733"/>
    <x v="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105.52"/>
    <n v="592"/>
    <x v="1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24.93"/>
    <n v="19"/>
    <x v="0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69.87"/>
    <n v="277"/>
    <x v="1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95.73"/>
    <n v="273"/>
    <x v="1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30"/>
    <n v="159"/>
    <x v="1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59.01"/>
    <n v="68"/>
    <x v="0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84.76"/>
    <n v="1592"/>
    <x v="1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8.010000000000005"/>
    <n v="730"/>
    <x v="1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50.05"/>
    <n v="13"/>
    <x v="0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5"/>
    <x v="0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93.7"/>
    <n v="361"/>
    <x v="1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40.14"/>
    <n v="10"/>
    <x v="0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70.09"/>
    <n v="14"/>
    <x v="0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66.180000000000007"/>
    <n v="40"/>
    <x v="0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47.71"/>
    <n v="160"/>
    <x v="1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62.9"/>
    <n v="184"/>
    <x v="1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86.61"/>
    <n v="64"/>
    <x v="0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75.13"/>
    <n v="225"/>
    <x v="1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41"/>
    <n v="172"/>
    <x v="1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50.01"/>
    <n v="146"/>
    <x v="1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96.96"/>
    <n v="76"/>
    <x v="0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100.93"/>
    <n v="39"/>
    <x v="0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89.23"/>
    <n v="11"/>
    <x v="3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87.98"/>
    <n v="122"/>
    <x v="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89.54"/>
    <n v="187"/>
    <x v="1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29.09"/>
    <n v="7"/>
    <x v="0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42.01"/>
    <n v="66"/>
    <x v="0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47"/>
    <n v="229"/>
    <x v="1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110.44"/>
    <n v="469"/>
    <x v="1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41.99"/>
    <n v="130"/>
    <x v="1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48.01"/>
    <n v="167"/>
    <x v="1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31.02"/>
    <n v="174"/>
    <x v="1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99.2"/>
    <n v="718"/>
    <x v="1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6.02"/>
    <n v="64"/>
    <x v="0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46.06"/>
    <n v="1530"/>
    <x v="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"/>
    <x v="0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55.99"/>
    <n v="86"/>
    <x v="0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68.989999999999995"/>
    <n v="316"/>
    <x v="1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60.98"/>
    <n v="90"/>
    <x v="0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10.98"/>
    <n v="182"/>
    <x v="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25"/>
    <n v="356"/>
    <x v="1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78.760000000000005"/>
    <n v="132"/>
    <x v="1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87.96"/>
    <n v="46"/>
    <x v="0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49.99"/>
    <n v="36"/>
    <x v="2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99.52"/>
    <n v="105"/>
    <x v="1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104.82"/>
    <n v="669"/>
    <x v="1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108.01"/>
    <n v="62"/>
    <x v="2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29"/>
    <n v="85"/>
    <x v="0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30.03"/>
    <n v="11"/>
    <x v="0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1.01"/>
    <n v="44"/>
    <x v="0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62.87"/>
    <n v="55"/>
    <x v="0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47.01"/>
    <n v="57"/>
    <x v="0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27"/>
    <n v="123"/>
    <x v="1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68.33"/>
    <n v="128"/>
    <x v="1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50.97"/>
    <n v="64"/>
    <x v="0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54.02"/>
    <n v="127"/>
    <x v="1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97.06"/>
    <n v="11"/>
    <x v="0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24.87"/>
    <n v="40"/>
    <x v="0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84.42"/>
    <n v="288"/>
    <x v="1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47.09"/>
    <n v="573"/>
    <x v="1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78"/>
    <n v="113"/>
    <x v="1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62.97"/>
    <n v="46"/>
    <x v="0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81.010000000000005"/>
    <n v="91"/>
    <x v="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5.319999999999993"/>
    <n v="68"/>
    <x v="0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04.44"/>
    <n v="192"/>
    <x v="1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69.989999999999995"/>
    <n v="83"/>
    <x v="0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83.02"/>
    <n v="54"/>
    <x v="0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90.3"/>
    <n v="17"/>
    <x v="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03.98"/>
    <n v="117"/>
    <x v="1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54.93"/>
    <n v="1052"/>
    <x v="1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51.92"/>
    <n v="123"/>
    <x v="1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60.03"/>
    <n v="179"/>
    <x v="1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44"/>
    <n v="355"/>
    <x v="1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53"/>
    <n v="162"/>
    <x v="1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54.5"/>
    <n v="25"/>
    <x v="0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75.040000000000006"/>
    <n v="199"/>
    <x v="1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.909999999999997"/>
    <n v="35"/>
    <x v="3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36.950000000000003"/>
    <n v="176"/>
    <x v="1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63.17"/>
    <n v="511"/>
    <x v="1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29.99"/>
    <n v="82"/>
    <x v="0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86"/>
    <n v="24"/>
    <x v="3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75.010000000000005"/>
    <n v="50"/>
    <x v="0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101.2"/>
    <n v="967"/>
    <x v="1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29"/>
    <n v="123"/>
    <x v="1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98.23"/>
    <n v="63"/>
    <x v="0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87"/>
    <n v="56"/>
    <x v="0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5.21"/>
    <n v="44"/>
    <x v="0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37"/>
    <n v="118"/>
    <x v="1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94.98"/>
    <n v="104"/>
    <x v="1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8.96"/>
    <n v="27"/>
    <x v="0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55.99"/>
    <n v="351"/>
    <x v="1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54.04"/>
    <n v="90"/>
    <x v="0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2"/>
    <x v="1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67"/>
    <n v="141"/>
    <x v="1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107.91"/>
    <n v="31"/>
    <x v="0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69.010000000000005"/>
    <n v="108"/>
    <x v="1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39.01"/>
    <n v="133"/>
    <x v="1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10.36"/>
    <n v="188"/>
    <x v="1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94.86"/>
    <n v="332"/>
    <x v="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.94"/>
    <n v="575"/>
    <x v="1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101.25"/>
    <n v="41"/>
    <x v="0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64.959999999999994"/>
    <n v="184"/>
    <x v="1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7.01"/>
    <n v="286"/>
    <x v="1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50.97"/>
    <n v="319"/>
    <x v="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104.94"/>
    <n v="39"/>
    <x v="0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84.03"/>
    <n v="178"/>
    <x v="1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102.86"/>
    <n v="365"/>
    <x v="1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39.96"/>
    <n v="114"/>
    <x v="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51"/>
    <n v="30"/>
    <x v="0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40.82"/>
    <n v="54"/>
    <x v="0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59"/>
    <n v="236"/>
    <x v="1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71.16"/>
    <n v="513"/>
    <x v="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99.49"/>
    <n v="101"/>
    <x v="1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103.99"/>
    <n v="81"/>
    <x v="0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76.56"/>
    <n v="16"/>
    <x v="0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87.07"/>
    <n v="53"/>
    <x v="0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49"/>
    <n v="260"/>
    <x v="1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42.97"/>
    <n v="31"/>
    <x v="0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33.43"/>
    <n v="14"/>
    <x v="0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83.98"/>
    <n v="179"/>
    <x v="1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101.42"/>
    <n v="220"/>
    <x v="1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9.87"/>
    <n v="102"/>
    <x v="1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31.92"/>
    <n v="192"/>
    <x v="1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70.989999999999995"/>
    <n v="305"/>
    <x v="1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77.03"/>
    <n v="24"/>
    <x v="3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101.78"/>
    <n v="724"/>
    <x v="1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1.06"/>
    <n v="547"/>
    <x v="1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68.02"/>
    <n v="415"/>
    <x v="1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30.87"/>
    <n v="1"/>
    <x v="0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27.91"/>
    <n v="34"/>
    <x v="0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79.989999999999995"/>
    <n v="24"/>
    <x v="0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38"/>
    <n v="48"/>
    <x v="0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n v="0"/>
    <x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59.99"/>
    <n v="70"/>
    <x v="0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37.04"/>
    <n v="530"/>
    <x v="1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99.96"/>
    <n v="180"/>
    <x v="1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111.68"/>
    <n v="92"/>
    <x v="0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36.01"/>
    <n v="14"/>
    <x v="0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000000000005"/>
    <n v="927"/>
    <x v="1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4.05"/>
    <n v="40"/>
    <x v="0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53"/>
    <n v="112"/>
    <x v="1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95"/>
    <n v="71"/>
    <x v="0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70.91"/>
    <n v="119"/>
    <x v="1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98.06"/>
    <n v="24"/>
    <x v="0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53.05"/>
    <n v="139"/>
    <x v="1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93.14"/>
    <n v="39"/>
    <x v="3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58.95"/>
    <n v="22"/>
    <x v="3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36.07"/>
    <n v="56"/>
    <x v="0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63.03"/>
    <n v="43"/>
    <x v="0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84.72"/>
    <n v="112"/>
    <x v="1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62.2"/>
    <n v="7"/>
    <x v="0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98"/>
    <n v="102"/>
    <x v="1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106.44"/>
    <n v="426"/>
    <x v="1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29.98"/>
    <n v="146"/>
    <x v="1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85.81"/>
    <n v="32"/>
    <x v="0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.819999999999993"/>
    <n v="700"/>
    <x v="1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41"/>
    <n v="84"/>
    <x v="0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28.06"/>
    <n v="84"/>
    <x v="0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88.05"/>
    <n v="156"/>
    <x v="1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31"/>
    <n v="100"/>
    <x v="0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90.34"/>
    <n v="80"/>
    <x v="0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63.78"/>
    <n v="11"/>
    <x v="0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54"/>
    <n v="92"/>
    <x v="0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48.99"/>
    <n v="96"/>
    <x v="2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63.86"/>
    <n v="503"/>
    <x v="1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83"/>
    <n v="159"/>
    <x v="1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55.08"/>
    <n v="15"/>
    <x v="0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62.04"/>
    <n v="482"/>
    <x v="1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04.98"/>
    <n v="150"/>
    <x v="1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94.04"/>
    <n v="117"/>
    <x v="1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44.01"/>
    <n v="38"/>
    <x v="0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92.47"/>
    <n v="73"/>
    <x v="0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57.07"/>
    <n v="266"/>
    <x v="1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8"/>
    <n v="24"/>
    <x v="0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9.39"/>
    <n v="3"/>
    <x v="0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77.02"/>
    <n v="16"/>
    <x v="0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92.17"/>
    <n v="277"/>
    <x v="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61.01"/>
    <n v="89"/>
    <x v="0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78.069999999999993"/>
    <n v="164"/>
    <x v="1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59.99"/>
    <n v="271"/>
    <x v="1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110.03"/>
    <n v="284"/>
    <x v="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38"/>
    <n v="59"/>
    <x v="0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6.37"/>
    <n v="99"/>
    <x v="0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72.98"/>
    <n v="44"/>
    <x v="0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26.01"/>
    <n v="152"/>
    <x v="1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104.36"/>
    <n v="224"/>
    <x v="1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102.19"/>
    <n v="240"/>
    <x v="1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54.12"/>
    <n v="199"/>
    <x v="1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63.22"/>
    <n v="137"/>
    <x v="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4.03"/>
    <n v="101"/>
    <x v="1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49.99"/>
    <n v="794"/>
    <x v="1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56.02"/>
    <n v="370"/>
    <x v="1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48.81"/>
    <n v="13"/>
    <x v="0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60.08"/>
    <n v="138"/>
    <x v="1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78.989999999999995"/>
    <n v="84"/>
    <x v="0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53.99"/>
    <n v="205"/>
    <x v="1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111.46"/>
    <n v="44"/>
    <x v="0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60.92"/>
    <n v="219"/>
    <x v="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26"/>
    <n v="186"/>
    <x v="1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80.989999999999995"/>
    <n v="237"/>
    <x v="1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5"/>
    <n v="306"/>
    <x v="1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"/>
    <n v="94"/>
    <x v="0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2.09"/>
    <n v="54"/>
    <x v="3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24.99"/>
    <n v="112"/>
    <x v="1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69.22"/>
    <n v="369"/>
    <x v="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93.94"/>
    <n v="63"/>
    <x v="0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98.41"/>
    <n v="65"/>
    <x v="0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41.78"/>
    <n v="19"/>
    <x v="3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65.989999999999995"/>
    <n v="17"/>
    <x v="0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72.06"/>
    <n v="101"/>
    <x v="1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48"/>
    <n v="342"/>
    <x v="1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54.1"/>
    <n v="64"/>
    <x v="0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107.88"/>
    <n v="52"/>
    <x v="0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67.03"/>
    <n v="322"/>
    <x v="1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64.010000000000005"/>
    <n v="120"/>
    <x v="1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96.07"/>
    <n v="147"/>
    <x v="1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51.18"/>
    <n v="951"/>
    <x v="1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43.92"/>
    <n v="73"/>
    <x v="0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91.02"/>
    <n v="79"/>
    <x v="0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50.13"/>
    <n v="65"/>
    <x v="0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67.72"/>
    <n v="82"/>
    <x v="0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61.04"/>
    <n v="1038"/>
    <x v="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80.010000000000005"/>
    <n v="13"/>
    <x v="0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47"/>
    <n v="155"/>
    <x v="1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1.13"/>
    <n v="7"/>
    <x v="0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89.99"/>
    <n v="209"/>
    <x v="1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43.03"/>
    <n v="100"/>
    <x v="0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68"/>
    <n v="202"/>
    <x v="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73"/>
    <n v="162"/>
    <x v="1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62.34"/>
    <n v="4"/>
    <x v="0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67.099999999999994"/>
    <n v="207"/>
    <x v="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79.98"/>
    <n v="128"/>
    <x v="1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62.18"/>
    <n v="120"/>
    <x v="1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53.01"/>
    <n v="171"/>
    <x v="1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57.74"/>
    <n v="187"/>
    <x v="1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40.03"/>
    <n v="188"/>
    <x v="1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81.02"/>
    <n v="131"/>
    <x v="1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35.049999999999997"/>
    <n v="284"/>
    <x v="1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02.92"/>
    <n v="120"/>
    <x v="1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8"/>
    <n v="419"/>
    <x v="1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75.73"/>
    <n v="14"/>
    <x v="3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45.03"/>
    <n v="139"/>
    <x v="1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73.62"/>
    <n v="174"/>
    <x v="1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56.99"/>
    <n v="155"/>
    <x v="1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85.22"/>
    <n v="170"/>
    <x v="1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50.96"/>
    <n v="190"/>
    <x v="1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63.56"/>
    <n v="250"/>
    <x v="1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81"/>
    <n v="49"/>
    <x v="0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86.04"/>
    <n v="28"/>
    <x v="0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90.04"/>
    <n v="268"/>
    <x v="1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74.010000000000005"/>
    <n v="620"/>
    <x v="1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92.44"/>
    <n v="3"/>
    <x v="0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56"/>
    <n v="160"/>
    <x v="1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32.979999999999997"/>
    <n v="279"/>
    <x v="1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93.6"/>
    <n v="77"/>
    <x v="0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69.87"/>
    <n v="206"/>
    <x v="1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72.13"/>
    <n v="694"/>
    <x v="1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30.04"/>
    <n v="152"/>
    <x v="1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73.97"/>
    <n v="65"/>
    <x v="0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8.66"/>
    <n v="63"/>
    <x v="3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59.99"/>
    <n v="310"/>
    <x v="1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111.16"/>
    <n v="43"/>
    <x v="2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53.04"/>
    <n v="83"/>
    <x v="0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55.99"/>
    <n v="79"/>
    <x v="3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69.989999999999995"/>
    <n v="114"/>
    <x v="1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49"/>
    <n v="65"/>
    <x v="0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103.85"/>
    <n v="79"/>
    <x v="0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99.13"/>
    <n v="11"/>
    <x v="0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107.38"/>
    <n v="56"/>
    <x v="2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"/>
    <n v="17"/>
    <x v="0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58.13"/>
    <n v="120"/>
    <x v="1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03.74"/>
    <n v="145"/>
    <x v="1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87.96"/>
    <n v="221"/>
    <x v="1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28"/>
    <n v="48"/>
    <x v="0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38"/>
    <n v="93"/>
    <x v="0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30"/>
    <n v="89"/>
    <x v="0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103.5"/>
    <n v="41"/>
    <x v="0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85.99"/>
    <n v="63"/>
    <x v="3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98.01"/>
    <n v="48"/>
    <x v="0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44.99"/>
    <n v="88"/>
    <x v="0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31.01"/>
    <n v="127"/>
    <x v="1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59.97"/>
    <n v="2339"/>
    <x v="1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9"/>
    <n v="508"/>
    <x v="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50.05"/>
    <n v="191"/>
    <x v="1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7"/>
    <n v="42"/>
    <x v="0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58.86"/>
    <n v="8"/>
    <x v="0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000000000005"/>
    <n v="60"/>
    <x v="3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76.010000000000005"/>
    <n v="47"/>
    <x v="0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96.6"/>
    <n v="82"/>
    <x v="0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76.959999999999994"/>
    <n v="54"/>
    <x v="0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67.98"/>
    <n v="98"/>
    <x v="0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88.78"/>
    <n v="77"/>
    <x v="0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25"/>
    <n v="33"/>
    <x v="0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44.92"/>
    <n v="240"/>
    <x v="1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"/>
    <x v="3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29.01"/>
    <n v="176"/>
    <x v="1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73.59"/>
    <n v="20"/>
    <x v="0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107.97"/>
    <n v="359"/>
    <x v="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68.989999999999995"/>
    <n v="469"/>
    <x v="1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11.02"/>
    <n v="122"/>
    <x v="1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25"/>
    <n v="56"/>
    <x v="0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2.16"/>
    <n v="44"/>
    <x v="0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47"/>
    <n v="34"/>
    <x v="3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36.04"/>
    <n v="123"/>
    <x v="1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01.04"/>
    <n v="190"/>
    <x v="1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39.93"/>
    <n v="84"/>
    <x v="0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83.16"/>
    <n v="18"/>
    <x v="3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39.979999999999997"/>
    <n v="1037"/>
    <x v="1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47.99"/>
    <n v="97"/>
    <x v="0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95.98"/>
    <n v="86"/>
    <x v="0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78.73"/>
    <n v="150"/>
    <x v="1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56.08"/>
    <n v="358"/>
    <x v="1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69.09"/>
    <n v="543"/>
    <x v="1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102.05"/>
    <n v="68"/>
    <x v="0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07.32"/>
    <n v="192"/>
    <x v="1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51.97"/>
    <n v="932"/>
    <x v="1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71.14"/>
    <n v="429"/>
    <x v="1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6.49"/>
    <n v="101"/>
    <x v="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42.94"/>
    <n v="227"/>
    <x v="1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30.04"/>
    <n v="142"/>
    <x v="1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70.62"/>
    <n v="91"/>
    <x v="0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6.02"/>
    <n v="64"/>
    <x v="0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96.91"/>
    <n v="84"/>
    <x v="0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62.87"/>
    <n v="134"/>
    <x v="1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108.99"/>
    <n v="59"/>
    <x v="0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27"/>
    <n v="153"/>
    <x v="1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65"/>
    <n v="447"/>
    <x v="1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111.52"/>
    <n v="84"/>
    <x v="0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10.99"/>
    <n v="175"/>
    <x v="1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6.75"/>
    <n v="54"/>
    <x v="0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97.02"/>
    <n v="312"/>
    <x v="1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92.09"/>
    <n v="123"/>
    <x v="1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82.99"/>
    <n v="99"/>
    <x v="0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03.04"/>
    <n v="128"/>
    <x v="1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68.92"/>
    <n v="159"/>
    <x v="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87.74"/>
    <n v="707"/>
    <x v="1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75.02"/>
    <n v="142"/>
    <x v="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50.86"/>
    <n v="148"/>
    <x v="1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90"/>
    <n v="20"/>
    <x v="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72.900000000000006"/>
    <n v="1841"/>
    <x v="1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08.49"/>
    <n v="162"/>
    <x v="1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101.98"/>
    <n v="473"/>
    <x v="1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44.01"/>
    <n v="24"/>
    <x v="0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65.94"/>
    <n v="518"/>
    <x v="1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.99"/>
    <n v="248"/>
    <x v="1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28"/>
    <n v="100"/>
    <x v="1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85.83"/>
    <n v="153"/>
    <x v="1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"/>
    <n v="37"/>
    <x v="3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90.48"/>
    <n v="4"/>
    <x v="3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25"/>
    <n v="157"/>
    <x v="1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92.01"/>
    <n v="270"/>
    <x v="1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93.07"/>
    <n v="134"/>
    <x v="1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61.01"/>
    <n v="50"/>
    <x v="0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92.04"/>
    <n v="89"/>
    <x v="3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81.13"/>
    <n v="165"/>
    <x v="1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73.5"/>
    <n v="18"/>
    <x v="0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85.22"/>
    <n v="186"/>
    <x v="1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110.97"/>
    <n v="413"/>
    <x v="1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32.97"/>
    <n v="90"/>
    <x v="3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6.01"/>
    <n v="92"/>
    <x v="0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84.97"/>
    <n v="527"/>
    <x v="1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25.01"/>
    <n v="319"/>
    <x v="1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66"/>
    <n v="354"/>
    <x v="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87.34"/>
    <n v="33"/>
    <x v="3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27.93"/>
    <n v="136"/>
    <x v="1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103.8"/>
    <n v="2"/>
    <x v="0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31.94"/>
    <n v="61"/>
    <x v="0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99.5"/>
    <n v="30"/>
    <x v="0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08.85"/>
    <n v="1179"/>
    <x v="1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0.76"/>
    <n v="1126"/>
    <x v="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29.65"/>
    <n v="13"/>
    <x v="0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101.71"/>
    <n v="712"/>
    <x v="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61.5"/>
    <n v="30"/>
    <x v="0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35"/>
    <n v="213"/>
    <x v="1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40.049999999999997"/>
    <n v="229"/>
    <x v="1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110.97"/>
    <n v="35"/>
    <x v="3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36.96"/>
    <n v="157"/>
    <x v="1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30.97"/>
    <n v="232"/>
    <x v="1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47.04"/>
    <n v="92"/>
    <x v="3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88.07"/>
    <n v="257"/>
    <x v="1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37.01"/>
    <n v="168"/>
    <x v="1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26.03"/>
    <n v="167"/>
    <x v="1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67.819999999999993"/>
    <n v="772"/>
    <x v="1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9.96"/>
    <n v="407"/>
    <x v="1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110.02"/>
    <n v="564"/>
    <x v="1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89.96"/>
    <n v="68"/>
    <x v="0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79.010000000000005"/>
    <n v="34"/>
    <x v="0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86.87"/>
    <n v="655"/>
    <x v="1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62.04"/>
    <n v="177"/>
    <x v="1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26.97"/>
    <n v="113"/>
    <x v="1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54.12"/>
    <n v="728"/>
    <x v="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41.04"/>
    <n v="208"/>
    <x v="1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55.05"/>
    <n v="31"/>
    <x v="0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4"/>
    <n v="57"/>
    <x v="0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32"/>
    <n v="87"/>
    <x v="0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53.9"/>
    <n v="271"/>
    <x v="1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106.5"/>
    <n v="49"/>
    <x v="3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33"/>
    <n v="113"/>
    <x v="1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43"/>
    <n v="191"/>
    <x v="1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86.86"/>
    <n v="136"/>
    <x v="1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96.8"/>
    <n v="10"/>
    <x v="0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33"/>
    <n v="66"/>
    <x v="0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68.03"/>
    <n v="49"/>
    <x v="0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58.87"/>
    <n v="788"/>
    <x v="1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105.05"/>
    <n v="80"/>
    <x v="0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33.049999999999997"/>
    <n v="106"/>
    <x v="1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78.819999999999993"/>
    <n v="51"/>
    <x v="3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68.2"/>
    <n v="215"/>
    <x v="1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75.73"/>
    <n v="141"/>
    <x v="1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31"/>
    <n v="115"/>
    <x v="1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01.88"/>
    <n v="193"/>
    <x v="1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52.88"/>
    <n v="730"/>
    <x v="1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71.010000000000005"/>
    <n v="100"/>
    <x v="0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102.39"/>
    <n v="88"/>
    <x v="2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74.47"/>
    <n v="37"/>
    <x v="0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51.01"/>
    <n v="31"/>
    <x v="3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90"/>
    <n v="26"/>
    <x v="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97.14"/>
    <n v="34"/>
    <x v="0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72.069999999999993"/>
    <n v="1186"/>
    <x v="1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75.239999999999995"/>
    <n v="125"/>
    <x v="1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32.97"/>
    <n v="14"/>
    <x v="0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1"/>
    <n v="55"/>
    <x v="0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45.04"/>
    <n v="110"/>
    <x v="1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52.96"/>
    <n v="188"/>
    <x v="1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60.02"/>
    <n v="87"/>
    <x v="0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44.03"/>
    <n v="203"/>
    <x v="1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3"/>
    <n v="197"/>
    <x v="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28.01"/>
    <n v="107"/>
    <x v="1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32.049999999999997"/>
    <n v="269"/>
    <x v="1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73.61"/>
    <n v="51"/>
    <x v="0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08.71"/>
    <n v="1180"/>
    <x v="1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42.98"/>
    <n v="264"/>
    <x v="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83.32"/>
    <n v="30"/>
    <x v="0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42"/>
    <n v="63"/>
    <x v="0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55.93"/>
    <n v="193"/>
    <x v="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105.04"/>
    <n v="77"/>
    <x v="0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48"/>
    <n v="226"/>
    <x v="1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112.66"/>
    <n v="239"/>
    <x v="1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81.94"/>
    <n v="92"/>
    <x v="0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64.05"/>
    <n v="130"/>
    <x v="1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106.39"/>
    <n v="615"/>
    <x v="1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76.010000000000005"/>
    <n v="369"/>
    <x v="1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11.07"/>
    <n v="1095"/>
    <x v="1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95.94"/>
    <n v="51"/>
    <x v="0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43.04"/>
    <n v="801"/>
    <x v="1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67.97"/>
    <n v="291"/>
    <x v="1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89.99"/>
    <n v="350"/>
    <x v="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58.1"/>
    <n v="357"/>
    <x v="1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84"/>
    <n v="126"/>
    <x v="1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88.85"/>
    <n v="388"/>
    <x v="1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65.959999999999994"/>
    <n v="457"/>
    <x v="1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74.8"/>
    <n v="267"/>
    <x v="1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.989999999999995"/>
    <n v="69"/>
    <x v="0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32.01"/>
    <n v="51"/>
    <x v="0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64.73"/>
    <n v="1"/>
    <x v="0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25"/>
    <n v="109"/>
    <x v="1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104.98"/>
    <n v="315"/>
    <x v="1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64.989999999999995"/>
    <n v="158"/>
    <x v="1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94.35"/>
    <n v="154"/>
    <x v="1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44"/>
    <n v="90"/>
    <x v="0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64.739999999999995"/>
    <n v="75"/>
    <x v="0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4.01"/>
    <n v="853"/>
    <x v="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34.06"/>
    <n v="139"/>
    <x v="1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93.27"/>
    <n v="190"/>
    <x v="1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33"/>
    <n v="100"/>
    <x v="1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83.81"/>
    <n v="143"/>
    <x v="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63.99"/>
    <n v="563"/>
    <x v="1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81.91"/>
    <n v="31"/>
    <x v="0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3.05"/>
    <n v="99"/>
    <x v="3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01.98"/>
    <n v="198"/>
    <x v="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105.94"/>
    <n v="509"/>
    <x v="1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101.58"/>
    <n v="238"/>
    <x v="1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62.97"/>
    <n v="338"/>
    <x v="1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29.05"/>
    <n v="133"/>
    <x v="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77.930000000000007"/>
    <n v="208"/>
    <x v="1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80.81"/>
    <n v="51"/>
    <x v="0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76.010000000000005"/>
    <n v="652"/>
    <x v="1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72.989999999999995"/>
    <n v="114"/>
    <x v="1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53"/>
    <n v="102"/>
    <x v="1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54.16"/>
    <n v="357"/>
    <x v="1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32.950000000000003"/>
    <n v="140"/>
    <x v="1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79.37"/>
    <n v="69"/>
    <x v="0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41.17"/>
    <n v="36"/>
    <x v="0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77.430000000000007"/>
    <n v="252"/>
    <x v="1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57.16"/>
    <n v="106"/>
    <x v="1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77.180000000000007"/>
    <n v="187"/>
    <x v="1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24.95"/>
    <n v="387"/>
    <x v="1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97.18"/>
    <n v="347"/>
    <x v="1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46"/>
    <n v="186"/>
    <x v="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88.02"/>
    <n v="43"/>
    <x v="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"/>
    <x v="1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02.69"/>
    <n v="185"/>
    <x v="1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72.959999999999994"/>
    <n v="24"/>
    <x v="0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57.19"/>
    <n v="90"/>
    <x v="0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84.01"/>
    <n v="273"/>
    <x v="1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98.67"/>
    <n v="170"/>
    <x v="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42.01"/>
    <n v="188"/>
    <x v="1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2"/>
    <n v="347"/>
    <x v="1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81.569999999999993"/>
    <n v="69"/>
    <x v="0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37.04"/>
    <n v="25"/>
    <x v="0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103.03"/>
    <n v="77"/>
    <x v="0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84.33"/>
    <n v="37"/>
    <x v="0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102.6"/>
    <n v="544"/>
    <x v="1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79.989999999999995"/>
    <n v="229"/>
    <x v="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70.06"/>
    <n v="39"/>
    <x v="0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41.91"/>
    <n v="238"/>
    <x v="1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57.99"/>
    <n v="64"/>
    <x v="0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40.94"/>
    <n v="118"/>
    <x v="1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70"/>
    <n v="85"/>
    <x v="0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73.84"/>
    <n v="29"/>
    <x v="0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41.98"/>
    <n v="210"/>
    <x v="1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77.930000000000007"/>
    <n v="170"/>
    <x v="1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06.02"/>
    <n v="116"/>
    <x v="1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47.02"/>
    <n v="259"/>
    <x v="1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76.02"/>
    <n v="231"/>
    <x v="1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54.12"/>
    <n v="128"/>
    <x v="1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57.29"/>
    <n v="189"/>
    <x v="1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103.81"/>
    <n v="7"/>
    <x v="0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105.03"/>
    <n v="774"/>
    <x v="1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90.26"/>
    <n v="28"/>
    <x v="0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76.98"/>
    <n v="52"/>
    <x v="0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102.6"/>
    <n v="407"/>
    <x v="1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55.01"/>
    <n v="156"/>
    <x v="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32.130000000000003"/>
    <n v="252"/>
    <x v="1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50.64"/>
    <n v="2"/>
    <x v="2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49.69"/>
    <n v="12"/>
    <x v="0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54.89"/>
    <n v="164"/>
    <x v="1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46.93"/>
    <n v="163"/>
    <x v="1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44.95"/>
    <n v="20"/>
    <x v="0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"/>
    <n v="319"/>
    <x v="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107.76"/>
    <n v="479"/>
    <x v="1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02.08"/>
    <n v="20"/>
    <x v="3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24.98"/>
    <n v="199"/>
    <x v="1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.94"/>
    <n v="795"/>
    <x v="1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67.95"/>
    <n v="51"/>
    <x v="0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26.07"/>
    <n v="57"/>
    <x v="0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05"/>
    <n v="156"/>
    <x v="1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25.83"/>
    <n v="36"/>
    <x v="0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77.67"/>
    <n v="58"/>
    <x v="2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57.83"/>
    <n v="237"/>
    <x v="1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92.96"/>
    <n v="59"/>
    <x v="0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37.950000000000003"/>
    <n v="183"/>
    <x v="1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31.84"/>
    <n v="1"/>
    <x v="0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40"/>
    <n v="176"/>
    <x v="1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101.1"/>
    <n v="238"/>
    <x v="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84.01"/>
    <n v="488"/>
    <x v="1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103.42"/>
    <n v="224"/>
    <x v="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05.13"/>
    <n v="18"/>
    <x v="0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89.22"/>
    <n v="46"/>
    <x v="0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52"/>
    <n v="117"/>
    <x v="1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64.959999999999994"/>
    <n v="217"/>
    <x v="1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46.24"/>
    <n v="112"/>
    <x v="1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51.15"/>
    <n v="73"/>
    <x v="0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33.909999999999997"/>
    <n v="212"/>
    <x v="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92.02"/>
    <n v="240"/>
    <x v="1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07.43"/>
    <n v="182"/>
    <x v="1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75.849999999999994"/>
    <n v="164"/>
    <x v="1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80.48"/>
    <n v="2"/>
    <x v="0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86.98"/>
    <n v="50"/>
    <x v="3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5.14"/>
    <n v="110"/>
    <x v="1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57.3"/>
    <n v="49"/>
    <x v="0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93.35"/>
    <n v="62"/>
    <x v="2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71.989999999999995"/>
    <n v="13"/>
    <x v="0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92.61"/>
    <n v="65"/>
    <x v="0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04.99"/>
    <n v="160"/>
    <x v="1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30.96"/>
    <n v="81"/>
    <x v="0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"/>
    <n v="32"/>
    <x v="0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9"/>
    <n v="10"/>
    <x v="0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73.92"/>
    <n v="27"/>
    <x v="0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36.99"/>
    <n v="63"/>
    <x v="3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46.9"/>
    <n v="161"/>
    <x v="1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2.02"/>
    <n v="1097"/>
    <x v="1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45.01"/>
    <n v="70"/>
    <x v="3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94.29"/>
    <n v="60"/>
    <x v="0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"/>
    <n v="367"/>
    <x v="1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97.04"/>
    <n v="1109"/>
    <x v="1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43.01"/>
    <n v="19"/>
    <x v="0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94.92"/>
    <n v="127"/>
    <x v="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2.150000000000006"/>
    <n v="735"/>
    <x v="1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1.01"/>
    <n v="5"/>
    <x v="0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"/>
    <n v="85"/>
    <x v="0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43.87"/>
    <n v="119"/>
    <x v="1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40.06"/>
    <n v="296"/>
    <x v="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43.83"/>
    <n v="85"/>
    <x v="0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84.93"/>
    <n v="356"/>
    <x v="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41.07"/>
    <n v="386"/>
    <x v="1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54.97"/>
    <n v="792"/>
    <x v="1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77.010000000000005"/>
    <n v="137"/>
    <x v="1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71.2"/>
    <n v="338"/>
    <x v="1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91.94"/>
    <n v="108"/>
    <x v="1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97.07"/>
    <n v="61"/>
    <x v="0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58.92"/>
    <n v="28"/>
    <x v="0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2"/>
    <n v="228"/>
    <x v="1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103.87"/>
    <n v="22"/>
    <x v="0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93.47"/>
    <n v="374"/>
    <x v="1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61.97"/>
    <n v="155"/>
    <x v="1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92.04"/>
    <n v="322"/>
    <x v="1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7.27"/>
    <n v="74"/>
    <x v="0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93.92"/>
    <n v="864"/>
    <x v="1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84.97"/>
    <n v="143"/>
    <x v="1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105.97"/>
    <n v="40"/>
    <x v="0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36.97"/>
    <n v="178"/>
    <x v="1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1.53"/>
    <n v="85"/>
    <x v="0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81"/>
    <n v="146"/>
    <x v="1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26.01"/>
    <n v="152"/>
    <x v="1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26"/>
    <n v="67"/>
    <x v="0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34.17"/>
    <n v="40"/>
    <x v="0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8"/>
    <n v="217"/>
    <x v="1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76.55"/>
    <n v="52"/>
    <x v="0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3.05"/>
    <n v="500"/>
    <x v="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106.86"/>
    <n v="88"/>
    <x v="0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46.02"/>
    <n v="113"/>
    <x v="1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100.17"/>
    <n v="427"/>
    <x v="1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101.44"/>
    <n v="78"/>
    <x v="3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87.97"/>
    <n v="52"/>
    <x v="0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75"/>
    <n v="157"/>
    <x v="1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42.98"/>
    <n v="73"/>
    <x v="0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33.119999999999997"/>
    <n v="61"/>
    <x v="3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101.13"/>
    <n v="57"/>
    <x v="0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5.99"/>
    <n v="57"/>
    <x v="3"/>
    <n v="1122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92.15"/>
    <n v="1040"/>
    <x v="1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00.02"/>
    <n v="131"/>
    <x v="1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103.21"/>
    <n v="59"/>
    <x v="0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99.34"/>
    <n v="69"/>
    <x v="0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75.83"/>
    <n v="174"/>
    <x v="1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60.56"/>
    <n v="21"/>
    <x v="0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64.94"/>
    <n v="328"/>
    <x v="1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31"/>
    <n v="20"/>
    <x v="2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72.91"/>
    <n v="52"/>
    <x v="0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62.9"/>
    <n v="266"/>
    <x v="1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112.22"/>
    <n v="48"/>
    <x v="0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102.35"/>
    <n v="89"/>
    <x v="0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105.05"/>
    <n v="245"/>
    <x v="1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94.15"/>
    <n v="67"/>
    <x v="0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84.99"/>
    <n v="47"/>
    <x v="0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110.41"/>
    <n v="649"/>
    <x v="1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07.96"/>
    <n v="159"/>
    <x v="1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45.1"/>
    <n v="67"/>
    <x v="3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5"/>
    <n v="49"/>
    <x v="0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05.97"/>
    <n v="112"/>
    <x v="1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69.06"/>
    <n v="41"/>
    <x v="0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85.04"/>
    <n v="128"/>
    <x v="1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105.23"/>
    <n v="332"/>
    <x v="1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39"/>
    <n v="113"/>
    <x v="1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73.03"/>
    <n v="216"/>
    <x v="1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35.01"/>
    <n v="48"/>
    <x v="3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106.6"/>
    <n v="80"/>
    <x v="0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62"/>
    <n v="105"/>
    <x v="1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94"/>
    <n v="329"/>
    <x v="1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12.05"/>
    <n v="161"/>
    <x v="1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48.01"/>
    <n v="310"/>
    <x v="1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38"/>
    <n v="87"/>
    <x v="0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5"/>
    <n v="378"/>
    <x v="1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85"/>
    <n v="151"/>
    <x v="1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95.99"/>
    <n v="150"/>
    <x v="1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68.81"/>
    <n v="157"/>
    <x v="1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05.97"/>
    <n v="140"/>
    <x v="1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75.260000000000005"/>
    <n v="325"/>
    <x v="1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7.13"/>
    <n v="51"/>
    <x v="0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75.14"/>
    <n v="169"/>
    <x v="1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107.42"/>
    <n v="213"/>
    <x v="1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36"/>
    <n v="444"/>
    <x v="1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27"/>
    <n v="186"/>
    <x v="1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107.56"/>
    <n v="659"/>
    <x v="1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94.38"/>
    <n v="48"/>
    <x v="0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46.16"/>
    <n v="115"/>
    <x v="1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.85"/>
    <n v="475"/>
    <x v="1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53.01"/>
    <n v="387"/>
    <x v="1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45.06"/>
    <n v="190"/>
    <x v="1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n v="2"/>
    <x v="0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9.01"/>
    <n v="92"/>
    <x v="0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2.79"/>
    <n v="34"/>
    <x v="0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59.12"/>
    <n v="140"/>
    <x v="1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44.93"/>
    <n v="90"/>
    <x v="0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89.66"/>
    <n v="178"/>
    <x v="1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70.08"/>
    <n v="144"/>
    <x v="1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31.06"/>
    <n v="215"/>
    <x v="1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9.06"/>
    <n v="227"/>
    <x v="1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30.09"/>
    <n v="275"/>
    <x v="1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85"/>
    <n v="144"/>
    <x v="1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82"/>
    <n v="93"/>
    <x v="0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58.04"/>
    <n v="723"/>
    <x v="1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1.4"/>
    <n v="12"/>
    <x v="0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71.95"/>
    <n v="98"/>
    <x v="0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61.04"/>
    <n v="236"/>
    <x v="1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108.92"/>
    <n v="45"/>
    <x v="0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29"/>
    <n v="162"/>
    <x v="1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58.98"/>
    <n v="255"/>
    <x v="1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111.82"/>
    <n v="24"/>
    <x v="3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64"/>
    <n v="124"/>
    <x v="1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85.32"/>
    <n v="108"/>
    <x v="1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74.48"/>
    <n v="670"/>
    <x v="1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105.15"/>
    <n v="661"/>
    <x v="1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56.19"/>
    <n v="122"/>
    <x v="1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85.92"/>
    <n v="151"/>
    <x v="1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57"/>
    <n v="78"/>
    <x v="0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79.64"/>
    <n v="47"/>
    <x v="0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41.02"/>
    <n v="301"/>
    <x v="1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48"/>
    <n v="70"/>
    <x v="0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55.21"/>
    <n v="637"/>
    <x v="1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92.11"/>
    <n v="225"/>
    <x v="1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83.18"/>
    <n v="1497"/>
    <x v="1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40"/>
    <n v="38"/>
    <x v="0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11.13"/>
    <n v="132"/>
    <x v="1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90.56"/>
    <n v="131"/>
    <x v="1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61.11"/>
    <n v="168"/>
    <x v="1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83.02"/>
    <n v="62"/>
    <x v="0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110.76"/>
    <n v="261"/>
    <x v="1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89.46"/>
    <n v="253"/>
    <x v="1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57.85"/>
    <n v="79"/>
    <x v="0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110"/>
    <n v="48"/>
    <x v="0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103.97"/>
    <n v="259"/>
    <x v="1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108"/>
    <n v="61"/>
    <x v="3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48.93"/>
    <n v="304"/>
    <x v="1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37.67"/>
    <n v="113"/>
    <x v="1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65"/>
    <n v="217"/>
    <x v="1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106.61"/>
    <n v="927"/>
    <x v="1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27.01"/>
    <n v="34"/>
    <x v="0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91.16"/>
    <n v="197"/>
    <x v="1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n v="1"/>
    <x v="0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56.05"/>
    <n v="1021"/>
    <x v="1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31.02"/>
    <n v="282"/>
    <x v="1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66.510000000000005"/>
    <n v="25"/>
    <x v="0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89.01"/>
    <n v="143"/>
    <x v="1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03.46"/>
    <n v="145"/>
    <x v="1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95.28"/>
    <n v="359"/>
    <x v="1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75.900000000000006"/>
    <n v="186"/>
    <x v="1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107.58"/>
    <n v="595"/>
    <x v="1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1.32"/>
    <n v="59"/>
    <x v="0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71.98"/>
    <n v="15"/>
    <x v="0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08.95"/>
    <n v="120"/>
    <x v="1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35"/>
    <n v="269"/>
    <x v="1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94.94"/>
    <n v="377"/>
    <x v="1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109.65"/>
    <n v="727"/>
    <x v="1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44"/>
    <n v="87"/>
    <x v="0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6.79"/>
    <n v="88"/>
    <x v="0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30.99"/>
    <n v="174"/>
    <x v="1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94.79"/>
    <n v="118"/>
    <x v="1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69.790000000000006"/>
    <n v="215"/>
    <x v="1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63"/>
    <n v="149"/>
    <x v="1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110.03"/>
    <n v="219"/>
    <x v="1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26"/>
    <n v="64"/>
    <x v="0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49.99"/>
    <n v="19"/>
    <x v="0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101.72"/>
    <n v="368"/>
    <x v="1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47.08"/>
    <n v="160"/>
    <x v="1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89.94"/>
    <n v="39"/>
    <x v="0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78.97"/>
    <n v="51"/>
    <x v="0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80.069999999999993"/>
    <n v="60"/>
    <x v="3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86.47"/>
    <n v="3"/>
    <x v="3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28"/>
    <n v="155"/>
    <x v="1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68"/>
    <n v="101"/>
    <x v="1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43.08"/>
    <n v="116"/>
    <x v="1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87.96"/>
    <n v="311"/>
    <x v="1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4.99"/>
    <n v="90"/>
    <x v="0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46.91"/>
    <n v="71"/>
    <x v="0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46.91"/>
    <n v="3"/>
    <x v="3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94.24"/>
    <n v="262"/>
    <x v="1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80.14"/>
    <n v="96"/>
    <x v="0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59.04"/>
    <n v="21"/>
    <x v="0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65.989999999999995"/>
    <n v="223"/>
    <x v="1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60.99"/>
    <n v="102"/>
    <x v="1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98.31"/>
    <n v="230"/>
    <x v="1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04.6"/>
    <n v="136"/>
    <x v="1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86.07"/>
    <n v="129"/>
    <x v="1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76.989999999999995"/>
    <n v="237"/>
    <x v="1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29.76"/>
    <n v="17"/>
    <x v="3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46.92"/>
    <n v="112"/>
    <x v="1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05.19"/>
    <n v="121"/>
    <x v="1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69.91"/>
    <n v="220"/>
    <x v="1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n v="1"/>
    <x v="0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0.01"/>
    <n v="64"/>
    <x v="0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52.01"/>
    <n v="423"/>
    <x v="1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31"/>
    <n v="93"/>
    <x v="0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95.04"/>
    <n v="59"/>
    <x v="0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75.97"/>
    <n v="65"/>
    <x v="0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1.010000000000005"/>
    <n v="74"/>
    <x v="3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73.73"/>
    <n v="53"/>
    <x v="0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113.17"/>
    <n v="221"/>
    <x v="1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5.01"/>
    <n v="100"/>
    <x v="1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79.180000000000007"/>
    <n v="162"/>
    <x v="1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57.33"/>
    <n v="78"/>
    <x v="0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58.18"/>
    <n v="150"/>
    <x v="1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36.03"/>
    <n v="253"/>
    <x v="1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7.99"/>
    <n v="100"/>
    <x v="1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44.01"/>
    <n v="122"/>
    <x v="1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55.08"/>
    <n v="137"/>
    <x v="1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74"/>
    <n v="416"/>
    <x v="1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42"/>
    <n v="31"/>
    <x v="0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77.989999999999995"/>
    <n v="424"/>
    <x v="1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82.51"/>
    <n v="3"/>
    <x v="0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4.2"/>
    <n v="11"/>
    <x v="0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25.5"/>
    <n v="83"/>
    <x v="0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00.98"/>
    <n v="163"/>
    <x v="1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111.83"/>
    <n v="895"/>
    <x v="1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42"/>
    <n v="26"/>
    <x v="0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110.05"/>
    <n v="75"/>
    <x v="0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59"/>
    <n v="416"/>
    <x v="1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32.99"/>
    <n v="96"/>
    <x v="0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45.01"/>
    <n v="358"/>
    <x v="1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81.98"/>
    <n v="308"/>
    <x v="1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39.08"/>
    <n v="62"/>
    <x v="0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59"/>
    <n v="722"/>
    <x v="1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40.99"/>
    <n v="69"/>
    <x v="0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31.03"/>
    <n v="293"/>
    <x v="1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37.79"/>
    <n v="72"/>
    <x v="0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.01"/>
    <n v="32"/>
    <x v="0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95.97"/>
    <n v="230"/>
    <x v="1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75"/>
    <n v="32"/>
    <x v="0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102.05"/>
    <n v="24"/>
    <x v="3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105.75"/>
    <n v="69"/>
    <x v="0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07"/>
    <n v="38"/>
    <x v="0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35.049999999999997"/>
    <n v="20"/>
    <x v="0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.34"/>
    <n v="46"/>
    <x v="0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69.17"/>
    <n v="123"/>
    <x v="1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109.08"/>
    <n v="362"/>
    <x v="1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51.78"/>
    <n v="63"/>
    <x v="0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82.01"/>
    <n v="298"/>
    <x v="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35.96"/>
    <n v="10"/>
    <x v="0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74.459999999999994"/>
    <n v="54"/>
    <x v="0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n v="2"/>
    <x v="0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91.11"/>
    <n v="681"/>
    <x v="1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.790000000000006"/>
    <n v="79"/>
    <x v="3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43"/>
    <n v="134"/>
    <x v="1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63.23"/>
    <n v="3"/>
    <x v="0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70.180000000000007"/>
    <n v="432"/>
    <x v="1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61.33"/>
    <n v="39"/>
    <x v="3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99"/>
    <n v="426"/>
    <x v="1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96.98"/>
    <n v="101"/>
    <x v="1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51"/>
    <n v="21"/>
    <x v="2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28.04"/>
    <n v="67"/>
    <x v="0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60.98"/>
    <n v="95"/>
    <x v="0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73.209999999999994"/>
    <n v="152"/>
    <x v="1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40"/>
    <n v="195"/>
    <x v="1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86.81"/>
    <n v="1023"/>
    <x v="1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2.13"/>
    <n v="4"/>
    <x v="0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03.98"/>
    <n v="155"/>
    <x v="1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62"/>
    <n v="45"/>
    <x v="0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31.01"/>
    <n v="216"/>
    <x v="1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89.99"/>
    <n v="332"/>
    <x v="1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39.24"/>
    <n v="8"/>
    <x v="0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54.99"/>
    <n v="99"/>
    <x v="0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47.99"/>
    <n v="138"/>
    <x v="1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87.97"/>
    <n v="94"/>
    <x v="0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52"/>
    <n v="404"/>
    <x v="1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30"/>
    <n v="260"/>
    <x v="1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98.21"/>
    <n v="367"/>
    <x v="1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08.96"/>
    <n v="169"/>
    <x v="1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67"/>
    <n v="120"/>
    <x v="1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64.989999999999995"/>
    <n v="194"/>
    <x v="1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99.84"/>
    <n v="420"/>
    <x v="1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82.43"/>
    <n v="77"/>
    <x v="3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63.29"/>
    <n v="171"/>
    <x v="1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96.77"/>
    <n v="158"/>
    <x v="1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54.91"/>
    <n v="109"/>
    <x v="1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39.01"/>
    <n v="42"/>
    <x v="0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75.84"/>
    <n v="11"/>
    <x v="0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45.05"/>
    <n v="159"/>
    <x v="1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104.52"/>
    <n v="422"/>
    <x v="1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76.27"/>
    <n v="98"/>
    <x v="0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69.02"/>
    <n v="419"/>
    <x v="1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8"/>
    <n v="102"/>
    <x v="1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42.92"/>
    <n v="128"/>
    <x v="1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3.03"/>
    <n v="445"/>
    <x v="1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75.25"/>
    <n v="570"/>
    <x v="1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69.02"/>
    <n v="509"/>
    <x v="1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65.989999999999995"/>
    <n v="326"/>
    <x v="1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8.01"/>
    <n v="933"/>
    <x v="1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60.11"/>
    <n v="211"/>
    <x v="1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6"/>
    <n v="273"/>
    <x v="1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n v="3"/>
    <x v="0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38.020000000000003"/>
    <n v="54"/>
    <x v="0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106.15"/>
    <n v="626"/>
    <x v="1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1.02"/>
    <n v="89"/>
    <x v="0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96.65"/>
    <n v="185"/>
    <x v="1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57"/>
    <n v="120"/>
    <x v="1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63.93"/>
    <n v="23"/>
    <x v="0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90.46"/>
    <n v="146"/>
    <x v="1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72.17"/>
    <n v="268"/>
    <x v="1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77.930000000000007"/>
    <n v="598"/>
    <x v="1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38.07"/>
    <n v="158"/>
    <x v="1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57.94"/>
    <n v="31"/>
    <x v="0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49.79"/>
    <n v="313"/>
    <x v="1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54.05"/>
    <n v="371"/>
    <x v="1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0"/>
    <n v="363"/>
    <x v="1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70.13"/>
    <n v="123"/>
    <x v="1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27"/>
    <n v="77"/>
    <x v="0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51.99"/>
    <n v="234"/>
    <x v="1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56.42"/>
    <n v="181"/>
    <x v="1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101.63"/>
    <n v="253"/>
    <x v="1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5.01"/>
    <n v="27"/>
    <x v="3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32.020000000000003"/>
    <n v="1"/>
    <x v="2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82.02"/>
    <n v="304"/>
    <x v="1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37.96"/>
    <n v="137"/>
    <x v="1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51.53"/>
    <n v="32"/>
    <x v="0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81.2"/>
    <n v="242"/>
    <x v="1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40.03"/>
    <n v="97"/>
    <x v="0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89.94"/>
    <n v="1066"/>
    <x v="1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96.69"/>
    <n v="326"/>
    <x v="1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25.01"/>
    <n v="171"/>
    <x v="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36.99"/>
    <n v="581"/>
    <x v="1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73.010000000000005"/>
    <n v="92"/>
    <x v="0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68.239999999999995"/>
    <n v="108"/>
    <x v="1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52.31"/>
    <n v="19"/>
    <x v="0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61.77"/>
    <n v="83"/>
    <x v="0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25.03"/>
    <n v="706"/>
    <x v="1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06.29"/>
    <n v="17"/>
    <x v="3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75.069999999999993"/>
    <n v="210"/>
    <x v="1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39.97"/>
    <n v="98"/>
    <x v="0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39.979999999999997"/>
    <n v="1684"/>
    <x v="1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101.02"/>
    <n v="54"/>
    <x v="0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76.81"/>
    <n v="457"/>
    <x v="1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71.7"/>
    <n v="10"/>
    <x v="0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33.28"/>
    <n v="16"/>
    <x v="3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43.92"/>
    <n v="1340"/>
    <x v="1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n v="36"/>
    <x v="0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88.21"/>
    <n v="55"/>
    <x v="0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65.239999999999995"/>
    <n v="94"/>
    <x v="0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69.959999999999994"/>
    <n v="144"/>
    <x v="1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39.880000000000003"/>
    <n v="51"/>
    <x v="0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n v="5"/>
    <x v="0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41.02"/>
    <n v="1345"/>
    <x v="1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98.91"/>
    <n v="32"/>
    <x v="0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7.78"/>
    <n v="83"/>
    <x v="0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80.77"/>
    <n v="546"/>
    <x v="1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94.28"/>
    <n v="286"/>
    <x v="1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3.430000000000007"/>
    <n v="8"/>
    <x v="0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65.97"/>
    <n v="132"/>
    <x v="1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109.04"/>
    <n v="74"/>
    <x v="0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41.16"/>
    <n v="75"/>
    <x v="3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99.13"/>
    <n v="20"/>
    <x v="0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105.88"/>
    <n v="203"/>
    <x v="1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49"/>
    <n v="310"/>
    <x v="1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"/>
    <n v="395"/>
    <x v="1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31.02"/>
    <n v="295"/>
    <x v="1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103.87"/>
    <n v="34"/>
    <x v="0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59.27"/>
    <n v="67"/>
    <x v="0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42.3"/>
    <n v="19"/>
    <x v="0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53.12"/>
    <n v="16"/>
    <x v="0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50.8"/>
    <n v="39"/>
    <x v="3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1.15"/>
    <n v="10"/>
    <x v="0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65"/>
    <n v="94"/>
    <x v="0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38"/>
    <n v="167"/>
    <x v="1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82.62"/>
    <n v="24"/>
    <x v="0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37.94"/>
    <n v="164"/>
    <x v="1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80.78"/>
    <n v="91"/>
    <x v="0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25.98"/>
    <n v="46"/>
    <x v="0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0.36"/>
    <n v="39"/>
    <x v="0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54"/>
    <n v="134"/>
    <x v="1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101.79"/>
    <n v="23"/>
    <x v="2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45"/>
    <n v="185"/>
    <x v="1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77.069999999999993"/>
    <n v="444"/>
    <x v="1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88.08"/>
    <n v="200"/>
    <x v="1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47.04"/>
    <n v="124"/>
    <x v="1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11"/>
    <n v="187"/>
    <x v="1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87"/>
    <n v="114"/>
    <x v="1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63.99"/>
    <n v="97"/>
    <x v="0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05.99"/>
    <n v="123"/>
    <x v="1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73.989999999999995"/>
    <n v="179"/>
    <x v="1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4.02"/>
    <n v="80"/>
    <x v="3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88.97"/>
    <n v="94"/>
    <x v="0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76.989999999999995"/>
    <n v="85"/>
    <x v="0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97.15"/>
    <n v="67"/>
    <x v="0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33.01"/>
    <n v="54"/>
    <x v="0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99.95"/>
    <n v="42"/>
    <x v="0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69.97"/>
    <n v="15"/>
    <x v="0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110.32"/>
    <n v="34"/>
    <x v="0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66.010000000000005"/>
    <n v="1401"/>
    <x v="1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41.01"/>
    <n v="72"/>
    <x v="0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103.96"/>
    <n v="53"/>
    <x v="0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n v="5"/>
    <x v="0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47.01"/>
    <n v="128"/>
    <x v="1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29.61"/>
    <n v="35"/>
    <x v="0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81.010000000000005"/>
    <n v="411"/>
    <x v="1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94.35"/>
    <n v="124"/>
    <x v="1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26.06"/>
    <n v="59"/>
    <x v="2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85.78"/>
    <n v="37"/>
    <x v="0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03.73"/>
    <n v="185"/>
    <x v="1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49.83"/>
    <n v="12"/>
    <x v="0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63.89"/>
    <n v="299"/>
    <x v="1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47"/>
    <n v="226"/>
    <x v="1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08.48"/>
    <n v="174"/>
    <x v="1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72.02"/>
    <n v="372"/>
    <x v="1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59.93"/>
    <n v="160"/>
    <x v="1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78.209999999999994"/>
    <n v="1616"/>
    <x v="1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104.78"/>
    <n v="733"/>
    <x v="1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105.52"/>
    <n v="592"/>
    <x v="1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24.93"/>
    <n v="19"/>
    <x v="0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69.87"/>
    <n v="277"/>
    <x v="1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95.73"/>
    <n v="273"/>
    <x v="1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30"/>
    <n v="159"/>
    <x v="1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59.01"/>
    <n v="68"/>
    <x v="0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84.76"/>
    <n v="1592"/>
    <x v="1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8.010000000000005"/>
    <n v="730"/>
    <x v="1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50.05"/>
    <n v="13"/>
    <x v="0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9.16"/>
    <n v="55"/>
    <x v="0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93.7"/>
    <n v="361"/>
    <x v="1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40.14"/>
    <n v="10"/>
    <x v="0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70.09"/>
    <n v="14"/>
    <x v="0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66.180000000000007"/>
    <n v="40"/>
    <x v="0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47.71"/>
    <n v="160"/>
    <x v="1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62.9"/>
    <n v="184"/>
    <x v="1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86.61"/>
    <n v="64"/>
    <x v="0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75.13"/>
    <n v="225"/>
    <x v="1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41"/>
    <n v="172"/>
    <x v="1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50.01"/>
    <n v="146"/>
    <x v="1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96.96"/>
    <n v="76"/>
    <x v="0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100.93"/>
    <n v="39"/>
    <x v="0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89.23"/>
    <n v="11"/>
    <x v="3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87.98"/>
    <n v="122"/>
    <x v="1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89.54"/>
    <n v="187"/>
    <x v="1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29.09"/>
    <n v="7"/>
    <x v="0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42.01"/>
    <n v="66"/>
    <x v="0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47"/>
    <n v="229"/>
    <x v="1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110.44"/>
    <n v="469"/>
    <x v="1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41.99"/>
    <n v="130"/>
    <x v="1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48.01"/>
    <n v="167"/>
    <x v="1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31.02"/>
    <n v="174"/>
    <x v="1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99.2"/>
    <n v="718"/>
    <x v="1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6.02"/>
    <n v="64"/>
    <x v="0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n v="2"/>
    <x v="0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46.06"/>
    <n v="1530"/>
    <x v="1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73.650000000000006"/>
    <n v="40"/>
    <x v="0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55.99"/>
    <n v="86"/>
    <x v="0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68.989999999999995"/>
    <n v="316"/>
    <x v="1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60.98"/>
    <n v="90"/>
    <x v="0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10.98"/>
    <n v="182"/>
    <x v="1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25"/>
    <n v="356"/>
    <x v="1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78.760000000000005"/>
    <n v="132"/>
    <x v="1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87.96"/>
    <n v="46"/>
    <x v="0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49.99"/>
    <n v="36"/>
    <x v="2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99.52"/>
    <n v="105"/>
    <x v="1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104.82"/>
    <n v="669"/>
    <x v="1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108.01"/>
    <n v="62"/>
    <x v="2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29"/>
    <n v="85"/>
    <x v="0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30.03"/>
    <n v="11"/>
    <x v="0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1.01"/>
    <n v="44"/>
    <x v="0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62.87"/>
    <n v="55"/>
    <x v="0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47.01"/>
    <n v="57"/>
    <x v="0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27"/>
    <n v="123"/>
    <x v="1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68.33"/>
    <n v="128"/>
    <x v="1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50.97"/>
    <n v="64"/>
    <x v="0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54.02"/>
    <n v="127"/>
    <x v="1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97.06"/>
    <n v="11"/>
    <x v="0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24.87"/>
    <n v="40"/>
    <x v="0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84.42"/>
    <n v="288"/>
    <x v="1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47.09"/>
    <n v="573"/>
    <x v="1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78"/>
    <n v="113"/>
    <x v="1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62.97"/>
    <n v="46"/>
    <x v="0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81.010000000000005"/>
    <n v="91"/>
    <x v="3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5.319999999999993"/>
    <n v="68"/>
    <x v="0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04.44"/>
    <n v="192"/>
    <x v="1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69.989999999999995"/>
    <n v="83"/>
    <x v="0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83.02"/>
    <n v="54"/>
    <x v="0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90.3"/>
    <n v="17"/>
    <x v="3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03.98"/>
    <n v="117"/>
    <x v="1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54.93"/>
    <n v="1052"/>
    <x v="1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51.92"/>
    <n v="123"/>
    <x v="1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60.03"/>
    <n v="179"/>
    <x v="1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44"/>
    <n v="355"/>
    <x v="1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53"/>
    <n v="162"/>
    <x v="1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54.5"/>
    <n v="25"/>
    <x v="0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75.040000000000006"/>
    <n v="199"/>
    <x v="1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.909999999999997"/>
    <n v="35"/>
    <x v="3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36.950000000000003"/>
    <n v="176"/>
    <x v="1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63.17"/>
    <n v="511"/>
    <x v="1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29.99"/>
    <n v="82"/>
    <x v="0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86"/>
    <n v="24"/>
    <x v="3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75.010000000000005"/>
    <n v="50"/>
    <x v="0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101.2"/>
    <n v="967"/>
    <x v="1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n v="4"/>
    <x v="0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29"/>
    <n v="123"/>
    <x v="1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98.23"/>
    <n v="63"/>
    <x v="0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87"/>
    <n v="56"/>
    <x v="0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5.21"/>
    <n v="44"/>
    <x v="0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37"/>
    <n v="118"/>
    <x v="1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94.98"/>
    <n v="104"/>
    <x v="1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8.96"/>
    <n v="27"/>
    <x v="0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55.99"/>
    <n v="351"/>
    <x v="1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54.04"/>
    <n v="90"/>
    <x v="0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82.38"/>
    <n v="172"/>
    <x v="1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67"/>
    <n v="141"/>
    <x v="1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107.91"/>
    <n v="31"/>
    <x v="0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69.010000000000005"/>
    <n v="108"/>
    <x v="1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39.01"/>
    <n v="133"/>
    <x v="1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10.36"/>
    <n v="188"/>
    <x v="1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94.86"/>
    <n v="332"/>
    <x v="1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.94"/>
    <n v="575"/>
    <x v="1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101.25"/>
    <n v="41"/>
    <x v="0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64.959999999999994"/>
    <n v="184"/>
    <x v="1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7.01"/>
    <n v="286"/>
    <x v="1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50.97"/>
    <n v="319"/>
    <x v="1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104.94"/>
    <n v="39"/>
    <x v="0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84.03"/>
    <n v="178"/>
    <x v="1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102.86"/>
    <n v="365"/>
    <x v="1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39.96"/>
    <n v="114"/>
    <x v="1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51"/>
    <n v="30"/>
    <x v="0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40.82"/>
    <n v="54"/>
    <x v="0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59"/>
    <n v="236"/>
    <x v="1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71.16"/>
    <n v="513"/>
    <x v="1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99.49"/>
    <n v="101"/>
    <x v="1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103.99"/>
    <n v="81"/>
    <x v="0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76.56"/>
    <n v="16"/>
    <x v="0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87.07"/>
    <n v="53"/>
    <x v="0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49"/>
    <n v="260"/>
    <x v="1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42.97"/>
    <n v="31"/>
    <x v="0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33.43"/>
    <n v="14"/>
    <x v="0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83.98"/>
    <n v="179"/>
    <x v="1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101.42"/>
    <n v="220"/>
    <x v="1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9.87"/>
    <n v="102"/>
    <x v="1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31.92"/>
    <n v="192"/>
    <x v="1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70.989999999999995"/>
    <n v="305"/>
    <x v="1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77.03"/>
    <n v="24"/>
    <x v="3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101.78"/>
    <n v="724"/>
    <x v="1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1.06"/>
    <n v="547"/>
    <x v="1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68.02"/>
    <n v="415"/>
    <x v="1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30.87"/>
    <n v="1"/>
    <x v="0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27.91"/>
    <n v="34"/>
    <x v="0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79.989999999999995"/>
    <n v="24"/>
    <x v="0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38"/>
    <n v="48"/>
    <x v="0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n v="0"/>
    <x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59.99"/>
    <n v="70"/>
    <x v="0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37.04"/>
    <n v="530"/>
    <x v="1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99.96"/>
    <n v="180"/>
    <x v="1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111.68"/>
    <n v="92"/>
    <x v="0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36.01"/>
    <n v="14"/>
    <x v="0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66.010000000000005"/>
    <n v="927"/>
    <x v="1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4.05"/>
    <n v="40"/>
    <x v="0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53"/>
    <n v="112"/>
    <x v="1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95"/>
    <n v="71"/>
    <x v="0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70.91"/>
    <n v="119"/>
    <x v="1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98.06"/>
    <n v="24"/>
    <x v="0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53.05"/>
    <n v="139"/>
    <x v="1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93.14"/>
    <n v="39"/>
    <x v="3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58.95"/>
    <n v="22"/>
    <x v="3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36.07"/>
    <n v="56"/>
    <x v="0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63.03"/>
    <n v="43"/>
    <x v="0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84.72"/>
    <n v="112"/>
    <x v="1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62.2"/>
    <n v="7"/>
    <x v="0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98"/>
    <n v="102"/>
    <x v="1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106.44"/>
    <n v="426"/>
    <x v="1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29.98"/>
    <n v="146"/>
    <x v="1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85.81"/>
    <n v="32"/>
    <x v="0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.819999999999993"/>
    <n v="700"/>
    <x v="1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41"/>
    <n v="84"/>
    <x v="0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28.06"/>
    <n v="84"/>
    <x v="0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88.05"/>
    <n v="156"/>
    <x v="1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31"/>
    <n v="100"/>
    <x v="0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90.34"/>
    <n v="80"/>
    <x v="0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63.78"/>
    <n v="11"/>
    <x v="0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54"/>
    <n v="92"/>
    <x v="0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48.99"/>
    <n v="96"/>
    <x v="2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63.86"/>
    <n v="503"/>
    <x v="1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83"/>
    <n v="159"/>
    <x v="1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55.08"/>
    <n v="15"/>
    <x v="0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62.04"/>
    <n v="482"/>
    <x v="1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04.98"/>
    <n v="150"/>
    <x v="1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94.04"/>
    <n v="117"/>
    <x v="1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44.01"/>
    <n v="38"/>
    <x v="0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92.47"/>
    <n v="73"/>
    <x v="0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57.07"/>
    <n v="266"/>
    <x v="1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109.08"/>
    <n v="24"/>
    <x v="0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9.39"/>
    <n v="3"/>
    <x v="0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77.02"/>
    <n v="16"/>
    <x v="0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92.17"/>
    <n v="277"/>
    <x v="1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61.01"/>
    <n v="89"/>
    <x v="0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78.069999999999993"/>
    <n v="164"/>
    <x v="1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80.75"/>
    <n v="969"/>
    <x v="1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59.99"/>
    <n v="271"/>
    <x v="1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110.03"/>
    <n v="284"/>
    <x v="1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n v="4"/>
    <x v="3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38"/>
    <n v="59"/>
    <x v="0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6.37"/>
    <n v="99"/>
    <x v="0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72.98"/>
    <n v="44"/>
    <x v="0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26.01"/>
    <n v="152"/>
    <x v="1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104.36"/>
    <n v="224"/>
    <x v="1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102.19"/>
    <n v="240"/>
    <x v="1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54.12"/>
    <n v="199"/>
    <x v="1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63.22"/>
    <n v="137"/>
    <x v="1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4.03"/>
    <n v="101"/>
    <x v="1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49.99"/>
    <n v="794"/>
    <x v="1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56.02"/>
    <n v="370"/>
    <x v="1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48.81"/>
    <n v="13"/>
    <x v="0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60.08"/>
    <n v="138"/>
    <x v="1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78.989999999999995"/>
    <n v="84"/>
    <x v="0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53.99"/>
    <n v="205"/>
    <x v="1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111.46"/>
    <n v="44"/>
    <x v="0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60.92"/>
    <n v="219"/>
    <x v="1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26"/>
    <n v="186"/>
    <x v="1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80.989999999999995"/>
    <n v="237"/>
    <x v="1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5"/>
    <n v="306"/>
    <x v="1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"/>
    <n v="94"/>
    <x v="0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2.09"/>
    <n v="54"/>
    <x v="3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24.99"/>
    <n v="112"/>
    <x v="1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69.22"/>
    <n v="369"/>
    <x v="1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93.94"/>
    <n v="63"/>
    <x v="0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98.41"/>
    <n v="65"/>
    <x v="0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41.78"/>
    <n v="19"/>
    <x v="3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65.989999999999995"/>
    <n v="17"/>
    <x v="0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72.06"/>
    <n v="101"/>
    <x v="1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48"/>
    <n v="342"/>
    <x v="1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54.1"/>
    <n v="64"/>
    <x v="0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107.88"/>
    <n v="52"/>
    <x v="0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67.03"/>
    <n v="322"/>
    <x v="1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64.010000000000005"/>
    <n v="120"/>
    <x v="1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96.07"/>
    <n v="147"/>
    <x v="1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51.18"/>
    <n v="951"/>
    <x v="1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43.92"/>
    <n v="73"/>
    <x v="0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91.02"/>
    <n v="79"/>
    <x v="0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50.13"/>
    <n v="65"/>
    <x v="0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67.72"/>
    <n v="82"/>
    <x v="0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61.04"/>
    <n v="1038"/>
    <x v="1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80.010000000000005"/>
    <n v="13"/>
    <x v="0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47"/>
    <n v="155"/>
    <x v="1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1.13"/>
    <n v="7"/>
    <x v="0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89.99"/>
    <n v="209"/>
    <x v="1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43.03"/>
    <n v="100"/>
    <x v="0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68"/>
    <n v="202"/>
    <x v="1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73"/>
    <n v="162"/>
    <x v="1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62.34"/>
    <n v="4"/>
    <x v="0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n v="5"/>
    <x v="0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67.099999999999994"/>
    <n v="207"/>
    <x v="1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79.98"/>
    <n v="128"/>
    <x v="1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62.18"/>
    <n v="120"/>
    <x v="1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53.01"/>
    <n v="171"/>
    <x v="1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57.74"/>
    <n v="187"/>
    <x v="1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40.03"/>
    <n v="188"/>
    <x v="1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81.02"/>
    <n v="131"/>
    <x v="1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35.049999999999997"/>
    <n v="284"/>
    <x v="1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02.92"/>
    <n v="120"/>
    <x v="1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28"/>
    <n v="419"/>
    <x v="1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75.73"/>
    <n v="14"/>
    <x v="3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45.03"/>
    <n v="139"/>
    <x v="1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73.62"/>
    <n v="174"/>
    <x v="1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56.99"/>
    <n v="155"/>
    <x v="1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85.22"/>
    <n v="170"/>
    <x v="1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50.96"/>
    <n v="190"/>
    <x v="1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63.56"/>
    <n v="250"/>
    <x v="1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81"/>
    <n v="49"/>
    <x v="0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86.04"/>
    <n v="28"/>
    <x v="0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90.04"/>
    <n v="268"/>
    <x v="1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74.010000000000005"/>
    <n v="620"/>
    <x v="1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92.44"/>
    <n v="3"/>
    <x v="0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56"/>
    <n v="160"/>
    <x v="1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32.979999999999997"/>
    <n v="279"/>
    <x v="1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93.6"/>
    <n v="77"/>
    <x v="0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69.87"/>
    <n v="206"/>
    <x v="1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72.13"/>
    <n v="694"/>
    <x v="1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30.04"/>
    <n v="152"/>
    <x v="1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73.97"/>
    <n v="65"/>
    <x v="0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8.66"/>
    <n v="63"/>
    <x v="3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59.99"/>
    <n v="310"/>
    <x v="1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111.16"/>
    <n v="43"/>
    <x v="2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53.04"/>
    <n v="83"/>
    <x v="0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55.99"/>
    <n v="79"/>
    <x v="3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69.989999999999995"/>
    <n v="114"/>
    <x v="1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49"/>
    <n v="65"/>
    <x v="0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103.85"/>
    <n v="79"/>
    <x v="0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99.13"/>
    <n v="11"/>
    <x v="0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107.38"/>
    <n v="56"/>
    <x v="2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76.92"/>
    <n v="17"/>
    <x v="0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58.13"/>
    <n v="120"/>
    <x v="1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03.74"/>
    <n v="145"/>
    <x v="1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87.96"/>
    <n v="221"/>
    <x v="1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28"/>
    <n v="48"/>
    <x v="0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38"/>
    <n v="93"/>
    <x v="0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30"/>
    <n v="89"/>
    <x v="0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103.5"/>
    <n v="41"/>
    <x v="0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85.99"/>
    <n v="63"/>
    <x v="3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98.01"/>
    <n v="48"/>
    <x v="0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n v="2"/>
    <x v="0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44.99"/>
    <n v="88"/>
    <x v="0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31.01"/>
    <n v="127"/>
    <x v="1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59.97"/>
    <n v="2339"/>
    <x v="1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9"/>
    <n v="508"/>
    <x v="1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50.05"/>
    <n v="191"/>
    <x v="1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98.97"/>
    <n v="42"/>
    <x v="0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58.86"/>
    <n v="8"/>
    <x v="0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81.010000000000005"/>
    <n v="60"/>
    <x v="3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76.010000000000005"/>
    <n v="47"/>
    <x v="0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96.6"/>
    <n v="82"/>
    <x v="0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76.959999999999994"/>
    <n v="54"/>
    <x v="0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67.98"/>
    <n v="98"/>
    <x v="0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88.78"/>
    <n v="77"/>
    <x v="0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25"/>
    <n v="33"/>
    <x v="0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44.92"/>
    <n v="240"/>
    <x v="1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79.400000000000006"/>
    <n v="64"/>
    <x v="3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29.01"/>
    <n v="176"/>
    <x v="1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73.59"/>
    <n v="20"/>
    <x v="0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107.97"/>
    <n v="359"/>
    <x v="1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68.989999999999995"/>
    <n v="469"/>
    <x v="1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11.02"/>
    <n v="122"/>
    <x v="1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25"/>
    <n v="56"/>
    <x v="0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2.16"/>
    <n v="44"/>
    <x v="0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47"/>
    <n v="34"/>
    <x v="3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36.04"/>
    <n v="123"/>
    <x v="1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01.04"/>
    <n v="190"/>
    <x v="1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39.93"/>
    <n v="84"/>
    <x v="0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83.16"/>
    <n v="18"/>
    <x v="3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39.979999999999997"/>
    <n v="1037"/>
    <x v="1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47.99"/>
    <n v="97"/>
    <x v="0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95.98"/>
    <n v="86"/>
    <x v="0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78.73"/>
    <n v="150"/>
    <x v="1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56.08"/>
    <n v="358"/>
    <x v="1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69.09"/>
    <n v="543"/>
    <x v="1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102.05"/>
    <n v="68"/>
    <x v="0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07.32"/>
    <n v="192"/>
    <x v="1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51.97"/>
    <n v="932"/>
    <x v="1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71.14"/>
    <n v="429"/>
    <x v="1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6.49"/>
    <n v="101"/>
    <x v="1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42.94"/>
    <n v="227"/>
    <x v="1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30.04"/>
    <n v="142"/>
    <x v="1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70.62"/>
    <n v="91"/>
    <x v="0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6.02"/>
    <n v="64"/>
    <x v="0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96.91"/>
    <n v="84"/>
    <x v="0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62.87"/>
    <n v="134"/>
    <x v="1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108.99"/>
    <n v="59"/>
    <x v="0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27"/>
    <n v="153"/>
    <x v="1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65"/>
    <n v="447"/>
    <x v="1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111.52"/>
    <n v="84"/>
    <x v="0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n v="3"/>
    <x v="0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10.99"/>
    <n v="175"/>
    <x v="1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6.75"/>
    <n v="54"/>
    <x v="0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97.02"/>
    <n v="312"/>
    <x v="1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92.09"/>
    <n v="123"/>
    <x v="1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82.99"/>
    <n v="99"/>
    <x v="0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03.04"/>
    <n v="128"/>
    <x v="1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68.92"/>
    <n v="159"/>
    <x v="1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87.74"/>
    <n v="707"/>
    <x v="1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75.02"/>
    <n v="142"/>
    <x v="1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50.86"/>
    <n v="148"/>
    <x v="1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90"/>
    <n v="20"/>
    <x v="0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72.900000000000006"/>
    <n v="1841"/>
    <x v="1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08.49"/>
    <n v="162"/>
    <x v="1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101.98"/>
    <n v="473"/>
    <x v="1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44.01"/>
    <n v="24"/>
    <x v="0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65.94"/>
    <n v="518"/>
    <x v="1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.99"/>
    <n v="248"/>
    <x v="1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28"/>
    <n v="100"/>
    <x v="1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85.83"/>
    <n v="153"/>
    <x v="1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84.92"/>
    <n v="37"/>
    <x v="3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90.48"/>
    <n v="4"/>
    <x v="3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25"/>
    <n v="157"/>
    <x v="1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92.01"/>
    <n v="270"/>
    <x v="1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93.07"/>
    <n v="134"/>
    <x v="1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61.01"/>
    <n v="50"/>
    <x v="0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92.04"/>
    <n v="89"/>
    <x v="3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81.13"/>
    <n v="165"/>
    <x v="1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73.5"/>
    <n v="18"/>
    <x v="0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85.22"/>
    <n v="186"/>
    <x v="1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110.97"/>
    <n v="413"/>
    <x v="1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32.97"/>
    <n v="90"/>
    <x v="3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6.01"/>
    <n v="92"/>
    <x v="0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84.97"/>
    <n v="527"/>
    <x v="1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25.01"/>
    <n v="319"/>
    <x v="1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66"/>
    <n v="354"/>
    <x v="1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87.34"/>
    <n v="33"/>
    <x v="3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27.93"/>
    <n v="136"/>
    <x v="1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103.8"/>
    <n v="2"/>
    <x v="0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31.94"/>
    <n v="61"/>
    <x v="0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99.5"/>
    <n v="30"/>
    <x v="0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08.85"/>
    <n v="1179"/>
    <x v="1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0.76"/>
    <n v="1126"/>
    <x v="1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29.65"/>
    <n v="13"/>
    <x v="0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101.71"/>
    <n v="712"/>
    <x v="1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61.5"/>
    <n v="30"/>
    <x v="0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35"/>
    <n v="213"/>
    <x v="1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40.049999999999997"/>
    <n v="229"/>
    <x v="1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110.97"/>
    <n v="35"/>
    <x v="3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36.96"/>
    <n v="157"/>
    <x v="1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n v="1"/>
    <x v="0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30.97"/>
    <n v="232"/>
    <x v="1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47.04"/>
    <n v="92"/>
    <x v="3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88.07"/>
    <n v="257"/>
    <x v="1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37.01"/>
    <n v="168"/>
    <x v="1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26.03"/>
    <n v="167"/>
    <x v="1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67.819999999999993"/>
    <n v="772"/>
    <x v="1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9.96"/>
    <n v="407"/>
    <x v="1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110.02"/>
    <n v="564"/>
    <x v="1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89.96"/>
    <n v="68"/>
    <x v="0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79.010000000000005"/>
    <n v="34"/>
    <x v="0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86.87"/>
    <n v="655"/>
    <x v="1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62.04"/>
    <n v="177"/>
    <x v="1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26.97"/>
    <n v="113"/>
    <x v="1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54.12"/>
    <n v="728"/>
    <x v="1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41.04"/>
    <n v="208"/>
    <x v="1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55.05"/>
    <n v="31"/>
    <x v="0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107.94"/>
    <n v="57"/>
    <x v="0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73.92"/>
    <n v="231"/>
    <x v="1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32"/>
    <n v="87"/>
    <x v="0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53.9"/>
    <n v="271"/>
    <x v="1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106.5"/>
    <n v="49"/>
    <x v="3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33"/>
    <n v="113"/>
    <x v="1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43"/>
    <n v="191"/>
    <x v="1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86.86"/>
    <n v="136"/>
    <x v="1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96.8"/>
    <n v="10"/>
    <x v="0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33"/>
    <n v="66"/>
    <x v="0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68.03"/>
    <n v="49"/>
    <x v="0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58.87"/>
    <n v="788"/>
    <x v="1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105.05"/>
    <n v="80"/>
    <x v="0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33.049999999999997"/>
    <n v="106"/>
    <x v="1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78.819999999999993"/>
    <n v="51"/>
    <x v="3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68.2"/>
    <n v="215"/>
    <x v="1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75.73"/>
    <n v="141"/>
    <x v="1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31"/>
    <n v="115"/>
    <x v="1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01.88"/>
    <n v="193"/>
    <x v="1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52.88"/>
    <n v="730"/>
    <x v="1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71.010000000000005"/>
    <n v="100"/>
    <x v="0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102.39"/>
    <n v="88"/>
    <x v="2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74.47"/>
    <n v="37"/>
    <x v="0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51.01"/>
    <n v="31"/>
    <x v="3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90"/>
    <n v="26"/>
    <x v="0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97.14"/>
    <n v="34"/>
    <x v="0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72.069999999999993"/>
    <n v="1186"/>
    <x v="1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75.239999999999995"/>
    <n v="125"/>
    <x v="1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32.97"/>
    <n v="14"/>
    <x v="0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1"/>
    <n v="55"/>
    <x v="0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45.04"/>
    <n v="110"/>
    <x v="1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52.96"/>
    <n v="188"/>
    <x v="1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60.02"/>
    <n v="87"/>
    <x v="0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n v="1"/>
    <x v="0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44.03"/>
    <n v="203"/>
    <x v="1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86.03"/>
    <n v="197"/>
    <x v="1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28.01"/>
    <n v="107"/>
    <x v="1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32.049999999999997"/>
    <n v="269"/>
    <x v="1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73.61"/>
    <n v="51"/>
    <x v="0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08.71"/>
    <n v="1180"/>
    <x v="1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42.98"/>
    <n v="264"/>
    <x v="1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83.32"/>
    <n v="30"/>
    <x v="0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42"/>
    <n v="63"/>
    <x v="0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55.93"/>
    <n v="193"/>
    <x v="1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105.04"/>
    <n v="77"/>
    <x v="0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48"/>
    <n v="226"/>
    <x v="1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112.66"/>
    <n v="239"/>
    <x v="1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81.94"/>
    <n v="92"/>
    <x v="0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64.05"/>
    <n v="130"/>
    <x v="1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106.39"/>
    <n v="615"/>
    <x v="1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76.010000000000005"/>
    <n v="369"/>
    <x v="1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11.07"/>
    <n v="1095"/>
    <x v="1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95.94"/>
    <n v="51"/>
    <x v="0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43.04"/>
    <n v="801"/>
    <x v="1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67.97"/>
    <n v="291"/>
    <x v="1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89.99"/>
    <n v="350"/>
    <x v="1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58.1"/>
    <n v="357"/>
    <x v="1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84"/>
    <n v="126"/>
    <x v="1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88.85"/>
    <n v="388"/>
    <x v="1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65.959999999999994"/>
    <n v="457"/>
    <x v="1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74.8"/>
    <n v="267"/>
    <x v="1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.989999999999995"/>
    <n v="69"/>
    <x v="0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32.01"/>
    <n v="51"/>
    <x v="0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64.73"/>
    <n v="1"/>
    <x v="0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25"/>
    <n v="109"/>
    <x v="1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104.98"/>
    <n v="315"/>
    <x v="1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64.989999999999995"/>
    <n v="158"/>
    <x v="1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94.35"/>
    <n v="154"/>
    <x v="1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44"/>
    <n v="90"/>
    <x v="0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64.739999999999995"/>
    <n v="75"/>
    <x v="0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4.01"/>
    <n v="853"/>
    <x v="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34.06"/>
    <n v="139"/>
    <x v="1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93.27"/>
    <n v="190"/>
    <x v="1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33"/>
    <n v="100"/>
    <x v="1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83.81"/>
    <n v="143"/>
    <x v="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63.99"/>
    <n v="563"/>
    <x v="1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81.91"/>
    <n v="31"/>
    <x v="0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3.05"/>
    <n v="99"/>
    <x v="3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01.98"/>
    <n v="198"/>
    <x v="1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105.94"/>
    <n v="509"/>
    <x v="1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101.58"/>
    <n v="238"/>
    <x v="1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62.97"/>
    <n v="338"/>
    <x v="1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29.05"/>
    <n v="133"/>
    <x v="1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n v="1"/>
    <x v="0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77.930000000000007"/>
    <n v="208"/>
    <x v="1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80.81"/>
    <n v="51"/>
    <x v="0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76.010000000000005"/>
    <n v="652"/>
    <x v="1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72.989999999999995"/>
    <n v="114"/>
    <x v="1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53"/>
    <n v="102"/>
    <x v="1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54.16"/>
    <n v="357"/>
    <x v="1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32.950000000000003"/>
    <n v="140"/>
    <x v="1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79.37"/>
    <n v="69"/>
    <x v="0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41.17"/>
    <n v="36"/>
    <x v="0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77.430000000000007"/>
    <n v="252"/>
    <x v="1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57.16"/>
    <n v="106"/>
    <x v="1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77.180000000000007"/>
    <n v="187"/>
    <x v="1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24.95"/>
    <n v="387"/>
    <x v="1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97.18"/>
    <n v="347"/>
    <x v="1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46"/>
    <n v="186"/>
    <x v="1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88.02"/>
    <n v="43"/>
    <x v="3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25.99"/>
    <n v="162"/>
    <x v="1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02.69"/>
    <n v="185"/>
    <x v="1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72.959999999999994"/>
    <n v="24"/>
    <x v="0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57.19"/>
    <n v="90"/>
    <x v="0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84.01"/>
    <n v="273"/>
    <x v="1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98.67"/>
    <n v="170"/>
    <x v="1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42.01"/>
    <n v="188"/>
    <x v="1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2"/>
    <n v="347"/>
    <x v="1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81.569999999999993"/>
    <n v="69"/>
    <x v="0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37.04"/>
    <n v="25"/>
    <x v="0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103.03"/>
    <n v="77"/>
    <x v="0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84.33"/>
    <n v="37"/>
    <x v="0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102.6"/>
    <n v="544"/>
    <x v="1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79.989999999999995"/>
    <n v="229"/>
    <x v="1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70.06"/>
    <n v="39"/>
    <x v="0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"/>
    <n v="370"/>
    <x v="1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41.91"/>
    <n v="238"/>
    <x v="1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57.99"/>
    <n v="64"/>
    <x v="0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40.94"/>
    <n v="118"/>
    <x v="1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70"/>
    <n v="85"/>
    <x v="0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73.84"/>
    <n v="29"/>
    <x v="0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41.98"/>
    <n v="210"/>
    <x v="1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77.930000000000007"/>
    <n v="170"/>
    <x v="1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06.02"/>
    <n v="116"/>
    <x v="1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47.02"/>
    <n v="259"/>
    <x v="1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76.02"/>
    <n v="231"/>
    <x v="1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54.12"/>
    <n v="128"/>
    <x v="1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57.29"/>
    <n v="189"/>
    <x v="1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103.81"/>
    <n v="7"/>
    <x v="0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105.03"/>
    <n v="774"/>
    <x v="1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90.26"/>
    <n v="28"/>
    <x v="0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76.98"/>
    <n v="52"/>
    <x v="0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102.6"/>
    <n v="407"/>
    <x v="1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n v="2"/>
    <x v="0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55.01"/>
    <n v="156"/>
    <x v="1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32.130000000000003"/>
    <n v="252"/>
    <x v="1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50.64"/>
    <n v="2"/>
    <x v="2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49.69"/>
    <n v="12"/>
    <x v="0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54.89"/>
    <n v="164"/>
    <x v="1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46.93"/>
    <n v="163"/>
    <x v="1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44.95"/>
    <n v="20"/>
    <x v="0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"/>
    <n v="319"/>
    <x v="1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107.76"/>
    <n v="479"/>
    <x v="1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02.08"/>
    <n v="20"/>
    <x v="3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24.98"/>
    <n v="199"/>
    <x v="1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.94"/>
    <n v="795"/>
    <x v="1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67.95"/>
    <n v="51"/>
    <x v="0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26.07"/>
    <n v="57"/>
    <x v="0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05"/>
    <n v="156"/>
    <x v="1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25.83"/>
    <n v="36"/>
    <x v="0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77.67"/>
    <n v="58"/>
    <x v="2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57.83"/>
    <n v="237"/>
    <x v="1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92.96"/>
    <n v="59"/>
    <x v="0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37.950000000000003"/>
    <n v="183"/>
    <x v="1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31.84"/>
    <n v="1"/>
    <x v="0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40"/>
    <n v="176"/>
    <x v="1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101.1"/>
    <n v="238"/>
    <x v="1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84.01"/>
    <n v="488"/>
    <x v="1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103.42"/>
    <n v="224"/>
    <x v="1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05.13"/>
    <n v="18"/>
    <x v="0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89.22"/>
    <n v="46"/>
    <x v="0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52"/>
    <n v="117"/>
    <x v="1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64.959999999999994"/>
    <n v="217"/>
    <x v="1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46.24"/>
    <n v="112"/>
    <x v="1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51.15"/>
    <n v="73"/>
    <x v="0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33.909999999999997"/>
    <n v="212"/>
    <x v="1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92.02"/>
    <n v="240"/>
    <x v="1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07.43"/>
    <n v="182"/>
    <x v="1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75.849999999999994"/>
    <n v="164"/>
    <x v="1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80.48"/>
    <n v="2"/>
    <x v="0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86.98"/>
    <n v="50"/>
    <x v="3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5.14"/>
    <n v="110"/>
    <x v="1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57.3"/>
    <n v="49"/>
    <x v="0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93.35"/>
    <n v="62"/>
    <x v="2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71.989999999999995"/>
    <n v="13"/>
    <x v="0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92.61"/>
    <n v="65"/>
    <x v="0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04.99"/>
    <n v="160"/>
    <x v="1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30.96"/>
    <n v="81"/>
    <x v="0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3"/>
    <n v="32"/>
    <x v="0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84.19"/>
    <n v="10"/>
    <x v="0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73.92"/>
    <n v="27"/>
    <x v="0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36.99"/>
    <n v="63"/>
    <x v="3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46.9"/>
    <n v="161"/>
    <x v="1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n v="5"/>
    <x v="0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2.02"/>
    <n v="1097"/>
    <x v="1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45.01"/>
    <n v="70"/>
    <x v="3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94.29"/>
    <n v="60"/>
    <x v="0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101.02"/>
    <n v="367"/>
    <x v="1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97.04"/>
    <n v="1109"/>
    <x v="1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43.01"/>
    <n v="19"/>
    <x v="0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94.92"/>
    <n v="127"/>
    <x v="1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2.150000000000006"/>
    <n v="735"/>
    <x v="1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1.01"/>
    <n v="5"/>
    <x v="0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"/>
    <n v="85"/>
    <x v="0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43.87"/>
    <n v="119"/>
    <x v="1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40.06"/>
    <n v="296"/>
    <x v="1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43.83"/>
    <n v="85"/>
    <x v="0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84.93"/>
    <n v="356"/>
    <x v="1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41.07"/>
    <n v="386"/>
    <x v="1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54.97"/>
    <n v="792"/>
    <x v="1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77.010000000000005"/>
    <n v="137"/>
    <x v="1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71.2"/>
    <n v="338"/>
    <x v="1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91.94"/>
    <n v="108"/>
    <x v="1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97.07"/>
    <n v="61"/>
    <x v="0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58.92"/>
    <n v="28"/>
    <x v="0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58.02"/>
    <n v="228"/>
    <x v="1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103.87"/>
    <n v="22"/>
    <x v="0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93.47"/>
    <n v="374"/>
    <x v="1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61.97"/>
    <n v="155"/>
    <x v="1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92.04"/>
    <n v="322"/>
    <x v="1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7.27"/>
    <n v="74"/>
    <x v="0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93.92"/>
    <n v="864"/>
    <x v="1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84.97"/>
    <n v="143"/>
    <x v="1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105.97"/>
    <n v="40"/>
    <x v="0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36.97"/>
    <n v="178"/>
    <x v="1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1.53"/>
    <n v="85"/>
    <x v="0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81"/>
    <n v="146"/>
    <x v="1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26.01"/>
    <n v="152"/>
    <x v="1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26"/>
    <n v="67"/>
    <x v="0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34.17"/>
    <n v="40"/>
    <x v="0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8"/>
    <n v="217"/>
    <x v="1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76.55"/>
    <n v="52"/>
    <x v="0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3.05"/>
    <n v="500"/>
    <x v="1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106.86"/>
    <n v="88"/>
    <x v="0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46.02"/>
    <n v="113"/>
    <x v="1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100.17"/>
    <n v="427"/>
    <x v="1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101.44"/>
    <n v="78"/>
    <x v="3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87.97"/>
    <n v="52"/>
    <x v="0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75"/>
    <n v="157"/>
    <x v="1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42.98"/>
    <n v="73"/>
    <x v="0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33.119999999999997"/>
    <n v="61"/>
    <x v="3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101.13"/>
    <n v="57"/>
    <x v="0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5.99"/>
    <n v="57"/>
    <x v="3"/>
    <n v="1122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78A0C-3E20-3148-86A2-1BB66241F7FB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742DB-3019-2C49-8242-5671E1293314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6842A-2344-5D41-9AB5-226B5A7F20DB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7" subtotal="count" baseField="0" baseItem="0"/>
  </dataFields>
  <formats count="3">
    <format dxfId="14">
      <pivotArea dataOnly="0" labelOnly="1" fieldPosition="0">
        <references count="1">
          <reference field="7" count="1">
            <x v="0"/>
          </reference>
        </references>
      </pivotArea>
    </format>
    <format dxfId="13">
      <pivotArea dataOnly="0" labelOnly="1" fieldPosition="0">
        <references count="1">
          <reference field="7" count="2">
            <x v="1"/>
            <x v="3"/>
          </reference>
        </references>
      </pivotArea>
    </format>
    <format dxfId="12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T10" sqref="T1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49.33203125" style="2" customWidth="1"/>
    <col min="4" max="4" width="9.6640625" bestFit="1" customWidth="1"/>
    <col min="5" max="5" width="12.6640625" bestFit="1" customWidth="1"/>
    <col min="6" max="6" width="21" bestFit="1" customWidth="1"/>
    <col min="7" max="7" width="18.83203125" style="3" bestFit="1" customWidth="1"/>
    <col min="8" max="8" width="13.33203125" bestFit="1" customWidth="1"/>
    <col min="9" max="9" width="18" bestFit="1" customWidth="1"/>
    <col min="11" max="11" width="13.1640625" bestFit="1" customWidth="1"/>
    <col min="12" max="13" width="11.1640625" bestFit="1" customWidth="1"/>
    <col min="14" max="14" width="14.33203125" bestFit="1" customWidth="1"/>
    <col min="15" max="15" width="13.33203125" bestFit="1" customWidth="1"/>
    <col min="16" max="16" width="28" bestFit="1" customWidth="1"/>
    <col min="17" max="17" width="18.83203125" bestFit="1" customWidth="1"/>
    <col min="18" max="18" width="12.1640625" bestFit="1" customWidth="1"/>
    <col min="19" max="19" width="28.5" bestFit="1" customWidth="1"/>
    <col min="20" max="20" width="26" bestFit="1" customWidth="1"/>
  </cols>
  <sheetData>
    <row r="1" spans="1:20" s="1" customFormat="1" ht="17" x14ac:dyDescent="0.2">
      <c r="A1" s="11" t="s">
        <v>2027</v>
      </c>
      <c r="B1" s="11" t="s">
        <v>0</v>
      </c>
      <c r="C1" s="12" t="s">
        <v>1</v>
      </c>
      <c r="D1" s="11" t="s">
        <v>2</v>
      </c>
      <c r="E1" s="11" t="s">
        <v>3</v>
      </c>
      <c r="F1" s="11" t="s">
        <v>2030</v>
      </c>
      <c r="G1" s="11" t="s">
        <v>2029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2028</v>
      </c>
      <c r="Q1" s="11" t="s">
        <v>2031</v>
      </c>
      <c r="R1" s="11" t="s">
        <v>2032</v>
      </c>
      <c r="S1" s="11" t="s">
        <v>2071</v>
      </c>
      <c r="T1" s="11" t="s">
        <v>2072</v>
      </c>
    </row>
    <row r="2" spans="1:20" ht="17" x14ac:dyDescent="0.2">
      <c r="A2">
        <v>0</v>
      </c>
      <c r="B2" t="s">
        <v>12</v>
      </c>
      <c r="C2" s="2" t="s">
        <v>13</v>
      </c>
      <c r="D2">
        <v>100</v>
      </c>
      <c r="E2">
        <v>0</v>
      </c>
      <c r="F2">
        <f>IF(I2=0, 0, ROUND(E2/I2,2))</f>
        <v>0</v>
      </c>
      <c r="G2" s="3">
        <f t="shared" ref="G2:G65" si="0">ROUND((E2/D2)*100,0)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6">
        <f>(((L2/60)/60)/24)+DATE(1970,1,1)</f>
        <v>42336.25</v>
      </c>
      <c r="T2" s="6">
        <f>(((M2/60)/60)/24)+DATE(1970,1,1)</f>
        <v>42353.25</v>
      </c>
    </row>
    <row r="3" spans="1:20" ht="17" x14ac:dyDescent="0.2">
      <c r="A3">
        <v>1</v>
      </c>
      <c r="B3" t="s">
        <v>18</v>
      </c>
      <c r="C3" s="2" t="s">
        <v>19</v>
      </c>
      <c r="D3">
        <v>1400</v>
      </c>
      <c r="E3">
        <v>14560</v>
      </c>
      <c r="F3">
        <f t="shared" ref="F3:F6" si="1">IF(I3=0, 0, ROUND(E3/I3,2))</f>
        <v>92.15</v>
      </c>
      <c r="G3" s="3">
        <f t="shared" si="0"/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6">
        <f t="shared" ref="S3:S66" si="2">(((L3/60)/60)/24)+DATE(1970,1,1)</f>
        <v>41870.208333333336</v>
      </c>
      <c r="T3" s="6">
        <f t="shared" ref="T3:T66" si="3">(((M3/60)/60)/24)+DATE(1970,1,1)</f>
        <v>41872.208333333336</v>
      </c>
    </row>
    <row r="4" spans="1:20" ht="17" x14ac:dyDescent="0.2">
      <c r="A4">
        <v>2</v>
      </c>
      <c r="B4" t="s">
        <v>24</v>
      </c>
      <c r="C4" s="2" t="s">
        <v>25</v>
      </c>
      <c r="D4">
        <v>108400</v>
      </c>
      <c r="E4">
        <v>142523</v>
      </c>
      <c r="F4">
        <f t="shared" si="1"/>
        <v>100.02</v>
      </c>
      <c r="G4" s="3">
        <f t="shared" si="0"/>
        <v>131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6">
        <f t="shared" si="2"/>
        <v>41595.25</v>
      </c>
      <c r="T4" s="6">
        <f t="shared" si="3"/>
        <v>41597.25</v>
      </c>
    </row>
    <row r="5" spans="1:20" ht="17" x14ac:dyDescent="0.2">
      <c r="A5">
        <v>3</v>
      </c>
      <c r="B5" t="s">
        <v>29</v>
      </c>
      <c r="C5" s="2" t="s">
        <v>30</v>
      </c>
      <c r="D5">
        <v>4200</v>
      </c>
      <c r="E5">
        <v>2477</v>
      </c>
      <c r="F5">
        <f t="shared" si="1"/>
        <v>103.21</v>
      </c>
      <c r="G5" s="3">
        <f t="shared" si="0"/>
        <v>59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ht="17" x14ac:dyDescent="0.2">
      <c r="A6">
        <v>4</v>
      </c>
      <c r="B6" t="s">
        <v>31</v>
      </c>
      <c r="C6" s="2" t="s">
        <v>32</v>
      </c>
      <c r="D6">
        <v>7600</v>
      </c>
      <c r="E6">
        <v>5265</v>
      </c>
      <c r="F6">
        <f t="shared" si="1"/>
        <v>99.34</v>
      </c>
      <c r="G6" s="3">
        <f t="shared" si="0"/>
        <v>69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ht="17" x14ac:dyDescent="0.2">
      <c r="A7">
        <v>5</v>
      </c>
      <c r="B7" t="s">
        <v>34</v>
      </c>
      <c r="C7" s="2" t="s">
        <v>35</v>
      </c>
      <c r="D7">
        <v>7600</v>
      </c>
      <c r="E7">
        <v>13195</v>
      </c>
      <c r="F7">
        <f>IF(I7=0, 0, ROUND(E7/I7,2))</f>
        <v>75.83</v>
      </c>
      <c r="G7" s="3">
        <f t="shared" si="0"/>
        <v>174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ht="17" x14ac:dyDescent="0.2">
      <c r="A8">
        <v>6</v>
      </c>
      <c r="B8" t="s">
        <v>38</v>
      </c>
      <c r="C8" s="2" t="s">
        <v>39</v>
      </c>
      <c r="D8">
        <v>5200</v>
      </c>
      <c r="E8">
        <v>1090</v>
      </c>
      <c r="F8">
        <f t="shared" ref="F8:F71" si="4">IF(I8=0, 0, ROUND(E8/I8,2))</f>
        <v>60.56</v>
      </c>
      <c r="G8" s="3">
        <f t="shared" si="0"/>
        <v>21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ht="17" x14ac:dyDescent="0.2">
      <c r="A9">
        <v>7</v>
      </c>
      <c r="B9" t="s">
        <v>43</v>
      </c>
      <c r="C9" s="2" t="s">
        <v>44</v>
      </c>
      <c r="D9">
        <v>4500</v>
      </c>
      <c r="E9">
        <v>14741</v>
      </c>
      <c r="F9">
        <f t="shared" si="4"/>
        <v>64.94</v>
      </c>
      <c r="G9" s="3">
        <f t="shared" si="0"/>
        <v>328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ht="17" x14ac:dyDescent="0.2">
      <c r="A10">
        <v>8</v>
      </c>
      <c r="B10" t="s">
        <v>45</v>
      </c>
      <c r="C10" s="2" t="s">
        <v>46</v>
      </c>
      <c r="D10">
        <v>110100</v>
      </c>
      <c r="E10">
        <v>21946</v>
      </c>
      <c r="F10">
        <f t="shared" si="4"/>
        <v>31</v>
      </c>
      <c r="G10" s="3">
        <f t="shared" si="0"/>
        <v>20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ht="17" x14ac:dyDescent="0.2">
      <c r="A11">
        <v>9</v>
      </c>
      <c r="B11" t="s">
        <v>48</v>
      </c>
      <c r="C11" s="2" t="s">
        <v>49</v>
      </c>
      <c r="D11">
        <v>6200</v>
      </c>
      <c r="E11">
        <v>3208</v>
      </c>
      <c r="F11">
        <f t="shared" si="4"/>
        <v>72.91</v>
      </c>
      <c r="G11" s="3">
        <f t="shared" si="0"/>
        <v>52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ht="17" x14ac:dyDescent="0.2">
      <c r="A12">
        <v>10</v>
      </c>
      <c r="B12" t="s">
        <v>51</v>
      </c>
      <c r="C12" s="2" t="s">
        <v>52</v>
      </c>
      <c r="D12">
        <v>5200</v>
      </c>
      <c r="E12">
        <v>13838</v>
      </c>
      <c r="F12">
        <f t="shared" si="4"/>
        <v>62.9</v>
      </c>
      <c r="G12" s="3">
        <f t="shared" si="0"/>
        <v>266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17" x14ac:dyDescent="0.2">
      <c r="A13">
        <v>11</v>
      </c>
      <c r="B13" t="s">
        <v>54</v>
      </c>
      <c r="C13" s="2" t="s">
        <v>55</v>
      </c>
      <c r="D13">
        <v>6300</v>
      </c>
      <c r="E13">
        <v>3030</v>
      </c>
      <c r="F13">
        <f t="shared" si="4"/>
        <v>112.22</v>
      </c>
      <c r="G13" s="3">
        <f t="shared" si="0"/>
        <v>48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ht="17" x14ac:dyDescent="0.2">
      <c r="A14">
        <v>12</v>
      </c>
      <c r="B14" t="s">
        <v>56</v>
      </c>
      <c r="C14" s="2" t="s">
        <v>57</v>
      </c>
      <c r="D14">
        <v>6300</v>
      </c>
      <c r="E14">
        <v>5629</v>
      </c>
      <c r="F14">
        <f t="shared" si="4"/>
        <v>102.35</v>
      </c>
      <c r="G14" s="3">
        <f t="shared" si="0"/>
        <v>89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17" x14ac:dyDescent="0.2">
      <c r="A15">
        <v>13</v>
      </c>
      <c r="B15" t="s">
        <v>58</v>
      </c>
      <c r="C15" s="2" t="s">
        <v>59</v>
      </c>
      <c r="D15">
        <v>4200</v>
      </c>
      <c r="E15">
        <v>10295</v>
      </c>
      <c r="F15">
        <f t="shared" si="4"/>
        <v>105.05</v>
      </c>
      <c r="G15" s="3">
        <f t="shared" si="0"/>
        <v>245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ht="17" x14ac:dyDescent="0.2">
      <c r="A16">
        <v>14</v>
      </c>
      <c r="B16" t="s">
        <v>61</v>
      </c>
      <c r="C16" s="2" t="s">
        <v>62</v>
      </c>
      <c r="D16">
        <v>28200</v>
      </c>
      <c r="E16">
        <v>18829</v>
      </c>
      <c r="F16">
        <f t="shared" si="4"/>
        <v>94.15</v>
      </c>
      <c r="G16" s="3">
        <f t="shared" si="0"/>
        <v>67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ht="17" x14ac:dyDescent="0.2">
      <c r="A17">
        <v>15</v>
      </c>
      <c r="B17" t="s">
        <v>63</v>
      </c>
      <c r="C17" s="2" t="s">
        <v>64</v>
      </c>
      <c r="D17">
        <v>81200</v>
      </c>
      <c r="E17">
        <v>38414</v>
      </c>
      <c r="F17">
        <f t="shared" si="4"/>
        <v>84.99</v>
      </c>
      <c r="G17" s="3">
        <f t="shared" si="0"/>
        <v>47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ht="17" x14ac:dyDescent="0.2">
      <c r="A18">
        <v>16</v>
      </c>
      <c r="B18" t="s">
        <v>66</v>
      </c>
      <c r="C18" s="2" t="s">
        <v>67</v>
      </c>
      <c r="D18">
        <v>1700</v>
      </c>
      <c r="E18">
        <v>11041</v>
      </c>
      <c r="F18">
        <f t="shared" si="4"/>
        <v>110.41</v>
      </c>
      <c r="G18" s="3">
        <f t="shared" si="0"/>
        <v>649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ht="17" x14ac:dyDescent="0.2">
      <c r="A19">
        <v>17</v>
      </c>
      <c r="B19" t="s">
        <v>69</v>
      </c>
      <c r="C19" s="2" t="s">
        <v>70</v>
      </c>
      <c r="D19">
        <v>84600</v>
      </c>
      <c r="E19">
        <v>134845</v>
      </c>
      <c r="F19">
        <f t="shared" si="4"/>
        <v>107.96</v>
      </c>
      <c r="G19" s="3">
        <f t="shared" si="0"/>
        <v>159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ht="17" x14ac:dyDescent="0.2">
      <c r="A20">
        <v>18</v>
      </c>
      <c r="B20" t="s">
        <v>72</v>
      </c>
      <c r="C20" s="2" t="s">
        <v>73</v>
      </c>
      <c r="D20">
        <v>9100</v>
      </c>
      <c r="E20">
        <v>6089</v>
      </c>
      <c r="F20">
        <f t="shared" si="4"/>
        <v>45.1</v>
      </c>
      <c r="G20" s="3">
        <f t="shared" si="0"/>
        <v>67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ht="17" x14ac:dyDescent="0.2">
      <c r="A21">
        <v>19</v>
      </c>
      <c r="B21" t="s">
        <v>75</v>
      </c>
      <c r="C21" s="2" t="s">
        <v>76</v>
      </c>
      <c r="D21">
        <v>62500</v>
      </c>
      <c r="E21">
        <v>30331</v>
      </c>
      <c r="F21">
        <f t="shared" si="4"/>
        <v>45</v>
      </c>
      <c r="G21" s="3">
        <f t="shared" si="0"/>
        <v>49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ht="17" x14ac:dyDescent="0.2">
      <c r="A22">
        <v>20</v>
      </c>
      <c r="B22" t="s">
        <v>77</v>
      </c>
      <c r="C22" s="2" t="s">
        <v>78</v>
      </c>
      <c r="D22">
        <v>131800</v>
      </c>
      <c r="E22">
        <v>147936</v>
      </c>
      <c r="F22">
        <f t="shared" si="4"/>
        <v>105.97</v>
      </c>
      <c r="G22" s="3">
        <f t="shared" si="0"/>
        <v>112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ht="17" x14ac:dyDescent="0.2">
      <c r="A23">
        <v>21</v>
      </c>
      <c r="B23" t="s">
        <v>79</v>
      </c>
      <c r="C23" s="2" t="s">
        <v>80</v>
      </c>
      <c r="D23">
        <v>94000</v>
      </c>
      <c r="E23">
        <v>38533</v>
      </c>
      <c r="F23">
        <f t="shared" si="4"/>
        <v>69.06</v>
      </c>
      <c r="G23" s="3">
        <f t="shared" si="0"/>
        <v>41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ht="17" x14ac:dyDescent="0.2">
      <c r="A24">
        <v>22</v>
      </c>
      <c r="B24" t="s">
        <v>81</v>
      </c>
      <c r="C24" s="2" t="s">
        <v>82</v>
      </c>
      <c r="D24">
        <v>59100</v>
      </c>
      <c r="E24">
        <v>75690</v>
      </c>
      <c r="F24">
        <f t="shared" si="4"/>
        <v>85.04</v>
      </c>
      <c r="G24" s="3">
        <f t="shared" si="0"/>
        <v>128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ht="17" x14ac:dyDescent="0.2">
      <c r="A25">
        <v>23</v>
      </c>
      <c r="B25" t="s">
        <v>83</v>
      </c>
      <c r="C25" s="2" t="s">
        <v>84</v>
      </c>
      <c r="D25">
        <v>4500</v>
      </c>
      <c r="E25">
        <v>14942</v>
      </c>
      <c r="F25">
        <f t="shared" si="4"/>
        <v>105.23</v>
      </c>
      <c r="G25" s="3">
        <f t="shared" si="0"/>
        <v>332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ht="17" x14ac:dyDescent="0.2">
      <c r="A26">
        <v>24</v>
      </c>
      <c r="B26" t="s">
        <v>85</v>
      </c>
      <c r="C26" s="2" t="s">
        <v>86</v>
      </c>
      <c r="D26">
        <v>92400</v>
      </c>
      <c r="E26">
        <v>104257</v>
      </c>
      <c r="F26">
        <f t="shared" si="4"/>
        <v>39</v>
      </c>
      <c r="G26" s="3">
        <f t="shared" si="0"/>
        <v>113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ht="17" x14ac:dyDescent="0.2">
      <c r="A27">
        <v>25</v>
      </c>
      <c r="B27" t="s">
        <v>87</v>
      </c>
      <c r="C27" s="2" t="s">
        <v>88</v>
      </c>
      <c r="D27">
        <v>5500</v>
      </c>
      <c r="E27">
        <v>11904</v>
      </c>
      <c r="F27">
        <f t="shared" si="4"/>
        <v>73.03</v>
      </c>
      <c r="G27" s="3">
        <f t="shared" si="0"/>
        <v>216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ht="17" x14ac:dyDescent="0.2">
      <c r="A28">
        <v>26</v>
      </c>
      <c r="B28" t="s">
        <v>90</v>
      </c>
      <c r="C28" s="2" t="s">
        <v>91</v>
      </c>
      <c r="D28">
        <v>107500</v>
      </c>
      <c r="E28">
        <v>51814</v>
      </c>
      <c r="F28">
        <f t="shared" si="4"/>
        <v>35.01</v>
      </c>
      <c r="G28" s="3">
        <f t="shared" si="0"/>
        <v>48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ht="17" x14ac:dyDescent="0.2">
      <c r="A29">
        <v>27</v>
      </c>
      <c r="B29" t="s">
        <v>92</v>
      </c>
      <c r="C29" s="2" t="s">
        <v>93</v>
      </c>
      <c r="D29">
        <v>2000</v>
      </c>
      <c r="E29">
        <v>1599</v>
      </c>
      <c r="F29">
        <f t="shared" si="4"/>
        <v>106.6</v>
      </c>
      <c r="G29" s="3">
        <f t="shared" si="0"/>
        <v>80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ht="17" x14ac:dyDescent="0.2">
      <c r="A30">
        <v>28</v>
      </c>
      <c r="B30" t="s">
        <v>94</v>
      </c>
      <c r="C30" s="2" t="s">
        <v>95</v>
      </c>
      <c r="D30">
        <v>130800</v>
      </c>
      <c r="E30">
        <v>137635</v>
      </c>
      <c r="F30">
        <f t="shared" si="4"/>
        <v>62</v>
      </c>
      <c r="G30" s="3">
        <f t="shared" si="0"/>
        <v>105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ht="17" x14ac:dyDescent="0.2">
      <c r="A31">
        <v>29</v>
      </c>
      <c r="B31" t="s">
        <v>96</v>
      </c>
      <c r="C31" s="2" t="s">
        <v>97</v>
      </c>
      <c r="D31">
        <v>45900</v>
      </c>
      <c r="E31">
        <v>150965</v>
      </c>
      <c r="F31">
        <f t="shared" si="4"/>
        <v>94</v>
      </c>
      <c r="G31" s="3">
        <f t="shared" si="0"/>
        <v>329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ht="17" x14ac:dyDescent="0.2">
      <c r="A32">
        <v>30</v>
      </c>
      <c r="B32" t="s">
        <v>101</v>
      </c>
      <c r="C32" s="2" t="s">
        <v>102</v>
      </c>
      <c r="D32">
        <v>9000</v>
      </c>
      <c r="E32">
        <v>14455</v>
      </c>
      <c r="F32">
        <f t="shared" si="4"/>
        <v>112.05</v>
      </c>
      <c r="G32" s="3">
        <f t="shared" si="0"/>
        <v>161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ht="17" x14ac:dyDescent="0.2">
      <c r="A33">
        <v>31</v>
      </c>
      <c r="B33" t="s">
        <v>103</v>
      </c>
      <c r="C33" s="2" t="s">
        <v>104</v>
      </c>
      <c r="D33">
        <v>3500</v>
      </c>
      <c r="E33">
        <v>10850</v>
      </c>
      <c r="F33">
        <f t="shared" si="4"/>
        <v>48.01</v>
      </c>
      <c r="G33" s="3">
        <f t="shared" si="0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ht="17" x14ac:dyDescent="0.2">
      <c r="A34">
        <v>32</v>
      </c>
      <c r="B34" t="s">
        <v>105</v>
      </c>
      <c r="C34" s="2" t="s">
        <v>106</v>
      </c>
      <c r="D34">
        <v>101000</v>
      </c>
      <c r="E34">
        <v>87676</v>
      </c>
      <c r="F34">
        <f t="shared" si="4"/>
        <v>38</v>
      </c>
      <c r="G34" s="3">
        <f t="shared" si="0"/>
        <v>87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ht="17" x14ac:dyDescent="0.2">
      <c r="A35">
        <v>33</v>
      </c>
      <c r="B35" t="s">
        <v>109</v>
      </c>
      <c r="C35" s="2" t="s">
        <v>110</v>
      </c>
      <c r="D35">
        <v>50200</v>
      </c>
      <c r="E35">
        <v>189666</v>
      </c>
      <c r="F35">
        <f t="shared" si="4"/>
        <v>35</v>
      </c>
      <c r="G35" s="3">
        <f t="shared" si="0"/>
        <v>378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17" x14ac:dyDescent="0.2">
      <c r="A36">
        <v>34</v>
      </c>
      <c r="B36" t="s">
        <v>111</v>
      </c>
      <c r="C36" s="2" t="s">
        <v>112</v>
      </c>
      <c r="D36">
        <v>9300</v>
      </c>
      <c r="E36">
        <v>14025</v>
      </c>
      <c r="F36">
        <f t="shared" si="4"/>
        <v>85</v>
      </c>
      <c r="G36" s="3">
        <f t="shared" si="0"/>
        <v>151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ht="17" x14ac:dyDescent="0.2">
      <c r="A37">
        <v>35</v>
      </c>
      <c r="B37" t="s">
        <v>113</v>
      </c>
      <c r="C37" s="2" t="s">
        <v>114</v>
      </c>
      <c r="D37">
        <v>125500</v>
      </c>
      <c r="E37">
        <v>188628</v>
      </c>
      <c r="F37">
        <f t="shared" si="4"/>
        <v>95.99</v>
      </c>
      <c r="G37" s="3">
        <f t="shared" si="0"/>
        <v>150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ht="17" x14ac:dyDescent="0.2">
      <c r="A38">
        <v>36</v>
      </c>
      <c r="B38" t="s">
        <v>115</v>
      </c>
      <c r="C38" s="2" t="s">
        <v>116</v>
      </c>
      <c r="D38">
        <v>700</v>
      </c>
      <c r="E38">
        <v>1101</v>
      </c>
      <c r="F38">
        <f t="shared" si="4"/>
        <v>68.81</v>
      </c>
      <c r="G38" s="3">
        <f t="shared" si="0"/>
        <v>157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ht="17" x14ac:dyDescent="0.2">
      <c r="A39">
        <v>37</v>
      </c>
      <c r="B39" t="s">
        <v>117</v>
      </c>
      <c r="C39" s="2" t="s">
        <v>118</v>
      </c>
      <c r="D39">
        <v>8100</v>
      </c>
      <c r="E39">
        <v>11339</v>
      </c>
      <c r="F39">
        <f t="shared" si="4"/>
        <v>105.97</v>
      </c>
      <c r="G39" s="3">
        <f t="shared" si="0"/>
        <v>140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ht="17" x14ac:dyDescent="0.2">
      <c r="A40">
        <v>38</v>
      </c>
      <c r="B40" t="s">
        <v>120</v>
      </c>
      <c r="C40" s="2" t="s">
        <v>121</v>
      </c>
      <c r="D40">
        <v>3100</v>
      </c>
      <c r="E40">
        <v>10085</v>
      </c>
      <c r="F40">
        <f t="shared" si="4"/>
        <v>75.260000000000005</v>
      </c>
      <c r="G40" s="3">
        <f t="shared" si="0"/>
        <v>325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ht="17" x14ac:dyDescent="0.2">
      <c r="A41">
        <v>39</v>
      </c>
      <c r="B41" t="s">
        <v>123</v>
      </c>
      <c r="C41" s="2" t="s">
        <v>124</v>
      </c>
      <c r="D41">
        <v>9900</v>
      </c>
      <c r="E41">
        <v>5027</v>
      </c>
      <c r="F41">
        <f t="shared" si="4"/>
        <v>57.13</v>
      </c>
      <c r="G41" s="3">
        <f t="shared" si="0"/>
        <v>51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ht="17" x14ac:dyDescent="0.2">
      <c r="A42">
        <v>40</v>
      </c>
      <c r="B42" t="s">
        <v>125</v>
      </c>
      <c r="C42" s="2" t="s">
        <v>126</v>
      </c>
      <c r="D42">
        <v>8800</v>
      </c>
      <c r="E42">
        <v>14878</v>
      </c>
      <c r="F42">
        <f t="shared" si="4"/>
        <v>75.14</v>
      </c>
      <c r="G42" s="3">
        <f t="shared" si="0"/>
        <v>169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ht="17" x14ac:dyDescent="0.2">
      <c r="A43">
        <v>41</v>
      </c>
      <c r="B43" t="s">
        <v>127</v>
      </c>
      <c r="C43" s="2" t="s">
        <v>128</v>
      </c>
      <c r="D43">
        <v>5600</v>
      </c>
      <c r="E43">
        <v>11924</v>
      </c>
      <c r="F43">
        <f t="shared" si="4"/>
        <v>107.42</v>
      </c>
      <c r="G43" s="3">
        <f t="shared" si="0"/>
        <v>213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ht="17" x14ac:dyDescent="0.2">
      <c r="A44">
        <v>42</v>
      </c>
      <c r="B44" t="s">
        <v>129</v>
      </c>
      <c r="C44" s="2" t="s">
        <v>130</v>
      </c>
      <c r="D44">
        <v>1800</v>
      </c>
      <c r="E44">
        <v>7991</v>
      </c>
      <c r="F44">
        <f t="shared" si="4"/>
        <v>36</v>
      </c>
      <c r="G44" s="3">
        <f t="shared" si="0"/>
        <v>444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ht="17" x14ac:dyDescent="0.2">
      <c r="A45">
        <v>43</v>
      </c>
      <c r="B45" t="s">
        <v>131</v>
      </c>
      <c r="C45" s="2" t="s">
        <v>132</v>
      </c>
      <c r="D45">
        <v>90200</v>
      </c>
      <c r="E45">
        <v>167717</v>
      </c>
      <c r="F45">
        <f t="shared" si="4"/>
        <v>27</v>
      </c>
      <c r="G45" s="3">
        <f t="shared" si="0"/>
        <v>186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ht="17" x14ac:dyDescent="0.2">
      <c r="A46">
        <v>44</v>
      </c>
      <c r="B46" t="s">
        <v>134</v>
      </c>
      <c r="C46" s="2" t="s">
        <v>135</v>
      </c>
      <c r="D46">
        <v>1600</v>
      </c>
      <c r="E46">
        <v>10541</v>
      </c>
      <c r="F46">
        <f t="shared" si="4"/>
        <v>107.56</v>
      </c>
      <c r="G46" s="3">
        <f t="shared" si="0"/>
        <v>659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17" x14ac:dyDescent="0.2">
      <c r="A47">
        <v>45</v>
      </c>
      <c r="B47" t="s">
        <v>136</v>
      </c>
      <c r="C47" s="2" t="s">
        <v>137</v>
      </c>
      <c r="D47">
        <v>9500</v>
      </c>
      <c r="E47">
        <v>4530</v>
      </c>
      <c r="F47">
        <f t="shared" si="4"/>
        <v>94.38</v>
      </c>
      <c r="G47" s="3">
        <f t="shared" si="0"/>
        <v>48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ht="17" x14ac:dyDescent="0.2">
      <c r="A48">
        <v>46</v>
      </c>
      <c r="B48" t="s">
        <v>138</v>
      </c>
      <c r="C48" s="2" t="s">
        <v>139</v>
      </c>
      <c r="D48">
        <v>3700</v>
      </c>
      <c r="E48">
        <v>4247</v>
      </c>
      <c r="F48">
        <f t="shared" si="4"/>
        <v>46.16</v>
      </c>
      <c r="G48" s="3">
        <f t="shared" si="0"/>
        <v>115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ht="17" x14ac:dyDescent="0.2">
      <c r="A49">
        <v>47</v>
      </c>
      <c r="B49" t="s">
        <v>140</v>
      </c>
      <c r="C49" s="2" t="s">
        <v>141</v>
      </c>
      <c r="D49">
        <v>1500</v>
      </c>
      <c r="E49">
        <v>7129</v>
      </c>
      <c r="F49">
        <f t="shared" si="4"/>
        <v>47.85</v>
      </c>
      <c r="G49" s="3">
        <f t="shared" si="0"/>
        <v>475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ht="17" x14ac:dyDescent="0.2">
      <c r="A50">
        <v>48</v>
      </c>
      <c r="B50" t="s">
        <v>142</v>
      </c>
      <c r="C50" s="2" t="s">
        <v>143</v>
      </c>
      <c r="D50">
        <v>33300</v>
      </c>
      <c r="E50">
        <v>128862</v>
      </c>
      <c r="F50">
        <f t="shared" si="4"/>
        <v>53.01</v>
      </c>
      <c r="G50" s="3">
        <f t="shared" si="0"/>
        <v>387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ht="17" x14ac:dyDescent="0.2">
      <c r="A51">
        <v>49</v>
      </c>
      <c r="B51" t="s">
        <v>144</v>
      </c>
      <c r="C51" s="2" t="s">
        <v>145</v>
      </c>
      <c r="D51">
        <v>7200</v>
      </c>
      <c r="E51">
        <v>13653</v>
      </c>
      <c r="F51">
        <f t="shared" si="4"/>
        <v>45.06</v>
      </c>
      <c r="G51" s="3">
        <f t="shared" si="0"/>
        <v>190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ht="17" x14ac:dyDescent="0.2">
      <c r="A52">
        <v>50</v>
      </c>
      <c r="B52" t="s">
        <v>146</v>
      </c>
      <c r="C52" s="2" t="s">
        <v>147</v>
      </c>
      <c r="D52">
        <v>100</v>
      </c>
      <c r="E52">
        <v>2</v>
      </c>
      <c r="F52">
        <f t="shared" si="4"/>
        <v>2</v>
      </c>
      <c r="G52" s="3">
        <f t="shared" si="0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ht="17" x14ac:dyDescent="0.2">
      <c r="A53">
        <v>51</v>
      </c>
      <c r="B53" t="s">
        <v>149</v>
      </c>
      <c r="C53" s="2" t="s">
        <v>150</v>
      </c>
      <c r="D53">
        <v>158100</v>
      </c>
      <c r="E53">
        <v>145243</v>
      </c>
      <c r="F53">
        <f t="shared" si="4"/>
        <v>99.01</v>
      </c>
      <c r="G53" s="3">
        <f t="shared" si="0"/>
        <v>92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ht="17" x14ac:dyDescent="0.2">
      <c r="A54">
        <v>52</v>
      </c>
      <c r="B54" t="s">
        <v>151</v>
      </c>
      <c r="C54" s="2" t="s">
        <v>152</v>
      </c>
      <c r="D54">
        <v>7200</v>
      </c>
      <c r="E54">
        <v>2459</v>
      </c>
      <c r="F54">
        <f t="shared" si="4"/>
        <v>32.79</v>
      </c>
      <c r="G54" s="3">
        <f t="shared" si="0"/>
        <v>34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ht="17" x14ac:dyDescent="0.2">
      <c r="A55">
        <v>53</v>
      </c>
      <c r="B55" t="s">
        <v>153</v>
      </c>
      <c r="C55" s="2" t="s">
        <v>154</v>
      </c>
      <c r="D55">
        <v>8800</v>
      </c>
      <c r="E55">
        <v>12356</v>
      </c>
      <c r="F55">
        <f t="shared" si="4"/>
        <v>59.12</v>
      </c>
      <c r="G55" s="3">
        <f t="shared" si="0"/>
        <v>140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ht="17" x14ac:dyDescent="0.2">
      <c r="A56">
        <v>54</v>
      </c>
      <c r="B56" t="s">
        <v>155</v>
      </c>
      <c r="C56" s="2" t="s">
        <v>156</v>
      </c>
      <c r="D56">
        <v>6000</v>
      </c>
      <c r="E56">
        <v>5392</v>
      </c>
      <c r="F56">
        <f t="shared" si="4"/>
        <v>44.93</v>
      </c>
      <c r="G56" s="3">
        <f t="shared" si="0"/>
        <v>90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ht="17" x14ac:dyDescent="0.2">
      <c r="A57">
        <v>55</v>
      </c>
      <c r="B57" t="s">
        <v>157</v>
      </c>
      <c r="C57" s="2" t="s">
        <v>158</v>
      </c>
      <c r="D57">
        <v>6600</v>
      </c>
      <c r="E57">
        <v>11746</v>
      </c>
      <c r="F57">
        <f t="shared" si="4"/>
        <v>89.66</v>
      </c>
      <c r="G57" s="3">
        <f t="shared" si="0"/>
        <v>178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ht="17" x14ac:dyDescent="0.2">
      <c r="A58">
        <v>56</v>
      </c>
      <c r="B58" t="s">
        <v>160</v>
      </c>
      <c r="C58" s="2" t="s">
        <v>161</v>
      </c>
      <c r="D58">
        <v>8000</v>
      </c>
      <c r="E58">
        <v>11493</v>
      </c>
      <c r="F58">
        <f t="shared" si="4"/>
        <v>70.08</v>
      </c>
      <c r="G58" s="3">
        <f t="shared" si="0"/>
        <v>144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ht="17" x14ac:dyDescent="0.2">
      <c r="A59">
        <v>57</v>
      </c>
      <c r="B59" t="s">
        <v>162</v>
      </c>
      <c r="C59" s="2" t="s">
        <v>163</v>
      </c>
      <c r="D59">
        <v>2900</v>
      </c>
      <c r="E59">
        <v>6243</v>
      </c>
      <c r="F59">
        <f t="shared" si="4"/>
        <v>31.06</v>
      </c>
      <c r="G59" s="3">
        <f t="shared" si="0"/>
        <v>215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ht="17" x14ac:dyDescent="0.2">
      <c r="A60">
        <v>58</v>
      </c>
      <c r="B60" t="s">
        <v>164</v>
      </c>
      <c r="C60" s="2" t="s">
        <v>165</v>
      </c>
      <c r="D60">
        <v>2700</v>
      </c>
      <c r="E60">
        <v>6132</v>
      </c>
      <c r="F60">
        <f t="shared" si="4"/>
        <v>29.06</v>
      </c>
      <c r="G60" s="3">
        <f t="shared" si="0"/>
        <v>227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ht="17" x14ac:dyDescent="0.2">
      <c r="A61">
        <v>59</v>
      </c>
      <c r="B61" t="s">
        <v>166</v>
      </c>
      <c r="C61" s="2" t="s">
        <v>167</v>
      </c>
      <c r="D61">
        <v>1400</v>
      </c>
      <c r="E61">
        <v>3851</v>
      </c>
      <c r="F61">
        <f t="shared" si="4"/>
        <v>30.09</v>
      </c>
      <c r="G61" s="3">
        <f t="shared" si="0"/>
        <v>275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ht="17" x14ac:dyDescent="0.2">
      <c r="A62">
        <v>60</v>
      </c>
      <c r="B62" t="s">
        <v>168</v>
      </c>
      <c r="C62" s="2" t="s">
        <v>169</v>
      </c>
      <c r="D62">
        <v>94200</v>
      </c>
      <c r="E62">
        <v>135997</v>
      </c>
      <c r="F62">
        <f t="shared" si="4"/>
        <v>85</v>
      </c>
      <c r="G62" s="3">
        <f t="shared" si="0"/>
        <v>144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ht="17" x14ac:dyDescent="0.2">
      <c r="A63">
        <v>61</v>
      </c>
      <c r="B63" t="s">
        <v>170</v>
      </c>
      <c r="C63" s="2" t="s">
        <v>171</v>
      </c>
      <c r="D63">
        <v>199200</v>
      </c>
      <c r="E63">
        <v>184750</v>
      </c>
      <c r="F63">
        <f t="shared" si="4"/>
        <v>82</v>
      </c>
      <c r="G63" s="3">
        <f t="shared" si="0"/>
        <v>93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ht="17" x14ac:dyDescent="0.2">
      <c r="A64">
        <v>62</v>
      </c>
      <c r="B64" t="s">
        <v>172</v>
      </c>
      <c r="C64" s="2" t="s">
        <v>173</v>
      </c>
      <c r="D64">
        <v>2000</v>
      </c>
      <c r="E64">
        <v>14452</v>
      </c>
      <c r="F64">
        <f t="shared" si="4"/>
        <v>58.04</v>
      </c>
      <c r="G64" s="3">
        <f t="shared" si="0"/>
        <v>723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ht="17" x14ac:dyDescent="0.2">
      <c r="A65">
        <v>63</v>
      </c>
      <c r="B65" t="s">
        <v>174</v>
      </c>
      <c r="C65" s="2" t="s">
        <v>175</v>
      </c>
      <c r="D65">
        <v>4700</v>
      </c>
      <c r="E65">
        <v>557</v>
      </c>
      <c r="F65">
        <f t="shared" si="4"/>
        <v>111.4</v>
      </c>
      <c r="G65" s="3">
        <f t="shared" si="0"/>
        <v>12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ht="17" x14ac:dyDescent="0.2">
      <c r="A66">
        <v>64</v>
      </c>
      <c r="B66" t="s">
        <v>176</v>
      </c>
      <c r="C66" s="2" t="s">
        <v>177</v>
      </c>
      <c r="D66">
        <v>2800</v>
      </c>
      <c r="E66">
        <v>2734</v>
      </c>
      <c r="F66">
        <f t="shared" si="4"/>
        <v>71.95</v>
      </c>
      <c r="G66" s="3">
        <f t="shared" ref="G66:G129" si="5">ROUND((E66/D66)*100,0)</f>
        <v>98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6">
        <f t="shared" si="2"/>
        <v>43283.208333333328</v>
      </c>
      <c r="T66" s="6">
        <f t="shared" si="3"/>
        <v>43298.208333333328</v>
      </c>
    </row>
    <row r="67" spans="1:20" ht="17" x14ac:dyDescent="0.2">
      <c r="A67">
        <v>65</v>
      </c>
      <c r="B67" t="s">
        <v>178</v>
      </c>
      <c r="C67" s="2" t="s">
        <v>179</v>
      </c>
      <c r="D67">
        <v>6100</v>
      </c>
      <c r="E67">
        <v>14405</v>
      </c>
      <c r="F67">
        <f t="shared" si="4"/>
        <v>61.04</v>
      </c>
      <c r="G67" s="3">
        <f t="shared" si="5"/>
        <v>236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6">
        <f t="shared" ref="S67:S130" si="6">(((L67/60)/60)/24)+DATE(1970,1,1)</f>
        <v>40570.25</v>
      </c>
      <c r="T67" s="6">
        <f t="shared" ref="T67:T130" si="7">(((M67/60)/60)/24)+DATE(1970,1,1)</f>
        <v>40577.25</v>
      </c>
    </row>
    <row r="68" spans="1:20" ht="17" x14ac:dyDescent="0.2">
      <c r="A68">
        <v>66</v>
      </c>
      <c r="B68" t="s">
        <v>180</v>
      </c>
      <c r="C68" s="2" t="s">
        <v>181</v>
      </c>
      <c r="D68">
        <v>2900</v>
      </c>
      <c r="E68">
        <v>1307</v>
      </c>
      <c r="F68">
        <f t="shared" si="4"/>
        <v>108.92</v>
      </c>
      <c r="G68" s="3">
        <f t="shared" si="5"/>
        <v>45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6">
        <f t="shared" si="6"/>
        <v>42102.208333333328</v>
      </c>
      <c r="T68" s="6">
        <f t="shared" si="7"/>
        <v>42107.208333333328</v>
      </c>
    </row>
    <row r="69" spans="1:20" ht="17" x14ac:dyDescent="0.2">
      <c r="A69">
        <v>67</v>
      </c>
      <c r="B69" t="s">
        <v>182</v>
      </c>
      <c r="C69" s="2" t="s">
        <v>183</v>
      </c>
      <c r="D69">
        <v>72600</v>
      </c>
      <c r="E69">
        <v>117892</v>
      </c>
      <c r="F69">
        <f t="shared" si="4"/>
        <v>29</v>
      </c>
      <c r="G69" s="3">
        <f t="shared" si="5"/>
        <v>162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ht="17" x14ac:dyDescent="0.2">
      <c r="A70">
        <v>68</v>
      </c>
      <c r="B70" t="s">
        <v>184</v>
      </c>
      <c r="C70" s="2" t="s">
        <v>185</v>
      </c>
      <c r="D70">
        <v>5700</v>
      </c>
      <c r="E70">
        <v>14508</v>
      </c>
      <c r="F70">
        <f t="shared" si="4"/>
        <v>58.98</v>
      </c>
      <c r="G70" s="3">
        <f t="shared" si="5"/>
        <v>255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ht="17" x14ac:dyDescent="0.2">
      <c r="A71">
        <v>69</v>
      </c>
      <c r="B71" t="s">
        <v>186</v>
      </c>
      <c r="C71" s="2" t="s">
        <v>187</v>
      </c>
      <c r="D71">
        <v>7900</v>
      </c>
      <c r="E71">
        <v>1901</v>
      </c>
      <c r="F71">
        <f t="shared" si="4"/>
        <v>111.82</v>
      </c>
      <c r="G71" s="3">
        <f t="shared" si="5"/>
        <v>24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ht="17" x14ac:dyDescent="0.2">
      <c r="A72">
        <v>70</v>
      </c>
      <c r="B72" t="s">
        <v>188</v>
      </c>
      <c r="C72" s="2" t="s">
        <v>189</v>
      </c>
      <c r="D72">
        <v>128000</v>
      </c>
      <c r="E72">
        <v>158389</v>
      </c>
      <c r="F72">
        <f t="shared" ref="F72:F135" si="8">IF(I72=0, 0, ROUND(E72/I72,2))</f>
        <v>64</v>
      </c>
      <c r="G72" s="3">
        <f t="shared" si="5"/>
        <v>124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17" x14ac:dyDescent="0.2">
      <c r="A73">
        <v>71</v>
      </c>
      <c r="B73" t="s">
        <v>190</v>
      </c>
      <c r="C73" s="2" t="s">
        <v>191</v>
      </c>
      <c r="D73">
        <v>6000</v>
      </c>
      <c r="E73">
        <v>6484</v>
      </c>
      <c r="F73">
        <f t="shared" si="8"/>
        <v>85.32</v>
      </c>
      <c r="G73" s="3">
        <f t="shared" si="5"/>
        <v>108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ht="17" x14ac:dyDescent="0.2">
      <c r="A74">
        <v>72</v>
      </c>
      <c r="B74" t="s">
        <v>192</v>
      </c>
      <c r="C74" s="2" t="s">
        <v>193</v>
      </c>
      <c r="D74">
        <v>600</v>
      </c>
      <c r="E74">
        <v>4022</v>
      </c>
      <c r="F74">
        <f t="shared" si="8"/>
        <v>74.48</v>
      </c>
      <c r="G74" s="3">
        <f t="shared" si="5"/>
        <v>670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ht="17" x14ac:dyDescent="0.2">
      <c r="A75">
        <v>73</v>
      </c>
      <c r="B75" t="s">
        <v>194</v>
      </c>
      <c r="C75" s="2" t="s">
        <v>195</v>
      </c>
      <c r="D75">
        <v>1400</v>
      </c>
      <c r="E75">
        <v>9253</v>
      </c>
      <c r="F75">
        <f t="shared" si="8"/>
        <v>105.15</v>
      </c>
      <c r="G75" s="3">
        <f t="shared" si="5"/>
        <v>661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ht="17" x14ac:dyDescent="0.2">
      <c r="A76">
        <v>74</v>
      </c>
      <c r="B76" t="s">
        <v>196</v>
      </c>
      <c r="C76" s="2" t="s">
        <v>197</v>
      </c>
      <c r="D76">
        <v>3900</v>
      </c>
      <c r="E76">
        <v>4776</v>
      </c>
      <c r="F76">
        <f t="shared" si="8"/>
        <v>56.19</v>
      </c>
      <c r="G76" s="3">
        <f t="shared" si="5"/>
        <v>122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ht="17" x14ac:dyDescent="0.2">
      <c r="A77">
        <v>75</v>
      </c>
      <c r="B77" t="s">
        <v>198</v>
      </c>
      <c r="C77" s="2" t="s">
        <v>199</v>
      </c>
      <c r="D77">
        <v>9700</v>
      </c>
      <c r="E77">
        <v>14606</v>
      </c>
      <c r="F77">
        <f t="shared" si="8"/>
        <v>85.92</v>
      </c>
      <c r="G77" s="3">
        <f t="shared" si="5"/>
        <v>151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ht="17" x14ac:dyDescent="0.2">
      <c r="A78">
        <v>76</v>
      </c>
      <c r="B78" t="s">
        <v>200</v>
      </c>
      <c r="C78" s="2" t="s">
        <v>201</v>
      </c>
      <c r="D78">
        <v>122900</v>
      </c>
      <c r="E78">
        <v>95993</v>
      </c>
      <c r="F78">
        <f t="shared" si="8"/>
        <v>57</v>
      </c>
      <c r="G78" s="3">
        <f t="shared" si="5"/>
        <v>78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ht="17" x14ac:dyDescent="0.2">
      <c r="A79">
        <v>77</v>
      </c>
      <c r="B79" t="s">
        <v>202</v>
      </c>
      <c r="C79" s="2" t="s">
        <v>203</v>
      </c>
      <c r="D79">
        <v>9500</v>
      </c>
      <c r="E79">
        <v>4460</v>
      </c>
      <c r="F79">
        <f t="shared" si="8"/>
        <v>79.64</v>
      </c>
      <c r="G79" s="3">
        <f t="shared" si="5"/>
        <v>47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ht="17" x14ac:dyDescent="0.2">
      <c r="A80">
        <v>78</v>
      </c>
      <c r="B80" t="s">
        <v>204</v>
      </c>
      <c r="C80" s="2" t="s">
        <v>205</v>
      </c>
      <c r="D80">
        <v>4500</v>
      </c>
      <c r="E80">
        <v>13536</v>
      </c>
      <c r="F80">
        <f t="shared" si="8"/>
        <v>41.02</v>
      </c>
      <c r="G80" s="3">
        <f t="shared" si="5"/>
        <v>301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ht="17" x14ac:dyDescent="0.2">
      <c r="A81">
        <v>79</v>
      </c>
      <c r="B81" t="s">
        <v>207</v>
      </c>
      <c r="C81" s="2" t="s">
        <v>208</v>
      </c>
      <c r="D81">
        <v>57800</v>
      </c>
      <c r="E81">
        <v>40228</v>
      </c>
      <c r="F81">
        <f t="shared" si="8"/>
        <v>48</v>
      </c>
      <c r="G81" s="3">
        <f t="shared" si="5"/>
        <v>70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ht="17" x14ac:dyDescent="0.2">
      <c r="A82">
        <v>80</v>
      </c>
      <c r="B82" t="s">
        <v>209</v>
      </c>
      <c r="C82" s="2" t="s">
        <v>210</v>
      </c>
      <c r="D82">
        <v>1100</v>
      </c>
      <c r="E82">
        <v>7012</v>
      </c>
      <c r="F82">
        <f t="shared" si="8"/>
        <v>55.21</v>
      </c>
      <c r="G82" s="3">
        <f t="shared" si="5"/>
        <v>637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ht="17" x14ac:dyDescent="0.2">
      <c r="A83">
        <v>81</v>
      </c>
      <c r="B83" t="s">
        <v>211</v>
      </c>
      <c r="C83" s="2" t="s">
        <v>212</v>
      </c>
      <c r="D83">
        <v>16800</v>
      </c>
      <c r="E83">
        <v>37857</v>
      </c>
      <c r="F83">
        <f t="shared" si="8"/>
        <v>92.11</v>
      </c>
      <c r="G83" s="3">
        <f t="shared" si="5"/>
        <v>225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ht="17" x14ac:dyDescent="0.2">
      <c r="A84">
        <v>82</v>
      </c>
      <c r="B84" t="s">
        <v>213</v>
      </c>
      <c r="C84" s="2" t="s">
        <v>214</v>
      </c>
      <c r="D84">
        <v>1000</v>
      </c>
      <c r="E84">
        <v>14973</v>
      </c>
      <c r="F84">
        <f t="shared" si="8"/>
        <v>83.18</v>
      </c>
      <c r="G84" s="3">
        <f t="shared" si="5"/>
        <v>1497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ht="17" x14ac:dyDescent="0.2">
      <c r="A85">
        <v>83</v>
      </c>
      <c r="B85" t="s">
        <v>215</v>
      </c>
      <c r="C85" s="2" t="s">
        <v>216</v>
      </c>
      <c r="D85">
        <v>106400</v>
      </c>
      <c r="E85">
        <v>39996</v>
      </c>
      <c r="F85">
        <f t="shared" si="8"/>
        <v>40</v>
      </c>
      <c r="G85" s="3">
        <f t="shared" si="5"/>
        <v>38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ht="17" x14ac:dyDescent="0.2">
      <c r="A86">
        <v>84</v>
      </c>
      <c r="B86" t="s">
        <v>217</v>
      </c>
      <c r="C86" s="2" t="s">
        <v>218</v>
      </c>
      <c r="D86">
        <v>31400</v>
      </c>
      <c r="E86">
        <v>41564</v>
      </c>
      <c r="F86">
        <f t="shared" si="8"/>
        <v>111.13</v>
      </c>
      <c r="G86" s="3">
        <f t="shared" si="5"/>
        <v>132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ht="17" x14ac:dyDescent="0.2">
      <c r="A87">
        <v>85</v>
      </c>
      <c r="B87" t="s">
        <v>219</v>
      </c>
      <c r="C87" s="2" t="s">
        <v>220</v>
      </c>
      <c r="D87">
        <v>4900</v>
      </c>
      <c r="E87">
        <v>6430</v>
      </c>
      <c r="F87">
        <f t="shared" si="8"/>
        <v>90.56</v>
      </c>
      <c r="G87" s="3">
        <f t="shared" si="5"/>
        <v>131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ht="17" x14ac:dyDescent="0.2">
      <c r="A88">
        <v>86</v>
      </c>
      <c r="B88" t="s">
        <v>221</v>
      </c>
      <c r="C88" s="2" t="s">
        <v>222</v>
      </c>
      <c r="D88">
        <v>7400</v>
      </c>
      <c r="E88">
        <v>12405</v>
      </c>
      <c r="F88">
        <f t="shared" si="8"/>
        <v>61.11</v>
      </c>
      <c r="G88" s="3">
        <f t="shared" si="5"/>
        <v>168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ht="17" x14ac:dyDescent="0.2">
      <c r="A89">
        <v>87</v>
      </c>
      <c r="B89" t="s">
        <v>223</v>
      </c>
      <c r="C89" s="2" t="s">
        <v>224</v>
      </c>
      <c r="D89">
        <v>198500</v>
      </c>
      <c r="E89">
        <v>123040</v>
      </c>
      <c r="F89">
        <f t="shared" si="8"/>
        <v>83.02</v>
      </c>
      <c r="G89" s="3">
        <f t="shared" si="5"/>
        <v>62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ht="17" x14ac:dyDescent="0.2">
      <c r="A90">
        <v>88</v>
      </c>
      <c r="B90" t="s">
        <v>225</v>
      </c>
      <c r="C90" s="2" t="s">
        <v>226</v>
      </c>
      <c r="D90">
        <v>4800</v>
      </c>
      <c r="E90">
        <v>12516</v>
      </c>
      <c r="F90">
        <f t="shared" si="8"/>
        <v>110.76</v>
      </c>
      <c r="G90" s="3">
        <f t="shared" si="5"/>
        <v>261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ht="17" x14ac:dyDescent="0.2">
      <c r="A91">
        <v>89</v>
      </c>
      <c r="B91" t="s">
        <v>227</v>
      </c>
      <c r="C91" s="2" t="s">
        <v>228</v>
      </c>
      <c r="D91">
        <v>3400</v>
      </c>
      <c r="E91">
        <v>8588</v>
      </c>
      <c r="F91">
        <f t="shared" si="8"/>
        <v>89.46</v>
      </c>
      <c r="G91" s="3">
        <f t="shared" si="5"/>
        <v>253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ht="17" x14ac:dyDescent="0.2">
      <c r="A92">
        <v>90</v>
      </c>
      <c r="B92" t="s">
        <v>229</v>
      </c>
      <c r="C92" s="2" t="s">
        <v>230</v>
      </c>
      <c r="D92">
        <v>7800</v>
      </c>
      <c r="E92">
        <v>6132</v>
      </c>
      <c r="F92">
        <f t="shared" si="8"/>
        <v>57.85</v>
      </c>
      <c r="G92" s="3">
        <f t="shared" si="5"/>
        <v>79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ht="17" x14ac:dyDescent="0.2">
      <c r="A93">
        <v>91</v>
      </c>
      <c r="B93" t="s">
        <v>231</v>
      </c>
      <c r="C93" s="2" t="s">
        <v>232</v>
      </c>
      <c r="D93">
        <v>154300</v>
      </c>
      <c r="E93">
        <v>74688</v>
      </c>
      <c r="F93">
        <f t="shared" si="8"/>
        <v>110</v>
      </c>
      <c r="G93" s="3">
        <f t="shared" si="5"/>
        <v>48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ht="17" x14ac:dyDescent="0.2">
      <c r="A94">
        <v>92</v>
      </c>
      <c r="B94" t="s">
        <v>233</v>
      </c>
      <c r="C94" s="2" t="s">
        <v>234</v>
      </c>
      <c r="D94">
        <v>20000</v>
      </c>
      <c r="E94">
        <v>51775</v>
      </c>
      <c r="F94">
        <f t="shared" si="8"/>
        <v>103.97</v>
      </c>
      <c r="G94" s="3">
        <f t="shared" si="5"/>
        <v>259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ht="17" x14ac:dyDescent="0.2">
      <c r="A95">
        <v>93</v>
      </c>
      <c r="B95" t="s">
        <v>235</v>
      </c>
      <c r="C95" s="2" t="s">
        <v>236</v>
      </c>
      <c r="D95">
        <v>108800</v>
      </c>
      <c r="E95">
        <v>65877</v>
      </c>
      <c r="F95">
        <f t="shared" si="8"/>
        <v>108</v>
      </c>
      <c r="G95" s="3">
        <f t="shared" si="5"/>
        <v>61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ht="17" x14ac:dyDescent="0.2">
      <c r="A96">
        <v>94</v>
      </c>
      <c r="B96" t="s">
        <v>237</v>
      </c>
      <c r="C96" s="2" t="s">
        <v>238</v>
      </c>
      <c r="D96">
        <v>2900</v>
      </c>
      <c r="E96">
        <v>8807</v>
      </c>
      <c r="F96">
        <f t="shared" si="8"/>
        <v>48.93</v>
      </c>
      <c r="G96" s="3">
        <f t="shared" si="5"/>
        <v>304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ht="17" x14ac:dyDescent="0.2">
      <c r="A97">
        <v>95</v>
      </c>
      <c r="B97" t="s">
        <v>239</v>
      </c>
      <c r="C97" s="2" t="s">
        <v>240</v>
      </c>
      <c r="D97">
        <v>900</v>
      </c>
      <c r="E97">
        <v>1017</v>
      </c>
      <c r="F97">
        <f t="shared" si="8"/>
        <v>37.67</v>
      </c>
      <c r="G97" s="3">
        <f t="shared" si="5"/>
        <v>113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ht="17" x14ac:dyDescent="0.2">
      <c r="A98">
        <v>96</v>
      </c>
      <c r="B98" t="s">
        <v>241</v>
      </c>
      <c r="C98" s="2" t="s">
        <v>242</v>
      </c>
      <c r="D98">
        <v>69700</v>
      </c>
      <c r="E98">
        <v>151513</v>
      </c>
      <c r="F98">
        <f t="shared" si="8"/>
        <v>65</v>
      </c>
      <c r="G98" s="3">
        <f t="shared" si="5"/>
        <v>217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ht="17" x14ac:dyDescent="0.2">
      <c r="A99">
        <v>97</v>
      </c>
      <c r="B99" t="s">
        <v>243</v>
      </c>
      <c r="C99" s="2" t="s">
        <v>244</v>
      </c>
      <c r="D99">
        <v>1300</v>
      </c>
      <c r="E99">
        <v>12047</v>
      </c>
      <c r="F99">
        <f t="shared" si="8"/>
        <v>106.61</v>
      </c>
      <c r="G99" s="3">
        <f t="shared" si="5"/>
        <v>927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ht="17" x14ac:dyDescent="0.2">
      <c r="A100">
        <v>98</v>
      </c>
      <c r="B100" t="s">
        <v>245</v>
      </c>
      <c r="C100" s="2" t="s">
        <v>246</v>
      </c>
      <c r="D100">
        <v>97800</v>
      </c>
      <c r="E100">
        <v>32951</v>
      </c>
      <c r="F100">
        <f t="shared" si="8"/>
        <v>27.01</v>
      </c>
      <c r="G100" s="3">
        <f t="shared" si="5"/>
        <v>34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ht="17" x14ac:dyDescent="0.2">
      <c r="A101">
        <v>99</v>
      </c>
      <c r="B101" t="s">
        <v>247</v>
      </c>
      <c r="C101" s="2" t="s">
        <v>248</v>
      </c>
      <c r="D101">
        <v>7600</v>
      </c>
      <c r="E101">
        <v>14951</v>
      </c>
      <c r="F101">
        <f t="shared" si="8"/>
        <v>91.16</v>
      </c>
      <c r="G101" s="3">
        <f t="shared" si="5"/>
        <v>197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ht="17" x14ac:dyDescent="0.2">
      <c r="A102">
        <v>100</v>
      </c>
      <c r="B102" t="s">
        <v>249</v>
      </c>
      <c r="C102" s="2" t="s">
        <v>250</v>
      </c>
      <c r="D102">
        <v>100</v>
      </c>
      <c r="E102">
        <v>1</v>
      </c>
      <c r="F102">
        <f t="shared" si="8"/>
        <v>1</v>
      </c>
      <c r="G102" s="3">
        <f t="shared" si="5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ht="17" x14ac:dyDescent="0.2">
      <c r="A103">
        <v>101</v>
      </c>
      <c r="B103" t="s">
        <v>251</v>
      </c>
      <c r="C103" s="2" t="s">
        <v>252</v>
      </c>
      <c r="D103">
        <v>900</v>
      </c>
      <c r="E103">
        <v>9193</v>
      </c>
      <c r="F103">
        <f t="shared" si="8"/>
        <v>56.05</v>
      </c>
      <c r="G103" s="3">
        <f t="shared" si="5"/>
        <v>1021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ht="17" x14ac:dyDescent="0.2">
      <c r="A104">
        <v>102</v>
      </c>
      <c r="B104" t="s">
        <v>253</v>
      </c>
      <c r="C104" s="2" t="s">
        <v>254</v>
      </c>
      <c r="D104">
        <v>3700</v>
      </c>
      <c r="E104">
        <v>10422</v>
      </c>
      <c r="F104">
        <f t="shared" si="8"/>
        <v>31.02</v>
      </c>
      <c r="G104" s="3">
        <f t="shared" si="5"/>
        <v>282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ht="17" x14ac:dyDescent="0.2">
      <c r="A105">
        <v>103</v>
      </c>
      <c r="B105" t="s">
        <v>255</v>
      </c>
      <c r="C105" s="2" t="s">
        <v>256</v>
      </c>
      <c r="D105">
        <v>10000</v>
      </c>
      <c r="E105">
        <v>2461</v>
      </c>
      <c r="F105">
        <f t="shared" si="8"/>
        <v>66.510000000000005</v>
      </c>
      <c r="G105" s="3">
        <f t="shared" si="5"/>
        <v>25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ht="17" x14ac:dyDescent="0.2">
      <c r="A106">
        <v>104</v>
      </c>
      <c r="B106" t="s">
        <v>257</v>
      </c>
      <c r="C106" s="2" t="s">
        <v>258</v>
      </c>
      <c r="D106">
        <v>119200</v>
      </c>
      <c r="E106">
        <v>170623</v>
      </c>
      <c r="F106">
        <f t="shared" si="8"/>
        <v>89.01</v>
      </c>
      <c r="G106" s="3">
        <f t="shared" si="5"/>
        <v>143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ht="17" x14ac:dyDescent="0.2">
      <c r="A107">
        <v>105</v>
      </c>
      <c r="B107" t="s">
        <v>259</v>
      </c>
      <c r="C107" s="2" t="s">
        <v>260</v>
      </c>
      <c r="D107">
        <v>6800</v>
      </c>
      <c r="E107">
        <v>9829</v>
      </c>
      <c r="F107">
        <f t="shared" si="8"/>
        <v>103.46</v>
      </c>
      <c r="G107" s="3">
        <f t="shared" si="5"/>
        <v>145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ht="17" x14ac:dyDescent="0.2">
      <c r="A108">
        <v>106</v>
      </c>
      <c r="B108" t="s">
        <v>261</v>
      </c>
      <c r="C108" s="2" t="s">
        <v>262</v>
      </c>
      <c r="D108">
        <v>3900</v>
      </c>
      <c r="E108">
        <v>14006</v>
      </c>
      <c r="F108">
        <f t="shared" si="8"/>
        <v>95.28</v>
      </c>
      <c r="G108" s="3">
        <f t="shared" si="5"/>
        <v>359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ht="17" x14ac:dyDescent="0.2">
      <c r="A109">
        <v>107</v>
      </c>
      <c r="B109" t="s">
        <v>263</v>
      </c>
      <c r="C109" s="2" t="s">
        <v>264</v>
      </c>
      <c r="D109">
        <v>3500</v>
      </c>
      <c r="E109">
        <v>6527</v>
      </c>
      <c r="F109">
        <f t="shared" si="8"/>
        <v>75.900000000000006</v>
      </c>
      <c r="G109" s="3">
        <f t="shared" si="5"/>
        <v>186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ht="17" x14ac:dyDescent="0.2">
      <c r="A110">
        <v>108</v>
      </c>
      <c r="B110" t="s">
        <v>265</v>
      </c>
      <c r="C110" s="2" t="s">
        <v>266</v>
      </c>
      <c r="D110">
        <v>1500</v>
      </c>
      <c r="E110">
        <v>8929</v>
      </c>
      <c r="F110">
        <f t="shared" si="8"/>
        <v>107.58</v>
      </c>
      <c r="G110" s="3">
        <f t="shared" si="5"/>
        <v>595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ht="17" x14ac:dyDescent="0.2">
      <c r="A111">
        <v>109</v>
      </c>
      <c r="B111" t="s">
        <v>267</v>
      </c>
      <c r="C111" s="2" t="s">
        <v>268</v>
      </c>
      <c r="D111">
        <v>5200</v>
      </c>
      <c r="E111">
        <v>3079</v>
      </c>
      <c r="F111">
        <f t="shared" si="8"/>
        <v>51.32</v>
      </c>
      <c r="G111" s="3">
        <f t="shared" si="5"/>
        <v>59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17" x14ac:dyDescent="0.2">
      <c r="A112">
        <v>110</v>
      </c>
      <c r="B112" t="s">
        <v>270</v>
      </c>
      <c r="C112" s="2" t="s">
        <v>271</v>
      </c>
      <c r="D112">
        <v>142400</v>
      </c>
      <c r="E112">
        <v>21307</v>
      </c>
      <c r="F112">
        <f t="shared" si="8"/>
        <v>71.98</v>
      </c>
      <c r="G112" s="3">
        <f t="shared" si="5"/>
        <v>15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ht="17" x14ac:dyDescent="0.2">
      <c r="A113">
        <v>111</v>
      </c>
      <c r="B113" t="s">
        <v>272</v>
      </c>
      <c r="C113" s="2" t="s">
        <v>273</v>
      </c>
      <c r="D113">
        <v>61400</v>
      </c>
      <c r="E113">
        <v>73653</v>
      </c>
      <c r="F113">
        <f t="shared" si="8"/>
        <v>108.95</v>
      </c>
      <c r="G113" s="3">
        <f t="shared" si="5"/>
        <v>120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ht="17" x14ac:dyDescent="0.2">
      <c r="A114">
        <v>112</v>
      </c>
      <c r="B114" t="s">
        <v>274</v>
      </c>
      <c r="C114" s="2" t="s">
        <v>275</v>
      </c>
      <c r="D114">
        <v>4700</v>
      </c>
      <c r="E114">
        <v>12635</v>
      </c>
      <c r="F114">
        <f t="shared" si="8"/>
        <v>35</v>
      </c>
      <c r="G114" s="3">
        <f t="shared" si="5"/>
        <v>269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ht="17" x14ac:dyDescent="0.2">
      <c r="A115">
        <v>113</v>
      </c>
      <c r="B115" t="s">
        <v>276</v>
      </c>
      <c r="C115" s="2" t="s">
        <v>277</v>
      </c>
      <c r="D115">
        <v>3300</v>
      </c>
      <c r="E115">
        <v>12437</v>
      </c>
      <c r="F115">
        <f t="shared" si="8"/>
        <v>94.94</v>
      </c>
      <c r="G115" s="3">
        <f t="shared" si="5"/>
        <v>377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ht="17" x14ac:dyDescent="0.2">
      <c r="A116">
        <v>114</v>
      </c>
      <c r="B116" t="s">
        <v>278</v>
      </c>
      <c r="C116" s="2" t="s">
        <v>279</v>
      </c>
      <c r="D116">
        <v>1900</v>
      </c>
      <c r="E116">
        <v>13816</v>
      </c>
      <c r="F116">
        <f t="shared" si="8"/>
        <v>109.65</v>
      </c>
      <c r="G116" s="3">
        <f t="shared" si="5"/>
        <v>727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ht="17" x14ac:dyDescent="0.2">
      <c r="A117">
        <v>115</v>
      </c>
      <c r="B117" t="s">
        <v>280</v>
      </c>
      <c r="C117" s="2" t="s">
        <v>281</v>
      </c>
      <c r="D117">
        <v>166700</v>
      </c>
      <c r="E117">
        <v>145382</v>
      </c>
      <c r="F117">
        <f t="shared" si="8"/>
        <v>44</v>
      </c>
      <c r="G117" s="3">
        <f t="shared" si="5"/>
        <v>87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ht="17" x14ac:dyDescent="0.2">
      <c r="A118">
        <v>116</v>
      </c>
      <c r="B118" t="s">
        <v>282</v>
      </c>
      <c r="C118" s="2" t="s">
        <v>283</v>
      </c>
      <c r="D118">
        <v>7200</v>
      </c>
      <c r="E118">
        <v>6336</v>
      </c>
      <c r="F118">
        <f t="shared" si="8"/>
        <v>86.79</v>
      </c>
      <c r="G118" s="3">
        <f t="shared" si="5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ht="17" x14ac:dyDescent="0.2">
      <c r="A119">
        <v>117</v>
      </c>
      <c r="B119" t="s">
        <v>284</v>
      </c>
      <c r="C119" s="2" t="s">
        <v>285</v>
      </c>
      <c r="D119">
        <v>4900</v>
      </c>
      <c r="E119">
        <v>8523</v>
      </c>
      <c r="F119">
        <f t="shared" si="8"/>
        <v>30.99</v>
      </c>
      <c r="G119" s="3">
        <f t="shared" si="5"/>
        <v>174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ht="17" x14ac:dyDescent="0.2">
      <c r="A120">
        <v>118</v>
      </c>
      <c r="B120" t="s">
        <v>286</v>
      </c>
      <c r="C120" s="2" t="s">
        <v>287</v>
      </c>
      <c r="D120">
        <v>5400</v>
      </c>
      <c r="E120">
        <v>6351</v>
      </c>
      <c r="F120">
        <f t="shared" si="8"/>
        <v>94.79</v>
      </c>
      <c r="G120" s="3">
        <f t="shared" si="5"/>
        <v>118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ht="17" x14ac:dyDescent="0.2">
      <c r="A121">
        <v>119</v>
      </c>
      <c r="B121" t="s">
        <v>288</v>
      </c>
      <c r="C121" s="2" t="s">
        <v>289</v>
      </c>
      <c r="D121">
        <v>5000</v>
      </c>
      <c r="E121">
        <v>10748</v>
      </c>
      <c r="F121">
        <f t="shared" si="8"/>
        <v>69.790000000000006</v>
      </c>
      <c r="G121" s="3">
        <f t="shared" si="5"/>
        <v>215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ht="17" x14ac:dyDescent="0.2">
      <c r="A122">
        <v>120</v>
      </c>
      <c r="B122" t="s">
        <v>290</v>
      </c>
      <c r="C122" s="2" t="s">
        <v>291</v>
      </c>
      <c r="D122">
        <v>75100</v>
      </c>
      <c r="E122">
        <v>112272</v>
      </c>
      <c r="F122">
        <f t="shared" si="8"/>
        <v>63</v>
      </c>
      <c r="G122" s="3">
        <f t="shared" si="5"/>
        <v>149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ht="17" x14ac:dyDescent="0.2">
      <c r="A123">
        <v>121</v>
      </c>
      <c r="B123" t="s">
        <v>293</v>
      </c>
      <c r="C123" s="2" t="s">
        <v>294</v>
      </c>
      <c r="D123">
        <v>45300</v>
      </c>
      <c r="E123">
        <v>99361</v>
      </c>
      <c r="F123">
        <f t="shared" si="8"/>
        <v>110.03</v>
      </c>
      <c r="G123" s="3">
        <f t="shared" si="5"/>
        <v>219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ht="17" x14ac:dyDescent="0.2">
      <c r="A124">
        <v>122</v>
      </c>
      <c r="B124" t="s">
        <v>295</v>
      </c>
      <c r="C124" s="2" t="s">
        <v>296</v>
      </c>
      <c r="D124">
        <v>136800</v>
      </c>
      <c r="E124">
        <v>88055</v>
      </c>
      <c r="F124">
        <f t="shared" si="8"/>
        <v>26</v>
      </c>
      <c r="G124" s="3">
        <f t="shared" si="5"/>
        <v>64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ht="17" x14ac:dyDescent="0.2">
      <c r="A125">
        <v>123</v>
      </c>
      <c r="B125" t="s">
        <v>297</v>
      </c>
      <c r="C125" s="2" t="s">
        <v>298</v>
      </c>
      <c r="D125">
        <v>177700</v>
      </c>
      <c r="E125">
        <v>33092</v>
      </c>
      <c r="F125">
        <f t="shared" si="8"/>
        <v>49.99</v>
      </c>
      <c r="G125" s="3">
        <f t="shared" si="5"/>
        <v>19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ht="17" x14ac:dyDescent="0.2">
      <c r="A126">
        <v>124</v>
      </c>
      <c r="B126" t="s">
        <v>299</v>
      </c>
      <c r="C126" s="2" t="s">
        <v>300</v>
      </c>
      <c r="D126">
        <v>2600</v>
      </c>
      <c r="E126">
        <v>9562</v>
      </c>
      <c r="F126">
        <f t="shared" si="8"/>
        <v>101.72</v>
      </c>
      <c r="G126" s="3">
        <f t="shared" si="5"/>
        <v>368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ht="17" x14ac:dyDescent="0.2">
      <c r="A127">
        <v>125</v>
      </c>
      <c r="B127" t="s">
        <v>301</v>
      </c>
      <c r="C127" s="2" t="s">
        <v>302</v>
      </c>
      <c r="D127">
        <v>5300</v>
      </c>
      <c r="E127">
        <v>8475</v>
      </c>
      <c r="F127">
        <f t="shared" si="8"/>
        <v>47.08</v>
      </c>
      <c r="G127" s="3">
        <f t="shared" si="5"/>
        <v>160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ht="17" x14ac:dyDescent="0.2">
      <c r="A128">
        <v>126</v>
      </c>
      <c r="B128" t="s">
        <v>303</v>
      </c>
      <c r="C128" s="2" t="s">
        <v>304</v>
      </c>
      <c r="D128">
        <v>180200</v>
      </c>
      <c r="E128">
        <v>69617</v>
      </c>
      <c r="F128">
        <f t="shared" si="8"/>
        <v>89.94</v>
      </c>
      <c r="G128" s="3">
        <f t="shared" si="5"/>
        <v>39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ht="17" x14ac:dyDescent="0.2">
      <c r="A129">
        <v>127</v>
      </c>
      <c r="B129" t="s">
        <v>305</v>
      </c>
      <c r="C129" s="2" t="s">
        <v>306</v>
      </c>
      <c r="D129">
        <v>103200</v>
      </c>
      <c r="E129">
        <v>53067</v>
      </c>
      <c r="F129">
        <f t="shared" si="8"/>
        <v>78.97</v>
      </c>
      <c r="G129" s="3">
        <f t="shared" si="5"/>
        <v>51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ht="17" x14ac:dyDescent="0.2">
      <c r="A130">
        <v>128</v>
      </c>
      <c r="B130" t="s">
        <v>307</v>
      </c>
      <c r="C130" s="2" t="s">
        <v>308</v>
      </c>
      <c r="D130">
        <v>70600</v>
      </c>
      <c r="E130">
        <v>42596</v>
      </c>
      <c r="F130">
        <f t="shared" si="8"/>
        <v>80.069999999999993</v>
      </c>
      <c r="G130" s="3">
        <f t="shared" ref="G130:G193" si="9">ROUND((E130/D130)*100,0)</f>
        <v>60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6">
        <f t="shared" si="6"/>
        <v>40417.208333333336</v>
      </c>
      <c r="T130" s="6">
        <f t="shared" si="7"/>
        <v>40430.208333333336</v>
      </c>
    </row>
    <row r="131" spans="1:20" ht="17" x14ac:dyDescent="0.2">
      <c r="A131">
        <v>129</v>
      </c>
      <c r="B131" t="s">
        <v>309</v>
      </c>
      <c r="C131" s="2" t="s">
        <v>310</v>
      </c>
      <c r="D131">
        <v>148500</v>
      </c>
      <c r="E131">
        <v>4756</v>
      </c>
      <c r="F131">
        <f t="shared" si="8"/>
        <v>86.47</v>
      </c>
      <c r="G131" s="3">
        <f t="shared" si="9"/>
        <v>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6">
        <f t="shared" ref="S131:S194" si="10">(((L131/60)/60)/24)+DATE(1970,1,1)</f>
        <v>42038.25</v>
      </c>
      <c r="T131" s="6">
        <f t="shared" ref="T131:T194" si="11">(((M131/60)/60)/24)+DATE(1970,1,1)</f>
        <v>42063.25</v>
      </c>
    </row>
    <row r="132" spans="1:20" ht="17" x14ac:dyDescent="0.2">
      <c r="A132">
        <v>130</v>
      </c>
      <c r="B132" t="s">
        <v>311</v>
      </c>
      <c r="C132" s="2" t="s">
        <v>312</v>
      </c>
      <c r="D132">
        <v>9600</v>
      </c>
      <c r="E132">
        <v>14925</v>
      </c>
      <c r="F132">
        <f t="shared" si="8"/>
        <v>28</v>
      </c>
      <c r="G132" s="3">
        <f t="shared" si="9"/>
        <v>155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6">
        <f t="shared" si="10"/>
        <v>40842.208333333336</v>
      </c>
      <c r="T132" s="6">
        <f t="shared" si="11"/>
        <v>40858.25</v>
      </c>
    </row>
    <row r="133" spans="1:20" ht="17" x14ac:dyDescent="0.2">
      <c r="A133">
        <v>131</v>
      </c>
      <c r="B133" t="s">
        <v>313</v>
      </c>
      <c r="C133" s="2" t="s">
        <v>314</v>
      </c>
      <c r="D133">
        <v>164700</v>
      </c>
      <c r="E133">
        <v>166116</v>
      </c>
      <c r="F133">
        <f t="shared" si="8"/>
        <v>68</v>
      </c>
      <c r="G133" s="3">
        <f t="shared" si="9"/>
        <v>101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ht="17" x14ac:dyDescent="0.2">
      <c r="A134">
        <v>132</v>
      </c>
      <c r="B134" t="s">
        <v>315</v>
      </c>
      <c r="C134" s="2" t="s">
        <v>316</v>
      </c>
      <c r="D134">
        <v>3300</v>
      </c>
      <c r="E134">
        <v>3834</v>
      </c>
      <c r="F134">
        <f t="shared" si="8"/>
        <v>43.08</v>
      </c>
      <c r="G134" s="3">
        <f t="shared" si="9"/>
        <v>116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ht="17" x14ac:dyDescent="0.2">
      <c r="A135">
        <v>133</v>
      </c>
      <c r="B135" t="s">
        <v>317</v>
      </c>
      <c r="C135" s="2" t="s">
        <v>318</v>
      </c>
      <c r="D135">
        <v>4500</v>
      </c>
      <c r="E135">
        <v>13985</v>
      </c>
      <c r="F135">
        <f t="shared" si="8"/>
        <v>87.96</v>
      </c>
      <c r="G135" s="3">
        <f t="shared" si="9"/>
        <v>311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ht="17" x14ac:dyDescent="0.2">
      <c r="A136">
        <v>134</v>
      </c>
      <c r="B136" t="s">
        <v>320</v>
      </c>
      <c r="C136" s="2" t="s">
        <v>321</v>
      </c>
      <c r="D136">
        <v>99500</v>
      </c>
      <c r="E136">
        <v>89288</v>
      </c>
      <c r="F136">
        <f t="shared" ref="F136:F199" si="12">IF(I136=0, 0, ROUND(E136/I136,2))</f>
        <v>94.99</v>
      </c>
      <c r="G136" s="3">
        <f t="shared" si="9"/>
        <v>90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ht="17" x14ac:dyDescent="0.2">
      <c r="A137">
        <v>135</v>
      </c>
      <c r="B137" t="s">
        <v>322</v>
      </c>
      <c r="C137" s="2" t="s">
        <v>323</v>
      </c>
      <c r="D137">
        <v>7700</v>
      </c>
      <c r="E137">
        <v>5488</v>
      </c>
      <c r="F137">
        <f t="shared" si="12"/>
        <v>46.91</v>
      </c>
      <c r="G137" s="3">
        <f t="shared" si="9"/>
        <v>71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ht="17" x14ac:dyDescent="0.2">
      <c r="A138">
        <v>136</v>
      </c>
      <c r="B138" t="s">
        <v>324</v>
      </c>
      <c r="C138" s="2" t="s">
        <v>325</v>
      </c>
      <c r="D138">
        <v>82800</v>
      </c>
      <c r="E138">
        <v>2721</v>
      </c>
      <c r="F138">
        <f t="shared" si="12"/>
        <v>46.91</v>
      </c>
      <c r="G138" s="3">
        <f t="shared" si="9"/>
        <v>3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ht="17" x14ac:dyDescent="0.2">
      <c r="A139">
        <v>137</v>
      </c>
      <c r="B139" t="s">
        <v>326</v>
      </c>
      <c r="C139" s="2" t="s">
        <v>327</v>
      </c>
      <c r="D139">
        <v>1800</v>
      </c>
      <c r="E139">
        <v>4712</v>
      </c>
      <c r="F139">
        <f t="shared" si="12"/>
        <v>94.24</v>
      </c>
      <c r="G139" s="3">
        <f t="shared" si="9"/>
        <v>262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ht="17" x14ac:dyDescent="0.2">
      <c r="A140">
        <v>138</v>
      </c>
      <c r="B140" t="s">
        <v>328</v>
      </c>
      <c r="C140" s="2" t="s">
        <v>329</v>
      </c>
      <c r="D140">
        <v>9600</v>
      </c>
      <c r="E140">
        <v>9216</v>
      </c>
      <c r="F140">
        <f t="shared" si="12"/>
        <v>80.14</v>
      </c>
      <c r="G140" s="3">
        <f t="shared" si="9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ht="17" x14ac:dyDescent="0.2">
      <c r="A141">
        <v>139</v>
      </c>
      <c r="B141" t="s">
        <v>330</v>
      </c>
      <c r="C141" s="2" t="s">
        <v>331</v>
      </c>
      <c r="D141">
        <v>92100</v>
      </c>
      <c r="E141">
        <v>19246</v>
      </c>
      <c r="F141">
        <f t="shared" si="12"/>
        <v>59.04</v>
      </c>
      <c r="G141" s="3">
        <f t="shared" si="9"/>
        <v>21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ht="17" x14ac:dyDescent="0.2">
      <c r="A142">
        <v>140</v>
      </c>
      <c r="B142" t="s">
        <v>332</v>
      </c>
      <c r="C142" s="2" t="s">
        <v>333</v>
      </c>
      <c r="D142">
        <v>5500</v>
      </c>
      <c r="E142">
        <v>12274</v>
      </c>
      <c r="F142">
        <f t="shared" si="12"/>
        <v>65.989999999999995</v>
      </c>
      <c r="G142" s="3">
        <f t="shared" si="9"/>
        <v>223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ht="17" x14ac:dyDescent="0.2">
      <c r="A143">
        <v>141</v>
      </c>
      <c r="B143" t="s">
        <v>334</v>
      </c>
      <c r="C143" s="2" t="s">
        <v>335</v>
      </c>
      <c r="D143">
        <v>64300</v>
      </c>
      <c r="E143">
        <v>65323</v>
      </c>
      <c r="F143">
        <f t="shared" si="12"/>
        <v>60.99</v>
      </c>
      <c r="G143" s="3">
        <f t="shared" si="9"/>
        <v>102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ht="17" x14ac:dyDescent="0.2">
      <c r="A144">
        <v>142</v>
      </c>
      <c r="B144" t="s">
        <v>336</v>
      </c>
      <c r="C144" s="2" t="s">
        <v>337</v>
      </c>
      <c r="D144">
        <v>5000</v>
      </c>
      <c r="E144">
        <v>11502</v>
      </c>
      <c r="F144">
        <f t="shared" si="12"/>
        <v>98.31</v>
      </c>
      <c r="G144" s="3">
        <f t="shared" si="9"/>
        <v>230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ht="17" x14ac:dyDescent="0.2">
      <c r="A145">
        <v>143</v>
      </c>
      <c r="B145" t="s">
        <v>338</v>
      </c>
      <c r="C145" s="2" t="s">
        <v>339</v>
      </c>
      <c r="D145">
        <v>5400</v>
      </c>
      <c r="E145">
        <v>7322</v>
      </c>
      <c r="F145">
        <f t="shared" si="12"/>
        <v>104.6</v>
      </c>
      <c r="G145" s="3">
        <f t="shared" si="9"/>
        <v>136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ht="17" x14ac:dyDescent="0.2">
      <c r="A146">
        <v>144</v>
      </c>
      <c r="B146" t="s">
        <v>340</v>
      </c>
      <c r="C146" s="2" t="s">
        <v>341</v>
      </c>
      <c r="D146">
        <v>9000</v>
      </c>
      <c r="E146">
        <v>11619</v>
      </c>
      <c r="F146">
        <f t="shared" si="12"/>
        <v>86.07</v>
      </c>
      <c r="G146" s="3">
        <f t="shared" si="9"/>
        <v>129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ht="17" x14ac:dyDescent="0.2">
      <c r="A147">
        <v>145</v>
      </c>
      <c r="B147" t="s">
        <v>342</v>
      </c>
      <c r="C147" s="2" t="s">
        <v>343</v>
      </c>
      <c r="D147">
        <v>25000</v>
      </c>
      <c r="E147">
        <v>59128</v>
      </c>
      <c r="F147">
        <f t="shared" si="12"/>
        <v>76.989999999999995</v>
      </c>
      <c r="G147" s="3">
        <f t="shared" si="9"/>
        <v>237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ht="17" x14ac:dyDescent="0.2">
      <c r="A148">
        <v>146</v>
      </c>
      <c r="B148" t="s">
        <v>344</v>
      </c>
      <c r="C148" s="2" t="s">
        <v>345</v>
      </c>
      <c r="D148">
        <v>8800</v>
      </c>
      <c r="E148">
        <v>1518</v>
      </c>
      <c r="F148">
        <f t="shared" si="12"/>
        <v>29.76</v>
      </c>
      <c r="G148" s="3">
        <f t="shared" si="9"/>
        <v>17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ht="17" x14ac:dyDescent="0.2">
      <c r="A149">
        <v>147</v>
      </c>
      <c r="B149" t="s">
        <v>346</v>
      </c>
      <c r="C149" s="2" t="s">
        <v>347</v>
      </c>
      <c r="D149">
        <v>8300</v>
      </c>
      <c r="E149">
        <v>9337</v>
      </c>
      <c r="F149">
        <f t="shared" si="12"/>
        <v>46.92</v>
      </c>
      <c r="G149" s="3">
        <f t="shared" si="9"/>
        <v>112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ht="17" x14ac:dyDescent="0.2">
      <c r="A150">
        <v>148</v>
      </c>
      <c r="B150" t="s">
        <v>348</v>
      </c>
      <c r="C150" s="2" t="s">
        <v>349</v>
      </c>
      <c r="D150">
        <v>9300</v>
      </c>
      <c r="E150">
        <v>11255</v>
      </c>
      <c r="F150">
        <f t="shared" si="12"/>
        <v>105.19</v>
      </c>
      <c r="G150" s="3">
        <f t="shared" si="9"/>
        <v>121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ht="17" x14ac:dyDescent="0.2">
      <c r="A151">
        <v>149</v>
      </c>
      <c r="B151" t="s">
        <v>350</v>
      </c>
      <c r="C151" s="2" t="s">
        <v>351</v>
      </c>
      <c r="D151">
        <v>6200</v>
      </c>
      <c r="E151">
        <v>13632</v>
      </c>
      <c r="F151">
        <f t="shared" si="12"/>
        <v>69.91</v>
      </c>
      <c r="G151" s="3">
        <f t="shared" si="9"/>
        <v>220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ht="17" x14ac:dyDescent="0.2">
      <c r="A152">
        <v>150</v>
      </c>
      <c r="B152" t="s">
        <v>352</v>
      </c>
      <c r="C152" s="2" t="s">
        <v>353</v>
      </c>
      <c r="D152">
        <v>100</v>
      </c>
      <c r="E152">
        <v>1</v>
      </c>
      <c r="F152">
        <f t="shared" si="12"/>
        <v>1</v>
      </c>
      <c r="G152" s="3">
        <f t="shared" si="9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ht="17" x14ac:dyDescent="0.2">
      <c r="A153">
        <v>151</v>
      </c>
      <c r="B153" t="s">
        <v>354</v>
      </c>
      <c r="C153" s="2" t="s">
        <v>355</v>
      </c>
      <c r="D153">
        <v>137200</v>
      </c>
      <c r="E153">
        <v>88037</v>
      </c>
      <c r="F153">
        <f t="shared" si="12"/>
        <v>60.01</v>
      </c>
      <c r="G153" s="3">
        <f t="shared" si="9"/>
        <v>64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ht="17" x14ac:dyDescent="0.2">
      <c r="A154">
        <v>152</v>
      </c>
      <c r="B154" t="s">
        <v>356</v>
      </c>
      <c r="C154" s="2" t="s">
        <v>357</v>
      </c>
      <c r="D154">
        <v>41500</v>
      </c>
      <c r="E154">
        <v>175573</v>
      </c>
      <c r="F154">
        <f t="shared" si="12"/>
        <v>52.01</v>
      </c>
      <c r="G154" s="3">
        <f t="shared" si="9"/>
        <v>423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ht="17" x14ac:dyDescent="0.2">
      <c r="A155">
        <v>153</v>
      </c>
      <c r="B155" t="s">
        <v>358</v>
      </c>
      <c r="C155" s="2" t="s">
        <v>359</v>
      </c>
      <c r="D155">
        <v>189400</v>
      </c>
      <c r="E155">
        <v>176112</v>
      </c>
      <c r="F155">
        <f t="shared" si="12"/>
        <v>31</v>
      </c>
      <c r="G155" s="3">
        <f t="shared" si="9"/>
        <v>93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ht="17" x14ac:dyDescent="0.2">
      <c r="A156">
        <v>154</v>
      </c>
      <c r="B156" t="s">
        <v>360</v>
      </c>
      <c r="C156" s="2" t="s">
        <v>361</v>
      </c>
      <c r="D156">
        <v>171300</v>
      </c>
      <c r="E156">
        <v>100650</v>
      </c>
      <c r="F156">
        <f t="shared" si="12"/>
        <v>95.04</v>
      </c>
      <c r="G156" s="3">
        <f t="shared" si="9"/>
        <v>59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ht="17" x14ac:dyDescent="0.2">
      <c r="A157">
        <v>155</v>
      </c>
      <c r="B157" t="s">
        <v>362</v>
      </c>
      <c r="C157" s="2" t="s">
        <v>363</v>
      </c>
      <c r="D157">
        <v>139500</v>
      </c>
      <c r="E157">
        <v>90706</v>
      </c>
      <c r="F157">
        <f t="shared" si="12"/>
        <v>75.97</v>
      </c>
      <c r="G157" s="3">
        <f t="shared" si="9"/>
        <v>65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ht="17" x14ac:dyDescent="0.2">
      <c r="A158">
        <v>156</v>
      </c>
      <c r="B158" t="s">
        <v>364</v>
      </c>
      <c r="C158" s="2" t="s">
        <v>365</v>
      </c>
      <c r="D158">
        <v>36400</v>
      </c>
      <c r="E158">
        <v>26914</v>
      </c>
      <c r="F158">
        <f t="shared" si="12"/>
        <v>71.010000000000005</v>
      </c>
      <c r="G158" s="3">
        <f t="shared" si="9"/>
        <v>74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ht="17" x14ac:dyDescent="0.2">
      <c r="A159">
        <v>157</v>
      </c>
      <c r="B159" t="s">
        <v>366</v>
      </c>
      <c r="C159" s="2" t="s">
        <v>367</v>
      </c>
      <c r="D159">
        <v>4200</v>
      </c>
      <c r="E159">
        <v>2212</v>
      </c>
      <c r="F159">
        <f t="shared" si="12"/>
        <v>73.73</v>
      </c>
      <c r="G159" s="3">
        <f t="shared" si="9"/>
        <v>53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ht="17" x14ac:dyDescent="0.2">
      <c r="A160">
        <v>158</v>
      </c>
      <c r="B160" t="s">
        <v>368</v>
      </c>
      <c r="C160" s="2" t="s">
        <v>369</v>
      </c>
      <c r="D160">
        <v>2100</v>
      </c>
      <c r="E160">
        <v>4640</v>
      </c>
      <c r="F160">
        <f t="shared" si="12"/>
        <v>113.17</v>
      </c>
      <c r="G160" s="3">
        <f t="shared" si="9"/>
        <v>221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ht="17" x14ac:dyDescent="0.2">
      <c r="A161">
        <v>159</v>
      </c>
      <c r="B161" t="s">
        <v>370</v>
      </c>
      <c r="C161" s="2" t="s">
        <v>371</v>
      </c>
      <c r="D161">
        <v>191200</v>
      </c>
      <c r="E161">
        <v>191222</v>
      </c>
      <c r="F161">
        <f t="shared" si="12"/>
        <v>105.01</v>
      </c>
      <c r="G161" s="3">
        <f t="shared" si="9"/>
        <v>100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ht="17" x14ac:dyDescent="0.2">
      <c r="A162">
        <v>160</v>
      </c>
      <c r="B162" t="s">
        <v>372</v>
      </c>
      <c r="C162" s="2" t="s">
        <v>373</v>
      </c>
      <c r="D162">
        <v>8000</v>
      </c>
      <c r="E162">
        <v>12985</v>
      </c>
      <c r="F162">
        <f t="shared" si="12"/>
        <v>79.180000000000007</v>
      </c>
      <c r="G162" s="3">
        <f t="shared" si="9"/>
        <v>162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17" x14ac:dyDescent="0.2">
      <c r="A163">
        <v>161</v>
      </c>
      <c r="B163" t="s">
        <v>374</v>
      </c>
      <c r="C163" s="2" t="s">
        <v>375</v>
      </c>
      <c r="D163">
        <v>5500</v>
      </c>
      <c r="E163">
        <v>4300</v>
      </c>
      <c r="F163">
        <f t="shared" si="12"/>
        <v>57.33</v>
      </c>
      <c r="G163" s="3">
        <f t="shared" si="9"/>
        <v>78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ht="17" x14ac:dyDescent="0.2">
      <c r="A164">
        <v>162</v>
      </c>
      <c r="B164" t="s">
        <v>376</v>
      </c>
      <c r="C164" s="2" t="s">
        <v>377</v>
      </c>
      <c r="D164">
        <v>6100</v>
      </c>
      <c r="E164">
        <v>9134</v>
      </c>
      <c r="F164">
        <f t="shared" si="12"/>
        <v>58.18</v>
      </c>
      <c r="G164" s="3">
        <f t="shared" si="9"/>
        <v>150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ht="17" x14ac:dyDescent="0.2">
      <c r="A165">
        <v>163</v>
      </c>
      <c r="B165" t="s">
        <v>378</v>
      </c>
      <c r="C165" s="2" t="s">
        <v>379</v>
      </c>
      <c r="D165">
        <v>3500</v>
      </c>
      <c r="E165">
        <v>8864</v>
      </c>
      <c r="F165">
        <f t="shared" si="12"/>
        <v>36.03</v>
      </c>
      <c r="G165" s="3">
        <f t="shared" si="9"/>
        <v>253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ht="17" x14ac:dyDescent="0.2">
      <c r="A166">
        <v>164</v>
      </c>
      <c r="B166" t="s">
        <v>380</v>
      </c>
      <c r="C166" s="2" t="s">
        <v>381</v>
      </c>
      <c r="D166">
        <v>150500</v>
      </c>
      <c r="E166">
        <v>150755</v>
      </c>
      <c r="F166">
        <f t="shared" si="12"/>
        <v>107.99</v>
      </c>
      <c r="G166" s="3">
        <f t="shared" si="9"/>
        <v>100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ht="17" x14ac:dyDescent="0.2">
      <c r="A167">
        <v>165</v>
      </c>
      <c r="B167" t="s">
        <v>382</v>
      </c>
      <c r="C167" s="2" t="s">
        <v>383</v>
      </c>
      <c r="D167">
        <v>90400</v>
      </c>
      <c r="E167">
        <v>110279</v>
      </c>
      <c r="F167">
        <f t="shared" si="12"/>
        <v>44.01</v>
      </c>
      <c r="G167" s="3">
        <f t="shared" si="9"/>
        <v>122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ht="17" x14ac:dyDescent="0.2">
      <c r="A168">
        <v>166</v>
      </c>
      <c r="B168" t="s">
        <v>384</v>
      </c>
      <c r="C168" s="2" t="s">
        <v>385</v>
      </c>
      <c r="D168">
        <v>9800</v>
      </c>
      <c r="E168">
        <v>13439</v>
      </c>
      <c r="F168">
        <f t="shared" si="12"/>
        <v>55.08</v>
      </c>
      <c r="G168" s="3">
        <f t="shared" si="9"/>
        <v>137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ht="17" x14ac:dyDescent="0.2">
      <c r="A169">
        <v>167</v>
      </c>
      <c r="B169" t="s">
        <v>386</v>
      </c>
      <c r="C169" s="2" t="s">
        <v>387</v>
      </c>
      <c r="D169">
        <v>2600</v>
      </c>
      <c r="E169">
        <v>10804</v>
      </c>
      <c r="F169">
        <f t="shared" si="12"/>
        <v>74</v>
      </c>
      <c r="G169" s="3">
        <f t="shared" si="9"/>
        <v>416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ht="17" x14ac:dyDescent="0.2">
      <c r="A170">
        <v>168</v>
      </c>
      <c r="B170" t="s">
        <v>388</v>
      </c>
      <c r="C170" s="2" t="s">
        <v>389</v>
      </c>
      <c r="D170">
        <v>128100</v>
      </c>
      <c r="E170">
        <v>40107</v>
      </c>
      <c r="F170">
        <f t="shared" si="12"/>
        <v>42</v>
      </c>
      <c r="G170" s="3">
        <f t="shared" si="9"/>
        <v>31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ht="17" x14ac:dyDescent="0.2">
      <c r="A171">
        <v>169</v>
      </c>
      <c r="B171" t="s">
        <v>390</v>
      </c>
      <c r="C171" s="2" t="s">
        <v>391</v>
      </c>
      <c r="D171">
        <v>23300</v>
      </c>
      <c r="E171">
        <v>98811</v>
      </c>
      <c r="F171">
        <f t="shared" si="12"/>
        <v>77.989999999999995</v>
      </c>
      <c r="G171" s="3">
        <f t="shared" si="9"/>
        <v>424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ht="17" x14ac:dyDescent="0.2">
      <c r="A172">
        <v>170</v>
      </c>
      <c r="B172" t="s">
        <v>392</v>
      </c>
      <c r="C172" s="2" t="s">
        <v>393</v>
      </c>
      <c r="D172">
        <v>188100</v>
      </c>
      <c r="E172">
        <v>5528</v>
      </c>
      <c r="F172">
        <f t="shared" si="12"/>
        <v>82.51</v>
      </c>
      <c r="G172" s="3">
        <f t="shared" si="9"/>
        <v>3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17" x14ac:dyDescent="0.2">
      <c r="A173">
        <v>171</v>
      </c>
      <c r="B173" t="s">
        <v>394</v>
      </c>
      <c r="C173" s="2" t="s">
        <v>395</v>
      </c>
      <c r="D173">
        <v>4900</v>
      </c>
      <c r="E173">
        <v>521</v>
      </c>
      <c r="F173">
        <f t="shared" si="12"/>
        <v>104.2</v>
      </c>
      <c r="G173" s="3">
        <f t="shared" si="9"/>
        <v>11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ht="17" x14ac:dyDescent="0.2">
      <c r="A174">
        <v>172</v>
      </c>
      <c r="B174" t="s">
        <v>396</v>
      </c>
      <c r="C174" s="2" t="s">
        <v>397</v>
      </c>
      <c r="D174">
        <v>800</v>
      </c>
      <c r="E174">
        <v>663</v>
      </c>
      <c r="F174">
        <f t="shared" si="12"/>
        <v>25.5</v>
      </c>
      <c r="G174" s="3">
        <f t="shared" si="9"/>
        <v>83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ht="17" x14ac:dyDescent="0.2">
      <c r="A175">
        <v>173</v>
      </c>
      <c r="B175" t="s">
        <v>398</v>
      </c>
      <c r="C175" s="2" t="s">
        <v>399</v>
      </c>
      <c r="D175">
        <v>96700</v>
      </c>
      <c r="E175">
        <v>157635</v>
      </c>
      <c r="F175">
        <f t="shared" si="12"/>
        <v>100.98</v>
      </c>
      <c r="G175" s="3">
        <f t="shared" si="9"/>
        <v>163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ht="17" x14ac:dyDescent="0.2">
      <c r="A176">
        <v>174</v>
      </c>
      <c r="B176" t="s">
        <v>400</v>
      </c>
      <c r="C176" s="2" t="s">
        <v>401</v>
      </c>
      <c r="D176">
        <v>600</v>
      </c>
      <c r="E176">
        <v>5368</v>
      </c>
      <c r="F176">
        <f t="shared" si="12"/>
        <v>111.83</v>
      </c>
      <c r="G176" s="3">
        <f t="shared" si="9"/>
        <v>895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ht="17" x14ac:dyDescent="0.2">
      <c r="A177">
        <v>175</v>
      </c>
      <c r="B177" t="s">
        <v>402</v>
      </c>
      <c r="C177" s="2" t="s">
        <v>403</v>
      </c>
      <c r="D177">
        <v>181200</v>
      </c>
      <c r="E177">
        <v>47459</v>
      </c>
      <c r="F177">
        <f t="shared" si="12"/>
        <v>42</v>
      </c>
      <c r="G177" s="3">
        <f t="shared" si="9"/>
        <v>26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ht="17" x14ac:dyDescent="0.2">
      <c r="A178">
        <v>176</v>
      </c>
      <c r="B178" t="s">
        <v>404</v>
      </c>
      <c r="C178" s="2" t="s">
        <v>405</v>
      </c>
      <c r="D178">
        <v>115000</v>
      </c>
      <c r="E178">
        <v>86060</v>
      </c>
      <c r="F178">
        <f t="shared" si="12"/>
        <v>110.05</v>
      </c>
      <c r="G178" s="3">
        <f t="shared" si="9"/>
        <v>75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ht="17" x14ac:dyDescent="0.2">
      <c r="A179">
        <v>177</v>
      </c>
      <c r="B179" t="s">
        <v>406</v>
      </c>
      <c r="C179" s="2" t="s">
        <v>407</v>
      </c>
      <c r="D179">
        <v>38800</v>
      </c>
      <c r="E179">
        <v>161593</v>
      </c>
      <c r="F179">
        <f t="shared" si="12"/>
        <v>59</v>
      </c>
      <c r="G179" s="3">
        <f t="shared" si="9"/>
        <v>416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ht="17" x14ac:dyDescent="0.2">
      <c r="A180">
        <v>178</v>
      </c>
      <c r="B180" t="s">
        <v>408</v>
      </c>
      <c r="C180" s="2" t="s">
        <v>409</v>
      </c>
      <c r="D180">
        <v>7200</v>
      </c>
      <c r="E180">
        <v>6927</v>
      </c>
      <c r="F180">
        <f t="shared" si="12"/>
        <v>32.99</v>
      </c>
      <c r="G180" s="3">
        <f t="shared" si="9"/>
        <v>96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ht="17" x14ac:dyDescent="0.2">
      <c r="A181">
        <v>179</v>
      </c>
      <c r="B181" t="s">
        <v>410</v>
      </c>
      <c r="C181" s="2" t="s">
        <v>411</v>
      </c>
      <c r="D181">
        <v>44500</v>
      </c>
      <c r="E181">
        <v>159185</v>
      </c>
      <c r="F181">
        <f t="shared" si="12"/>
        <v>45.01</v>
      </c>
      <c r="G181" s="3">
        <f t="shared" si="9"/>
        <v>358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ht="17" x14ac:dyDescent="0.2">
      <c r="A182">
        <v>180</v>
      </c>
      <c r="B182" t="s">
        <v>412</v>
      </c>
      <c r="C182" s="2" t="s">
        <v>413</v>
      </c>
      <c r="D182">
        <v>56000</v>
      </c>
      <c r="E182">
        <v>172736</v>
      </c>
      <c r="F182">
        <f t="shared" si="12"/>
        <v>81.98</v>
      </c>
      <c r="G182" s="3">
        <f t="shared" si="9"/>
        <v>308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ht="17" x14ac:dyDescent="0.2">
      <c r="A183">
        <v>181</v>
      </c>
      <c r="B183" t="s">
        <v>414</v>
      </c>
      <c r="C183" s="2" t="s">
        <v>415</v>
      </c>
      <c r="D183">
        <v>8600</v>
      </c>
      <c r="E183">
        <v>5315</v>
      </c>
      <c r="F183">
        <f t="shared" si="12"/>
        <v>39.08</v>
      </c>
      <c r="G183" s="3">
        <f t="shared" si="9"/>
        <v>62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17" x14ac:dyDescent="0.2">
      <c r="A184">
        <v>182</v>
      </c>
      <c r="B184" t="s">
        <v>416</v>
      </c>
      <c r="C184" s="2" t="s">
        <v>417</v>
      </c>
      <c r="D184">
        <v>27100</v>
      </c>
      <c r="E184">
        <v>195750</v>
      </c>
      <c r="F184">
        <f t="shared" si="12"/>
        <v>59</v>
      </c>
      <c r="G184" s="3">
        <f t="shared" si="9"/>
        <v>722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17" x14ac:dyDescent="0.2">
      <c r="A185">
        <v>183</v>
      </c>
      <c r="B185" t="s">
        <v>418</v>
      </c>
      <c r="C185" s="2" t="s">
        <v>419</v>
      </c>
      <c r="D185">
        <v>5100</v>
      </c>
      <c r="E185">
        <v>3525</v>
      </c>
      <c r="F185">
        <f t="shared" si="12"/>
        <v>40.99</v>
      </c>
      <c r="G185" s="3">
        <f t="shared" si="9"/>
        <v>69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ht="17" x14ac:dyDescent="0.2">
      <c r="A186">
        <v>184</v>
      </c>
      <c r="B186" t="s">
        <v>420</v>
      </c>
      <c r="C186" s="2" t="s">
        <v>421</v>
      </c>
      <c r="D186">
        <v>3600</v>
      </c>
      <c r="E186">
        <v>10550</v>
      </c>
      <c r="F186">
        <f t="shared" si="12"/>
        <v>31.03</v>
      </c>
      <c r="G186" s="3">
        <f t="shared" si="9"/>
        <v>293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ht="17" x14ac:dyDescent="0.2">
      <c r="A187">
        <v>185</v>
      </c>
      <c r="B187" t="s">
        <v>422</v>
      </c>
      <c r="C187" s="2" t="s">
        <v>423</v>
      </c>
      <c r="D187">
        <v>1000</v>
      </c>
      <c r="E187">
        <v>718</v>
      </c>
      <c r="F187">
        <f t="shared" si="12"/>
        <v>37.79</v>
      </c>
      <c r="G187" s="3">
        <f t="shared" si="9"/>
        <v>72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ht="17" x14ac:dyDescent="0.2">
      <c r="A188">
        <v>186</v>
      </c>
      <c r="B188" t="s">
        <v>424</v>
      </c>
      <c r="C188" s="2" t="s">
        <v>425</v>
      </c>
      <c r="D188">
        <v>88800</v>
      </c>
      <c r="E188">
        <v>28358</v>
      </c>
      <c r="F188">
        <f t="shared" si="12"/>
        <v>32.01</v>
      </c>
      <c r="G188" s="3">
        <f t="shared" si="9"/>
        <v>32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ht="17" x14ac:dyDescent="0.2">
      <c r="A189">
        <v>187</v>
      </c>
      <c r="B189" t="s">
        <v>426</v>
      </c>
      <c r="C189" s="2" t="s">
        <v>427</v>
      </c>
      <c r="D189">
        <v>60200</v>
      </c>
      <c r="E189">
        <v>138384</v>
      </c>
      <c r="F189">
        <f t="shared" si="12"/>
        <v>95.97</v>
      </c>
      <c r="G189" s="3">
        <f t="shared" si="9"/>
        <v>230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ht="17" x14ac:dyDescent="0.2">
      <c r="A190">
        <v>188</v>
      </c>
      <c r="B190" t="s">
        <v>428</v>
      </c>
      <c r="C190" s="2" t="s">
        <v>429</v>
      </c>
      <c r="D190">
        <v>8200</v>
      </c>
      <c r="E190">
        <v>2625</v>
      </c>
      <c r="F190">
        <f t="shared" si="12"/>
        <v>75</v>
      </c>
      <c r="G190" s="3">
        <f t="shared" si="9"/>
        <v>32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ht="17" x14ac:dyDescent="0.2">
      <c r="A191">
        <v>189</v>
      </c>
      <c r="B191" t="s">
        <v>430</v>
      </c>
      <c r="C191" s="2" t="s">
        <v>431</v>
      </c>
      <c r="D191">
        <v>191300</v>
      </c>
      <c r="E191">
        <v>45004</v>
      </c>
      <c r="F191">
        <f t="shared" si="12"/>
        <v>102.05</v>
      </c>
      <c r="G191" s="3">
        <f t="shared" si="9"/>
        <v>24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ht="17" x14ac:dyDescent="0.2">
      <c r="A192">
        <v>190</v>
      </c>
      <c r="B192" t="s">
        <v>432</v>
      </c>
      <c r="C192" s="2" t="s">
        <v>433</v>
      </c>
      <c r="D192">
        <v>3700</v>
      </c>
      <c r="E192">
        <v>2538</v>
      </c>
      <c r="F192">
        <f t="shared" si="12"/>
        <v>105.75</v>
      </c>
      <c r="G192" s="3">
        <f t="shared" si="9"/>
        <v>69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ht="17" x14ac:dyDescent="0.2">
      <c r="A193">
        <v>191</v>
      </c>
      <c r="B193" t="s">
        <v>434</v>
      </c>
      <c r="C193" s="2" t="s">
        <v>435</v>
      </c>
      <c r="D193">
        <v>8400</v>
      </c>
      <c r="E193">
        <v>3188</v>
      </c>
      <c r="F193">
        <f t="shared" si="12"/>
        <v>37.07</v>
      </c>
      <c r="G193" s="3">
        <f t="shared" si="9"/>
        <v>38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ht="17" x14ac:dyDescent="0.2">
      <c r="A194">
        <v>192</v>
      </c>
      <c r="B194" t="s">
        <v>436</v>
      </c>
      <c r="C194" s="2" t="s">
        <v>437</v>
      </c>
      <c r="D194">
        <v>42600</v>
      </c>
      <c r="E194">
        <v>8517</v>
      </c>
      <c r="F194">
        <f t="shared" si="12"/>
        <v>35.049999999999997</v>
      </c>
      <c r="G194" s="3">
        <f t="shared" ref="G194:G257" si="13">ROUND((E194/D194)*100,0)</f>
        <v>20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6">
        <f t="shared" si="10"/>
        <v>41817.208333333336</v>
      </c>
      <c r="T194" s="6">
        <f t="shared" si="11"/>
        <v>41821.208333333336</v>
      </c>
    </row>
    <row r="195" spans="1:20" ht="17" x14ac:dyDescent="0.2">
      <c r="A195">
        <v>193</v>
      </c>
      <c r="B195" t="s">
        <v>438</v>
      </c>
      <c r="C195" s="2" t="s">
        <v>439</v>
      </c>
      <c r="D195">
        <v>6600</v>
      </c>
      <c r="E195">
        <v>3012</v>
      </c>
      <c r="F195">
        <f t="shared" si="12"/>
        <v>46.34</v>
      </c>
      <c r="G195" s="3">
        <f t="shared" si="13"/>
        <v>46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6">
        <f t="shared" ref="S195:S258" si="14">(((L195/60)/60)/24)+DATE(1970,1,1)</f>
        <v>43198.208333333328</v>
      </c>
      <c r="T195" s="6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2" t="s">
        <v>441</v>
      </c>
      <c r="D196">
        <v>7100</v>
      </c>
      <c r="E196">
        <v>8716</v>
      </c>
      <c r="F196">
        <f t="shared" si="12"/>
        <v>69.17</v>
      </c>
      <c r="G196" s="3">
        <f t="shared" si="13"/>
        <v>123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6">
        <f t="shared" si="14"/>
        <v>42261.208333333328</v>
      </c>
      <c r="T196" s="6">
        <f t="shared" si="15"/>
        <v>42277.208333333328</v>
      </c>
    </row>
    <row r="197" spans="1:20" ht="17" x14ac:dyDescent="0.2">
      <c r="A197">
        <v>195</v>
      </c>
      <c r="B197" t="s">
        <v>442</v>
      </c>
      <c r="C197" s="2" t="s">
        <v>443</v>
      </c>
      <c r="D197">
        <v>15800</v>
      </c>
      <c r="E197">
        <v>57157</v>
      </c>
      <c r="F197">
        <f t="shared" si="12"/>
        <v>109.08</v>
      </c>
      <c r="G197" s="3">
        <f t="shared" si="13"/>
        <v>362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ht="17" x14ac:dyDescent="0.2">
      <c r="A198">
        <v>196</v>
      </c>
      <c r="B198" t="s">
        <v>444</v>
      </c>
      <c r="C198" s="2" t="s">
        <v>445</v>
      </c>
      <c r="D198">
        <v>8200</v>
      </c>
      <c r="E198">
        <v>5178</v>
      </c>
      <c r="F198">
        <f t="shared" si="12"/>
        <v>51.78</v>
      </c>
      <c r="G198" s="3">
        <f t="shared" si="13"/>
        <v>63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ht="17" x14ac:dyDescent="0.2">
      <c r="A199">
        <v>197</v>
      </c>
      <c r="B199" t="s">
        <v>446</v>
      </c>
      <c r="C199" s="2" t="s">
        <v>447</v>
      </c>
      <c r="D199">
        <v>54700</v>
      </c>
      <c r="E199">
        <v>163118</v>
      </c>
      <c r="F199">
        <f t="shared" si="12"/>
        <v>82.01</v>
      </c>
      <c r="G199" s="3">
        <f t="shared" si="13"/>
        <v>298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ht="17" x14ac:dyDescent="0.2">
      <c r="A200">
        <v>198</v>
      </c>
      <c r="B200" t="s">
        <v>448</v>
      </c>
      <c r="C200" s="2" t="s">
        <v>449</v>
      </c>
      <c r="D200">
        <v>63200</v>
      </c>
      <c r="E200">
        <v>6041</v>
      </c>
      <c r="F200">
        <f t="shared" ref="F200:F263" si="16">IF(I200=0, 0, ROUND(E200/I200,2))</f>
        <v>35.96</v>
      </c>
      <c r="G200" s="3">
        <f t="shared" si="13"/>
        <v>10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ht="17" x14ac:dyDescent="0.2">
      <c r="A201">
        <v>199</v>
      </c>
      <c r="B201" t="s">
        <v>450</v>
      </c>
      <c r="C201" s="2" t="s">
        <v>451</v>
      </c>
      <c r="D201">
        <v>1800</v>
      </c>
      <c r="E201">
        <v>968</v>
      </c>
      <c r="F201">
        <f t="shared" si="16"/>
        <v>74.459999999999994</v>
      </c>
      <c r="G201" s="3">
        <f t="shared" si="13"/>
        <v>54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ht="17" x14ac:dyDescent="0.2">
      <c r="A202">
        <v>200</v>
      </c>
      <c r="B202" t="s">
        <v>452</v>
      </c>
      <c r="C202" s="2" t="s">
        <v>453</v>
      </c>
      <c r="D202">
        <v>100</v>
      </c>
      <c r="E202">
        <v>2</v>
      </c>
      <c r="F202">
        <f t="shared" si="16"/>
        <v>2</v>
      </c>
      <c r="G202" s="3">
        <f t="shared" si="13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ht="17" x14ac:dyDescent="0.2">
      <c r="A203">
        <v>201</v>
      </c>
      <c r="B203" t="s">
        <v>454</v>
      </c>
      <c r="C203" s="2" t="s">
        <v>455</v>
      </c>
      <c r="D203">
        <v>2100</v>
      </c>
      <c r="E203">
        <v>14305</v>
      </c>
      <c r="F203">
        <f t="shared" si="16"/>
        <v>91.11</v>
      </c>
      <c r="G203" s="3">
        <f t="shared" si="13"/>
        <v>681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ht="17" x14ac:dyDescent="0.2">
      <c r="A204">
        <v>202</v>
      </c>
      <c r="B204" t="s">
        <v>456</v>
      </c>
      <c r="C204" s="2" t="s">
        <v>457</v>
      </c>
      <c r="D204">
        <v>8300</v>
      </c>
      <c r="E204">
        <v>6543</v>
      </c>
      <c r="F204">
        <f t="shared" si="16"/>
        <v>79.790000000000006</v>
      </c>
      <c r="G204" s="3">
        <f t="shared" si="13"/>
        <v>79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ht="17" x14ac:dyDescent="0.2">
      <c r="A205">
        <v>203</v>
      </c>
      <c r="B205" t="s">
        <v>458</v>
      </c>
      <c r="C205" s="2" t="s">
        <v>459</v>
      </c>
      <c r="D205">
        <v>143900</v>
      </c>
      <c r="E205">
        <v>193413</v>
      </c>
      <c r="F205">
        <f t="shared" si="16"/>
        <v>43</v>
      </c>
      <c r="G205" s="3">
        <f t="shared" si="13"/>
        <v>134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ht="17" x14ac:dyDescent="0.2">
      <c r="A206">
        <v>204</v>
      </c>
      <c r="B206" t="s">
        <v>460</v>
      </c>
      <c r="C206" s="2" t="s">
        <v>461</v>
      </c>
      <c r="D206">
        <v>75000</v>
      </c>
      <c r="E206">
        <v>2529</v>
      </c>
      <c r="F206">
        <f t="shared" si="16"/>
        <v>63.23</v>
      </c>
      <c r="G206" s="3">
        <f t="shared" si="13"/>
        <v>3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ht="17" x14ac:dyDescent="0.2">
      <c r="A207">
        <v>205</v>
      </c>
      <c r="B207" t="s">
        <v>462</v>
      </c>
      <c r="C207" s="2" t="s">
        <v>463</v>
      </c>
      <c r="D207">
        <v>1300</v>
      </c>
      <c r="E207">
        <v>5614</v>
      </c>
      <c r="F207">
        <f t="shared" si="16"/>
        <v>70.180000000000007</v>
      </c>
      <c r="G207" s="3">
        <f t="shared" si="13"/>
        <v>432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ht="17" x14ac:dyDescent="0.2">
      <c r="A208">
        <v>206</v>
      </c>
      <c r="B208" t="s">
        <v>464</v>
      </c>
      <c r="C208" s="2" t="s">
        <v>465</v>
      </c>
      <c r="D208">
        <v>9000</v>
      </c>
      <c r="E208">
        <v>3496</v>
      </c>
      <c r="F208">
        <f t="shared" si="16"/>
        <v>61.33</v>
      </c>
      <c r="G208" s="3">
        <f t="shared" si="13"/>
        <v>39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ht="17" x14ac:dyDescent="0.2">
      <c r="A209">
        <v>207</v>
      </c>
      <c r="B209" t="s">
        <v>466</v>
      </c>
      <c r="C209" s="2" t="s">
        <v>467</v>
      </c>
      <c r="D209">
        <v>1000</v>
      </c>
      <c r="E209">
        <v>4257</v>
      </c>
      <c r="F209">
        <f t="shared" si="16"/>
        <v>99</v>
      </c>
      <c r="G209" s="3">
        <f t="shared" si="13"/>
        <v>426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ht="17" x14ac:dyDescent="0.2">
      <c r="A210">
        <v>208</v>
      </c>
      <c r="B210" t="s">
        <v>468</v>
      </c>
      <c r="C210" s="2" t="s">
        <v>469</v>
      </c>
      <c r="D210">
        <v>196900</v>
      </c>
      <c r="E210">
        <v>199110</v>
      </c>
      <c r="F210">
        <f t="shared" si="16"/>
        <v>96.98</v>
      </c>
      <c r="G210" s="3">
        <f t="shared" si="13"/>
        <v>101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ht="17" x14ac:dyDescent="0.2">
      <c r="A211">
        <v>209</v>
      </c>
      <c r="B211" t="s">
        <v>470</v>
      </c>
      <c r="C211" s="2" t="s">
        <v>471</v>
      </c>
      <c r="D211">
        <v>194500</v>
      </c>
      <c r="E211">
        <v>41212</v>
      </c>
      <c r="F211">
        <f t="shared" si="16"/>
        <v>51</v>
      </c>
      <c r="G211" s="3">
        <f t="shared" si="13"/>
        <v>21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ht="17" x14ac:dyDescent="0.2">
      <c r="A212">
        <v>210</v>
      </c>
      <c r="B212" t="s">
        <v>472</v>
      </c>
      <c r="C212" s="2" t="s">
        <v>473</v>
      </c>
      <c r="D212">
        <v>9400</v>
      </c>
      <c r="E212">
        <v>6338</v>
      </c>
      <c r="F212">
        <f t="shared" si="16"/>
        <v>28.04</v>
      </c>
      <c r="G212" s="3">
        <f t="shared" si="13"/>
        <v>67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ht="17" x14ac:dyDescent="0.2">
      <c r="A213">
        <v>211</v>
      </c>
      <c r="B213" t="s">
        <v>475</v>
      </c>
      <c r="C213" s="2" t="s">
        <v>476</v>
      </c>
      <c r="D213">
        <v>104400</v>
      </c>
      <c r="E213">
        <v>99100</v>
      </c>
      <c r="F213">
        <f t="shared" si="16"/>
        <v>60.98</v>
      </c>
      <c r="G213" s="3">
        <f t="shared" si="13"/>
        <v>95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ht="17" x14ac:dyDescent="0.2">
      <c r="A214">
        <v>212</v>
      </c>
      <c r="B214" t="s">
        <v>477</v>
      </c>
      <c r="C214" s="2" t="s">
        <v>478</v>
      </c>
      <c r="D214">
        <v>8100</v>
      </c>
      <c r="E214">
        <v>12300</v>
      </c>
      <c r="F214">
        <f t="shared" si="16"/>
        <v>73.209999999999994</v>
      </c>
      <c r="G214" s="3">
        <f t="shared" si="13"/>
        <v>152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ht="17" x14ac:dyDescent="0.2">
      <c r="A215">
        <v>213</v>
      </c>
      <c r="B215" t="s">
        <v>479</v>
      </c>
      <c r="C215" s="2" t="s">
        <v>480</v>
      </c>
      <c r="D215">
        <v>87900</v>
      </c>
      <c r="E215">
        <v>171549</v>
      </c>
      <c r="F215">
        <f t="shared" si="16"/>
        <v>40</v>
      </c>
      <c r="G215" s="3">
        <f t="shared" si="13"/>
        <v>195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ht="17" x14ac:dyDescent="0.2">
      <c r="A216">
        <v>214</v>
      </c>
      <c r="B216" t="s">
        <v>481</v>
      </c>
      <c r="C216" s="2" t="s">
        <v>482</v>
      </c>
      <c r="D216">
        <v>1400</v>
      </c>
      <c r="E216">
        <v>14324</v>
      </c>
      <c r="F216">
        <f t="shared" si="16"/>
        <v>86.81</v>
      </c>
      <c r="G216" s="3">
        <f t="shared" si="13"/>
        <v>1023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ht="17" x14ac:dyDescent="0.2">
      <c r="A217">
        <v>215</v>
      </c>
      <c r="B217" t="s">
        <v>483</v>
      </c>
      <c r="C217" s="2" t="s">
        <v>484</v>
      </c>
      <c r="D217">
        <v>156800</v>
      </c>
      <c r="E217">
        <v>6024</v>
      </c>
      <c r="F217">
        <f t="shared" si="16"/>
        <v>42.13</v>
      </c>
      <c r="G217" s="3">
        <f t="shared" si="13"/>
        <v>4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ht="17" x14ac:dyDescent="0.2">
      <c r="A218">
        <v>216</v>
      </c>
      <c r="B218" t="s">
        <v>485</v>
      </c>
      <c r="C218" s="2" t="s">
        <v>486</v>
      </c>
      <c r="D218">
        <v>121700</v>
      </c>
      <c r="E218">
        <v>188721</v>
      </c>
      <c r="F218">
        <f t="shared" si="16"/>
        <v>103.98</v>
      </c>
      <c r="G218" s="3">
        <f t="shared" si="13"/>
        <v>155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ht="17" x14ac:dyDescent="0.2">
      <c r="A219">
        <v>217</v>
      </c>
      <c r="B219" t="s">
        <v>487</v>
      </c>
      <c r="C219" s="2" t="s">
        <v>488</v>
      </c>
      <c r="D219">
        <v>129400</v>
      </c>
      <c r="E219">
        <v>57911</v>
      </c>
      <c r="F219">
        <f t="shared" si="16"/>
        <v>62</v>
      </c>
      <c r="G219" s="3">
        <f t="shared" si="13"/>
        <v>45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ht="17" x14ac:dyDescent="0.2">
      <c r="A220">
        <v>218</v>
      </c>
      <c r="B220" t="s">
        <v>489</v>
      </c>
      <c r="C220" s="2" t="s">
        <v>490</v>
      </c>
      <c r="D220">
        <v>5700</v>
      </c>
      <c r="E220">
        <v>12309</v>
      </c>
      <c r="F220">
        <f t="shared" si="16"/>
        <v>31.01</v>
      </c>
      <c r="G220" s="3">
        <f t="shared" si="13"/>
        <v>216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ht="17" x14ac:dyDescent="0.2">
      <c r="A221">
        <v>219</v>
      </c>
      <c r="B221" t="s">
        <v>491</v>
      </c>
      <c r="C221" s="2" t="s">
        <v>492</v>
      </c>
      <c r="D221">
        <v>41700</v>
      </c>
      <c r="E221">
        <v>138497</v>
      </c>
      <c r="F221">
        <f t="shared" si="16"/>
        <v>89.99</v>
      </c>
      <c r="G221" s="3">
        <f t="shared" si="13"/>
        <v>332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ht="17" x14ac:dyDescent="0.2">
      <c r="A222">
        <v>220</v>
      </c>
      <c r="B222" t="s">
        <v>493</v>
      </c>
      <c r="C222" s="2" t="s">
        <v>494</v>
      </c>
      <c r="D222">
        <v>7900</v>
      </c>
      <c r="E222">
        <v>667</v>
      </c>
      <c r="F222">
        <f t="shared" si="16"/>
        <v>39.24</v>
      </c>
      <c r="G222" s="3">
        <f t="shared" si="13"/>
        <v>8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ht="17" x14ac:dyDescent="0.2">
      <c r="A223">
        <v>221</v>
      </c>
      <c r="B223" t="s">
        <v>495</v>
      </c>
      <c r="C223" s="2" t="s">
        <v>496</v>
      </c>
      <c r="D223">
        <v>121500</v>
      </c>
      <c r="E223">
        <v>119830</v>
      </c>
      <c r="F223">
        <f t="shared" si="16"/>
        <v>54.99</v>
      </c>
      <c r="G223" s="3">
        <f t="shared" si="13"/>
        <v>99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ht="17" x14ac:dyDescent="0.2">
      <c r="A224">
        <v>222</v>
      </c>
      <c r="B224" t="s">
        <v>497</v>
      </c>
      <c r="C224" s="2" t="s">
        <v>498</v>
      </c>
      <c r="D224">
        <v>4800</v>
      </c>
      <c r="E224">
        <v>6623</v>
      </c>
      <c r="F224">
        <f t="shared" si="16"/>
        <v>47.99</v>
      </c>
      <c r="G224" s="3">
        <f t="shared" si="13"/>
        <v>138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ht="17" x14ac:dyDescent="0.2">
      <c r="A225">
        <v>223</v>
      </c>
      <c r="B225" t="s">
        <v>499</v>
      </c>
      <c r="C225" s="2" t="s">
        <v>500</v>
      </c>
      <c r="D225">
        <v>87300</v>
      </c>
      <c r="E225">
        <v>81897</v>
      </c>
      <c r="F225">
        <f t="shared" si="16"/>
        <v>87.97</v>
      </c>
      <c r="G225" s="3">
        <f t="shared" si="13"/>
        <v>94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ht="17" x14ac:dyDescent="0.2">
      <c r="A226">
        <v>224</v>
      </c>
      <c r="B226" t="s">
        <v>501</v>
      </c>
      <c r="C226" s="2" t="s">
        <v>502</v>
      </c>
      <c r="D226">
        <v>46300</v>
      </c>
      <c r="E226">
        <v>186885</v>
      </c>
      <c r="F226">
        <f t="shared" si="16"/>
        <v>52</v>
      </c>
      <c r="G226" s="3">
        <f t="shared" si="13"/>
        <v>404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ht="17" x14ac:dyDescent="0.2">
      <c r="A227">
        <v>225</v>
      </c>
      <c r="B227" t="s">
        <v>503</v>
      </c>
      <c r="C227" s="2" t="s">
        <v>504</v>
      </c>
      <c r="D227">
        <v>67800</v>
      </c>
      <c r="E227">
        <v>176398</v>
      </c>
      <c r="F227">
        <f t="shared" si="16"/>
        <v>30</v>
      </c>
      <c r="G227" s="3">
        <f t="shared" si="13"/>
        <v>260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ht="17" x14ac:dyDescent="0.2">
      <c r="A228">
        <v>226</v>
      </c>
      <c r="B228" t="s">
        <v>253</v>
      </c>
      <c r="C228" s="2" t="s">
        <v>505</v>
      </c>
      <c r="D228">
        <v>3000</v>
      </c>
      <c r="E228">
        <v>10999</v>
      </c>
      <c r="F228">
        <f t="shared" si="16"/>
        <v>98.21</v>
      </c>
      <c r="G228" s="3">
        <f t="shared" si="13"/>
        <v>367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ht="17" x14ac:dyDescent="0.2">
      <c r="A229">
        <v>227</v>
      </c>
      <c r="B229" t="s">
        <v>506</v>
      </c>
      <c r="C229" s="2" t="s">
        <v>507</v>
      </c>
      <c r="D229">
        <v>60900</v>
      </c>
      <c r="E229">
        <v>102751</v>
      </c>
      <c r="F229">
        <f t="shared" si="16"/>
        <v>108.96</v>
      </c>
      <c r="G229" s="3">
        <f t="shared" si="13"/>
        <v>169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ht="17" x14ac:dyDescent="0.2">
      <c r="A230">
        <v>228</v>
      </c>
      <c r="B230" t="s">
        <v>508</v>
      </c>
      <c r="C230" s="2" t="s">
        <v>509</v>
      </c>
      <c r="D230">
        <v>137900</v>
      </c>
      <c r="E230">
        <v>165352</v>
      </c>
      <c r="F230">
        <f t="shared" si="16"/>
        <v>67</v>
      </c>
      <c r="G230" s="3">
        <f t="shared" si="13"/>
        <v>120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ht="17" x14ac:dyDescent="0.2">
      <c r="A231">
        <v>229</v>
      </c>
      <c r="B231" t="s">
        <v>510</v>
      </c>
      <c r="C231" s="2" t="s">
        <v>511</v>
      </c>
      <c r="D231">
        <v>85600</v>
      </c>
      <c r="E231">
        <v>165798</v>
      </c>
      <c r="F231">
        <f t="shared" si="16"/>
        <v>64.989999999999995</v>
      </c>
      <c r="G231" s="3">
        <f t="shared" si="13"/>
        <v>194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ht="17" x14ac:dyDescent="0.2">
      <c r="A232">
        <v>230</v>
      </c>
      <c r="B232" t="s">
        <v>512</v>
      </c>
      <c r="C232" s="2" t="s">
        <v>513</v>
      </c>
      <c r="D232">
        <v>2400</v>
      </c>
      <c r="E232">
        <v>10084</v>
      </c>
      <c r="F232">
        <f t="shared" si="16"/>
        <v>99.84</v>
      </c>
      <c r="G232" s="3">
        <f t="shared" si="13"/>
        <v>420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ht="17" x14ac:dyDescent="0.2">
      <c r="A233">
        <v>231</v>
      </c>
      <c r="B233" t="s">
        <v>514</v>
      </c>
      <c r="C233" s="2" t="s">
        <v>515</v>
      </c>
      <c r="D233">
        <v>7200</v>
      </c>
      <c r="E233">
        <v>5523</v>
      </c>
      <c r="F233">
        <f t="shared" si="16"/>
        <v>82.43</v>
      </c>
      <c r="G233" s="3">
        <f t="shared" si="13"/>
        <v>77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ht="17" x14ac:dyDescent="0.2">
      <c r="A234">
        <v>232</v>
      </c>
      <c r="B234" t="s">
        <v>516</v>
      </c>
      <c r="C234" s="2" t="s">
        <v>517</v>
      </c>
      <c r="D234">
        <v>3400</v>
      </c>
      <c r="E234">
        <v>5823</v>
      </c>
      <c r="F234">
        <f t="shared" si="16"/>
        <v>63.29</v>
      </c>
      <c r="G234" s="3">
        <f t="shared" si="13"/>
        <v>171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ht="17" x14ac:dyDescent="0.2">
      <c r="A235">
        <v>233</v>
      </c>
      <c r="B235" t="s">
        <v>518</v>
      </c>
      <c r="C235" s="2" t="s">
        <v>519</v>
      </c>
      <c r="D235">
        <v>3800</v>
      </c>
      <c r="E235">
        <v>6000</v>
      </c>
      <c r="F235">
        <f t="shared" si="16"/>
        <v>96.77</v>
      </c>
      <c r="G235" s="3">
        <f t="shared" si="13"/>
        <v>158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ht="17" x14ac:dyDescent="0.2">
      <c r="A236">
        <v>234</v>
      </c>
      <c r="B236" t="s">
        <v>520</v>
      </c>
      <c r="C236" s="2" t="s">
        <v>521</v>
      </c>
      <c r="D236">
        <v>7500</v>
      </c>
      <c r="E236">
        <v>8181</v>
      </c>
      <c r="F236">
        <f t="shared" si="16"/>
        <v>54.91</v>
      </c>
      <c r="G236" s="3">
        <f t="shared" si="13"/>
        <v>109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ht="17" x14ac:dyDescent="0.2">
      <c r="A237">
        <v>235</v>
      </c>
      <c r="B237" t="s">
        <v>522</v>
      </c>
      <c r="C237" s="2" t="s">
        <v>523</v>
      </c>
      <c r="D237">
        <v>8600</v>
      </c>
      <c r="E237">
        <v>3589</v>
      </c>
      <c r="F237">
        <f t="shared" si="16"/>
        <v>39.01</v>
      </c>
      <c r="G237" s="3">
        <f t="shared" si="13"/>
        <v>42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ht="17" x14ac:dyDescent="0.2">
      <c r="A238">
        <v>236</v>
      </c>
      <c r="B238" t="s">
        <v>524</v>
      </c>
      <c r="C238" s="2" t="s">
        <v>525</v>
      </c>
      <c r="D238">
        <v>39500</v>
      </c>
      <c r="E238">
        <v>4323</v>
      </c>
      <c r="F238">
        <f t="shared" si="16"/>
        <v>75.84</v>
      </c>
      <c r="G238" s="3">
        <f t="shared" si="13"/>
        <v>11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ht="17" x14ac:dyDescent="0.2">
      <c r="A239">
        <v>237</v>
      </c>
      <c r="B239" t="s">
        <v>526</v>
      </c>
      <c r="C239" s="2" t="s">
        <v>527</v>
      </c>
      <c r="D239">
        <v>9300</v>
      </c>
      <c r="E239">
        <v>14822</v>
      </c>
      <c r="F239">
        <f t="shared" si="16"/>
        <v>45.05</v>
      </c>
      <c r="G239" s="3">
        <f t="shared" si="13"/>
        <v>159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ht="17" x14ac:dyDescent="0.2">
      <c r="A240">
        <v>238</v>
      </c>
      <c r="B240" t="s">
        <v>528</v>
      </c>
      <c r="C240" s="2" t="s">
        <v>529</v>
      </c>
      <c r="D240">
        <v>2400</v>
      </c>
      <c r="E240">
        <v>10138</v>
      </c>
      <c r="F240">
        <f t="shared" si="16"/>
        <v>104.52</v>
      </c>
      <c r="G240" s="3">
        <f t="shared" si="13"/>
        <v>422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ht="17" x14ac:dyDescent="0.2">
      <c r="A241">
        <v>239</v>
      </c>
      <c r="B241" t="s">
        <v>530</v>
      </c>
      <c r="C241" s="2" t="s">
        <v>531</v>
      </c>
      <c r="D241">
        <v>3200</v>
      </c>
      <c r="E241">
        <v>3127</v>
      </c>
      <c r="F241">
        <f t="shared" si="16"/>
        <v>76.27</v>
      </c>
      <c r="G241" s="3">
        <f t="shared" si="13"/>
        <v>98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ht="17" x14ac:dyDescent="0.2">
      <c r="A242">
        <v>240</v>
      </c>
      <c r="B242" t="s">
        <v>532</v>
      </c>
      <c r="C242" s="2" t="s">
        <v>533</v>
      </c>
      <c r="D242">
        <v>29400</v>
      </c>
      <c r="E242">
        <v>123124</v>
      </c>
      <c r="F242">
        <f t="shared" si="16"/>
        <v>69.02</v>
      </c>
      <c r="G242" s="3">
        <f t="shared" si="13"/>
        <v>419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ht="17" x14ac:dyDescent="0.2">
      <c r="A243">
        <v>241</v>
      </c>
      <c r="B243" t="s">
        <v>534</v>
      </c>
      <c r="C243" s="2" t="s">
        <v>535</v>
      </c>
      <c r="D243">
        <v>168500</v>
      </c>
      <c r="E243">
        <v>171729</v>
      </c>
      <c r="F243">
        <f t="shared" si="16"/>
        <v>101.98</v>
      </c>
      <c r="G243" s="3">
        <f t="shared" si="13"/>
        <v>102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ht="17" x14ac:dyDescent="0.2">
      <c r="A244">
        <v>242</v>
      </c>
      <c r="B244" t="s">
        <v>536</v>
      </c>
      <c r="C244" s="2" t="s">
        <v>537</v>
      </c>
      <c r="D244">
        <v>8400</v>
      </c>
      <c r="E244">
        <v>10729</v>
      </c>
      <c r="F244">
        <f t="shared" si="16"/>
        <v>42.92</v>
      </c>
      <c r="G244" s="3">
        <f t="shared" si="13"/>
        <v>128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ht="17" x14ac:dyDescent="0.2">
      <c r="A245">
        <v>243</v>
      </c>
      <c r="B245" t="s">
        <v>538</v>
      </c>
      <c r="C245" s="2" t="s">
        <v>539</v>
      </c>
      <c r="D245">
        <v>2300</v>
      </c>
      <c r="E245">
        <v>10240</v>
      </c>
      <c r="F245">
        <f t="shared" si="16"/>
        <v>43.03</v>
      </c>
      <c r="G245" s="3">
        <f t="shared" si="13"/>
        <v>445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ht="17" x14ac:dyDescent="0.2">
      <c r="A246">
        <v>244</v>
      </c>
      <c r="B246" t="s">
        <v>540</v>
      </c>
      <c r="C246" s="2" t="s">
        <v>541</v>
      </c>
      <c r="D246">
        <v>700</v>
      </c>
      <c r="E246">
        <v>3988</v>
      </c>
      <c r="F246">
        <f t="shared" si="16"/>
        <v>75.25</v>
      </c>
      <c r="G246" s="3">
        <f t="shared" si="13"/>
        <v>570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ht="17" x14ac:dyDescent="0.2">
      <c r="A247">
        <v>245</v>
      </c>
      <c r="B247" t="s">
        <v>542</v>
      </c>
      <c r="C247" s="2" t="s">
        <v>543</v>
      </c>
      <c r="D247">
        <v>2900</v>
      </c>
      <c r="E247">
        <v>14771</v>
      </c>
      <c r="F247">
        <f t="shared" si="16"/>
        <v>69.02</v>
      </c>
      <c r="G247" s="3">
        <f t="shared" si="13"/>
        <v>509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ht="17" x14ac:dyDescent="0.2">
      <c r="A248">
        <v>246</v>
      </c>
      <c r="B248" t="s">
        <v>544</v>
      </c>
      <c r="C248" s="2" t="s">
        <v>545</v>
      </c>
      <c r="D248">
        <v>4500</v>
      </c>
      <c r="E248">
        <v>14649</v>
      </c>
      <c r="F248">
        <f t="shared" si="16"/>
        <v>65.989999999999995</v>
      </c>
      <c r="G248" s="3">
        <f t="shared" si="13"/>
        <v>326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ht="17" x14ac:dyDescent="0.2">
      <c r="A249">
        <v>247</v>
      </c>
      <c r="B249" t="s">
        <v>546</v>
      </c>
      <c r="C249" s="2" t="s">
        <v>547</v>
      </c>
      <c r="D249">
        <v>19800</v>
      </c>
      <c r="E249">
        <v>184658</v>
      </c>
      <c r="F249">
        <f t="shared" si="16"/>
        <v>98.01</v>
      </c>
      <c r="G249" s="3">
        <f t="shared" si="13"/>
        <v>933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ht="17" x14ac:dyDescent="0.2">
      <c r="A250">
        <v>248</v>
      </c>
      <c r="B250" t="s">
        <v>548</v>
      </c>
      <c r="C250" s="2" t="s">
        <v>549</v>
      </c>
      <c r="D250">
        <v>6200</v>
      </c>
      <c r="E250">
        <v>13103</v>
      </c>
      <c r="F250">
        <f t="shared" si="16"/>
        <v>60.11</v>
      </c>
      <c r="G250" s="3">
        <f t="shared" si="13"/>
        <v>211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ht="17" x14ac:dyDescent="0.2">
      <c r="A251">
        <v>249</v>
      </c>
      <c r="B251" t="s">
        <v>550</v>
      </c>
      <c r="C251" s="2" t="s">
        <v>551</v>
      </c>
      <c r="D251">
        <v>61500</v>
      </c>
      <c r="E251">
        <v>168095</v>
      </c>
      <c r="F251">
        <f t="shared" si="16"/>
        <v>26</v>
      </c>
      <c r="G251" s="3">
        <f t="shared" si="13"/>
        <v>273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ht="17" x14ac:dyDescent="0.2">
      <c r="A252">
        <v>250</v>
      </c>
      <c r="B252" t="s">
        <v>552</v>
      </c>
      <c r="C252" s="2" t="s">
        <v>553</v>
      </c>
      <c r="D252">
        <v>100</v>
      </c>
      <c r="E252">
        <v>3</v>
      </c>
      <c r="F252">
        <f t="shared" si="16"/>
        <v>3</v>
      </c>
      <c r="G252" s="3">
        <f t="shared" si="13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ht="17" x14ac:dyDescent="0.2">
      <c r="A253">
        <v>251</v>
      </c>
      <c r="B253" t="s">
        <v>554</v>
      </c>
      <c r="C253" s="2" t="s">
        <v>555</v>
      </c>
      <c r="D253">
        <v>7100</v>
      </c>
      <c r="E253">
        <v>3840</v>
      </c>
      <c r="F253">
        <f t="shared" si="16"/>
        <v>38.020000000000003</v>
      </c>
      <c r="G253" s="3">
        <f t="shared" si="13"/>
        <v>54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ht="17" x14ac:dyDescent="0.2">
      <c r="A254">
        <v>252</v>
      </c>
      <c r="B254" t="s">
        <v>556</v>
      </c>
      <c r="C254" s="2" t="s">
        <v>557</v>
      </c>
      <c r="D254">
        <v>1000</v>
      </c>
      <c r="E254">
        <v>6263</v>
      </c>
      <c r="F254">
        <f t="shared" si="16"/>
        <v>106.15</v>
      </c>
      <c r="G254" s="3">
        <f t="shared" si="13"/>
        <v>626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ht="17" x14ac:dyDescent="0.2">
      <c r="A255">
        <v>253</v>
      </c>
      <c r="B255" t="s">
        <v>558</v>
      </c>
      <c r="C255" s="2" t="s">
        <v>559</v>
      </c>
      <c r="D255">
        <v>121500</v>
      </c>
      <c r="E255">
        <v>108161</v>
      </c>
      <c r="F255">
        <f t="shared" si="16"/>
        <v>81.02</v>
      </c>
      <c r="G255" s="3">
        <f t="shared" si="13"/>
        <v>89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ht="17" x14ac:dyDescent="0.2">
      <c r="A256">
        <v>254</v>
      </c>
      <c r="B256" t="s">
        <v>560</v>
      </c>
      <c r="C256" s="2" t="s">
        <v>561</v>
      </c>
      <c r="D256">
        <v>4600</v>
      </c>
      <c r="E256">
        <v>8505</v>
      </c>
      <c r="F256">
        <f t="shared" si="16"/>
        <v>96.65</v>
      </c>
      <c r="G256" s="3">
        <f t="shared" si="13"/>
        <v>185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ht="17" x14ac:dyDescent="0.2">
      <c r="A257">
        <v>255</v>
      </c>
      <c r="B257" t="s">
        <v>562</v>
      </c>
      <c r="C257" s="2" t="s">
        <v>563</v>
      </c>
      <c r="D257">
        <v>80500</v>
      </c>
      <c r="E257">
        <v>96735</v>
      </c>
      <c r="F257">
        <f t="shared" si="16"/>
        <v>57</v>
      </c>
      <c r="G257" s="3">
        <f t="shared" si="13"/>
        <v>120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ht="17" x14ac:dyDescent="0.2">
      <c r="A258">
        <v>256</v>
      </c>
      <c r="B258" t="s">
        <v>564</v>
      </c>
      <c r="C258" s="2" t="s">
        <v>565</v>
      </c>
      <c r="D258">
        <v>4100</v>
      </c>
      <c r="E258">
        <v>959</v>
      </c>
      <c r="F258">
        <f t="shared" si="16"/>
        <v>63.93</v>
      </c>
      <c r="G258" s="3">
        <f t="shared" ref="G258:G321" si="17">ROUND((E258/D258)*100,0)</f>
        <v>23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6">
        <f t="shared" si="14"/>
        <v>42393.25</v>
      </c>
      <c r="T258" s="6">
        <f t="shared" si="15"/>
        <v>42430.25</v>
      </c>
    </row>
    <row r="259" spans="1:20" ht="17" x14ac:dyDescent="0.2">
      <c r="A259">
        <v>257</v>
      </c>
      <c r="B259" t="s">
        <v>566</v>
      </c>
      <c r="C259" s="2" t="s">
        <v>567</v>
      </c>
      <c r="D259">
        <v>5700</v>
      </c>
      <c r="E259">
        <v>8322</v>
      </c>
      <c r="F259">
        <f t="shared" si="16"/>
        <v>90.46</v>
      </c>
      <c r="G259" s="3">
        <f t="shared" si="17"/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6">
        <f t="shared" ref="S259:S322" si="18">(((L259/60)/60)/24)+DATE(1970,1,1)</f>
        <v>41338.25</v>
      </c>
      <c r="T259" s="6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2" t="s">
        <v>569</v>
      </c>
      <c r="D260">
        <v>5000</v>
      </c>
      <c r="E260">
        <v>13424</v>
      </c>
      <c r="F260">
        <f t="shared" si="16"/>
        <v>72.17</v>
      </c>
      <c r="G260" s="3">
        <f t="shared" si="17"/>
        <v>268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6">
        <f t="shared" si="18"/>
        <v>42712.25</v>
      </c>
      <c r="T260" s="6">
        <f t="shared" si="19"/>
        <v>42732.25</v>
      </c>
    </row>
    <row r="261" spans="1:20" ht="17" x14ac:dyDescent="0.2">
      <c r="A261">
        <v>259</v>
      </c>
      <c r="B261" t="s">
        <v>570</v>
      </c>
      <c r="C261" s="2" t="s">
        <v>571</v>
      </c>
      <c r="D261">
        <v>1800</v>
      </c>
      <c r="E261">
        <v>10755</v>
      </c>
      <c r="F261">
        <f t="shared" si="16"/>
        <v>77.930000000000007</v>
      </c>
      <c r="G261" s="3">
        <f t="shared" si="17"/>
        <v>598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ht="17" x14ac:dyDescent="0.2">
      <c r="A262">
        <v>260</v>
      </c>
      <c r="B262" t="s">
        <v>572</v>
      </c>
      <c r="C262" s="2" t="s">
        <v>573</v>
      </c>
      <c r="D262">
        <v>6300</v>
      </c>
      <c r="E262">
        <v>9935</v>
      </c>
      <c r="F262">
        <f t="shared" si="16"/>
        <v>38.07</v>
      </c>
      <c r="G262" s="3">
        <f t="shared" si="17"/>
        <v>158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ht="17" x14ac:dyDescent="0.2">
      <c r="A263">
        <v>261</v>
      </c>
      <c r="B263" t="s">
        <v>574</v>
      </c>
      <c r="C263" s="2" t="s">
        <v>575</v>
      </c>
      <c r="D263">
        <v>84300</v>
      </c>
      <c r="E263">
        <v>26303</v>
      </c>
      <c r="F263">
        <f t="shared" si="16"/>
        <v>57.94</v>
      </c>
      <c r="G263" s="3">
        <f t="shared" si="17"/>
        <v>31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ht="17" x14ac:dyDescent="0.2">
      <c r="A264">
        <v>262</v>
      </c>
      <c r="B264" t="s">
        <v>576</v>
      </c>
      <c r="C264" s="2" t="s">
        <v>577</v>
      </c>
      <c r="D264">
        <v>1700</v>
      </c>
      <c r="E264">
        <v>5328</v>
      </c>
      <c r="F264">
        <f t="shared" ref="F264:F327" si="20">IF(I264=0, 0, ROUND(E264/I264,2))</f>
        <v>49.79</v>
      </c>
      <c r="G264" s="3">
        <f t="shared" si="17"/>
        <v>313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ht="17" x14ac:dyDescent="0.2">
      <c r="A265">
        <v>263</v>
      </c>
      <c r="B265" t="s">
        <v>578</v>
      </c>
      <c r="C265" s="2" t="s">
        <v>579</v>
      </c>
      <c r="D265">
        <v>2900</v>
      </c>
      <c r="E265">
        <v>10756</v>
      </c>
      <c r="F265">
        <f t="shared" si="20"/>
        <v>54.05</v>
      </c>
      <c r="G265" s="3">
        <f t="shared" si="17"/>
        <v>371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ht="17" x14ac:dyDescent="0.2">
      <c r="A266">
        <v>264</v>
      </c>
      <c r="B266" t="s">
        <v>580</v>
      </c>
      <c r="C266" s="2" t="s">
        <v>581</v>
      </c>
      <c r="D266">
        <v>45600</v>
      </c>
      <c r="E266">
        <v>165375</v>
      </c>
      <c r="F266">
        <f t="shared" si="20"/>
        <v>30</v>
      </c>
      <c r="G266" s="3">
        <f t="shared" si="17"/>
        <v>363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ht="17" x14ac:dyDescent="0.2">
      <c r="A267">
        <v>265</v>
      </c>
      <c r="B267" t="s">
        <v>582</v>
      </c>
      <c r="C267" s="2" t="s">
        <v>583</v>
      </c>
      <c r="D267">
        <v>4900</v>
      </c>
      <c r="E267">
        <v>6031</v>
      </c>
      <c r="F267">
        <f t="shared" si="20"/>
        <v>70.13</v>
      </c>
      <c r="G267" s="3">
        <f t="shared" si="17"/>
        <v>123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ht="17" x14ac:dyDescent="0.2">
      <c r="A268">
        <v>266</v>
      </c>
      <c r="B268" t="s">
        <v>584</v>
      </c>
      <c r="C268" s="2" t="s">
        <v>585</v>
      </c>
      <c r="D268">
        <v>111900</v>
      </c>
      <c r="E268">
        <v>85902</v>
      </c>
      <c r="F268">
        <f t="shared" si="20"/>
        <v>27</v>
      </c>
      <c r="G268" s="3">
        <f t="shared" si="17"/>
        <v>77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ht="17" x14ac:dyDescent="0.2">
      <c r="A269">
        <v>267</v>
      </c>
      <c r="B269" t="s">
        <v>586</v>
      </c>
      <c r="C269" s="2" t="s">
        <v>587</v>
      </c>
      <c r="D269">
        <v>61600</v>
      </c>
      <c r="E269">
        <v>143910</v>
      </c>
      <c r="F269">
        <f t="shared" si="20"/>
        <v>51.99</v>
      </c>
      <c r="G269" s="3">
        <f t="shared" si="17"/>
        <v>234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ht="17" x14ac:dyDescent="0.2">
      <c r="A270">
        <v>268</v>
      </c>
      <c r="B270" t="s">
        <v>588</v>
      </c>
      <c r="C270" s="2" t="s">
        <v>589</v>
      </c>
      <c r="D270">
        <v>1500</v>
      </c>
      <c r="E270">
        <v>2708</v>
      </c>
      <c r="F270">
        <f t="shared" si="20"/>
        <v>56.42</v>
      </c>
      <c r="G270" s="3">
        <f t="shared" si="17"/>
        <v>181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ht="17" x14ac:dyDescent="0.2">
      <c r="A271">
        <v>269</v>
      </c>
      <c r="B271" t="s">
        <v>590</v>
      </c>
      <c r="C271" s="2" t="s">
        <v>591</v>
      </c>
      <c r="D271">
        <v>3500</v>
      </c>
      <c r="E271">
        <v>8842</v>
      </c>
      <c r="F271">
        <f t="shared" si="20"/>
        <v>101.63</v>
      </c>
      <c r="G271" s="3">
        <f t="shared" si="17"/>
        <v>253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ht="17" x14ac:dyDescent="0.2">
      <c r="A272">
        <v>270</v>
      </c>
      <c r="B272" t="s">
        <v>592</v>
      </c>
      <c r="C272" s="2" t="s">
        <v>593</v>
      </c>
      <c r="D272">
        <v>173900</v>
      </c>
      <c r="E272">
        <v>47260</v>
      </c>
      <c r="F272">
        <f t="shared" si="20"/>
        <v>25.01</v>
      </c>
      <c r="G272" s="3">
        <f t="shared" si="17"/>
        <v>27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ht="17" x14ac:dyDescent="0.2">
      <c r="A273">
        <v>271</v>
      </c>
      <c r="B273" t="s">
        <v>594</v>
      </c>
      <c r="C273" s="2" t="s">
        <v>595</v>
      </c>
      <c r="D273">
        <v>153700</v>
      </c>
      <c r="E273">
        <v>1953</v>
      </c>
      <c r="F273">
        <f t="shared" si="20"/>
        <v>32.020000000000003</v>
      </c>
      <c r="G273" s="3">
        <f t="shared" si="17"/>
        <v>1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ht="17" x14ac:dyDescent="0.2">
      <c r="A274">
        <v>272</v>
      </c>
      <c r="B274" t="s">
        <v>596</v>
      </c>
      <c r="C274" s="2" t="s">
        <v>597</v>
      </c>
      <c r="D274">
        <v>51100</v>
      </c>
      <c r="E274">
        <v>155349</v>
      </c>
      <c r="F274">
        <f t="shared" si="20"/>
        <v>82.02</v>
      </c>
      <c r="G274" s="3">
        <f t="shared" si="17"/>
        <v>304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ht="17" x14ac:dyDescent="0.2">
      <c r="A275">
        <v>273</v>
      </c>
      <c r="B275" t="s">
        <v>598</v>
      </c>
      <c r="C275" s="2" t="s">
        <v>599</v>
      </c>
      <c r="D275">
        <v>7800</v>
      </c>
      <c r="E275">
        <v>10704</v>
      </c>
      <c r="F275">
        <f t="shared" si="20"/>
        <v>37.96</v>
      </c>
      <c r="G275" s="3">
        <f t="shared" si="17"/>
        <v>137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ht="17" x14ac:dyDescent="0.2">
      <c r="A276">
        <v>274</v>
      </c>
      <c r="B276" t="s">
        <v>600</v>
      </c>
      <c r="C276" s="2" t="s">
        <v>601</v>
      </c>
      <c r="D276">
        <v>2400</v>
      </c>
      <c r="E276">
        <v>773</v>
      </c>
      <c r="F276">
        <f t="shared" si="20"/>
        <v>51.53</v>
      </c>
      <c r="G276" s="3">
        <f t="shared" si="17"/>
        <v>32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ht="17" x14ac:dyDescent="0.2">
      <c r="A277">
        <v>275</v>
      </c>
      <c r="B277" t="s">
        <v>602</v>
      </c>
      <c r="C277" s="2" t="s">
        <v>603</v>
      </c>
      <c r="D277">
        <v>3900</v>
      </c>
      <c r="E277">
        <v>9419</v>
      </c>
      <c r="F277">
        <f t="shared" si="20"/>
        <v>81.2</v>
      </c>
      <c r="G277" s="3">
        <f t="shared" si="17"/>
        <v>242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ht="17" x14ac:dyDescent="0.2">
      <c r="A278">
        <v>276</v>
      </c>
      <c r="B278" t="s">
        <v>604</v>
      </c>
      <c r="C278" s="2" t="s">
        <v>605</v>
      </c>
      <c r="D278">
        <v>5500</v>
      </c>
      <c r="E278">
        <v>5324</v>
      </c>
      <c r="F278">
        <f t="shared" si="20"/>
        <v>40.03</v>
      </c>
      <c r="G278" s="3">
        <f t="shared" si="17"/>
        <v>97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ht="17" x14ac:dyDescent="0.2">
      <c r="A279">
        <v>277</v>
      </c>
      <c r="B279" t="s">
        <v>606</v>
      </c>
      <c r="C279" s="2" t="s">
        <v>607</v>
      </c>
      <c r="D279">
        <v>700</v>
      </c>
      <c r="E279">
        <v>7465</v>
      </c>
      <c r="F279">
        <f t="shared" si="20"/>
        <v>89.94</v>
      </c>
      <c r="G279" s="3">
        <f t="shared" si="17"/>
        <v>1066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ht="17" x14ac:dyDescent="0.2">
      <c r="A280">
        <v>278</v>
      </c>
      <c r="B280" t="s">
        <v>608</v>
      </c>
      <c r="C280" s="2" t="s">
        <v>609</v>
      </c>
      <c r="D280">
        <v>2700</v>
      </c>
      <c r="E280">
        <v>8799</v>
      </c>
      <c r="F280">
        <f t="shared" si="20"/>
        <v>96.69</v>
      </c>
      <c r="G280" s="3">
        <f t="shared" si="17"/>
        <v>326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ht="17" x14ac:dyDescent="0.2">
      <c r="A281">
        <v>279</v>
      </c>
      <c r="B281" t="s">
        <v>610</v>
      </c>
      <c r="C281" s="2" t="s">
        <v>611</v>
      </c>
      <c r="D281">
        <v>8000</v>
      </c>
      <c r="E281">
        <v>13656</v>
      </c>
      <c r="F281">
        <f t="shared" si="20"/>
        <v>25.01</v>
      </c>
      <c r="G281" s="3">
        <f t="shared" si="17"/>
        <v>171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ht="17" x14ac:dyDescent="0.2">
      <c r="A282">
        <v>280</v>
      </c>
      <c r="B282" t="s">
        <v>612</v>
      </c>
      <c r="C282" s="2" t="s">
        <v>613</v>
      </c>
      <c r="D282">
        <v>2500</v>
      </c>
      <c r="E282">
        <v>14536</v>
      </c>
      <c r="F282">
        <f t="shared" si="20"/>
        <v>36.99</v>
      </c>
      <c r="G282" s="3">
        <f t="shared" si="17"/>
        <v>581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ht="17" x14ac:dyDescent="0.2">
      <c r="A283">
        <v>281</v>
      </c>
      <c r="B283" t="s">
        <v>614</v>
      </c>
      <c r="C283" s="2" t="s">
        <v>615</v>
      </c>
      <c r="D283">
        <v>164500</v>
      </c>
      <c r="E283">
        <v>150552</v>
      </c>
      <c r="F283">
        <f t="shared" si="20"/>
        <v>73.010000000000005</v>
      </c>
      <c r="G283" s="3">
        <f t="shared" si="17"/>
        <v>92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ht="17" x14ac:dyDescent="0.2">
      <c r="A284">
        <v>282</v>
      </c>
      <c r="B284" t="s">
        <v>616</v>
      </c>
      <c r="C284" s="2" t="s">
        <v>617</v>
      </c>
      <c r="D284">
        <v>8400</v>
      </c>
      <c r="E284">
        <v>9076</v>
      </c>
      <c r="F284">
        <f t="shared" si="20"/>
        <v>68.239999999999995</v>
      </c>
      <c r="G284" s="3">
        <f t="shared" si="17"/>
        <v>108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ht="17" x14ac:dyDescent="0.2">
      <c r="A285">
        <v>283</v>
      </c>
      <c r="B285" t="s">
        <v>618</v>
      </c>
      <c r="C285" s="2" t="s">
        <v>619</v>
      </c>
      <c r="D285">
        <v>8100</v>
      </c>
      <c r="E285">
        <v>1517</v>
      </c>
      <c r="F285">
        <f t="shared" si="20"/>
        <v>52.31</v>
      </c>
      <c r="G285" s="3">
        <f t="shared" si="17"/>
        <v>19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ht="17" x14ac:dyDescent="0.2">
      <c r="A286">
        <v>284</v>
      </c>
      <c r="B286" t="s">
        <v>620</v>
      </c>
      <c r="C286" s="2" t="s">
        <v>621</v>
      </c>
      <c r="D286">
        <v>9800</v>
      </c>
      <c r="E286">
        <v>8153</v>
      </c>
      <c r="F286">
        <f t="shared" si="20"/>
        <v>61.77</v>
      </c>
      <c r="G286" s="3">
        <f t="shared" si="17"/>
        <v>83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ht="17" x14ac:dyDescent="0.2">
      <c r="A287">
        <v>285</v>
      </c>
      <c r="B287" t="s">
        <v>622</v>
      </c>
      <c r="C287" s="2" t="s">
        <v>623</v>
      </c>
      <c r="D287">
        <v>900</v>
      </c>
      <c r="E287">
        <v>6357</v>
      </c>
      <c r="F287">
        <f t="shared" si="20"/>
        <v>25.03</v>
      </c>
      <c r="G287" s="3">
        <f t="shared" si="17"/>
        <v>706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ht="17" x14ac:dyDescent="0.2">
      <c r="A288">
        <v>286</v>
      </c>
      <c r="B288" t="s">
        <v>624</v>
      </c>
      <c r="C288" s="2" t="s">
        <v>625</v>
      </c>
      <c r="D288">
        <v>112100</v>
      </c>
      <c r="E288">
        <v>19557</v>
      </c>
      <c r="F288">
        <f t="shared" si="20"/>
        <v>106.29</v>
      </c>
      <c r="G288" s="3">
        <f t="shared" si="17"/>
        <v>17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ht="17" x14ac:dyDescent="0.2">
      <c r="A289">
        <v>287</v>
      </c>
      <c r="B289" t="s">
        <v>626</v>
      </c>
      <c r="C289" s="2" t="s">
        <v>627</v>
      </c>
      <c r="D289">
        <v>6300</v>
      </c>
      <c r="E289">
        <v>13213</v>
      </c>
      <c r="F289">
        <f t="shared" si="20"/>
        <v>75.069999999999993</v>
      </c>
      <c r="G289" s="3">
        <f t="shared" si="17"/>
        <v>210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ht="17" x14ac:dyDescent="0.2">
      <c r="A290">
        <v>288</v>
      </c>
      <c r="B290" t="s">
        <v>628</v>
      </c>
      <c r="C290" s="2" t="s">
        <v>629</v>
      </c>
      <c r="D290">
        <v>5600</v>
      </c>
      <c r="E290">
        <v>5476</v>
      </c>
      <c r="F290">
        <f t="shared" si="20"/>
        <v>39.97</v>
      </c>
      <c r="G290" s="3">
        <f t="shared" si="17"/>
        <v>98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ht="17" x14ac:dyDescent="0.2">
      <c r="A291">
        <v>289</v>
      </c>
      <c r="B291" t="s">
        <v>630</v>
      </c>
      <c r="C291" s="2" t="s">
        <v>631</v>
      </c>
      <c r="D291">
        <v>800</v>
      </c>
      <c r="E291">
        <v>13474</v>
      </c>
      <c r="F291">
        <f t="shared" si="20"/>
        <v>39.979999999999997</v>
      </c>
      <c r="G291" s="3">
        <f t="shared" si="17"/>
        <v>1684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ht="17" x14ac:dyDescent="0.2">
      <c r="A292">
        <v>290</v>
      </c>
      <c r="B292" t="s">
        <v>632</v>
      </c>
      <c r="C292" s="2" t="s">
        <v>633</v>
      </c>
      <c r="D292">
        <v>168600</v>
      </c>
      <c r="E292">
        <v>91722</v>
      </c>
      <c r="F292">
        <f t="shared" si="20"/>
        <v>101.02</v>
      </c>
      <c r="G292" s="3">
        <f t="shared" si="17"/>
        <v>54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ht="17" x14ac:dyDescent="0.2">
      <c r="A293">
        <v>291</v>
      </c>
      <c r="B293" t="s">
        <v>634</v>
      </c>
      <c r="C293" s="2" t="s">
        <v>635</v>
      </c>
      <c r="D293">
        <v>1800</v>
      </c>
      <c r="E293">
        <v>8219</v>
      </c>
      <c r="F293">
        <f t="shared" si="20"/>
        <v>76.81</v>
      </c>
      <c r="G293" s="3">
        <f t="shared" si="17"/>
        <v>457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ht="17" x14ac:dyDescent="0.2">
      <c r="A294">
        <v>292</v>
      </c>
      <c r="B294" t="s">
        <v>636</v>
      </c>
      <c r="C294" s="2" t="s">
        <v>637</v>
      </c>
      <c r="D294">
        <v>7300</v>
      </c>
      <c r="E294">
        <v>717</v>
      </c>
      <c r="F294">
        <f t="shared" si="20"/>
        <v>71.7</v>
      </c>
      <c r="G294" s="3">
        <f t="shared" si="17"/>
        <v>10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ht="17" x14ac:dyDescent="0.2">
      <c r="A295">
        <v>293</v>
      </c>
      <c r="B295" t="s">
        <v>638</v>
      </c>
      <c r="C295" s="2" t="s">
        <v>639</v>
      </c>
      <c r="D295">
        <v>6500</v>
      </c>
      <c r="E295">
        <v>1065</v>
      </c>
      <c r="F295">
        <f t="shared" si="20"/>
        <v>33.28</v>
      </c>
      <c r="G295" s="3">
        <f t="shared" si="17"/>
        <v>16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ht="17" x14ac:dyDescent="0.2">
      <c r="A296">
        <v>294</v>
      </c>
      <c r="B296" t="s">
        <v>640</v>
      </c>
      <c r="C296" s="2" t="s">
        <v>641</v>
      </c>
      <c r="D296">
        <v>600</v>
      </c>
      <c r="E296">
        <v>8038</v>
      </c>
      <c r="F296">
        <f t="shared" si="20"/>
        <v>43.92</v>
      </c>
      <c r="G296" s="3">
        <f t="shared" si="17"/>
        <v>1340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ht="17" x14ac:dyDescent="0.2">
      <c r="A297">
        <v>295</v>
      </c>
      <c r="B297" t="s">
        <v>642</v>
      </c>
      <c r="C297" s="2" t="s">
        <v>643</v>
      </c>
      <c r="D297">
        <v>192900</v>
      </c>
      <c r="E297">
        <v>68769</v>
      </c>
      <c r="F297">
        <f t="shared" si="20"/>
        <v>36</v>
      </c>
      <c r="G297" s="3">
        <f t="shared" si="17"/>
        <v>36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ht="17" x14ac:dyDescent="0.2">
      <c r="A298">
        <v>296</v>
      </c>
      <c r="B298" t="s">
        <v>644</v>
      </c>
      <c r="C298" s="2" t="s">
        <v>645</v>
      </c>
      <c r="D298">
        <v>6100</v>
      </c>
      <c r="E298">
        <v>3352</v>
      </c>
      <c r="F298">
        <f t="shared" si="20"/>
        <v>88.21</v>
      </c>
      <c r="G298" s="3">
        <f t="shared" si="17"/>
        <v>55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ht="17" x14ac:dyDescent="0.2">
      <c r="A299">
        <v>297</v>
      </c>
      <c r="B299" t="s">
        <v>646</v>
      </c>
      <c r="C299" s="2" t="s">
        <v>647</v>
      </c>
      <c r="D299">
        <v>7200</v>
      </c>
      <c r="E299">
        <v>6785</v>
      </c>
      <c r="F299">
        <f t="shared" si="20"/>
        <v>65.239999999999995</v>
      </c>
      <c r="G299" s="3">
        <f t="shared" si="17"/>
        <v>94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ht="17" x14ac:dyDescent="0.2">
      <c r="A300">
        <v>298</v>
      </c>
      <c r="B300" t="s">
        <v>648</v>
      </c>
      <c r="C300" s="2" t="s">
        <v>649</v>
      </c>
      <c r="D300">
        <v>3500</v>
      </c>
      <c r="E300">
        <v>5037</v>
      </c>
      <c r="F300">
        <f t="shared" si="20"/>
        <v>69.959999999999994</v>
      </c>
      <c r="G300" s="3">
        <f t="shared" si="17"/>
        <v>144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ht="17" x14ac:dyDescent="0.2">
      <c r="A301">
        <v>299</v>
      </c>
      <c r="B301" t="s">
        <v>650</v>
      </c>
      <c r="C301" s="2" t="s">
        <v>651</v>
      </c>
      <c r="D301">
        <v>3800</v>
      </c>
      <c r="E301">
        <v>1954</v>
      </c>
      <c r="F301">
        <f t="shared" si="20"/>
        <v>39.880000000000003</v>
      </c>
      <c r="G301" s="3">
        <f t="shared" si="17"/>
        <v>51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ht="17" x14ac:dyDescent="0.2">
      <c r="A302">
        <v>300</v>
      </c>
      <c r="B302" t="s">
        <v>652</v>
      </c>
      <c r="C302" s="2" t="s">
        <v>653</v>
      </c>
      <c r="D302">
        <v>100</v>
      </c>
      <c r="E302">
        <v>5</v>
      </c>
      <c r="F302">
        <f t="shared" si="20"/>
        <v>5</v>
      </c>
      <c r="G302" s="3">
        <f t="shared" si="17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ht="17" x14ac:dyDescent="0.2">
      <c r="A303">
        <v>301</v>
      </c>
      <c r="B303" t="s">
        <v>654</v>
      </c>
      <c r="C303" s="2" t="s">
        <v>655</v>
      </c>
      <c r="D303">
        <v>900</v>
      </c>
      <c r="E303">
        <v>12102</v>
      </c>
      <c r="F303">
        <f t="shared" si="20"/>
        <v>41.02</v>
      </c>
      <c r="G303" s="3">
        <f t="shared" si="17"/>
        <v>1345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ht="17" x14ac:dyDescent="0.2">
      <c r="A304">
        <v>302</v>
      </c>
      <c r="B304" t="s">
        <v>656</v>
      </c>
      <c r="C304" s="2" t="s">
        <v>657</v>
      </c>
      <c r="D304">
        <v>76100</v>
      </c>
      <c r="E304">
        <v>24234</v>
      </c>
      <c r="F304">
        <f t="shared" si="20"/>
        <v>98.91</v>
      </c>
      <c r="G304" s="3">
        <f t="shared" si="17"/>
        <v>32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ht="17" x14ac:dyDescent="0.2">
      <c r="A305">
        <v>303</v>
      </c>
      <c r="B305" t="s">
        <v>658</v>
      </c>
      <c r="C305" s="2" t="s">
        <v>659</v>
      </c>
      <c r="D305">
        <v>3400</v>
      </c>
      <c r="E305">
        <v>2809</v>
      </c>
      <c r="F305">
        <f t="shared" si="20"/>
        <v>87.78</v>
      </c>
      <c r="G305" s="3">
        <f t="shared" si="17"/>
        <v>83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ht="17" x14ac:dyDescent="0.2">
      <c r="A306">
        <v>304</v>
      </c>
      <c r="B306" t="s">
        <v>660</v>
      </c>
      <c r="C306" s="2" t="s">
        <v>661</v>
      </c>
      <c r="D306">
        <v>2100</v>
      </c>
      <c r="E306">
        <v>11469</v>
      </c>
      <c r="F306">
        <f t="shared" si="20"/>
        <v>80.77</v>
      </c>
      <c r="G306" s="3">
        <f t="shared" si="17"/>
        <v>546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ht="17" x14ac:dyDescent="0.2">
      <c r="A307">
        <v>305</v>
      </c>
      <c r="B307" t="s">
        <v>662</v>
      </c>
      <c r="C307" s="2" t="s">
        <v>663</v>
      </c>
      <c r="D307">
        <v>2800</v>
      </c>
      <c r="E307">
        <v>8014</v>
      </c>
      <c r="F307">
        <f t="shared" si="20"/>
        <v>94.28</v>
      </c>
      <c r="G307" s="3">
        <f t="shared" si="17"/>
        <v>286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ht="17" x14ac:dyDescent="0.2">
      <c r="A308">
        <v>306</v>
      </c>
      <c r="B308" t="s">
        <v>664</v>
      </c>
      <c r="C308" s="2" t="s">
        <v>665</v>
      </c>
      <c r="D308">
        <v>6500</v>
      </c>
      <c r="E308">
        <v>514</v>
      </c>
      <c r="F308">
        <f t="shared" si="20"/>
        <v>73.430000000000007</v>
      </c>
      <c r="G308" s="3">
        <f t="shared" si="17"/>
        <v>8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ht="17" x14ac:dyDescent="0.2">
      <c r="A309">
        <v>307</v>
      </c>
      <c r="B309" t="s">
        <v>666</v>
      </c>
      <c r="C309" s="2" t="s">
        <v>667</v>
      </c>
      <c r="D309">
        <v>32900</v>
      </c>
      <c r="E309">
        <v>43473</v>
      </c>
      <c r="F309">
        <f t="shared" si="20"/>
        <v>65.97</v>
      </c>
      <c r="G309" s="3">
        <f t="shared" si="17"/>
        <v>132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ht="17" x14ac:dyDescent="0.2">
      <c r="A310">
        <v>308</v>
      </c>
      <c r="B310" t="s">
        <v>668</v>
      </c>
      <c r="C310" s="2" t="s">
        <v>669</v>
      </c>
      <c r="D310">
        <v>118200</v>
      </c>
      <c r="E310">
        <v>87560</v>
      </c>
      <c r="F310">
        <f t="shared" si="20"/>
        <v>109.04</v>
      </c>
      <c r="G310" s="3">
        <f t="shared" si="17"/>
        <v>74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ht="17" x14ac:dyDescent="0.2">
      <c r="A311">
        <v>309</v>
      </c>
      <c r="B311" t="s">
        <v>670</v>
      </c>
      <c r="C311" s="2" t="s">
        <v>671</v>
      </c>
      <c r="D311">
        <v>4100</v>
      </c>
      <c r="E311">
        <v>3087</v>
      </c>
      <c r="F311">
        <f t="shared" si="20"/>
        <v>41.16</v>
      </c>
      <c r="G311" s="3">
        <f t="shared" si="17"/>
        <v>75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ht="17" x14ac:dyDescent="0.2">
      <c r="A312">
        <v>310</v>
      </c>
      <c r="B312" t="s">
        <v>672</v>
      </c>
      <c r="C312" s="2" t="s">
        <v>673</v>
      </c>
      <c r="D312">
        <v>7800</v>
      </c>
      <c r="E312">
        <v>1586</v>
      </c>
      <c r="F312">
        <f t="shared" si="20"/>
        <v>99.13</v>
      </c>
      <c r="G312" s="3">
        <f t="shared" si="17"/>
        <v>20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ht="17" x14ac:dyDescent="0.2">
      <c r="A313">
        <v>311</v>
      </c>
      <c r="B313" t="s">
        <v>674</v>
      </c>
      <c r="C313" s="2" t="s">
        <v>675</v>
      </c>
      <c r="D313">
        <v>6300</v>
      </c>
      <c r="E313">
        <v>12812</v>
      </c>
      <c r="F313">
        <f t="shared" si="20"/>
        <v>105.88</v>
      </c>
      <c r="G313" s="3">
        <f t="shared" si="17"/>
        <v>203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ht="17" x14ac:dyDescent="0.2">
      <c r="A314">
        <v>312</v>
      </c>
      <c r="B314" t="s">
        <v>676</v>
      </c>
      <c r="C314" s="2" t="s">
        <v>677</v>
      </c>
      <c r="D314">
        <v>59100</v>
      </c>
      <c r="E314">
        <v>183345</v>
      </c>
      <c r="F314">
        <f t="shared" si="20"/>
        <v>49</v>
      </c>
      <c r="G314" s="3">
        <f t="shared" si="17"/>
        <v>310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ht="17" x14ac:dyDescent="0.2">
      <c r="A315">
        <v>313</v>
      </c>
      <c r="B315" t="s">
        <v>678</v>
      </c>
      <c r="C315" s="2" t="s">
        <v>679</v>
      </c>
      <c r="D315">
        <v>2200</v>
      </c>
      <c r="E315">
        <v>8697</v>
      </c>
      <c r="F315">
        <f t="shared" si="20"/>
        <v>39</v>
      </c>
      <c r="G315" s="3">
        <f t="shared" si="17"/>
        <v>395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ht="17" x14ac:dyDescent="0.2">
      <c r="A316">
        <v>314</v>
      </c>
      <c r="B316" t="s">
        <v>680</v>
      </c>
      <c r="C316" s="2" t="s">
        <v>681</v>
      </c>
      <c r="D316">
        <v>1400</v>
      </c>
      <c r="E316">
        <v>4126</v>
      </c>
      <c r="F316">
        <f t="shared" si="20"/>
        <v>31.02</v>
      </c>
      <c r="G316" s="3">
        <f t="shared" si="17"/>
        <v>295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ht="17" x14ac:dyDescent="0.2">
      <c r="A317">
        <v>315</v>
      </c>
      <c r="B317" t="s">
        <v>682</v>
      </c>
      <c r="C317" s="2" t="s">
        <v>683</v>
      </c>
      <c r="D317">
        <v>9500</v>
      </c>
      <c r="E317">
        <v>3220</v>
      </c>
      <c r="F317">
        <f t="shared" si="20"/>
        <v>103.87</v>
      </c>
      <c r="G317" s="3">
        <f t="shared" si="17"/>
        <v>34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ht="17" x14ac:dyDescent="0.2">
      <c r="A318">
        <v>316</v>
      </c>
      <c r="B318" t="s">
        <v>684</v>
      </c>
      <c r="C318" s="2" t="s">
        <v>685</v>
      </c>
      <c r="D318">
        <v>9600</v>
      </c>
      <c r="E318">
        <v>6401</v>
      </c>
      <c r="F318">
        <f t="shared" si="20"/>
        <v>59.27</v>
      </c>
      <c r="G318" s="3">
        <f t="shared" si="17"/>
        <v>67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ht="17" x14ac:dyDescent="0.2">
      <c r="A319">
        <v>317</v>
      </c>
      <c r="B319" t="s">
        <v>686</v>
      </c>
      <c r="C319" s="2" t="s">
        <v>687</v>
      </c>
      <c r="D319">
        <v>6600</v>
      </c>
      <c r="E319">
        <v>1269</v>
      </c>
      <c r="F319">
        <f t="shared" si="20"/>
        <v>42.3</v>
      </c>
      <c r="G319" s="3">
        <f t="shared" si="17"/>
        <v>19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ht="17" x14ac:dyDescent="0.2">
      <c r="A320">
        <v>318</v>
      </c>
      <c r="B320" t="s">
        <v>688</v>
      </c>
      <c r="C320" s="2" t="s">
        <v>689</v>
      </c>
      <c r="D320">
        <v>5700</v>
      </c>
      <c r="E320">
        <v>903</v>
      </c>
      <c r="F320">
        <f t="shared" si="20"/>
        <v>53.12</v>
      </c>
      <c r="G320" s="3">
        <f t="shared" si="17"/>
        <v>16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ht="17" x14ac:dyDescent="0.2">
      <c r="A321">
        <v>319</v>
      </c>
      <c r="B321" t="s">
        <v>690</v>
      </c>
      <c r="C321" s="2" t="s">
        <v>691</v>
      </c>
      <c r="D321">
        <v>8400</v>
      </c>
      <c r="E321">
        <v>3251</v>
      </c>
      <c r="F321">
        <f t="shared" si="20"/>
        <v>50.8</v>
      </c>
      <c r="G321" s="3">
        <f t="shared" si="17"/>
        <v>39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ht="17" x14ac:dyDescent="0.2">
      <c r="A322">
        <v>320</v>
      </c>
      <c r="B322" t="s">
        <v>692</v>
      </c>
      <c r="C322" s="2" t="s">
        <v>693</v>
      </c>
      <c r="D322">
        <v>84400</v>
      </c>
      <c r="E322">
        <v>8092</v>
      </c>
      <c r="F322">
        <f t="shared" si="20"/>
        <v>101.15</v>
      </c>
      <c r="G322" s="3">
        <f t="shared" ref="G322:G385" si="21">ROUND((E322/D322)*100,0)</f>
        <v>10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6">
        <f t="shared" si="18"/>
        <v>40673.208333333336</v>
      </c>
      <c r="T322" s="6">
        <f t="shared" si="19"/>
        <v>40682.208333333336</v>
      </c>
    </row>
    <row r="323" spans="1:20" ht="17" x14ac:dyDescent="0.2">
      <c r="A323">
        <v>321</v>
      </c>
      <c r="B323" t="s">
        <v>694</v>
      </c>
      <c r="C323" s="2" t="s">
        <v>695</v>
      </c>
      <c r="D323">
        <v>170400</v>
      </c>
      <c r="E323">
        <v>160422</v>
      </c>
      <c r="F323">
        <f t="shared" si="20"/>
        <v>65</v>
      </c>
      <c r="G323" s="3">
        <f t="shared" si="21"/>
        <v>94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6">
        <f t="shared" ref="S323:S386" si="22">(((L323/60)/60)/24)+DATE(1970,1,1)</f>
        <v>40634.208333333336</v>
      </c>
      <c r="T323" s="6">
        <f t="shared" ref="T323:T386" si="23">(((M323/60)/60)/24)+DATE(1970,1,1)</f>
        <v>40642.208333333336</v>
      </c>
    </row>
    <row r="324" spans="1:20" ht="17" x14ac:dyDescent="0.2">
      <c r="A324">
        <v>322</v>
      </c>
      <c r="B324" t="s">
        <v>696</v>
      </c>
      <c r="C324" s="2" t="s">
        <v>697</v>
      </c>
      <c r="D324">
        <v>117900</v>
      </c>
      <c r="E324">
        <v>196377</v>
      </c>
      <c r="F324">
        <f t="shared" si="20"/>
        <v>38</v>
      </c>
      <c r="G324" s="3">
        <f t="shared" si="21"/>
        <v>167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6">
        <f t="shared" si="22"/>
        <v>40507.25</v>
      </c>
      <c r="T324" s="6">
        <f t="shared" si="23"/>
        <v>40520.25</v>
      </c>
    </row>
    <row r="325" spans="1:20" ht="17" x14ac:dyDescent="0.2">
      <c r="A325">
        <v>323</v>
      </c>
      <c r="B325" t="s">
        <v>698</v>
      </c>
      <c r="C325" s="2" t="s">
        <v>699</v>
      </c>
      <c r="D325">
        <v>8900</v>
      </c>
      <c r="E325">
        <v>2148</v>
      </c>
      <c r="F325">
        <f t="shared" si="20"/>
        <v>82.62</v>
      </c>
      <c r="G325" s="3">
        <f t="shared" si="21"/>
        <v>24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ht="17" x14ac:dyDescent="0.2">
      <c r="A326">
        <v>324</v>
      </c>
      <c r="B326" t="s">
        <v>700</v>
      </c>
      <c r="C326" s="2" t="s">
        <v>701</v>
      </c>
      <c r="D326">
        <v>7100</v>
      </c>
      <c r="E326">
        <v>11648</v>
      </c>
      <c r="F326">
        <f t="shared" si="20"/>
        <v>37.94</v>
      </c>
      <c r="G326" s="3">
        <f t="shared" si="21"/>
        <v>164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ht="17" x14ac:dyDescent="0.2">
      <c r="A327">
        <v>325</v>
      </c>
      <c r="B327" t="s">
        <v>702</v>
      </c>
      <c r="C327" s="2" t="s">
        <v>703</v>
      </c>
      <c r="D327">
        <v>6500</v>
      </c>
      <c r="E327">
        <v>5897</v>
      </c>
      <c r="F327">
        <f t="shared" si="20"/>
        <v>80.78</v>
      </c>
      <c r="G327" s="3">
        <f t="shared" si="21"/>
        <v>91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ht="17" x14ac:dyDescent="0.2">
      <c r="A328">
        <v>326</v>
      </c>
      <c r="B328" t="s">
        <v>704</v>
      </c>
      <c r="C328" s="2" t="s">
        <v>705</v>
      </c>
      <c r="D328">
        <v>7200</v>
      </c>
      <c r="E328">
        <v>3326</v>
      </c>
      <c r="F328">
        <f t="shared" ref="F328:F391" si="24">IF(I328=0, 0, ROUND(E328/I328,2))</f>
        <v>25.98</v>
      </c>
      <c r="G328" s="3">
        <f t="shared" si="21"/>
        <v>46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ht="17" x14ac:dyDescent="0.2">
      <c r="A329">
        <v>327</v>
      </c>
      <c r="B329" t="s">
        <v>706</v>
      </c>
      <c r="C329" s="2" t="s">
        <v>707</v>
      </c>
      <c r="D329">
        <v>2600</v>
      </c>
      <c r="E329">
        <v>1002</v>
      </c>
      <c r="F329">
        <f t="shared" si="24"/>
        <v>30.36</v>
      </c>
      <c r="G329" s="3">
        <f t="shared" si="21"/>
        <v>39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ht="17" x14ac:dyDescent="0.2">
      <c r="A330">
        <v>328</v>
      </c>
      <c r="B330" t="s">
        <v>708</v>
      </c>
      <c r="C330" s="2" t="s">
        <v>709</v>
      </c>
      <c r="D330">
        <v>98700</v>
      </c>
      <c r="E330">
        <v>131826</v>
      </c>
      <c r="F330">
        <f t="shared" si="24"/>
        <v>54</v>
      </c>
      <c r="G330" s="3">
        <f t="shared" si="21"/>
        <v>134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ht="17" x14ac:dyDescent="0.2">
      <c r="A331">
        <v>329</v>
      </c>
      <c r="B331" t="s">
        <v>710</v>
      </c>
      <c r="C331" s="2" t="s">
        <v>711</v>
      </c>
      <c r="D331">
        <v>93800</v>
      </c>
      <c r="E331">
        <v>21477</v>
      </c>
      <c r="F331">
        <f t="shared" si="24"/>
        <v>101.79</v>
      </c>
      <c r="G331" s="3">
        <f t="shared" si="21"/>
        <v>23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ht="17" x14ac:dyDescent="0.2">
      <c r="A332">
        <v>330</v>
      </c>
      <c r="B332" t="s">
        <v>712</v>
      </c>
      <c r="C332" s="2" t="s">
        <v>713</v>
      </c>
      <c r="D332">
        <v>33700</v>
      </c>
      <c r="E332">
        <v>62330</v>
      </c>
      <c r="F332">
        <f t="shared" si="24"/>
        <v>45</v>
      </c>
      <c r="G332" s="3">
        <f t="shared" si="21"/>
        <v>185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ht="17" x14ac:dyDescent="0.2">
      <c r="A333">
        <v>331</v>
      </c>
      <c r="B333" t="s">
        <v>714</v>
      </c>
      <c r="C333" s="2" t="s">
        <v>715</v>
      </c>
      <c r="D333">
        <v>3300</v>
      </c>
      <c r="E333">
        <v>14643</v>
      </c>
      <c r="F333">
        <f t="shared" si="24"/>
        <v>77.069999999999993</v>
      </c>
      <c r="G333" s="3">
        <f t="shared" si="21"/>
        <v>444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ht="17" x14ac:dyDescent="0.2">
      <c r="A334">
        <v>332</v>
      </c>
      <c r="B334" t="s">
        <v>716</v>
      </c>
      <c r="C334" s="2" t="s">
        <v>717</v>
      </c>
      <c r="D334">
        <v>20700</v>
      </c>
      <c r="E334">
        <v>41396</v>
      </c>
      <c r="F334">
        <f t="shared" si="24"/>
        <v>88.08</v>
      </c>
      <c r="G334" s="3">
        <f t="shared" si="21"/>
        <v>200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ht="17" x14ac:dyDescent="0.2">
      <c r="A335">
        <v>333</v>
      </c>
      <c r="B335" t="s">
        <v>718</v>
      </c>
      <c r="C335" s="2" t="s">
        <v>719</v>
      </c>
      <c r="D335">
        <v>9600</v>
      </c>
      <c r="E335">
        <v>11900</v>
      </c>
      <c r="F335">
        <f t="shared" si="24"/>
        <v>47.04</v>
      </c>
      <c r="G335" s="3">
        <f t="shared" si="21"/>
        <v>124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ht="17" x14ac:dyDescent="0.2">
      <c r="A336">
        <v>334</v>
      </c>
      <c r="B336" t="s">
        <v>720</v>
      </c>
      <c r="C336" s="2" t="s">
        <v>721</v>
      </c>
      <c r="D336">
        <v>66200</v>
      </c>
      <c r="E336">
        <v>123538</v>
      </c>
      <c r="F336">
        <f t="shared" si="24"/>
        <v>111</v>
      </c>
      <c r="G336" s="3">
        <f t="shared" si="21"/>
        <v>187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ht="17" x14ac:dyDescent="0.2">
      <c r="A337">
        <v>335</v>
      </c>
      <c r="B337" t="s">
        <v>722</v>
      </c>
      <c r="C337" s="2" t="s">
        <v>723</v>
      </c>
      <c r="D337">
        <v>173800</v>
      </c>
      <c r="E337">
        <v>198628</v>
      </c>
      <c r="F337">
        <f t="shared" si="24"/>
        <v>87</v>
      </c>
      <c r="G337" s="3">
        <f t="shared" si="21"/>
        <v>114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ht="17" x14ac:dyDescent="0.2">
      <c r="A338">
        <v>336</v>
      </c>
      <c r="B338" t="s">
        <v>724</v>
      </c>
      <c r="C338" s="2" t="s">
        <v>725</v>
      </c>
      <c r="D338">
        <v>70700</v>
      </c>
      <c r="E338">
        <v>68602</v>
      </c>
      <c r="F338">
        <f t="shared" si="24"/>
        <v>63.99</v>
      </c>
      <c r="G338" s="3">
        <f t="shared" si="21"/>
        <v>97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ht="17" x14ac:dyDescent="0.2">
      <c r="A339">
        <v>337</v>
      </c>
      <c r="B339" t="s">
        <v>726</v>
      </c>
      <c r="C339" s="2" t="s">
        <v>727</v>
      </c>
      <c r="D339">
        <v>94500</v>
      </c>
      <c r="E339">
        <v>116064</v>
      </c>
      <c r="F339">
        <f t="shared" si="24"/>
        <v>105.99</v>
      </c>
      <c r="G339" s="3">
        <f t="shared" si="21"/>
        <v>123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ht="17" x14ac:dyDescent="0.2">
      <c r="A340">
        <v>338</v>
      </c>
      <c r="B340" t="s">
        <v>728</v>
      </c>
      <c r="C340" s="2" t="s">
        <v>729</v>
      </c>
      <c r="D340">
        <v>69800</v>
      </c>
      <c r="E340">
        <v>125042</v>
      </c>
      <c r="F340">
        <f t="shared" si="24"/>
        <v>73.989999999999995</v>
      </c>
      <c r="G340" s="3">
        <f t="shared" si="21"/>
        <v>179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ht="17" x14ac:dyDescent="0.2">
      <c r="A341">
        <v>339</v>
      </c>
      <c r="B341" t="s">
        <v>730</v>
      </c>
      <c r="C341" s="2" t="s">
        <v>731</v>
      </c>
      <c r="D341">
        <v>136300</v>
      </c>
      <c r="E341">
        <v>108974</v>
      </c>
      <c r="F341">
        <f t="shared" si="24"/>
        <v>84.02</v>
      </c>
      <c r="G341" s="3">
        <f t="shared" si="21"/>
        <v>80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ht="17" x14ac:dyDescent="0.2">
      <c r="A342">
        <v>340</v>
      </c>
      <c r="B342" t="s">
        <v>732</v>
      </c>
      <c r="C342" s="2" t="s">
        <v>733</v>
      </c>
      <c r="D342">
        <v>37100</v>
      </c>
      <c r="E342">
        <v>34964</v>
      </c>
      <c r="F342">
        <f t="shared" si="24"/>
        <v>88.97</v>
      </c>
      <c r="G342" s="3">
        <f t="shared" si="21"/>
        <v>94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ht="17" x14ac:dyDescent="0.2">
      <c r="A343">
        <v>341</v>
      </c>
      <c r="B343" t="s">
        <v>734</v>
      </c>
      <c r="C343" s="2" t="s">
        <v>735</v>
      </c>
      <c r="D343">
        <v>114300</v>
      </c>
      <c r="E343">
        <v>96777</v>
      </c>
      <c r="F343">
        <f t="shared" si="24"/>
        <v>76.989999999999995</v>
      </c>
      <c r="G343" s="3">
        <f t="shared" si="21"/>
        <v>85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ht="17" x14ac:dyDescent="0.2">
      <c r="A344">
        <v>342</v>
      </c>
      <c r="B344" t="s">
        <v>736</v>
      </c>
      <c r="C344" s="2" t="s">
        <v>737</v>
      </c>
      <c r="D344">
        <v>47900</v>
      </c>
      <c r="E344">
        <v>31864</v>
      </c>
      <c r="F344">
        <f t="shared" si="24"/>
        <v>97.15</v>
      </c>
      <c r="G344" s="3">
        <f t="shared" si="21"/>
        <v>67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ht="17" x14ac:dyDescent="0.2">
      <c r="A345">
        <v>343</v>
      </c>
      <c r="B345" t="s">
        <v>738</v>
      </c>
      <c r="C345" s="2" t="s">
        <v>739</v>
      </c>
      <c r="D345">
        <v>9000</v>
      </c>
      <c r="E345">
        <v>4853</v>
      </c>
      <c r="F345">
        <f t="shared" si="24"/>
        <v>33.01</v>
      </c>
      <c r="G345" s="3">
        <f t="shared" si="21"/>
        <v>54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ht="17" x14ac:dyDescent="0.2">
      <c r="A346">
        <v>344</v>
      </c>
      <c r="B346" t="s">
        <v>740</v>
      </c>
      <c r="C346" s="2" t="s">
        <v>741</v>
      </c>
      <c r="D346">
        <v>197600</v>
      </c>
      <c r="E346">
        <v>82959</v>
      </c>
      <c r="F346">
        <f t="shared" si="24"/>
        <v>99.95</v>
      </c>
      <c r="G346" s="3">
        <f t="shared" si="21"/>
        <v>42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ht="17" x14ac:dyDescent="0.2">
      <c r="A347">
        <v>345</v>
      </c>
      <c r="B347" t="s">
        <v>742</v>
      </c>
      <c r="C347" s="2" t="s">
        <v>743</v>
      </c>
      <c r="D347">
        <v>157600</v>
      </c>
      <c r="E347">
        <v>23159</v>
      </c>
      <c r="F347">
        <f t="shared" si="24"/>
        <v>69.97</v>
      </c>
      <c r="G347" s="3">
        <f t="shared" si="21"/>
        <v>15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ht="17" x14ac:dyDescent="0.2">
      <c r="A348">
        <v>346</v>
      </c>
      <c r="B348" t="s">
        <v>744</v>
      </c>
      <c r="C348" s="2" t="s">
        <v>745</v>
      </c>
      <c r="D348">
        <v>8000</v>
      </c>
      <c r="E348">
        <v>2758</v>
      </c>
      <c r="F348">
        <f t="shared" si="24"/>
        <v>110.32</v>
      </c>
      <c r="G348" s="3">
        <f t="shared" si="21"/>
        <v>34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ht="17" x14ac:dyDescent="0.2">
      <c r="A349">
        <v>347</v>
      </c>
      <c r="B349" t="s">
        <v>746</v>
      </c>
      <c r="C349" s="2" t="s">
        <v>747</v>
      </c>
      <c r="D349">
        <v>900</v>
      </c>
      <c r="E349">
        <v>12607</v>
      </c>
      <c r="F349">
        <f t="shared" si="24"/>
        <v>66.010000000000005</v>
      </c>
      <c r="G349" s="3">
        <f t="shared" si="21"/>
        <v>1401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ht="17" x14ac:dyDescent="0.2">
      <c r="A350">
        <v>348</v>
      </c>
      <c r="B350" t="s">
        <v>748</v>
      </c>
      <c r="C350" s="2" t="s">
        <v>749</v>
      </c>
      <c r="D350">
        <v>199000</v>
      </c>
      <c r="E350">
        <v>142823</v>
      </c>
      <c r="F350">
        <f t="shared" si="24"/>
        <v>41.01</v>
      </c>
      <c r="G350" s="3">
        <f t="shared" si="21"/>
        <v>72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ht="17" x14ac:dyDescent="0.2">
      <c r="A351">
        <v>349</v>
      </c>
      <c r="B351" t="s">
        <v>750</v>
      </c>
      <c r="C351" s="2" t="s">
        <v>751</v>
      </c>
      <c r="D351">
        <v>180800</v>
      </c>
      <c r="E351">
        <v>95958</v>
      </c>
      <c r="F351">
        <f t="shared" si="24"/>
        <v>103.96</v>
      </c>
      <c r="G351" s="3">
        <f t="shared" si="21"/>
        <v>53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ht="17" x14ac:dyDescent="0.2">
      <c r="A352">
        <v>350</v>
      </c>
      <c r="B352" t="s">
        <v>752</v>
      </c>
      <c r="C352" s="2" t="s">
        <v>753</v>
      </c>
      <c r="D352">
        <v>100</v>
      </c>
      <c r="E352">
        <v>5</v>
      </c>
      <c r="F352">
        <f t="shared" si="24"/>
        <v>5</v>
      </c>
      <c r="G352" s="3">
        <f t="shared" si="21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ht="17" x14ac:dyDescent="0.2">
      <c r="A353">
        <v>351</v>
      </c>
      <c r="B353" t="s">
        <v>754</v>
      </c>
      <c r="C353" s="2" t="s">
        <v>755</v>
      </c>
      <c r="D353">
        <v>74100</v>
      </c>
      <c r="E353">
        <v>94631</v>
      </c>
      <c r="F353">
        <f t="shared" si="24"/>
        <v>47.01</v>
      </c>
      <c r="G353" s="3">
        <f t="shared" si="21"/>
        <v>128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ht="17" x14ac:dyDescent="0.2">
      <c r="A354">
        <v>352</v>
      </c>
      <c r="B354" t="s">
        <v>756</v>
      </c>
      <c r="C354" s="2" t="s">
        <v>757</v>
      </c>
      <c r="D354">
        <v>2800</v>
      </c>
      <c r="E354">
        <v>977</v>
      </c>
      <c r="F354">
        <f t="shared" si="24"/>
        <v>29.61</v>
      </c>
      <c r="G354" s="3">
        <f t="shared" si="21"/>
        <v>35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ht="17" x14ac:dyDescent="0.2">
      <c r="A355">
        <v>353</v>
      </c>
      <c r="B355" t="s">
        <v>758</v>
      </c>
      <c r="C355" s="2" t="s">
        <v>759</v>
      </c>
      <c r="D355">
        <v>33600</v>
      </c>
      <c r="E355">
        <v>137961</v>
      </c>
      <c r="F355">
        <f t="shared" si="24"/>
        <v>81.010000000000005</v>
      </c>
      <c r="G355" s="3">
        <f t="shared" si="21"/>
        <v>411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ht="17" x14ac:dyDescent="0.2">
      <c r="A356">
        <v>354</v>
      </c>
      <c r="B356" t="s">
        <v>760</v>
      </c>
      <c r="C356" s="2" t="s">
        <v>761</v>
      </c>
      <c r="D356">
        <v>6100</v>
      </c>
      <c r="E356">
        <v>7548</v>
      </c>
      <c r="F356">
        <f t="shared" si="24"/>
        <v>94.35</v>
      </c>
      <c r="G356" s="3">
        <f t="shared" si="21"/>
        <v>124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ht="17" x14ac:dyDescent="0.2">
      <c r="A357">
        <v>355</v>
      </c>
      <c r="B357" t="s">
        <v>762</v>
      </c>
      <c r="C357" s="2" t="s">
        <v>763</v>
      </c>
      <c r="D357">
        <v>3800</v>
      </c>
      <c r="E357">
        <v>2241</v>
      </c>
      <c r="F357">
        <f t="shared" si="24"/>
        <v>26.06</v>
      </c>
      <c r="G357" s="3">
        <f t="shared" si="21"/>
        <v>59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ht="17" x14ac:dyDescent="0.2">
      <c r="A358">
        <v>356</v>
      </c>
      <c r="B358" t="s">
        <v>764</v>
      </c>
      <c r="C358" s="2" t="s">
        <v>765</v>
      </c>
      <c r="D358">
        <v>9300</v>
      </c>
      <c r="E358">
        <v>3431</v>
      </c>
      <c r="F358">
        <f t="shared" si="24"/>
        <v>85.78</v>
      </c>
      <c r="G358" s="3">
        <f t="shared" si="21"/>
        <v>37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ht="17" x14ac:dyDescent="0.2">
      <c r="A359">
        <v>357</v>
      </c>
      <c r="B359" t="s">
        <v>766</v>
      </c>
      <c r="C359" s="2" t="s">
        <v>767</v>
      </c>
      <c r="D359">
        <v>2300</v>
      </c>
      <c r="E359">
        <v>4253</v>
      </c>
      <c r="F359">
        <f t="shared" si="24"/>
        <v>103.73</v>
      </c>
      <c r="G359" s="3">
        <f t="shared" si="21"/>
        <v>185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ht="17" x14ac:dyDescent="0.2">
      <c r="A360">
        <v>358</v>
      </c>
      <c r="B360" t="s">
        <v>768</v>
      </c>
      <c r="C360" s="2" t="s">
        <v>769</v>
      </c>
      <c r="D360">
        <v>9700</v>
      </c>
      <c r="E360">
        <v>1146</v>
      </c>
      <c r="F360">
        <f t="shared" si="24"/>
        <v>49.83</v>
      </c>
      <c r="G360" s="3">
        <f t="shared" si="21"/>
        <v>12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ht="17" x14ac:dyDescent="0.2">
      <c r="A361">
        <v>359</v>
      </c>
      <c r="B361" t="s">
        <v>770</v>
      </c>
      <c r="C361" s="2" t="s">
        <v>771</v>
      </c>
      <c r="D361">
        <v>4000</v>
      </c>
      <c r="E361">
        <v>11948</v>
      </c>
      <c r="F361">
        <f t="shared" si="24"/>
        <v>63.89</v>
      </c>
      <c r="G361" s="3">
        <f t="shared" si="21"/>
        <v>299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ht="17" x14ac:dyDescent="0.2">
      <c r="A362">
        <v>360</v>
      </c>
      <c r="B362" t="s">
        <v>772</v>
      </c>
      <c r="C362" s="2" t="s">
        <v>773</v>
      </c>
      <c r="D362">
        <v>59700</v>
      </c>
      <c r="E362">
        <v>135132</v>
      </c>
      <c r="F362">
        <f t="shared" si="24"/>
        <v>47</v>
      </c>
      <c r="G362" s="3">
        <f t="shared" si="21"/>
        <v>226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ht="17" x14ac:dyDescent="0.2">
      <c r="A363">
        <v>361</v>
      </c>
      <c r="B363" t="s">
        <v>774</v>
      </c>
      <c r="C363" s="2" t="s">
        <v>775</v>
      </c>
      <c r="D363">
        <v>5500</v>
      </c>
      <c r="E363">
        <v>9546</v>
      </c>
      <c r="F363">
        <f t="shared" si="24"/>
        <v>108.48</v>
      </c>
      <c r="G363" s="3">
        <f t="shared" si="21"/>
        <v>174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ht="17" x14ac:dyDescent="0.2">
      <c r="A364">
        <v>362</v>
      </c>
      <c r="B364" t="s">
        <v>776</v>
      </c>
      <c r="C364" s="2" t="s">
        <v>777</v>
      </c>
      <c r="D364">
        <v>3700</v>
      </c>
      <c r="E364">
        <v>13755</v>
      </c>
      <c r="F364">
        <f t="shared" si="24"/>
        <v>72.02</v>
      </c>
      <c r="G364" s="3">
        <f t="shared" si="21"/>
        <v>372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ht="17" x14ac:dyDescent="0.2">
      <c r="A365">
        <v>363</v>
      </c>
      <c r="B365" t="s">
        <v>778</v>
      </c>
      <c r="C365" s="2" t="s">
        <v>779</v>
      </c>
      <c r="D365">
        <v>5200</v>
      </c>
      <c r="E365">
        <v>8330</v>
      </c>
      <c r="F365">
        <f t="shared" si="24"/>
        <v>59.93</v>
      </c>
      <c r="G365" s="3">
        <f t="shared" si="21"/>
        <v>160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ht="17" x14ac:dyDescent="0.2">
      <c r="A366">
        <v>364</v>
      </c>
      <c r="B366" t="s">
        <v>780</v>
      </c>
      <c r="C366" s="2" t="s">
        <v>781</v>
      </c>
      <c r="D366">
        <v>900</v>
      </c>
      <c r="E366">
        <v>14547</v>
      </c>
      <c r="F366">
        <f t="shared" si="24"/>
        <v>78.209999999999994</v>
      </c>
      <c r="G366" s="3">
        <f t="shared" si="21"/>
        <v>1616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ht="17" x14ac:dyDescent="0.2">
      <c r="A367">
        <v>365</v>
      </c>
      <c r="B367" t="s">
        <v>782</v>
      </c>
      <c r="C367" s="2" t="s">
        <v>783</v>
      </c>
      <c r="D367">
        <v>1600</v>
      </c>
      <c r="E367">
        <v>11735</v>
      </c>
      <c r="F367">
        <f t="shared" si="24"/>
        <v>104.78</v>
      </c>
      <c r="G367" s="3">
        <f t="shared" si="21"/>
        <v>733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ht="17" x14ac:dyDescent="0.2">
      <c r="A368">
        <v>366</v>
      </c>
      <c r="B368" t="s">
        <v>784</v>
      </c>
      <c r="C368" s="2" t="s">
        <v>785</v>
      </c>
      <c r="D368">
        <v>1800</v>
      </c>
      <c r="E368">
        <v>10658</v>
      </c>
      <c r="F368">
        <f t="shared" si="24"/>
        <v>105.52</v>
      </c>
      <c r="G368" s="3">
        <f t="shared" si="21"/>
        <v>592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ht="17" x14ac:dyDescent="0.2">
      <c r="A369">
        <v>367</v>
      </c>
      <c r="B369" t="s">
        <v>786</v>
      </c>
      <c r="C369" s="2" t="s">
        <v>787</v>
      </c>
      <c r="D369">
        <v>9900</v>
      </c>
      <c r="E369">
        <v>1870</v>
      </c>
      <c r="F369">
        <f t="shared" si="24"/>
        <v>24.93</v>
      </c>
      <c r="G369" s="3">
        <f t="shared" si="21"/>
        <v>19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ht="17" x14ac:dyDescent="0.2">
      <c r="A370">
        <v>368</v>
      </c>
      <c r="B370" t="s">
        <v>788</v>
      </c>
      <c r="C370" s="2" t="s">
        <v>789</v>
      </c>
      <c r="D370">
        <v>5200</v>
      </c>
      <c r="E370">
        <v>14394</v>
      </c>
      <c r="F370">
        <f t="shared" si="24"/>
        <v>69.87</v>
      </c>
      <c r="G370" s="3">
        <f t="shared" si="21"/>
        <v>277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ht="17" x14ac:dyDescent="0.2">
      <c r="A371">
        <v>369</v>
      </c>
      <c r="B371" t="s">
        <v>790</v>
      </c>
      <c r="C371" s="2" t="s">
        <v>791</v>
      </c>
      <c r="D371">
        <v>5400</v>
      </c>
      <c r="E371">
        <v>14743</v>
      </c>
      <c r="F371">
        <f t="shared" si="24"/>
        <v>95.73</v>
      </c>
      <c r="G371" s="3">
        <f t="shared" si="21"/>
        <v>273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ht="17" x14ac:dyDescent="0.2">
      <c r="A372">
        <v>370</v>
      </c>
      <c r="B372" t="s">
        <v>792</v>
      </c>
      <c r="C372" s="2" t="s">
        <v>793</v>
      </c>
      <c r="D372">
        <v>112300</v>
      </c>
      <c r="E372">
        <v>178965</v>
      </c>
      <c r="F372">
        <f t="shared" si="24"/>
        <v>30</v>
      </c>
      <c r="G372" s="3">
        <f t="shared" si="21"/>
        <v>159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ht="17" x14ac:dyDescent="0.2">
      <c r="A373">
        <v>371</v>
      </c>
      <c r="B373" t="s">
        <v>794</v>
      </c>
      <c r="C373" s="2" t="s">
        <v>795</v>
      </c>
      <c r="D373">
        <v>189200</v>
      </c>
      <c r="E373">
        <v>128410</v>
      </c>
      <c r="F373">
        <f t="shared" si="24"/>
        <v>59.01</v>
      </c>
      <c r="G373" s="3">
        <f t="shared" si="21"/>
        <v>68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ht="17" x14ac:dyDescent="0.2">
      <c r="A374">
        <v>372</v>
      </c>
      <c r="B374" t="s">
        <v>796</v>
      </c>
      <c r="C374" s="2" t="s">
        <v>797</v>
      </c>
      <c r="D374">
        <v>900</v>
      </c>
      <c r="E374">
        <v>14324</v>
      </c>
      <c r="F374">
        <f t="shared" si="24"/>
        <v>84.76</v>
      </c>
      <c r="G374" s="3">
        <f t="shared" si="21"/>
        <v>1592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ht="17" x14ac:dyDescent="0.2">
      <c r="A375">
        <v>373</v>
      </c>
      <c r="B375" t="s">
        <v>798</v>
      </c>
      <c r="C375" s="2" t="s">
        <v>799</v>
      </c>
      <c r="D375">
        <v>22500</v>
      </c>
      <c r="E375">
        <v>164291</v>
      </c>
      <c r="F375">
        <f t="shared" si="24"/>
        <v>78.010000000000005</v>
      </c>
      <c r="G375" s="3">
        <f t="shared" si="21"/>
        <v>730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ht="17" x14ac:dyDescent="0.2">
      <c r="A376">
        <v>374</v>
      </c>
      <c r="B376" t="s">
        <v>800</v>
      </c>
      <c r="C376" s="2" t="s">
        <v>801</v>
      </c>
      <c r="D376">
        <v>167400</v>
      </c>
      <c r="E376">
        <v>22073</v>
      </c>
      <c r="F376">
        <f t="shared" si="24"/>
        <v>50.05</v>
      </c>
      <c r="G376" s="3">
        <f t="shared" si="21"/>
        <v>13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ht="17" x14ac:dyDescent="0.2">
      <c r="A377">
        <v>375</v>
      </c>
      <c r="B377" t="s">
        <v>802</v>
      </c>
      <c r="C377" s="2" t="s">
        <v>803</v>
      </c>
      <c r="D377">
        <v>2700</v>
      </c>
      <c r="E377">
        <v>1479</v>
      </c>
      <c r="F377">
        <f t="shared" si="24"/>
        <v>59.16</v>
      </c>
      <c r="G377" s="3">
        <f t="shared" si="21"/>
        <v>55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ht="17" x14ac:dyDescent="0.2">
      <c r="A378">
        <v>376</v>
      </c>
      <c r="B378" t="s">
        <v>804</v>
      </c>
      <c r="C378" s="2" t="s">
        <v>805</v>
      </c>
      <c r="D378">
        <v>3400</v>
      </c>
      <c r="E378">
        <v>12275</v>
      </c>
      <c r="F378">
        <f t="shared" si="24"/>
        <v>93.7</v>
      </c>
      <c r="G378" s="3">
        <f t="shared" si="21"/>
        <v>361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ht="17" x14ac:dyDescent="0.2">
      <c r="A379">
        <v>377</v>
      </c>
      <c r="B379" t="s">
        <v>806</v>
      </c>
      <c r="C379" s="2" t="s">
        <v>807</v>
      </c>
      <c r="D379">
        <v>49700</v>
      </c>
      <c r="E379">
        <v>5098</v>
      </c>
      <c r="F379">
        <f t="shared" si="24"/>
        <v>40.14</v>
      </c>
      <c r="G379" s="3">
        <f t="shared" si="21"/>
        <v>10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ht="17" x14ac:dyDescent="0.2">
      <c r="A380">
        <v>378</v>
      </c>
      <c r="B380" t="s">
        <v>808</v>
      </c>
      <c r="C380" s="2" t="s">
        <v>809</v>
      </c>
      <c r="D380">
        <v>178200</v>
      </c>
      <c r="E380">
        <v>24882</v>
      </c>
      <c r="F380">
        <f t="shared" si="24"/>
        <v>70.09</v>
      </c>
      <c r="G380" s="3">
        <f t="shared" si="21"/>
        <v>14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ht="17" x14ac:dyDescent="0.2">
      <c r="A381">
        <v>379</v>
      </c>
      <c r="B381" t="s">
        <v>810</v>
      </c>
      <c r="C381" s="2" t="s">
        <v>811</v>
      </c>
      <c r="D381">
        <v>7200</v>
      </c>
      <c r="E381">
        <v>2912</v>
      </c>
      <c r="F381">
        <f t="shared" si="24"/>
        <v>66.180000000000007</v>
      </c>
      <c r="G381" s="3">
        <f t="shared" si="21"/>
        <v>40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ht="17" x14ac:dyDescent="0.2">
      <c r="A382">
        <v>380</v>
      </c>
      <c r="B382" t="s">
        <v>812</v>
      </c>
      <c r="C382" s="2" t="s">
        <v>813</v>
      </c>
      <c r="D382">
        <v>2500</v>
      </c>
      <c r="E382">
        <v>4008</v>
      </c>
      <c r="F382">
        <f t="shared" si="24"/>
        <v>47.71</v>
      </c>
      <c r="G382" s="3">
        <f t="shared" si="21"/>
        <v>160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ht="17" x14ac:dyDescent="0.2">
      <c r="A383">
        <v>381</v>
      </c>
      <c r="B383" t="s">
        <v>814</v>
      </c>
      <c r="C383" s="2" t="s">
        <v>815</v>
      </c>
      <c r="D383">
        <v>5300</v>
      </c>
      <c r="E383">
        <v>9749</v>
      </c>
      <c r="F383">
        <f t="shared" si="24"/>
        <v>62.9</v>
      </c>
      <c r="G383" s="3">
        <f t="shared" si="21"/>
        <v>184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ht="17" x14ac:dyDescent="0.2">
      <c r="A384">
        <v>382</v>
      </c>
      <c r="B384" t="s">
        <v>816</v>
      </c>
      <c r="C384" s="2" t="s">
        <v>817</v>
      </c>
      <c r="D384">
        <v>9100</v>
      </c>
      <c r="E384">
        <v>5803</v>
      </c>
      <c r="F384">
        <f t="shared" si="24"/>
        <v>86.61</v>
      </c>
      <c r="G384" s="3">
        <f t="shared" si="21"/>
        <v>64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ht="17" x14ac:dyDescent="0.2">
      <c r="A385">
        <v>383</v>
      </c>
      <c r="B385" t="s">
        <v>818</v>
      </c>
      <c r="C385" s="2" t="s">
        <v>819</v>
      </c>
      <c r="D385">
        <v>6300</v>
      </c>
      <c r="E385">
        <v>14199</v>
      </c>
      <c r="F385">
        <f t="shared" si="24"/>
        <v>75.13</v>
      </c>
      <c r="G385" s="3">
        <f t="shared" si="21"/>
        <v>225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ht="17" x14ac:dyDescent="0.2">
      <c r="A386">
        <v>384</v>
      </c>
      <c r="B386" t="s">
        <v>820</v>
      </c>
      <c r="C386" s="2" t="s">
        <v>821</v>
      </c>
      <c r="D386">
        <v>114400</v>
      </c>
      <c r="E386">
        <v>196779</v>
      </c>
      <c r="F386">
        <f t="shared" si="24"/>
        <v>41</v>
      </c>
      <c r="G386" s="3">
        <f t="shared" ref="G386:G449" si="25">ROUND((E386/D386)*100,0)</f>
        <v>172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6">
        <f t="shared" si="22"/>
        <v>42776.25</v>
      </c>
      <c r="T386" s="6">
        <f t="shared" si="23"/>
        <v>42803.25</v>
      </c>
    </row>
    <row r="387" spans="1:20" ht="17" x14ac:dyDescent="0.2">
      <c r="A387">
        <v>385</v>
      </c>
      <c r="B387" t="s">
        <v>822</v>
      </c>
      <c r="C387" s="2" t="s">
        <v>823</v>
      </c>
      <c r="D387">
        <v>38900</v>
      </c>
      <c r="E387">
        <v>56859</v>
      </c>
      <c r="F387">
        <f t="shared" si="24"/>
        <v>50.01</v>
      </c>
      <c r="G387" s="3">
        <f t="shared" si="25"/>
        <v>146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6">
        <f t="shared" ref="S387:S450" si="26">(((L387/60)/60)/24)+DATE(1970,1,1)</f>
        <v>43553.208333333328</v>
      </c>
      <c r="T387" s="6">
        <f t="shared" ref="T387:T450" si="27">(((M387/60)/60)/24)+DATE(1970,1,1)</f>
        <v>43585.208333333328</v>
      </c>
    </row>
    <row r="388" spans="1:20" ht="17" x14ac:dyDescent="0.2">
      <c r="A388">
        <v>386</v>
      </c>
      <c r="B388" t="s">
        <v>824</v>
      </c>
      <c r="C388" s="2" t="s">
        <v>825</v>
      </c>
      <c r="D388">
        <v>135500</v>
      </c>
      <c r="E388">
        <v>103554</v>
      </c>
      <c r="F388">
        <f t="shared" si="24"/>
        <v>96.96</v>
      </c>
      <c r="G388" s="3">
        <f t="shared" si="25"/>
        <v>76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6">
        <f t="shared" si="26"/>
        <v>40355.208333333336</v>
      </c>
      <c r="T388" s="6">
        <f t="shared" si="27"/>
        <v>40367.208333333336</v>
      </c>
    </row>
    <row r="389" spans="1:20" ht="17" x14ac:dyDescent="0.2">
      <c r="A389">
        <v>387</v>
      </c>
      <c r="B389" t="s">
        <v>826</v>
      </c>
      <c r="C389" s="2" t="s">
        <v>827</v>
      </c>
      <c r="D389">
        <v>109000</v>
      </c>
      <c r="E389">
        <v>42795</v>
      </c>
      <c r="F389">
        <f t="shared" si="24"/>
        <v>100.93</v>
      </c>
      <c r="G389" s="3">
        <f t="shared" si="25"/>
        <v>39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ht="17" x14ac:dyDescent="0.2">
      <c r="A390">
        <v>388</v>
      </c>
      <c r="B390" t="s">
        <v>828</v>
      </c>
      <c r="C390" s="2" t="s">
        <v>829</v>
      </c>
      <c r="D390">
        <v>114800</v>
      </c>
      <c r="E390">
        <v>12938</v>
      </c>
      <c r="F390">
        <f t="shared" si="24"/>
        <v>89.23</v>
      </c>
      <c r="G390" s="3">
        <f t="shared" si="25"/>
        <v>11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ht="17" x14ac:dyDescent="0.2">
      <c r="A391">
        <v>389</v>
      </c>
      <c r="B391" t="s">
        <v>830</v>
      </c>
      <c r="C391" s="2" t="s">
        <v>831</v>
      </c>
      <c r="D391">
        <v>83000</v>
      </c>
      <c r="E391">
        <v>101352</v>
      </c>
      <c r="F391">
        <f t="shared" si="24"/>
        <v>87.98</v>
      </c>
      <c r="G391" s="3">
        <f t="shared" si="25"/>
        <v>122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ht="17" x14ac:dyDescent="0.2">
      <c r="A392">
        <v>390</v>
      </c>
      <c r="B392" t="s">
        <v>832</v>
      </c>
      <c r="C392" s="2" t="s">
        <v>833</v>
      </c>
      <c r="D392">
        <v>2400</v>
      </c>
      <c r="E392">
        <v>4477</v>
      </c>
      <c r="F392">
        <f t="shared" ref="F392:F455" si="28">IF(I392=0, 0, ROUND(E392/I392,2))</f>
        <v>89.54</v>
      </c>
      <c r="G392" s="3">
        <f t="shared" si="25"/>
        <v>187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ht="17" x14ac:dyDescent="0.2">
      <c r="A393">
        <v>391</v>
      </c>
      <c r="B393" t="s">
        <v>834</v>
      </c>
      <c r="C393" s="2" t="s">
        <v>835</v>
      </c>
      <c r="D393">
        <v>60400</v>
      </c>
      <c r="E393">
        <v>4393</v>
      </c>
      <c r="F393">
        <f t="shared" si="28"/>
        <v>29.09</v>
      </c>
      <c r="G393" s="3">
        <f t="shared" si="25"/>
        <v>7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ht="17" x14ac:dyDescent="0.2">
      <c r="A394">
        <v>392</v>
      </c>
      <c r="B394" t="s">
        <v>836</v>
      </c>
      <c r="C394" s="2" t="s">
        <v>837</v>
      </c>
      <c r="D394">
        <v>102900</v>
      </c>
      <c r="E394">
        <v>67546</v>
      </c>
      <c r="F394">
        <f t="shared" si="28"/>
        <v>42.01</v>
      </c>
      <c r="G394" s="3">
        <f t="shared" si="25"/>
        <v>66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ht="17" x14ac:dyDescent="0.2">
      <c r="A395">
        <v>393</v>
      </c>
      <c r="B395" t="s">
        <v>838</v>
      </c>
      <c r="C395" s="2" t="s">
        <v>839</v>
      </c>
      <c r="D395">
        <v>62800</v>
      </c>
      <c r="E395">
        <v>143788</v>
      </c>
      <c r="F395">
        <f t="shared" si="28"/>
        <v>47</v>
      </c>
      <c r="G395" s="3">
        <f t="shared" si="25"/>
        <v>229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ht="17" x14ac:dyDescent="0.2">
      <c r="A396">
        <v>394</v>
      </c>
      <c r="B396" t="s">
        <v>840</v>
      </c>
      <c r="C396" s="2" t="s">
        <v>841</v>
      </c>
      <c r="D396">
        <v>800</v>
      </c>
      <c r="E396">
        <v>3755</v>
      </c>
      <c r="F396">
        <f t="shared" si="28"/>
        <v>110.44</v>
      </c>
      <c r="G396" s="3">
        <f t="shared" si="25"/>
        <v>469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ht="17" x14ac:dyDescent="0.2">
      <c r="A397">
        <v>395</v>
      </c>
      <c r="B397" t="s">
        <v>295</v>
      </c>
      <c r="C397" s="2" t="s">
        <v>842</v>
      </c>
      <c r="D397">
        <v>7100</v>
      </c>
      <c r="E397">
        <v>9238</v>
      </c>
      <c r="F397">
        <f t="shared" si="28"/>
        <v>41.99</v>
      </c>
      <c r="G397" s="3">
        <f t="shared" si="25"/>
        <v>130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ht="17" x14ac:dyDescent="0.2">
      <c r="A398">
        <v>396</v>
      </c>
      <c r="B398" t="s">
        <v>843</v>
      </c>
      <c r="C398" s="2" t="s">
        <v>844</v>
      </c>
      <c r="D398">
        <v>46100</v>
      </c>
      <c r="E398">
        <v>77012</v>
      </c>
      <c r="F398">
        <f t="shared" si="28"/>
        <v>48.01</v>
      </c>
      <c r="G398" s="3">
        <f t="shared" si="25"/>
        <v>167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ht="17" x14ac:dyDescent="0.2">
      <c r="A399">
        <v>397</v>
      </c>
      <c r="B399" t="s">
        <v>845</v>
      </c>
      <c r="C399" s="2" t="s">
        <v>846</v>
      </c>
      <c r="D399">
        <v>8100</v>
      </c>
      <c r="E399">
        <v>14083</v>
      </c>
      <c r="F399">
        <f t="shared" si="28"/>
        <v>31.02</v>
      </c>
      <c r="G399" s="3">
        <f t="shared" si="25"/>
        <v>174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ht="17" x14ac:dyDescent="0.2">
      <c r="A400">
        <v>398</v>
      </c>
      <c r="B400" t="s">
        <v>847</v>
      </c>
      <c r="C400" s="2" t="s">
        <v>848</v>
      </c>
      <c r="D400">
        <v>1700</v>
      </c>
      <c r="E400">
        <v>12202</v>
      </c>
      <c r="F400">
        <f t="shared" si="28"/>
        <v>99.2</v>
      </c>
      <c r="G400" s="3">
        <f t="shared" si="25"/>
        <v>718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ht="17" x14ac:dyDescent="0.2">
      <c r="A401">
        <v>399</v>
      </c>
      <c r="B401" t="s">
        <v>849</v>
      </c>
      <c r="C401" s="2" t="s">
        <v>850</v>
      </c>
      <c r="D401">
        <v>97300</v>
      </c>
      <c r="E401">
        <v>62127</v>
      </c>
      <c r="F401">
        <f t="shared" si="28"/>
        <v>66.02</v>
      </c>
      <c r="G401" s="3">
        <f t="shared" si="25"/>
        <v>64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ht="17" x14ac:dyDescent="0.2">
      <c r="A402">
        <v>400</v>
      </c>
      <c r="B402" t="s">
        <v>851</v>
      </c>
      <c r="C402" s="2" t="s">
        <v>852</v>
      </c>
      <c r="D402">
        <v>100</v>
      </c>
      <c r="E402">
        <v>2</v>
      </c>
      <c r="F402">
        <f t="shared" si="28"/>
        <v>2</v>
      </c>
      <c r="G402" s="3">
        <f t="shared" si="25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ht="17" x14ac:dyDescent="0.2">
      <c r="A403">
        <v>401</v>
      </c>
      <c r="B403" t="s">
        <v>853</v>
      </c>
      <c r="C403" s="2" t="s">
        <v>854</v>
      </c>
      <c r="D403">
        <v>900</v>
      </c>
      <c r="E403">
        <v>13772</v>
      </c>
      <c r="F403">
        <f t="shared" si="28"/>
        <v>46.06</v>
      </c>
      <c r="G403" s="3">
        <f t="shared" si="25"/>
        <v>1530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ht="17" x14ac:dyDescent="0.2">
      <c r="A404">
        <v>402</v>
      </c>
      <c r="B404" t="s">
        <v>855</v>
      </c>
      <c r="C404" s="2" t="s">
        <v>856</v>
      </c>
      <c r="D404">
        <v>7300</v>
      </c>
      <c r="E404">
        <v>2946</v>
      </c>
      <c r="F404">
        <f t="shared" si="28"/>
        <v>73.650000000000006</v>
      </c>
      <c r="G404" s="3">
        <f t="shared" si="25"/>
        <v>40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ht="17" x14ac:dyDescent="0.2">
      <c r="A405">
        <v>403</v>
      </c>
      <c r="B405" t="s">
        <v>857</v>
      </c>
      <c r="C405" s="2" t="s">
        <v>858</v>
      </c>
      <c r="D405">
        <v>195800</v>
      </c>
      <c r="E405">
        <v>168820</v>
      </c>
      <c r="F405">
        <f t="shared" si="28"/>
        <v>55.99</v>
      </c>
      <c r="G405" s="3">
        <f t="shared" si="25"/>
        <v>86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ht="17" x14ac:dyDescent="0.2">
      <c r="A406">
        <v>404</v>
      </c>
      <c r="B406" t="s">
        <v>859</v>
      </c>
      <c r="C406" s="2" t="s">
        <v>860</v>
      </c>
      <c r="D406">
        <v>48900</v>
      </c>
      <c r="E406">
        <v>154321</v>
      </c>
      <c r="F406">
        <f t="shared" si="28"/>
        <v>68.989999999999995</v>
      </c>
      <c r="G406" s="3">
        <f t="shared" si="25"/>
        <v>316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ht="17" x14ac:dyDescent="0.2">
      <c r="A407">
        <v>405</v>
      </c>
      <c r="B407" t="s">
        <v>861</v>
      </c>
      <c r="C407" s="2" t="s">
        <v>862</v>
      </c>
      <c r="D407">
        <v>29600</v>
      </c>
      <c r="E407">
        <v>26527</v>
      </c>
      <c r="F407">
        <f t="shared" si="28"/>
        <v>60.98</v>
      </c>
      <c r="G407" s="3">
        <f t="shared" si="25"/>
        <v>90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ht="17" x14ac:dyDescent="0.2">
      <c r="A408">
        <v>406</v>
      </c>
      <c r="B408" t="s">
        <v>863</v>
      </c>
      <c r="C408" s="2" t="s">
        <v>864</v>
      </c>
      <c r="D408">
        <v>39300</v>
      </c>
      <c r="E408">
        <v>71583</v>
      </c>
      <c r="F408">
        <f t="shared" si="28"/>
        <v>110.98</v>
      </c>
      <c r="G408" s="3">
        <f t="shared" si="25"/>
        <v>182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ht="17" x14ac:dyDescent="0.2">
      <c r="A409">
        <v>407</v>
      </c>
      <c r="B409" t="s">
        <v>865</v>
      </c>
      <c r="C409" s="2" t="s">
        <v>866</v>
      </c>
      <c r="D409">
        <v>3400</v>
      </c>
      <c r="E409">
        <v>12100</v>
      </c>
      <c r="F409">
        <f t="shared" si="28"/>
        <v>25</v>
      </c>
      <c r="G409" s="3">
        <f t="shared" si="25"/>
        <v>356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ht="17" x14ac:dyDescent="0.2">
      <c r="A410">
        <v>408</v>
      </c>
      <c r="B410" t="s">
        <v>867</v>
      </c>
      <c r="C410" s="2" t="s">
        <v>868</v>
      </c>
      <c r="D410">
        <v>9200</v>
      </c>
      <c r="E410">
        <v>12129</v>
      </c>
      <c r="F410">
        <f t="shared" si="28"/>
        <v>78.760000000000005</v>
      </c>
      <c r="G410" s="3">
        <f t="shared" si="25"/>
        <v>132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ht="17" x14ac:dyDescent="0.2">
      <c r="A411">
        <v>409</v>
      </c>
      <c r="B411" t="s">
        <v>243</v>
      </c>
      <c r="C411" s="2" t="s">
        <v>869</v>
      </c>
      <c r="D411">
        <v>135600</v>
      </c>
      <c r="E411">
        <v>62804</v>
      </c>
      <c r="F411">
        <f t="shared" si="28"/>
        <v>87.96</v>
      </c>
      <c r="G411" s="3">
        <f t="shared" si="25"/>
        <v>46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ht="17" x14ac:dyDescent="0.2">
      <c r="A412">
        <v>410</v>
      </c>
      <c r="B412" t="s">
        <v>870</v>
      </c>
      <c r="C412" s="2" t="s">
        <v>871</v>
      </c>
      <c r="D412">
        <v>153700</v>
      </c>
      <c r="E412">
        <v>55536</v>
      </c>
      <c r="F412">
        <f t="shared" si="28"/>
        <v>49.99</v>
      </c>
      <c r="G412" s="3">
        <f t="shared" si="25"/>
        <v>36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ht="17" x14ac:dyDescent="0.2">
      <c r="A413">
        <v>411</v>
      </c>
      <c r="B413" t="s">
        <v>872</v>
      </c>
      <c r="C413" s="2" t="s">
        <v>873</v>
      </c>
      <c r="D413">
        <v>7800</v>
      </c>
      <c r="E413">
        <v>8161</v>
      </c>
      <c r="F413">
        <f t="shared" si="28"/>
        <v>99.52</v>
      </c>
      <c r="G413" s="3">
        <f t="shared" si="25"/>
        <v>105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ht="17" x14ac:dyDescent="0.2">
      <c r="A414">
        <v>412</v>
      </c>
      <c r="B414" t="s">
        <v>874</v>
      </c>
      <c r="C414" s="2" t="s">
        <v>875</v>
      </c>
      <c r="D414">
        <v>2100</v>
      </c>
      <c r="E414">
        <v>14046</v>
      </c>
      <c r="F414">
        <f t="shared" si="28"/>
        <v>104.82</v>
      </c>
      <c r="G414" s="3">
        <f t="shared" si="25"/>
        <v>669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ht="17" x14ac:dyDescent="0.2">
      <c r="A415">
        <v>413</v>
      </c>
      <c r="B415" t="s">
        <v>876</v>
      </c>
      <c r="C415" s="2" t="s">
        <v>877</v>
      </c>
      <c r="D415">
        <v>189500</v>
      </c>
      <c r="E415">
        <v>117628</v>
      </c>
      <c r="F415">
        <f t="shared" si="28"/>
        <v>108.01</v>
      </c>
      <c r="G415" s="3">
        <f t="shared" si="25"/>
        <v>62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ht="17" x14ac:dyDescent="0.2">
      <c r="A416">
        <v>414</v>
      </c>
      <c r="B416" t="s">
        <v>878</v>
      </c>
      <c r="C416" s="2" t="s">
        <v>879</v>
      </c>
      <c r="D416">
        <v>188200</v>
      </c>
      <c r="E416">
        <v>159405</v>
      </c>
      <c r="F416">
        <f t="shared" si="28"/>
        <v>29</v>
      </c>
      <c r="G416" s="3">
        <f t="shared" si="25"/>
        <v>85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ht="17" x14ac:dyDescent="0.2">
      <c r="A417">
        <v>415</v>
      </c>
      <c r="B417" t="s">
        <v>880</v>
      </c>
      <c r="C417" s="2" t="s">
        <v>881</v>
      </c>
      <c r="D417">
        <v>113500</v>
      </c>
      <c r="E417">
        <v>12552</v>
      </c>
      <c r="F417">
        <f t="shared" si="28"/>
        <v>30.03</v>
      </c>
      <c r="G417" s="3">
        <f t="shared" si="25"/>
        <v>11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ht="17" x14ac:dyDescent="0.2">
      <c r="A418">
        <v>416</v>
      </c>
      <c r="B418" t="s">
        <v>882</v>
      </c>
      <c r="C418" s="2" t="s">
        <v>883</v>
      </c>
      <c r="D418">
        <v>134600</v>
      </c>
      <c r="E418">
        <v>59007</v>
      </c>
      <c r="F418">
        <f t="shared" si="28"/>
        <v>41.01</v>
      </c>
      <c r="G418" s="3">
        <f t="shared" si="25"/>
        <v>44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ht="17" x14ac:dyDescent="0.2">
      <c r="A419">
        <v>417</v>
      </c>
      <c r="B419" t="s">
        <v>884</v>
      </c>
      <c r="C419" s="2" t="s">
        <v>885</v>
      </c>
      <c r="D419">
        <v>1700</v>
      </c>
      <c r="E419">
        <v>943</v>
      </c>
      <c r="F419">
        <f t="shared" si="28"/>
        <v>62.87</v>
      </c>
      <c r="G419" s="3">
        <f t="shared" si="25"/>
        <v>55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ht="17" x14ac:dyDescent="0.2">
      <c r="A420">
        <v>418</v>
      </c>
      <c r="B420" t="s">
        <v>105</v>
      </c>
      <c r="C420" s="2" t="s">
        <v>886</v>
      </c>
      <c r="D420">
        <v>163700</v>
      </c>
      <c r="E420">
        <v>93963</v>
      </c>
      <c r="F420">
        <f t="shared" si="28"/>
        <v>47.01</v>
      </c>
      <c r="G420" s="3">
        <f t="shared" si="25"/>
        <v>57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ht="17" x14ac:dyDescent="0.2">
      <c r="A421">
        <v>419</v>
      </c>
      <c r="B421" t="s">
        <v>887</v>
      </c>
      <c r="C421" s="2" t="s">
        <v>888</v>
      </c>
      <c r="D421">
        <v>113800</v>
      </c>
      <c r="E421">
        <v>140469</v>
      </c>
      <c r="F421">
        <f t="shared" si="28"/>
        <v>27</v>
      </c>
      <c r="G421" s="3">
        <f t="shared" si="25"/>
        <v>123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ht="17" x14ac:dyDescent="0.2">
      <c r="A422">
        <v>420</v>
      </c>
      <c r="B422" t="s">
        <v>889</v>
      </c>
      <c r="C422" s="2" t="s">
        <v>890</v>
      </c>
      <c r="D422">
        <v>5000</v>
      </c>
      <c r="E422">
        <v>6423</v>
      </c>
      <c r="F422">
        <f t="shared" si="28"/>
        <v>68.33</v>
      </c>
      <c r="G422" s="3">
        <f t="shared" si="25"/>
        <v>128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ht="17" x14ac:dyDescent="0.2">
      <c r="A423">
        <v>421</v>
      </c>
      <c r="B423" t="s">
        <v>891</v>
      </c>
      <c r="C423" s="2" t="s">
        <v>892</v>
      </c>
      <c r="D423">
        <v>9400</v>
      </c>
      <c r="E423">
        <v>6015</v>
      </c>
      <c r="F423">
        <f t="shared" si="28"/>
        <v>50.97</v>
      </c>
      <c r="G423" s="3">
        <f t="shared" si="25"/>
        <v>64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ht="17" x14ac:dyDescent="0.2">
      <c r="A424">
        <v>422</v>
      </c>
      <c r="B424" t="s">
        <v>893</v>
      </c>
      <c r="C424" s="2" t="s">
        <v>894</v>
      </c>
      <c r="D424">
        <v>8700</v>
      </c>
      <c r="E424">
        <v>11075</v>
      </c>
      <c r="F424">
        <f t="shared" si="28"/>
        <v>54.02</v>
      </c>
      <c r="G424" s="3">
        <f t="shared" si="25"/>
        <v>127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ht="17" x14ac:dyDescent="0.2">
      <c r="A425">
        <v>423</v>
      </c>
      <c r="B425" t="s">
        <v>895</v>
      </c>
      <c r="C425" s="2" t="s">
        <v>896</v>
      </c>
      <c r="D425">
        <v>147800</v>
      </c>
      <c r="E425">
        <v>15723</v>
      </c>
      <c r="F425">
        <f t="shared" si="28"/>
        <v>97.06</v>
      </c>
      <c r="G425" s="3">
        <f t="shared" si="25"/>
        <v>11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ht="17" x14ac:dyDescent="0.2">
      <c r="A426">
        <v>424</v>
      </c>
      <c r="B426" t="s">
        <v>897</v>
      </c>
      <c r="C426" s="2" t="s">
        <v>898</v>
      </c>
      <c r="D426">
        <v>5100</v>
      </c>
      <c r="E426">
        <v>2064</v>
      </c>
      <c r="F426">
        <f t="shared" si="28"/>
        <v>24.87</v>
      </c>
      <c r="G426" s="3">
        <f t="shared" si="25"/>
        <v>40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ht="17" x14ac:dyDescent="0.2">
      <c r="A427">
        <v>425</v>
      </c>
      <c r="B427" t="s">
        <v>899</v>
      </c>
      <c r="C427" s="2" t="s">
        <v>900</v>
      </c>
      <c r="D427">
        <v>2700</v>
      </c>
      <c r="E427">
        <v>7767</v>
      </c>
      <c r="F427">
        <f t="shared" si="28"/>
        <v>84.42</v>
      </c>
      <c r="G427" s="3">
        <f t="shared" si="25"/>
        <v>288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ht="17" x14ac:dyDescent="0.2">
      <c r="A428">
        <v>426</v>
      </c>
      <c r="B428" t="s">
        <v>901</v>
      </c>
      <c r="C428" s="2" t="s">
        <v>902</v>
      </c>
      <c r="D428">
        <v>1800</v>
      </c>
      <c r="E428">
        <v>10313</v>
      </c>
      <c r="F428">
        <f t="shared" si="28"/>
        <v>47.09</v>
      </c>
      <c r="G428" s="3">
        <f t="shared" si="25"/>
        <v>573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ht="17" x14ac:dyDescent="0.2">
      <c r="A429">
        <v>427</v>
      </c>
      <c r="B429" t="s">
        <v>903</v>
      </c>
      <c r="C429" s="2" t="s">
        <v>904</v>
      </c>
      <c r="D429">
        <v>174500</v>
      </c>
      <c r="E429">
        <v>197018</v>
      </c>
      <c r="F429">
        <f t="shared" si="28"/>
        <v>78</v>
      </c>
      <c r="G429" s="3">
        <f t="shared" si="25"/>
        <v>113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ht="17" x14ac:dyDescent="0.2">
      <c r="A430">
        <v>428</v>
      </c>
      <c r="B430" t="s">
        <v>905</v>
      </c>
      <c r="C430" s="2" t="s">
        <v>906</v>
      </c>
      <c r="D430">
        <v>101400</v>
      </c>
      <c r="E430">
        <v>47037</v>
      </c>
      <c r="F430">
        <f t="shared" si="28"/>
        <v>62.97</v>
      </c>
      <c r="G430" s="3">
        <f t="shared" si="25"/>
        <v>46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ht="17" x14ac:dyDescent="0.2">
      <c r="A431">
        <v>429</v>
      </c>
      <c r="B431" t="s">
        <v>907</v>
      </c>
      <c r="C431" s="2" t="s">
        <v>908</v>
      </c>
      <c r="D431">
        <v>191000</v>
      </c>
      <c r="E431">
        <v>173191</v>
      </c>
      <c r="F431">
        <f t="shared" si="28"/>
        <v>81.010000000000005</v>
      </c>
      <c r="G431" s="3">
        <f t="shared" si="25"/>
        <v>91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ht="17" x14ac:dyDescent="0.2">
      <c r="A432">
        <v>430</v>
      </c>
      <c r="B432" t="s">
        <v>909</v>
      </c>
      <c r="C432" s="2" t="s">
        <v>910</v>
      </c>
      <c r="D432">
        <v>8100</v>
      </c>
      <c r="E432">
        <v>5487</v>
      </c>
      <c r="F432">
        <f t="shared" si="28"/>
        <v>65.319999999999993</v>
      </c>
      <c r="G432" s="3">
        <f t="shared" si="25"/>
        <v>68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ht="17" x14ac:dyDescent="0.2">
      <c r="A433">
        <v>431</v>
      </c>
      <c r="B433" t="s">
        <v>911</v>
      </c>
      <c r="C433" s="2" t="s">
        <v>912</v>
      </c>
      <c r="D433">
        <v>5100</v>
      </c>
      <c r="E433">
        <v>9817</v>
      </c>
      <c r="F433">
        <f t="shared" si="28"/>
        <v>104.44</v>
      </c>
      <c r="G433" s="3">
        <f t="shared" si="25"/>
        <v>192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ht="17" x14ac:dyDescent="0.2">
      <c r="A434">
        <v>432</v>
      </c>
      <c r="B434" t="s">
        <v>913</v>
      </c>
      <c r="C434" s="2" t="s">
        <v>914</v>
      </c>
      <c r="D434">
        <v>7700</v>
      </c>
      <c r="E434">
        <v>6369</v>
      </c>
      <c r="F434">
        <f t="shared" si="28"/>
        <v>69.989999999999995</v>
      </c>
      <c r="G434" s="3">
        <f t="shared" si="25"/>
        <v>83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ht="17" x14ac:dyDescent="0.2">
      <c r="A435">
        <v>433</v>
      </c>
      <c r="B435" t="s">
        <v>915</v>
      </c>
      <c r="C435" s="2" t="s">
        <v>916</v>
      </c>
      <c r="D435">
        <v>121400</v>
      </c>
      <c r="E435">
        <v>65755</v>
      </c>
      <c r="F435">
        <f t="shared" si="28"/>
        <v>83.02</v>
      </c>
      <c r="G435" s="3">
        <f t="shared" si="25"/>
        <v>54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ht="17" x14ac:dyDescent="0.2">
      <c r="A436">
        <v>434</v>
      </c>
      <c r="B436" t="s">
        <v>917</v>
      </c>
      <c r="C436" s="2" t="s">
        <v>918</v>
      </c>
      <c r="D436">
        <v>5400</v>
      </c>
      <c r="E436">
        <v>903</v>
      </c>
      <c r="F436">
        <f t="shared" si="28"/>
        <v>90.3</v>
      </c>
      <c r="G436" s="3">
        <f t="shared" si="25"/>
        <v>17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ht="17" x14ac:dyDescent="0.2">
      <c r="A437">
        <v>435</v>
      </c>
      <c r="B437" t="s">
        <v>919</v>
      </c>
      <c r="C437" s="2" t="s">
        <v>920</v>
      </c>
      <c r="D437">
        <v>152400</v>
      </c>
      <c r="E437">
        <v>178120</v>
      </c>
      <c r="F437">
        <f t="shared" si="28"/>
        <v>103.98</v>
      </c>
      <c r="G437" s="3">
        <f t="shared" si="25"/>
        <v>117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ht="17" x14ac:dyDescent="0.2">
      <c r="A438">
        <v>436</v>
      </c>
      <c r="B438" t="s">
        <v>921</v>
      </c>
      <c r="C438" s="2" t="s">
        <v>922</v>
      </c>
      <c r="D438">
        <v>1300</v>
      </c>
      <c r="E438">
        <v>13678</v>
      </c>
      <c r="F438">
        <f t="shared" si="28"/>
        <v>54.93</v>
      </c>
      <c r="G438" s="3">
        <f t="shared" si="25"/>
        <v>1052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ht="17" x14ac:dyDescent="0.2">
      <c r="A439">
        <v>437</v>
      </c>
      <c r="B439" t="s">
        <v>923</v>
      </c>
      <c r="C439" s="2" t="s">
        <v>924</v>
      </c>
      <c r="D439">
        <v>8100</v>
      </c>
      <c r="E439">
        <v>9969</v>
      </c>
      <c r="F439">
        <f t="shared" si="28"/>
        <v>51.92</v>
      </c>
      <c r="G439" s="3">
        <f t="shared" si="25"/>
        <v>123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ht="17" x14ac:dyDescent="0.2">
      <c r="A440">
        <v>438</v>
      </c>
      <c r="B440" t="s">
        <v>925</v>
      </c>
      <c r="C440" s="2" t="s">
        <v>926</v>
      </c>
      <c r="D440">
        <v>8300</v>
      </c>
      <c r="E440">
        <v>14827</v>
      </c>
      <c r="F440">
        <f t="shared" si="28"/>
        <v>60.03</v>
      </c>
      <c r="G440" s="3">
        <f t="shared" si="25"/>
        <v>179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ht="17" x14ac:dyDescent="0.2">
      <c r="A441">
        <v>439</v>
      </c>
      <c r="B441" t="s">
        <v>927</v>
      </c>
      <c r="C441" s="2" t="s">
        <v>928</v>
      </c>
      <c r="D441">
        <v>28400</v>
      </c>
      <c r="E441">
        <v>100900</v>
      </c>
      <c r="F441">
        <f t="shared" si="28"/>
        <v>44</v>
      </c>
      <c r="G441" s="3">
        <f t="shared" si="25"/>
        <v>355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ht="17" x14ac:dyDescent="0.2">
      <c r="A442">
        <v>440</v>
      </c>
      <c r="B442" t="s">
        <v>929</v>
      </c>
      <c r="C442" s="2" t="s">
        <v>930</v>
      </c>
      <c r="D442">
        <v>102500</v>
      </c>
      <c r="E442">
        <v>165954</v>
      </c>
      <c r="F442">
        <f t="shared" si="28"/>
        <v>53</v>
      </c>
      <c r="G442" s="3">
        <f t="shared" si="25"/>
        <v>162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ht="17" x14ac:dyDescent="0.2">
      <c r="A443">
        <v>441</v>
      </c>
      <c r="B443" t="s">
        <v>931</v>
      </c>
      <c r="C443" s="2" t="s">
        <v>932</v>
      </c>
      <c r="D443">
        <v>7000</v>
      </c>
      <c r="E443">
        <v>1744</v>
      </c>
      <c r="F443">
        <f t="shared" si="28"/>
        <v>54.5</v>
      </c>
      <c r="G443" s="3">
        <f t="shared" si="25"/>
        <v>25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ht="17" x14ac:dyDescent="0.2">
      <c r="A444">
        <v>442</v>
      </c>
      <c r="B444" t="s">
        <v>933</v>
      </c>
      <c r="C444" s="2" t="s">
        <v>934</v>
      </c>
      <c r="D444">
        <v>5400</v>
      </c>
      <c r="E444">
        <v>10731</v>
      </c>
      <c r="F444">
        <f t="shared" si="28"/>
        <v>75.040000000000006</v>
      </c>
      <c r="G444" s="3">
        <f t="shared" si="25"/>
        <v>199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ht="17" x14ac:dyDescent="0.2">
      <c r="A445">
        <v>443</v>
      </c>
      <c r="B445" t="s">
        <v>935</v>
      </c>
      <c r="C445" s="2" t="s">
        <v>936</v>
      </c>
      <c r="D445">
        <v>9300</v>
      </c>
      <c r="E445">
        <v>3232</v>
      </c>
      <c r="F445">
        <f t="shared" si="28"/>
        <v>35.909999999999997</v>
      </c>
      <c r="G445" s="3">
        <f t="shared" si="25"/>
        <v>35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ht="17" x14ac:dyDescent="0.2">
      <c r="A446">
        <v>444</v>
      </c>
      <c r="B446" t="s">
        <v>748</v>
      </c>
      <c r="C446" s="2" t="s">
        <v>937</v>
      </c>
      <c r="D446">
        <v>6200</v>
      </c>
      <c r="E446">
        <v>10938</v>
      </c>
      <c r="F446">
        <f t="shared" si="28"/>
        <v>36.950000000000003</v>
      </c>
      <c r="G446" s="3">
        <f t="shared" si="25"/>
        <v>176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ht="17" x14ac:dyDescent="0.2">
      <c r="A447">
        <v>445</v>
      </c>
      <c r="B447" t="s">
        <v>938</v>
      </c>
      <c r="C447" s="2" t="s">
        <v>939</v>
      </c>
      <c r="D447">
        <v>2100</v>
      </c>
      <c r="E447">
        <v>10739</v>
      </c>
      <c r="F447">
        <f t="shared" si="28"/>
        <v>63.17</v>
      </c>
      <c r="G447" s="3">
        <f t="shared" si="25"/>
        <v>511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ht="17" x14ac:dyDescent="0.2">
      <c r="A448">
        <v>446</v>
      </c>
      <c r="B448" t="s">
        <v>940</v>
      </c>
      <c r="C448" s="2" t="s">
        <v>941</v>
      </c>
      <c r="D448">
        <v>6800</v>
      </c>
      <c r="E448">
        <v>5579</v>
      </c>
      <c r="F448">
        <f t="shared" si="28"/>
        <v>29.99</v>
      </c>
      <c r="G448" s="3">
        <f t="shared" si="25"/>
        <v>82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ht="17" x14ac:dyDescent="0.2">
      <c r="A449">
        <v>447</v>
      </c>
      <c r="B449" t="s">
        <v>942</v>
      </c>
      <c r="C449" s="2" t="s">
        <v>943</v>
      </c>
      <c r="D449">
        <v>155200</v>
      </c>
      <c r="E449">
        <v>37754</v>
      </c>
      <c r="F449">
        <f t="shared" si="28"/>
        <v>86</v>
      </c>
      <c r="G449" s="3">
        <f t="shared" si="25"/>
        <v>24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ht="17" x14ac:dyDescent="0.2">
      <c r="A450">
        <v>448</v>
      </c>
      <c r="B450" t="s">
        <v>944</v>
      </c>
      <c r="C450" s="2" t="s">
        <v>945</v>
      </c>
      <c r="D450">
        <v>89900</v>
      </c>
      <c r="E450">
        <v>45384</v>
      </c>
      <c r="F450">
        <f t="shared" si="28"/>
        <v>75.010000000000005</v>
      </c>
      <c r="G450" s="3">
        <f t="shared" ref="G450:G513" si="29">ROUND((E450/D450)*100,0)</f>
        <v>50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6">
        <f t="shared" si="26"/>
        <v>41378.208333333336</v>
      </c>
      <c r="T450" s="6">
        <f t="shared" si="27"/>
        <v>41380.208333333336</v>
      </c>
    </row>
    <row r="451" spans="1:20" ht="17" x14ac:dyDescent="0.2">
      <c r="A451">
        <v>449</v>
      </c>
      <c r="B451" t="s">
        <v>946</v>
      </c>
      <c r="C451" s="2" t="s">
        <v>947</v>
      </c>
      <c r="D451">
        <v>900</v>
      </c>
      <c r="E451">
        <v>8703</v>
      </c>
      <c r="F451">
        <f t="shared" si="28"/>
        <v>101.2</v>
      </c>
      <c r="G451" s="3">
        <f t="shared" si="29"/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6">
        <f t="shared" ref="S451:S514" si="30">(((L451/60)/60)/24)+DATE(1970,1,1)</f>
        <v>43530.25</v>
      </c>
      <c r="T451" s="6">
        <f t="shared" ref="T451:T514" si="31">(((M451/60)/60)/24)+DATE(1970,1,1)</f>
        <v>43547.208333333328</v>
      </c>
    </row>
    <row r="452" spans="1:20" ht="17" x14ac:dyDescent="0.2">
      <c r="A452">
        <v>450</v>
      </c>
      <c r="B452" t="s">
        <v>948</v>
      </c>
      <c r="C452" s="2" t="s">
        <v>949</v>
      </c>
      <c r="D452">
        <v>100</v>
      </c>
      <c r="E452">
        <v>4</v>
      </c>
      <c r="F452">
        <f t="shared" si="28"/>
        <v>4</v>
      </c>
      <c r="G452" s="3">
        <f t="shared" si="29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6">
        <f t="shared" si="30"/>
        <v>43394.208333333328</v>
      </c>
      <c r="T452" s="6">
        <f t="shared" si="31"/>
        <v>43417.25</v>
      </c>
    </row>
    <row r="453" spans="1:20" ht="17" x14ac:dyDescent="0.2">
      <c r="A453">
        <v>451</v>
      </c>
      <c r="B453" t="s">
        <v>950</v>
      </c>
      <c r="C453" s="2" t="s">
        <v>951</v>
      </c>
      <c r="D453">
        <v>148400</v>
      </c>
      <c r="E453">
        <v>182302</v>
      </c>
      <c r="F453">
        <f t="shared" si="28"/>
        <v>29</v>
      </c>
      <c r="G453" s="3">
        <f t="shared" si="29"/>
        <v>123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ht="17" x14ac:dyDescent="0.2">
      <c r="A454">
        <v>452</v>
      </c>
      <c r="B454" t="s">
        <v>952</v>
      </c>
      <c r="C454" s="2" t="s">
        <v>953</v>
      </c>
      <c r="D454">
        <v>4800</v>
      </c>
      <c r="E454">
        <v>3045</v>
      </c>
      <c r="F454">
        <f t="shared" si="28"/>
        <v>98.23</v>
      </c>
      <c r="G454" s="3">
        <f t="shared" si="29"/>
        <v>63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ht="17" x14ac:dyDescent="0.2">
      <c r="A455">
        <v>453</v>
      </c>
      <c r="B455" t="s">
        <v>954</v>
      </c>
      <c r="C455" s="2" t="s">
        <v>955</v>
      </c>
      <c r="D455">
        <v>182400</v>
      </c>
      <c r="E455">
        <v>102749</v>
      </c>
      <c r="F455">
        <f t="shared" si="28"/>
        <v>87</v>
      </c>
      <c r="G455" s="3">
        <f t="shared" si="29"/>
        <v>56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ht="17" x14ac:dyDescent="0.2">
      <c r="A456">
        <v>454</v>
      </c>
      <c r="B456" t="s">
        <v>956</v>
      </c>
      <c r="C456" s="2" t="s">
        <v>957</v>
      </c>
      <c r="D456">
        <v>4000</v>
      </c>
      <c r="E456">
        <v>1763</v>
      </c>
      <c r="F456">
        <f t="shared" ref="F456:F519" si="32">IF(I456=0, 0, ROUND(E456/I456,2))</f>
        <v>45.21</v>
      </c>
      <c r="G456" s="3">
        <f t="shared" si="29"/>
        <v>44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ht="17" x14ac:dyDescent="0.2">
      <c r="A457">
        <v>455</v>
      </c>
      <c r="B457" t="s">
        <v>958</v>
      </c>
      <c r="C457" s="2" t="s">
        <v>959</v>
      </c>
      <c r="D457">
        <v>116500</v>
      </c>
      <c r="E457">
        <v>137904</v>
      </c>
      <c r="F457">
        <f t="shared" si="32"/>
        <v>37</v>
      </c>
      <c r="G457" s="3">
        <f t="shared" si="29"/>
        <v>118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ht="17" x14ac:dyDescent="0.2">
      <c r="A458">
        <v>456</v>
      </c>
      <c r="B458" t="s">
        <v>960</v>
      </c>
      <c r="C458" s="2" t="s">
        <v>961</v>
      </c>
      <c r="D458">
        <v>146400</v>
      </c>
      <c r="E458">
        <v>152438</v>
      </c>
      <c r="F458">
        <f t="shared" si="32"/>
        <v>94.98</v>
      </c>
      <c r="G458" s="3">
        <f t="shared" si="29"/>
        <v>104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ht="17" x14ac:dyDescent="0.2">
      <c r="A459">
        <v>457</v>
      </c>
      <c r="B459" t="s">
        <v>962</v>
      </c>
      <c r="C459" s="2" t="s">
        <v>963</v>
      </c>
      <c r="D459">
        <v>5000</v>
      </c>
      <c r="E459">
        <v>1332</v>
      </c>
      <c r="F459">
        <f t="shared" si="32"/>
        <v>28.96</v>
      </c>
      <c r="G459" s="3">
        <f t="shared" si="29"/>
        <v>27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ht="17" x14ac:dyDescent="0.2">
      <c r="A460">
        <v>458</v>
      </c>
      <c r="B460" t="s">
        <v>964</v>
      </c>
      <c r="C460" s="2" t="s">
        <v>965</v>
      </c>
      <c r="D460">
        <v>33800</v>
      </c>
      <c r="E460">
        <v>118706</v>
      </c>
      <c r="F460">
        <f t="shared" si="32"/>
        <v>55.99</v>
      </c>
      <c r="G460" s="3">
        <f t="shared" si="29"/>
        <v>351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ht="17" x14ac:dyDescent="0.2">
      <c r="A461">
        <v>459</v>
      </c>
      <c r="B461" t="s">
        <v>966</v>
      </c>
      <c r="C461" s="2" t="s">
        <v>967</v>
      </c>
      <c r="D461">
        <v>6300</v>
      </c>
      <c r="E461">
        <v>5674</v>
      </c>
      <c r="F461">
        <f t="shared" si="32"/>
        <v>54.04</v>
      </c>
      <c r="G461" s="3">
        <f t="shared" si="29"/>
        <v>90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ht="17" x14ac:dyDescent="0.2">
      <c r="A462">
        <v>460</v>
      </c>
      <c r="B462" t="s">
        <v>968</v>
      </c>
      <c r="C462" s="2" t="s">
        <v>969</v>
      </c>
      <c r="D462">
        <v>2400</v>
      </c>
      <c r="E462">
        <v>4119</v>
      </c>
      <c r="F462">
        <f t="shared" si="32"/>
        <v>82.38</v>
      </c>
      <c r="G462" s="3">
        <f t="shared" si="29"/>
        <v>172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ht="17" x14ac:dyDescent="0.2">
      <c r="A463">
        <v>461</v>
      </c>
      <c r="B463" t="s">
        <v>970</v>
      </c>
      <c r="C463" s="2" t="s">
        <v>971</v>
      </c>
      <c r="D463">
        <v>98800</v>
      </c>
      <c r="E463">
        <v>139354</v>
      </c>
      <c r="F463">
        <f t="shared" si="32"/>
        <v>67</v>
      </c>
      <c r="G463" s="3">
        <f t="shared" si="29"/>
        <v>141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ht="17" x14ac:dyDescent="0.2">
      <c r="A464">
        <v>462</v>
      </c>
      <c r="B464" t="s">
        <v>972</v>
      </c>
      <c r="C464" s="2" t="s">
        <v>973</v>
      </c>
      <c r="D464">
        <v>188800</v>
      </c>
      <c r="E464">
        <v>57734</v>
      </c>
      <c r="F464">
        <f t="shared" si="32"/>
        <v>107.91</v>
      </c>
      <c r="G464" s="3">
        <f t="shared" si="29"/>
        <v>31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ht="17" x14ac:dyDescent="0.2">
      <c r="A465">
        <v>463</v>
      </c>
      <c r="B465" t="s">
        <v>974</v>
      </c>
      <c r="C465" s="2" t="s">
        <v>975</v>
      </c>
      <c r="D465">
        <v>134300</v>
      </c>
      <c r="E465">
        <v>145265</v>
      </c>
      <c r="F465">
        <f t="shared" si="32"/>
        <v>69.010000000000005</v>
      </c>
      <c r="G465" s="3">
        <f t="shared" si="29"/>
        <v>108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ht="17" x14ac:dyDescent="0.2">
      <c r="A466">
        <v>464</v>
      </c>
      <c r="B466" t="s">
        <v>976</v>
      </c>
      <c r="C466" s="2" t="s">
        <v>977</v>
      </c>
      <c r="D466">
        <v>71200</v>
      </c>
      <c r="E466">
        <v>95020</v>
      </c>
      <c r="F466">
        <f t="shared" si="32"/>
        <v>39.01</v>
      </c>
      <c r="G466" s="3">
        <f t="shared" si="29"/>
        <v>133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ht="17" x14ac:dyDescent="0.2">
      <c r="A467">
        <v>465</v>
      </c>
      <c r="B467" t="s">
        <v>978</v>
      </c>
      <c r="C467" s="2" t="s">
        <v>979</v>
      </c>
      <c r="D467">
        <v>4700</v>
      </c>
      <c r="E467">
        <v>8829</v>
      </c>
      <c r="F467">
        <f t="shared" si="32"/>
        <v>110.36</v>
      </c>
      <c r="G467" s="3">
        <f t="shared" si="29"/>
        <v>188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ht="17" x14ac:dyDescent="0.2">
      <c r="A468">
        <v>466</v>
      </c>
      <c r="B468" t="s">
        <v>980</v>
      </c>
      <c r="C468" s="2" t="s">
        <v>981</v>
      </c>
      <c r="D468">
        <v>1200</v>
      </c>
      <c r="E468">
        <v>3984</v>
      </c>
      <c r="F468">
        <f t="shared" si="32"/>
        <v>94.86</v>
      </c>
      <c r="G468" s="3">
        <f t="shared" si="29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ht="17" x14ac:dyDescent="0.2">
      <c r="A469">
        <v>467</v>
      </c>
      <c r="B469" t="s">
        <v>982</v>
      </c>
      <c r="C469" s="2" t="s">
        <v>983</v>
      </c>
      <c r="D469">
        <v>1400</v>
      </c>
      <c r="E469">
        <v>8053</v>
      </c>
      <c r="F469">
        <f t="shared" si="32"/>
        <v>57.94</v>
      </c>
      <c r="G469" s="3">
        <f t="shared" si="29"/>
        <v>575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ht="17" x14ac:dyDescent="0.2">
      <c r="A470">
        <v>468</v>
      </c>
      <c r="B470" t="s">
        <v>984</v>
      </c>
      <c r="C470" s="2" t="s">
        <v>985</v>
      </c>
      <c r="D470">
        <v>4000</v>
      </c>
      <c r="E470">
        <v>1620</v>
      </c>
      <c r="F470">
        <f t="shared" si="32"/>
        <v>101.25</v>
      </c>
      <c r="G470" s="3">
        <f t="shared" si="29"/>
        <v>41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ht="17" x14ac:dyDescent="0.2">
      <c r="A471">
        <v>469</v>
      </c>
      <c r="B471" t="s">
        <v>986</v>
      </c>
      <c r="C471" s="2" t="s">
        <v>987</v>
      </c>
      <c r="D471">
        <v>5600</v>
      </c>
      <c r="E471">
        <v>10328</v>
      </c>
      <c r="F471">
        <f t="shared" si="32"/>
        <v>64.959999999999994</v>
      </c>
      <c r="G471" s="3">
        <f t="shared" si="29"/>
        <v>184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ht="17" x14ac:dyDescent="0.2">
      <c r="A472">
        <v>470</v>
      </c>
      <c r="B472" t="s">
        <v>988</v>
      </c>
      <c r="C472" s="2" t="s">
        <v>989</v>
      </c>
      <c r="D472">
        <v>3600</v>
      </c>
      <c r="E472">
        <v>10289</v>
      </c>
      <c r="F472">
        <f t="shared" si="32"/>
        <v>27.01</v>
      </c>
      <c r="G472" s="3">
        <f t="shared" si="29"/>
        <v>286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ht="17" x14ac:dyDescent="0.2">
      <c r="A473">
        <v>471</v>
      </c>
      <c r="B473" t="s">
        <v>446</v>
      </c>
      <c r="C473" s="2" t="s">
        <v>990</v>
      </c>
      <c r="D473">
        <v>3100</v>
      </c>
      <c r="E473">
        <v>9889</v>
      </c>
      <c r="F473">
        <f t="shared" si="32"/>
        <v>50.97</v>
      </c>
      <c r="G473" s="3">
        <f t="shared" si="29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ht="17" x14ac:dyDescent="0.2">
      <c r="A474">
        <v>472</v>
      </c>
      <c r="B474" t="s">
        <v>991</v>
      </c>
      <c r="C474" s="2" t="s">
        <v>992</v>
      </c>
      <c r="D474">
        <v>153800</v>
      </c>
      <c r="E474">
        <v>60342</v>
      </c>
      <c r="F474">
        <f t="shared" si="32"/>
        <v>104.94</v>
      </c>
      <c r="G474" s="3">
        <f t="shared" si="29"/>
        <v>39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ht="17" x14ac:dyDescent="0.2">
      <c r="A475">
        <v>473</v>
      </c>
      <c r="B475" t="s">
        <v>993</v>
      </c>
      <c r="C475" s="2" t="s">
        <v>994</v>
      </c>
      <c r="D475">
        <v>5000</v>
      </c>
      <c r="E475">
        <v>8907</v>
      </c>
      <c r="F475">
        <f t="shared" si="32"/>
        <v>84.03</v>
      </c>
      <c r="G475" s="3">
        <f t="shared" si="29"/>
        <v>178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ht="17" x14ac:dyDescent="0.2">
      <c r="A476">
        <v>474</v>
      </c>
      <c r="B476" t="s">
        <v>995</v>
      </c>
      <c r="C476" s="2" t="s">
        <v>996</v>
      </c>
      <c r="D476">
        <v>4000</v>
      </c>
      <c r="E476">
        <v>14606</v>
      </c>
      <c r="F476">
        <f t="shared" si="32"/>
        <v>102.86</v>
      </c>
      <c r="G476" s="3">
        <f t="shared" si="29"/>
        <v>365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ht="17" x14ac:dyDescent="0.2">
      <c r="A477">
        <v>475</v>
      </c>
      <c r="B477" t="s">
        <v>997</v>
      </c>
      <c r="C477" s="2" t="s">
        <v>998</v>
      </c>
      <c r="D477">
        <v>7400</v>
      </c>
      <c r="E477">
        <v>8432</v>
      </c>
      <c r="F477">
        <f t="shared" si="32"/>
        <v>39.96</v>
      </c>
      <c r="G477" s="3">
        <f t="shared" si="29"/>
        <v>114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ht="17" x14ac:dyDescent="0.2">
      <c r="A478">
        <v>476</v>
      </c>
      <c r="B478" t="s">
        <v>999</v>
      </c>
      <c r="C478" s="2" t="s">
        <v>1000</v>
      </c>
      <c r="D478">
        <v>191500</v>
      </c>
      <c r="E478">
        <v>57122</v>
      </c>
      <c r="F478">
        <f t="shared" si="32"/>
        <v>51</v>
      </c>
      <c r="G478" s="3">
        <f t="shared" si="29"/>
        <v>30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ht="17" x14ac:dyDescent="0.2">
      <c r="A479">
        <v>477</v>
      </c>
      <c r="B479" t="s">
        <v>1001</v>
      </c>
      <c r="C479" s="2" t="s">
        <v>1002</v>
      </c>
      <c r="D479">
        <v>8500</v>
      </c>
      <c r="E479">
        <v>4613</v>
      </c>
      <c r="F479">
        <f t="shared" si="32"/>
        <v>40.82</v>
      </c>
      <c r="G479" s="3">
        <f t="shared" si="29"/>
        <v>54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ht="17" x14ac:dyDescent="0.2">
      <c r="A480">
        <v>478</v>
      </c>
      <c r="B480" t="s">
        <v>1003</v>
      </c>
      <c r="C480" s="2" t="s">
        <v>1004</v>
      </c>
      <c r="D480">
        <v>68800</v>
      </c>
      <c r="E480">
        <v>162603</v>
      </c>
      <c r="F480">
        <f t="shared" si="32"/>
        <v>59</v>
      </c>
      <c r="G480" s="3">
        <f t="shared" si="29"/>
        <v>236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ht="17" x14ac:dyDescent="0.2">
      <c r="A481">
        <v>479</v>
      </c>
      <c r="B481" t="s">
        <v>1005</v>
      </c>
      <c r="C481" s="2" t="s">
        <v>1006</v>
      </c>
      <c r="D481">
        <v>2400</v>
      </c>
      <c r="E481">
        <v>12310</v>
      </c>
      <c r="F481">
        <f t="shared" si="32"/>
        <v>71.16</v>
      </c>
      <c r="G481" s="3">
        <f t="shared" si="29"/>
        <v>513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ht="17" x14ac:dyDescent="0.2">
      <c r="A482">
        <v>480</v>
      </c>
      <c r="B482" t="s">
        <v>1007</v>
      </c>
      <c r="C482" s="2" t="s">
        <v>1008</v>
      </c>
      <c r="D482">
        <v>8600</v>
      </c>
      <c r="E482">
        <v>8656</v>
      </c>
      <c r="F482">
        <f t="shared" si="32"/>
        <v>99.49</v>
      </c>
      <c r="G482" s="3">
        <f t="shared" si="29"/>
        <v>101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ht="17" x14ac:dyDescent="0.2">
      <c r="A483">
        <v>481</v>
      </c>
      <c r="B483" t="s">
        <v>1009</v>
      </c>
      <c r="C483" s="2" t="s">
        <v>1010</v>
      </c>
      <c r="D483">
        <v>196600</v>
      </c>
      <c r="E483">
        <v>159931</v>
      </c>
      <c r="F483">
        <f t="shared" si="32"/>
        <v>103.99</v>
      </c>
      <c r="G483" s="3">
        <f t="shared" si="29"/>
        <v>81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ht="17" x14ac:dyDescent="0.2">
      <c r="A484">
        <v>482</v>
      </c>
      <c r="B484" t="s">
        <v>1011</v>
      </c>
      <c r="C484" s="2" t="s">
        <v>1012</v>
      </c>
      <c r="D484">
        <v>4200</v>
      </c>
      <c r="E484">
        <v>689</v>
      </c>
      <c r="F484">
        <f t="shared" si="32"/>
        <v>76.56</v>
      </c>
      <c r="G484" s="3">
        <f t="shared" si="29"/>
        <v>16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ht="17" x14ac:dyDescent="0.2">
      <c r="A485">
        <v>483</v>
      </c>
      <c r="B485" t="s">
        <v>1013</v>
      </c>
      <c r="C485" s="2" t="s">
        <v>1014</v>
      </c>
      <c r="D485">
        <v>91400</v>
      </c>
      <c r="E485">
        <v>48236</v>
      </c>
      <c r="F485">
        <f t="shared" si="32"/>
        <v>87.07</v>
      </c>
      <c r="G485" s="3">
        <f t="shared" si="29"/>
        <v>53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ht="17" x14ac:dyDescent="0.2">
      <c r="A486">
        <v>484</v>
      </c>
      <c r="B486" t="s">
        <v>1015</v>
      </c>
      <c r="C486" s="2" t="s">
        <v>1016</v>
      </c>
      <c r="D486">
        <v>29600</v>
      </c>
      <c r="E486">
        <v>77021</v>
      </c>
      <c r="F486">
        <f t="shared" si="32"/>
        <v>49</v>
      </c>
      <c r="G486" s="3">
        <f t="shared" si="29"/>
        <v>260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ht="17" x14ac:dyDescent="0.2">
      <c r="A487">
        <v>485</v>
      </c>
      <c r="B487" t="s">
        <v>1017</v>
      </c>
      <c r="C487" s="2" t="s">
        <v>1018</v>
      </c>
      <c r="D487">
        <v>90600</v>
      </c>
      <c r="E487">
        <v>27844</v>
      </c>
      <c r="F487">
        <f t="shared" si="32"/>
        <v>42.97</v>
      </c>
      <c r="G487" s="3">
        <f t="shared" si="29"/>
        <v>31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ht="17" x14ac:dyDescent="0.2">
      <c r="A488">
        <v>486</v>
      </c>
      <c r="B488" t="s">
        <v>1019</v>
      </c>
      <c r="C488" s="2" t="s">
        <v>1020</v>
      </c>
      <c r="D488">
        <v>5200</v>
      </c>
      <c r="E488">
        <v>702</v>
      </c>
      <c r="F488">
        <f t="shared" si="32"/>
        <v>33.43</v>
      </c>
      <c r="G488" s="3">
        <f t="shared" si="29"/>
        <v>14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ht="17" x14ac:dyDescent="0.2">
      <c r="A489">
        <v>487</v>
      </c>
      <c r="B489" t="s">
        <v>1021</v>
      </c>
      <c r="C489" s="2" t="s">
        <v>1022</v>
      </c>
      <c r="D489">
        <v>110300</v>
      </c>
      <c r="E489">
        <v>197024</v>
      </c>
      <c r="F489">
        <f t="shared" si="32"/>
        <v>83.98</v>
      </c>
      <c r="G489" s="3">
        <f t="shared" si="29"/>
        <v>179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ht="17" x14ac:dyDescent="0.2">
      <c r="A490">
        <v>488</v>
      </c>
      <c r="B490" t="s">
        <v>1023</v>
      </c>
      <c r="C490" s="2" t="s">
        <v>1024</v>
      </c>
      <c r="D490">
        <v>5300</v>
      </c>
      <c r="E490">
        <v>11663</v>
      </c>
      <c r="F490">
        <f t="shared" si="32"/>
        <v>101.42</v>
      </c>
      <c r="G490" s="3">
        <f t="shared" si="29"/>
        <v>220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ht="17" x14ac:dyDescent="0.2">
      <c r="A491">
        <v>489</v>
      </c>
      <c r="B491" t="s">
        <v>1025</v>
      </c>
      <c r="C491" s="2" t="s">
        <v>1026</v>
      </c>
      <c r="D491">
        <v>9200</v>
      </c>
      <c r="E491">
        <v>9339</v>
      </c>
      <c r="F491">
        <f t="shared" si="32"/>
        <v>109.87</v>
      </c>
      <c r="G491" s="3">
        <f t="shared" si="29"/>
        <v>102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ht="17" x14ac:dyDescent="0.2">
      <c r="A492">
        <v>490</v>
      </c>
      <c r="B492" t="s">
        <v>1027</v>
      </c>
      <c r="C492" s="2" t="s">
        <v>1028</v>
      </c>
      <c r="D492">
        <v>2400</v>
      </c>
      <c r="E492">
        <v>4596</v>
      </c>
      <c r="F492">
        <f t="shared" si="32"/>
        <v>31.92</v>
      </c>
      <c r="G492" s="3">
        <f t="shared" si="29"/>
        <v>192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ht="17" x14ac:dyDescent="0.2">
      <c r="A493">
        <v>491</v>
      </c>
      <c r="B493" t="s">
        <v>1030</v>
      </c>
      <c r="C493" s="2" t="s">
        <v>1031</v>
      </c>
      <c r="D493">
        <v>56800</v>
      </c>
      <c r="E493">
        <v>173437</v>
      </c>
      <c r="F493">
        <f t="shared" si="32"/>
        <v>70.989999999999995</v>
      </c>
      <c r="G493" s="3">
        <f t="shared" si="29"/>
        <v>305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ht="17" x14ac:dyDescent="0.2">
      <c r="A494">
        <v>492</v>
      </c>
      <c r="B494" t="s">
        <v>1032</v>
      </c>
      <c r="C494" s="2" t="s">
        <v>1033</v>
      </c>
      <c r="D494">
        <v>191000</v>
      </c>
      <c r="E494">
        <v>45831</v>
      </c>
      <c r="F494">
        <f t="shared" si="32"/>
        <v>77.03</v>
      </c>
      <c r="G494" s="3">
        <f t="shared" si="29"/>
        <v>24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ht="17" x14ac:dyDescent="0.2">
      <c r="A495">
        <v>493</v>
      </c>
      <c r="B495" t="s">
        <v>1034</v>
      </c>
      <c r="C495" s="2" t="s">
        <v>1035</v>
      </c>
      <c r="D495">
        <v>900</v>
      </c>
      <c r="E495">
        <v>6514</v>
      </c>
      <c r="F495">
        <f t="shared" si="32"/>
        <v>101.78</v>
      </c>
      <c r="G495" s="3">
        <f t="shared" si="29"/>
        <v>724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ht="17" x14ac:dyDescent="0.2">
      <c r="A496">
        <v>494</v>
      </c>
      <c r="B496" t="s">
        <v>1036</v>
      </c>
      <c r="C496" s="2" t="s">
        <v>1037</v>
      </c>
      <c r="D496">
        <v>2500</v>
      </c>
      <c r="E496">
        <v>13684</v>
      </c>
      <c r="F496">
        <f t="shared" si="32"/>
        <v>51.06</v>
      </c>
      <c r="G496" s="3">
        <f t="shared" si="29"/>
        <v>547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ht="17" x14ac:dyDescent="0.2">
      <c r="A497">
        <v>495</v>
      </c>
      <c r="B497" t="s">
        <v>1038</v>
      </c>
      <c r="C497" s="2" t="s">
        <v>1039</v>
      </c>
      <c r="D497">
        <v>3200</v>
      </c>
      <c r="E497">
        <v>13264</v>
      </c>
      <c r="F497">
        <f t="shared" si="32"/>
        <v>68.02</v>
      </c>
      <c r="G497" s="3">
        <f t="shared" si="29"/>
        <v>415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ht="17" x14ac:dyDescent="0.2">
      <c r="A498">
        <v>496</v>
      </c>
      <c r="B498" t="s">
        <v>1040</v>
      </c>
      <c r="C498" s="2" t="s">
        <v>1041</v>
      </c>
      <c r="D498">
        <v>183800</v>
      </c>
      <c r="E498">
        <v>1667</v>
      </c>
      <c r="F498">
        <f t="shared" si="32"/>
        <v>30.87</v>
      </c>
      <c r="G498" s="3">
        <f t="shared" si="29"/>
        <v>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ht="17" x14ac:dyDescent="0.2">
      <c r="A499">
        <v>497</v>
      </c>
      <c r="B499" t="s">
        <v>1042</v>
      </c>
      <c r="C499" s="2" t="s">
        <v>1043</v>
      </c>
      <c r="D499">
        <v>9800</v>
      </c>
      <c r="E499">
        <v>3349</v>
      </c>
      <c r="F499">
        <f t="shared" si="32"/>
        <v>27.91</v>
      </c>
      <c r="G499" s="3">
        <f t="shared" si="29"/>
        <v>34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ht="17" x14ac:dyDescent="0.2">
      <c r="A500">
        <v>498</v>
      </c>
      <c r="B500" t="s">
        <v>1044</v>
      </c>
      <c r="C500" s="2" t="s">
        <v>1045</v>
      </c>
      <c r="D500">
        <v>193400</v>
      </c>
      <c r="E500">
        <v>46317</v>
      </c>
      <c r="F500">
        <f t="shared" si="32"/>
        <v>79.989999999999995</v>
      </c>
      <c r="G500" s="3">
        <f t="shared" si="29"/>
        <v>24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ht="17" x14ac:dyDescent="0.2">
      <c r="A501">
        <v>499</v>
      </c>
      <c r="B501" t="s">
        <v>1046</v>
      </c>
      <c r="C501" s="2" t="s">
        <v>1047</v>
      </c>
      <c r="D501">
        <v>163800</v>
      </c>
      <c r="E501">
        <v>78743</v>
      </c>
      <c r="F501">
        <f t="shared" si="32"/>
        <v>38</v>
      </c>
      <c r="G501" s="3">
        <f t="shared" si="29"/>
        <v>48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ht="17" x14ac:dyDescent="0.2">
      <c r="A502">
        <v>500</v>
      </c>
      <c r="B502" t="s">
        <v>1048</v>
      </c>
      <c r="C502" s="2" t="s">
        <v>1049</v>
      </c>
      <c r="D502">
        <v>100</v>
      </c>
      <c r="E502">
        <v>0</v>
      </c>
      <c r="F502">
        <f t="shared" si="32"/>
        <v>0</v>
      </c>
      <c r="G502" s="3">
        <f t="shared" si="29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ht="17" x14ac:dyDescent="0.2">
      <c r="A503">
        <v>501</v>
      </c>
      <c r="B503" t="s">
        <v>1050</v>
      </c>
      <c r="C503" s="2" t="s">
        <v>1051</v>
      </c>
      <c r="D503">
        <v>153600</v>
      </c>
      <c r="E503">
        <v>107743</v>
      </c>
      <c r="F503">
        <f t="shared" si="32"/>
        <v>59.99</v>
      </c>
      <c r="G503" s="3">
        <f t="shared" si="29"/>
        <v>70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ht="17" x14ac:dyDescent="0.2">
      <c r="A504">
        <v>502</v>
      </c>
      <c r="B504" t="s">
        <v>477</v>
      </c>
      <c r="C504" s="2" t="s">
        <v>1052</v>
      </c>
      <c r="D504">
        <v>1300</v>
      </c>
      <c r="E504">
        <v>6889</v>
      </c>
      <c r="F504">
        <f t="shared" si="32"/>
        <v>37.04</v>
      </c>
      <c r="G504" s="3">
        <f t="shared" si="29"/>
        <v>530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ht="17" x14ac:dyDescent="0.2">
      <c r="A505">
        <v>503</v>
      </c>
      <c r="B505" t="s">
        <v>1053</v>
      </c>
      <c r="C505" s="2" t="s">
        <v>1054</v>
      </c>
      <c r="D505">
        <v>25500</v>
      </c>
      <c r="E505">
        <v>45983</v>
      </c>
      <c r="F505">
        <f t="shared" si="32"/>
        <v>99.96</v>
      </c>
      <c r="G505" s="3">
        <f t="shared" si="29"/>
        <v>180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ht="17" x14ac:dyDescent="0.2">
      <c r="A506">
        <v>504</v>
      </c>
      <c r="B506" t="s">
        <v>1055</v>
      </c>
      <c r="C506" s="2" t="s">
        <v>1056</v>
      </c>
      <c r="D506">
        <v>7500</v>
      </c>
      <c r="E506">
        <v>6924</v>
      </c>
      <c r="F506">
        <f t="shared" si="32"/>
        <v>111.68</v>
      </c>
      <c r="G506" s="3">
        <f t="shared" si="29"/>
        <v>92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ht="17" x14ac:dyDescent="0.2">
      <c r="A507">
        <v>505</v>
      </c>
      <c r="B507" t="s">
        <v>1057</v>
      </c>
      <c r="C507" s="2" t="s">
        <v>1058</v>
      </c>
      <c r="D507">
        <v>89900</v>
      </c>
      <c r="E507">
        <v>12497</v>
      </c>
      <c r="F507">
        <f t="shared" si="32"/>
        <v>36.01</v>
      </c>
      <c r="G507" s="3">
        <f t="shared" si="29"/>
        <v>14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ht="17" x14ac:dyDescent="0.2">
      <c r="A508">
        <v>506</v>
      </c>
      <c r="B508" t="s">
        <v>1059</v>
      </c>
      <c r="C508" s="2" t="s">
        <v>1060</v>
      </c>
      <c r="D508">
        <v>18000</v>
      </c>
      <c r="E508">
        <v>166874</v>
      </c>
      <c r="F508">
        <f t="shared" si="32"/>
        <v>66.010000000000005</v>
      </c>
      <c r="G508" s="3">
        <f t="shared" si="29"/>
        <v>927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17" x14ac:dyDescent="0.2">
      <c r="A509">
        <v>507</v>
      </c>
      <c r="B509" t="s">
        <v>1061</v>
      </c>
      <c r="C509" s="2" t="s">
        <v>1062</v>
      </c>
      <c r="D509">
        <v>2100</v>
      </c>
      <c r="E509">
        <v>837</v>
      </c>
      <c r="F509">
        <f t="shared" si="32"/>
        <v>44.05</v>
      </c>
      <c r="G509" s="3">
        <f t="shared" si="29"/>
        <v>40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ht="17" x14ac:dyDescent="0.2">
      <c r="A510">
        <v>508</v>
      </c>
      <c r="B510" t="s">
        <v>1063</v>
      </c>
      <c r="C510" s="2" t="s">
        <v>1064</v>
      </c>
      <c r="D510">
        <v>172700</v>
      </c>
      <c r="E510">
        <v>193820</v>
      </c>
      <c r="F510">
        <f t="shared" si="32"/>
        <v>53</v>
      </c>
      <c r="G510" s="3">
        <f t="shared" si="29"/>
        <v>112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ht="17" x14ac:dyDescent="0.2">
      <c r="A511">
        <v>509</v>
      </c>
      <c r="B511" t="s">
        <v>398</v>
      </c>
      <c r="C511" s="2" t="s">
        <v>1065</v>
      </c>
      <c r="D511">
        <v>168500</v>
      </c>
      <c r="E511">
        <v>119510</v>
      </c>
      <c r="F511">
        <f t="shared" si="32"/>
        <v>95</v>
      </c>
      <c r="G511" s="3">
        <f t="shared" si="29"/>
        <v>71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ht="17" x14ac:dyDescent="0.2">
      <c r="A512">
        <v>510</v>
      </c>
      <c r="B512" t="s">
        <v>1066</v>
      </c>
      <c r="C512" s="2" t="s">
        <v>1067</v>
      </c>
      <c r="D512">
        <v>7800</v>
      </c>
      <c r="E512">
        <v>9289</v>
      </c>
      <c r="F512">
        <f t="shared" si="32"/>
        <v>70.91</v>
      </c>
      <c r="G512" s="3">
        <f t="shared" si="29"/>
        <v>119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ht="17" x14ac:dyDescent="0.2">
      <c r="A513">
        <v>511</v>
      </c>
      <c r="B513" t="s">
        <v>1068</v>
      </c>
      <c r="C513" s="2" t="s">
        <v>1069</v>
      </c>
      <c r="D513">
        <v>147800</v>
      </c>
      <c r="E513">
        <v>35498</v>
      </c>
      <c r="F513">
        <f t="shared" si="32"/>
        <v>98.06</v>
      </c>
      <c r="G513" s="3">
        <f t="shared" si="29"/>
        <v>24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ht="17" x14ac:dyDescent="0.2">
      <c r="A514">
        <v>512</v>
      </c>
      <c r="B514" t="s">
        <v>1070</v>
      </c>
      <c r="C514" s="2" t="s">
        <v>1071</v>
      </c>
      <c r="D514">
        <v>9100</v>
      </c>
      <c r="E514">
        <v>12678</v>
      </c>
      <c r="F514">
        <f t="shared" si="32"/>
        <v>53.05</v>
      </c>
      <c r="G514" s="3">
        <f t="shared" ref="G514:G577" si="33">ROUND((E514/D514)*100,0)</f>
        <v>139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6">
        <f t="shared" si="30"/>
        <v>41825.208333333336</v>
      </c>
      <c r="T514" s="6">
        <f t="shared" si="31"/>
        <v>41826.208333333336</v>
      </c>
    </row>
    <row r="515" spans="1:20" ht="17" x14ac:dyDescent="0.2">
      <c r="A515">
        <v>513</v>
      </c>
      <c r="B515" t="s">
        <v>1072</v>
      </c>
      <c r="C515" s="2" t="s">
        <v>1073</v>
      </c>
      <c r="D515">
        <v>8300</v>
      </c>
      <c r="E515">
        <v>3260</v>
      </c>
      <c r="F515">
        <f t="shared" si="32"/>
        <v>93.14</v>
      </c>
      <c r="G515" s="3">
        <f t="shared" si="33"/>
        <v>39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6">
        <f t="shared" ref="S515:S578" si="34">(((L515/60)/60)/24)+DATE(1970,1,1)</f>
        <v>40430.208333333336</v>
      </c>
      <c r="T515" s="6">
        <f t="shared" ref="T515:T578" si="35">(((M515/60)/60)/24)+DATE(1970,1,1)</f>
        <v>40432.208333333336</v>
      </c>
    </row>
    <row r="516" spans="1:20" ht="17" x14ac:dyDescent="0.2">
      <c r="A516">
        <v>514</v>
      </c>
      <c r="B516" t="s">
        <v>1074</v>
      </c>
      <c r="C516" s="2" t="s">
        <v>1075</v>
      </c>
      <c r="D516">
        <v>138700</v>
      </c>
      <c r="E516">
        <v>31123</v>
      </c>
      <c r="F516">
        <f t="shared" si="32"/>
        <v>58.95</v>
      </c>
      <c r="G516" s="3">
        <f t="shared" si="33"/>
        <v>22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6">
        <f t="shared" si="34"/>
        <v>41614.25</v>
      </c>
      <c r="T516" s="6">
        <f t="shared" si="35"/>
        <v>41619.25</v>
      </c>
    </row>
    <row r="517" spans="1:20" ht="17" x14ac:dyDescent="0.2">
      <c r="A517">
        <v>515</v>
      </c>
      <c r="B517" t="s">
        <v>1076</v>
      </c>
      <c r="C517" s="2" t="s">
        <v>1077</v>
      </c>
      <c r="D517">
        <v>8600</v>
      </c>
      <c r="E517">
        <v>4797</v>
      </c>
      <c r="F517">
        <f t="shared" si="32"/>
        <v>36.07</v>
      </c>
      <c r="G517" s="3">
        <f t="shared" si="33"/>
        <v>56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ht="17" x14ac:dyDescent="0.2">
      <c r="A518">
        <v>516</v>
      </c>
      <c r="B518" t="s">
        <v>1078</v>
      </c>
      <c r="C518" s="2" t="s">
        <v>1079</v>
      </c>
      <c r="D518">
        <v>125400</v>
      </c>
      <c r="E518">
        <v>53324</v>
      </c>
      <c r="F518">
        <f t="shared" si="32"/>
        <v>63.03</v>
      </c>
      <c r="G518" s="3">
        <f t="shared" si="33"/>
        <v>43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ht="17" x14ac:dyDescent="0.2">
      <c r="A519">
        <v>517</v>
      </c>
      <c r="B519" t="s">
        <v>1080</v>
      </c>
      <c r="C519" s="2" t="s">
        <v>1081</v>
      </c>
      <c r="D519">
        <v>5900</v>
      </c>
      <c r="E519">
        <v>6608</v>
      </c>
      <c r="F519">
        <f t="shared" si="32"/>
        <v>84.72</v>
      </c>
      <c r="G519" s="3">
        <f t="shared" si="33"/>
        <v>112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ht="17" x14ac:dyDescent="0.2">
      <c r="A520">
        <v>518</v>
      </c>
      <c r="B520" t="s">
        <v>1082</v>
      </c>
      <c r="C520" s="2" t="s">
        <v>1083</v>
      </c>
      <c r="D520">
        <v>8800</v>
      </c>
      <c r="E520">
        <v>622</v>
      </c>
      <c r="F520">
        <f t="shared" ref="F520:F583" si="36">IF(I520=0, 0, ROUND(E520/I520,2))</f>
        <v>62.2</v>
      </c>
      <c r="G520" s="3">
        <f t="shared" si="33"/>
        <v>7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ht="17" x14ac:dyDescent="0.2">
      <c r="A521">
        <v>519</v>
      </c>
      <c r="B521" t="s">
        <v>1084</v>
      </c>
      <c r="C521" s="2" t="s">
        <v>1085</v>
      </c>
      <c r="D521">
        <v>177700</v>
      </c>
      <c r="E521">
        <v>180802</v>
      </c>
      <c r="F521">
        <f t="shared" si="36"/>
        <v>101.98</v>
      </c>
      <c r="G521" s="3">
        <f t="shared" si="33"/>
        <v>102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ht="17" x14ac:dyDescent="0.2">
      <c r="A522">
        <v>520</v>
      </c>
      <c r="B522" t="s">
        <v>1086</v>
      </c>
      <c r="C522" s="2" t="s">
        <v>1087</v>
      </c>
      <c r="D522">
        <v>800</v>
      </c>
      <c r="E522">
        <v>3406</v>
      </c>
      <c r="F522">
        <f t="shared" si="36"/>
        <v>106.44</v>
      </c>
      <c r="G522" s="3">
        <f t="shared" si="33"/>
        <v>426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ht="17" x14ac:dyDescent="0.2">
      <c r="A523">
        <v>521</v>
      </c>
      <c r="B523" t="s">
        <v>1088</v>
      </c>
      <c r="C523" s="2" t="s">
        <v>141</v>
      </c>
      <c r="D523">
        <v>7600</v>
      </c>
      <c r="E523">
        <v>11061</v>
      </c>
      <c r="F523">
        <f t="shared" si="36"/>
        <v>29.98</v>
      </c>
      <c r="G523" s="3">
        <f t="shared" si="33"/>
        <v>146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ht="17" x14ac:dyDescent="0.2">
      <c r="A524">
        <v>522</v>
      </c>
      <c r="B524" t="s">
        <v>1089</v>
      </c>
      <c r="C524" s="2" t="s">
        <v>1090</v>
      </c>
      <c r="D524">
        <v>50500</v>
      </c>
      <c r="E524">
        <v>16389</v>
      </c>
      <c r="F524">
        <f t="shared" si="36"/>
        <v>85.81</v>
      </c>
      <c r="G524" s="3">
        <f t="shared" si="33"/>
        <v>32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ht="17" x14ac:dyDescent="0.2">
      <c r="A525">
        <v>523</v>
      </c>
      <c r="B525" t="s">
        <v>1091</v>
      </c>
      <c r="C525" s="2" t="s">
        <v>1092</v>
      </c>
      <c r="D525">
        <v>900</v>
      </c>
      <c r="E525">
        <v>6303</v>
      </c>
      <c r="F525">
        <f t="shared" si="36"/>
        <v>70.819999999999993</v>
      </c>
      <c r="G525" s="3">
        <f t="shared" si="33"/>
        <v>700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ht="17" x14ac:dyDescent="0.2">
      <c r="A526">
        <v>524</v>
      </c>
      <c r="B526" t="s">
        <v>1093</v>
      </c>
      <c r="C526" s="2" t="s">
        <v>1094</v>
      </c>
      <c r="D526">
        <v>96700</v>
      </c>
      <c r="E526">
        <v>81136</v>
      </c>
      <c r="F526">
        <f t="shared" si="36"/>
        <v>41</v>
      </c>
      <c r="G526" s="3">
        <f t="shared" si="33"/>
        <v>84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ht="17" x14ac:dyDescent="0.2">
      <c r="A527">
        <v>525</v>
      </c>
      <c r="B527" t="s">
        <v>1095</v>
      </c>
      <c r="C527" s="2" t="s">
        <v>1096</v>
      </c>
      <c r="D527">
        <v>2100</v>
      </c>
      <c r="E527">
        <v>1768</v>
      </c>
      <c r="F527">
        <f t="shared" si="36"/>
        <v>28.06</v>
      </c>
      <c r="G527" s="3">
        <f t="shared" si="33"/>
        <v>84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17" x14ac:dyDescent="0.2">
      <c r="A528">
        <v>526</v>
      </c>
      <c r="B528" t="s">
        <v>1097</v>
      </c>
      <c r="C528" s="2" t="s">
        <v>1098</v>
      </c>
      <c r="D528">
        <v>8300</v>
      </c>
      <c r="E528">
        <v>12944</v>
      </c>
      <c r="F528">
        <f t="shared" si="36"/>
        <v>88.05</v>
      </c>
      <c r="G528" s="3">
        <f t="shared" si="33"/>
        <v>156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ht="17" x14ac:dyDescent="0.2">
      <c r="A529">
        <v>527</v>
      </c>
      <c r="B529" t="s">
        <v>1099</v>
      </c>
      <c r="C529" s="2" t="s">
        <v>1100</v>
      </c>
      <c r="D529">
        <v>189200</v>
      </c>
      <c r="E529">
        <v>188480</v>
      </c>
      <c r="F529">
        <f t="shared" si="36"/>
        <v>31</v>
      </c>
      <c r="G529" s="3">
        <f t="shared" si="33"/>
        <v>100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ht="17" x14ac:dyDescent="0.2">
      <c r="A530">
        <v>528</v>
      </c>
      <c r="B530" t="s">
        <v>1101</v>
      </c>
      <c r="C530" s="2" t="s">
        <v>1102</v>
      </c>
      <c r="D530">
        <v>9000</v>
      </c>
      <c r="E530">
        <v>7227</v>
      </c>
      <c r="F530">
        <f t="shared" si="36"/>
        <v>90.34</v>
      </c>
      <c r="G530" s="3">
        <f t="shared" si="33"/>
        <v>80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ht="17" x14ac:dyDescent="0.2">
      <c r="A531">
        <v>529</v>
      </c>
      <c r="B531" t="s">
        <v>1103</v>
      </c>
      <c r="C531" s="2" t="s">
        <v>1104</v>
      </c>
      <c r="D531">
        <v>5100</v>
      </c>
      <c r="E531">
        <v>574</v>
      </c>
      <c r="F531">
        <f t="shared" si="36"/>
        <v>63.78</v>
      </c>
      <c r="G531" s="3">
        <f t="shared" si="33"/>
        <v>11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ht="17" x14ac:dyDescent="0.2">
      <c r="A532">
        <v>530</v>
      </c>
      <c r="B532" t="s">
        <v>1105</v>
      </c>
      <c r="C532" s="2" t="s">
        <v>1106</v>
      </c>
      <c r="D532">
        <v>105000</v>
      </c>
      <c r="E532">
        <v>96328</v>
      </c>
      <c r="F532">
        <f t="shared" si="36"/>
        <v>54</v>
      </c>
      <c r="G532" s="3">
        <f t="shared" si="33"/>
        <v>92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ht="17" x14ac:dyDescent="0.2">
      <c r="A533">
        <v>531</v>
      </c>
      <c r="B533" t="s">
        <v>1107</v>
      </c>
      <c r="C533" s="2" t="s">
        <v>1108</v>
      </c>
      <c r="D533">
        <v>186700</v>
      </c>
      <c r="E533">
        <v>178338</v>
      </c>
      <c r="F533">
        <f t="shared" si="36"/>
        <v>48.99</v>
      </c>
      <c r="G533" s="3">
        <f t="shared" si="33"/>
        <v>96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ht="17" x14ac:dyDescent="0.2">
      <c r="A534">
        <v>532</v>
      </c>
      <c r="B534" t="s">
        <v>1109</v>
      </c>
      <c r="C534" s="2" t="s">
        <v>1110</v>
      </c>
      <c r="D534">
        <v>1600</v>
      </c>
      <c r="E534">
        <v>8046</v>
      </c>
      <c r="F534">
        <f t="shared" si="36"/>
        <v>63.86</v>
      </c>
      <c r="G534" s="3">
        <f t="shared" si="33"/>
        <v>503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ht="17" x14ac:dyDescent="0.2">
      <c r="A535">
        <v>533</v>
      </c>
      <c r="B535" t="s">
        <v>1111</v>
      </c>
      <c r="C535" s="2" t="s">
        <v>1112</v>
      </c>
      <c r="D535">
        <v>115600</v>
      </c>
      <c r="E535">
        <v>184086</v>
      </c>
      <c r="F535">
        <f t="shared" si="36"/>
        <v>83</v>
      </c>
      <c r="G535" s="3">
        <f t="shared" si="33"/>
        <v>159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ht="17" x14ac:dyDescent="0.2">
      <c r="A536">
        <v>534</v>
      </c>
      <c r="B536" t="s">
        <v>1113</v>
      </c>
      <c r="C536" s="2" t="s">
        <v>1114</v>
      </c>
      <c r="D536">
        <v>89100</v>
      </c>
      <c r="E536">
        <v>13385</v>
      </c>
      <c r="F536">
        <f t="shared" si="36"/>
        <v>55.08</v>
      </c>
      <c r="G536" s="3">
        <f t="shared" si="33"/>
        <v>15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ht="17" x14ac:dyDescent="0.2">
      <c r="A537">
        <v>535</v>
      </c>
      <c r="B537" t="s">
        <v>1115</v>
      </c>
      <c r="C537" s="2" t="s">
        <v>1116</v>
      </c>
      <c r="D537">
        <v>2600</v>
      </c>
      <c r="E537">
        <v>12533</v>
      </c>
      <c r="F537">
        <f t="shared" si="36"/>
        <v>62.04</v>
      </c>
      <c r="G537" s="3">
        <f t="shared" si="33"/>
        <v>482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ht="17" x14ac:dyDescent="0.2">
      <c r="A538">
        <v>536</v>
      </c>
      <c r="B538" t="s">
        <v>1117</v>
      </c>
      <c r="C538" s="2" t="s">
        <v>1118</v>
      </c>
      <c r="D538">
        <v>9800</v>
      </c>
      <c r="E538">
        <v>14697</v>
      </c>
      <c r="F538">
        <f t="shared" si="36"/>
        <v>104.98</v>
      </c>
      <c r="G538" s="3">
        <f t="shared" si="33"/>
        <v>150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ht="17" x14ac:dyDescent="0.2">
      <c r="A539">
        <v>537</v>
      </c>
      <c r="B539" t="s">
        <v>1119</v>
      </c>
      <c r="C539" s="2" t="s">
        <v>1120</v>
      </c>
      <c r="D539">
        <v>84400</v>
      </c>
      <c r="E539">
        <v>98935</v>
      </c>
      <c r="F539">
        <f t="shared" si="36"/>
        <v>94.04</v>
      </c>
      <c r="G539" s="3">
        <f t="shared" si="33"/>
        <v>117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ht="17" x14ac:dyDescent="0.2">
      <c r="A540">
        <v>538</v>
      </c>
      <c r="B540" t="s">
        <v>1121</v>
      </c>
      <c r="C540" s="2" t="s">
        <v>1122</v>
      </c>
      <c r="D540">
        <v>151300</v>
      </c>
      <c r="E540">
        <v>57034</v>
      </c>
      <c r="F540">
        <f t="shared" si="36"/>
        <v>44.01</v>
      </c>
      <c r="G540" s="3">
        <f t="shared" si="33"/>
        <v>38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ht="17" x14ac:dyDescent="0.2">
      <c r="A541">
        <v>539</v>
      </c>
      <c r="B541" t="s">
        <v>1123</v>
      </c>
      <c r="C541" s="2" t="s">
        <v>1124</v>
      </c>
      <c r="D541">
        <v>9800</v>
      </c>
      <c r="E541">
        <v>7120</v>
      </c>
      <c r="F541">
        <f t="shared" si="36"/>
        <v>92.47</v>
      </c>
      <c r="G541" s="3">
        <f t="shared" si="33"/>
        <v>73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ht="17" x14ac:dyDescent="0.2">
      <c r="A542">
        <v>540</v>
      </c>
      <c r="B542" t="s">
        <v>1125</v>
      </c>
      <c r="C542" s="2" t="s">
        <v>1126</v>
      </c>
      <c r="D542">
        <v>5300</v>
      </c>
      <c r="E542">
        <v>14097</v>
      </c>
      <c r="F542">
        <f t="shared" si="36"/>
        <v>57.07</v>
      </c>
      <c r="G542" s="3">
        <f t="shared" si="33"/>
        <v>266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ht="17" x14ac:dyDescent="0.2">
      <c r="A543">
        <v>541</v>
      </c>
      <c r="B543" t="s">
        <v>1127</v>
      </c>
      <c r="C543" s="2" t="s">
        <v>1128</v>
      </c>
      <c r="D543">
        <v>178000</v>
      </c>
      <c r="E543">
        <v>43086</v>
      </c>
      <c r="F543">
        <f t="shared" si="36"/>
        <v>109.08</v>
      </c>
      <c r="G543" s="3">
        <f t="shared" si="33"/>
        <v>24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ht="17" x14ac:dyDescent="0.2">
      <c r="A544">
        <v>542</v>
      </c>
      <c r="B544" t="s">
        <v>1129</v>
      </c>
      <c r="C544" s="2" t="s">
        <v>1130</v>
      </c>
      <c r="D544">
        <v>77000</v>
      </c>
      <c r="E544">
        <v>1930</v>
      </c>
      <c r="F544">
        <f t="shared" si="36"/>
        <v>39.39</v>
      </c>
      <c r="G544" s="3">
        <f t="shared" si="33"/>
        <v>3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ht="17" x14ac:dyDescent="0.2">
      <c r="A545">
        <v>543</v>
      </c>
      <c r="B545" t="s">
        <v>1131</v>
      </c>
      <c r="C545" s="2" t="s">
        <v>1132</v>
      </c>
      <c r="D545">
        <v>84900</v>
      </c>
      <c r="E545">
        <v>13864</v>
      </c>
      <c r="F545">
        <f t="shared" si="36"/>
        <v>77.02</v>
      </c>
      <c r="G545" s="3">
        <f t="shared" si="33"/>
        <v>16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ht="17" x14ac:dyDescent="0.2">
      <c r="A546">
        <v>544</v>
      </c>
      <c r="B546" t="s">
        <v>1133</v>
      </c>
      <c r="C546" s="2" t="s">
        <v>1134</v>
      </c>
      <c r="D546">
        <v>2800</v>
      </c>
      <c r="E546">
        <v>7742</v>
      </c>
      <c r="F546">
        <f t="shared" si="36"/>
        <v>92.17</v>
      </c>
      <c r="G546" s="3">
        <f t="shared" si="33"/>
        <v>277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ht="17" x14ac:dyDescent="0.2">
      <c r="A547">
        <v>545</v>
      </c>
      <c r="B547" t="s">
        <v>1135</v>
      </c>
      <c r="C547" s="2" t="s">
        <v>1136</v>
      </c>
      <c r="D547">
        <v>184800</v>
      </c>
      <c r="E547">
        <v>164109</v>
      </c>
      <c r="F547">
        <f t="shared" si="36"/>
        <v>61.01</v>
      </c>
      <c r="G547" s="3">
        <f t="shared" si="33"/>
        <v>89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ht="17" x14ac:dyDescent="0.2">
      <c r="A548">
        <v>546</v>
      </c>
      <c r="B548" t="s">
        <v>1137</v>
      </c>
      <c r="C548" s="2" t="s">
        <v>1138</v>
      </c>
      <c r="D548">
        <v>4200</v>
      </c>
      <c r="E548">
        <v>6870</v>
      </c>
      <c r="F548">
        <f t="shared" si="36"/>
        <v>78.069999999999993</v>
      </c>
      <c r="G548" s="3">
        <f t="shared" si="33"/>
        <v>164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ht="17" x14ac:dyDescent="0.2">
      <c r="A549">
        <v>547</v>
      </c>
      <c r="B549" t="s">
        <v>1139</v>
      </c>
      <c r="C549" s="2" t="s">
        <v>1140</v>
      </c>
      <c r="D549">
        <v>1300</v>
      </c>
      <c r="E549">
        <v>12597</v>
      </c>
      <c r="F549">
        <f t="shared" si="36"/>
        <v>80.75</v>
      </c>
      <c r="G549" s="3">
        <f t="shared" si="33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ht="17" x14ac:dyDescent="0.2">
      <c r="A550">
        <v>548</v>
      </c>
      <c r="B550" t="s">
        <v>1141</v>
      </c>
      <c r="C550" s="2" t="s">
        <v>1142</v>
      </c>
      <c r="D550">
        <v>66100</v>
      </c>
      <c r="E550">
        <v>179074</v>
      </c>
      <c r="F550">
        <f t="shared" si="36"/>
        <v>59.99</v>
      </c>
      <c r="G550" s="3">
        <f t="shared" si="33"/>
        <v>271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ht="17" x14ac:dyDescent="0.2">
      <c r="A551">
        <v>549</v>
      </c>
      <c r="B551" t="s">
        <v>1143</v>
      </c>
      <c r="C551" s="2" t="s">
        <v>1144</v>
      </c>
      <c r="D551">
        <v>29500</v>
      </c>
      <c r="E551">
        <v>83843</v>
      </c>
      <c r="F551">
        <f t="shared" si="36"/>
        <v>110.03</v>
      </c>
      <c r="G551" s="3">
        <f t="shared" si="33"/>
        <v>284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ht="17" x14ac:dyDescent="0.2">
      <c r="A552">
        <v>550</v>
      </c>
      <c r="B552" t="s">
        <v>1145</v>
      </c>
      <c r="C552" s="2" t="s">
        <v>1146</v>
      </c>
      <c r="D552">
        <v>100</v>
      </c>
      <c r="E552">
        <v>4</v>
      </c>
      <c r="F552">
        <f t="shared" si="36"/>
        <v>4</v>
      </c>
      <c r="G552" s="3">
        <f t="shared" si="33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ht="17" x14ac:dyDescent="0.2">
      <c r="A553">
        <v>551</v>
      </c>
      <c r="B553" t="s">
        <v>1147</v>
      </c>
      <c r="C553" s="2" t="s">
        <v>1148</v>
      </c>
      <c r="D553">
        <v>180100</v>
      </c>
      <c r="E553">
        <v>105598</v>
      </c>
      <c r="F553">
        <f t="shared" si="36"/>
        <v>38</v>
      </c>
      <c r="G553" s="3">
        <f t="shared" si="33"/>
        <v>59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ht="17" x14ac:dyDescent="0.2">
      <c r="A554">
        <v>552</v>
      </c>
      <c r="B554" t="s">
        <v>1149</v>
      </c>
      <c r="C554" s="2" t="s">
        <v>1150</v>
      </c>
      <c r="D554">
        <v>9000</v>
      </c>
      <c r="E554">
        <v>8866</v>
      </c>
      <c r="F554">
        <f t="shared" si="36"/>
        <v>96.37</v>
      </c>
      <c r="G554" s="3">
        <f t="shared" si="33"/>
        <v>99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ht="17" x14ac:dyDescent="0.2">
      <c r="A555">
        <v>553</v>
      </c>
      <c r="B555" t="s">
        <v>1151</v>
      </c>
      <c r="C555" s="2" t="s">
        <v>1152</v>
      </c>
      <c r="D555">
        <v>170600</v>
      </c>
      <c r="E555">
        <v>75022</v>
      </c>
      <c r="F555">
        <f t="shared" si="36"/>
        <v>72.98</v>
      </c>
      <c r="G555" s="3">
        <f t="shared" si="33"/>
        <v>44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ht="17" x14ac:dyDescent="0.2">
      <c r="A556">
        <v>554</v>
      </c>
      <c r="B556" t="s">
        <v>1153</v>
      </c>
      <c r="C556" s="2" t="s">
        <v>1154</v>
      </c>
      <c r="D556">
        <v>9500</v>
      </c>
      <c r="E556">
        <v>14408</v>
      </c>
      <c r="F556">
        <f t="shared" si="36"/>
        <v>26.01</v>
      </c>
      <c r="G556" s="3">
        <f t="shared" si="33"/>
        <v>152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ht="17" x14ac:dyDescent="0.2">
      <c r="A557">
        <v>555</v>
      </c>
      <c r="B557" t="s">
        <v>1155</v>
      </c>
      <c r="C557" s="2" t="s">
        <v>1156</v>
      </c>
      <c r="D557">
        <v>6300</v>
      </c>
      <c r="E557">
        <v>14089</v>
      </c>
      <c r="F557">
        <f t="shared" si="36"/>
        <v>104.36</v>
      </c>
      <c r="G557" s="3">
        <f t="shared" si="33"/>
        <v>224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ht="17" x14ac:dyDescent="0.2">
      <c r="A558">
        <v>556</v>
      </c>
      <c r="B558" t="s">
        <v>442</v>
      </c>
      <c r="C558" s="2" t="s">
        <v>1157</v>
      </c>
      <c r="D558">
        <v>5200</v>
      </c>
      <c r="E558">
        <v>12467</v>
      </c>
      <c r="F558">
        <f t="shared" si="36"/>
        <v>102.19</v>
      </c>
      <c r="G558" s="3">
        <f t="shared" si="33"/>
        <v>240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ht="17" x14ac:dyDescent="0.2">
      <c r="A559">
        <v>557</v>
      </c>
      <c r="B559" t="s">
        <v>1158</v>
      </c>
      <c r="C559" s="2" t="s">
        <v>1159</v>
      </c>
      <c r="D559">
        <v>6000</v>
      </c>
      <c r="E559">
        <v>11960</v>
      </c>
      <c r="F559">
        <f t="shared" si="36"/>
        <v>54.12</v>
      </c>
      <c r="G559" s="3">
        <f t="shared" si="33"/>
        <v>199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ht="17" x14ac:dyDescent="0.2">
      <c r="A560">
        <v>558</v>
      </c>
      <c r="B560" t="s">
        <v>1160</v>
      </c>
      <c r="C560" s="2" t="s">
        <v>1161</v>
      </c>
      <c r="D560">
        <v>5800</v>
      </c>
      <c r="E560">
        <v>7966</v>
      </c>
      <c r="F560">
        <f t="shared" si="36"/>
        <v>63.22</v>
      </c>
      <c r="G560" s="3">
        <f t="shared" si="33"/>
        <v>137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ht="17" x14ac:dyDescent="0.2">
      <c r="A561">
        <v>559</v>
      </c>
      <c r="B561" t="s">
        <v>1162</v>
      </c>
      <c r="C561" s="2" t="s">
        <v>1163</v>
      </c>
      <c r="D561">
        <v>105300</v>
      </c>
      <c r="E561">
        <v>106321</v>
      </c>
      <c r="F561">
        <f t="shared" si="36"/>
        <v>104.03</v>
      </c>
      <c r="G561" s="3">
        <f t="shared" si="33"/>
        <v>101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ht="17" x14ac:dyDescent="0.2">
      <c r="A562">
        <v>560</v>
      </c>
      <c r="B562" t="s">
        <v>1164</v>
      </c>
      <c r="C562" s="2" t="s">
        <v>1165</v>
      </c>
      <c r="D562">
        <v>20000</v>
      </c>
      <c r="E562">
        <v>158832</v>
      </c>
      <c r="F562">
        <f t="shared" si="36"/>
        <v>49.99</v>
      </c>
      <c r="G562" s="3">
        <f t="shared" si="33"/>
        <v>794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ht="17" x14ac:dyDescent="0.2">
      <c r="A563">
        <v>561</v>
      </c>
      <c r="B563" t="s">
        <v>1166</v>
      </c>
      <c r="C563" s="2" t="s">
        <v>1167</v>
      </c>
      <c r="D563">
        <v>3000</v>
      </c>
      <c r="E563">
        <v>11091</v>
      </c>
      <c r="F563">
        <f t="shared" si="36"/>
        <v>56.02</v>
      </c>
      <c r="G563" s="3">
        <f t="shared" si="33"/>
        <v>370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ht="17" x14ac:dyDescent="0.2">
      <c r="A564">
        <v>562</v>
      </c>
      <c r="B564" t="s">
        <v>1168</v>
      </c>
      <c r="C564" s="2" t="s">
        <v>1169</v>
      </c>
      <c r="D564">
        <v>9900</v>
      </c>
      <c r="E564">
        <v>1269</v>
      </c>
      <c r="F564">
        <f t="shared" si="36"/>
        <v>48.81</v>
      </c>
      <c r="G564" s="3">
        <f t="shared" si="33"/>
        <v>13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ht="17" x14ac:dyDescent="0.2">
      <c r="A565">
        <v>563</v>
      </c>
      <c r="B565" t="s">
        <v>1170</v>
      </c>
      <c r="C565" s="2" t="s">
        <v>1171</v>
      </c>
      <c r="D565">
        <v>3700</v>
      </c>
      <c r="E565">
        <v>5107</v>
      </c>
      <c r="F565">
        <f t="shared" si="36"/>
        <v>60.08</v>
      </c>
      <c r="G565" s="3">
        <f t="shared" si="33"/>
        <v>138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ht="17" x14ac:dyDescent="0.2">
      <c r="A566">
        <v>564</v>
      </c>
      <c r="B566" t="s">
        <v>1172</v>
      </c>
      <c r="C566" s="2" t="s">
        <v>1173</v>
      </c>
      <c r="D566">
        <v>168700</v>
      </c>
      <c r="E566">
        <v>141393</v>
      </c>
      <c r="F566">
        <f t="shared" si="36"/>
        <v>78.989999999999995</v>
      </c>
      <c r="G566" s="3">
        <f t="shared" si="33"/>
        <v>84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ht="17" x14ac:dyDescent="0.2">
      <c r="A567">
        <v>565</v>
      </c>
      <c r="B567" t="s">
        <v>1174</v>
      </c>
      <c r="C567" s="2" t="s">
        <v>1175</v>
      </c>
      <c r="D567">
        <v>94900</v>
      </c>
      <c r="E567">
        <v>194166</v>
      </c>
      <c r="F567">
        <f t="shared" si="36"/>
        <v>53.99</v>
      </c>
      <c r="G567" s="3">
        <f t="shared" si="33"/>
        <v>205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ht="17" x14ac:dyDescent="0.2">
      <c r="A568">
        <v>566</v>
      </c>
      <c r="B568" t="s">
        <v>1176</v>
      </c>
      <c r="C568" s="2" t="s">
        <v>1177</v>
      </c>
      <c r="D568">
        <v>9300</v>
      </c>
      <c r="E568">
        <v>4124</v>
      </c>
      <c r="F568">
        <f t="shared" si="36"/>
        <v>111.46</v>
      </c>
      <c r="G568" s="3">
        <f t="shared" si="33"/>
        <v>44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ht="17" x14ac:dyDescent="0.2">
      <c r="A569">
        <v>567</v>
      </c>
      <c r="B569" t="s">
        <v>1178</v>
      </c>
      <c r="C569" s="2" t="s">
        <v>1179</v>
      </c>
      <c r="D569">
        <v>6800</v>
      </c>
      <c r="E569">
        <v>14865</v>
      </c>
      <c r="F569">
        <f t="shared" si="36"/>
        <v>60.92</v>
      </c>
      <c r="G569" s="3">
        <f t="shared" si="33"/>
        <v>219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ht="17" x14ac:dyDescent="0.2">
      <c r="A570">
        <v>568</v>
      </c>
      <c r="B570" t="s">
        <v>1180</v>
      </c>
      <c r="C570" s="2" t="s">
        <v>1181</v>
      </c>
      <c r="D570">
        <v>72400</v>
      </c>
      <c r="E570">
        <v>134688</v>
      </c>
      <c r="F570">
        <f t="shared" si="36"/>
        <v>26</v>
      </c>
      <c r="G570" s="3">
        <f t="shared" si="33"/>
        <v>186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ht="17" x14ac:dyDescent="0.2">
      <c r="A571">
        <v>569</v>
      </c>
      <c r="B571" t="s">
        <v>1182</v>
      </c>
      <c r="C571" s="2" t="s">
        <v>1183</v>
      </c>
      <c r="D571">
        <v>20100</v>
      </c>
      <c r="E571">
        <v>47705</v>
      </c>
      <c r="F571">
        <f t="shared" si="36"/>
        <v>80.989999999999995</v>
      </c>
      <c r="G571" s="3">
        <f t="shared" si="33"/>
        <v>237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ht="17" x14ac:dyDescent="0.2">
      <c r="A572">
        <v>570</v>
      </c>
      <c r="B572" t="s">
        <v>1184</v>
      </c>
      <c r="C572" s="2" t="s">
        <v>1185</v>
      </c>
      <c r="D572">
        <v>31200</v>
      </c>
      <c r="E572">
        <v>95364</v>
      </c>
      <c r="F572">
        <f t="shared" si="36"/>
        <v>35</v>
      </c>
      <c r="G572" s="3">
        <f t="shared" si="33"/>
        <v>306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ht="17" x14ac:dyDescent="0.2">
      <c r="A573">
        <v>571</v>
      </c>
      <c r="B573" t="s">
        <v>1186</v>
      </c>
      <c r="C573" s="2" t="s">
        <v>1187</v>
      </c>
      <c r="D573">
        <v>3500</v>
      </c>
      <c r="E573">
        <v>3295</v>
      </c>
      <c r="F573">
        <f t="shared" si="36"/>
        <v>94.14</v>
      </c>
      <c r="G573" s="3">
        <f t="shared" si="33"/>
        <v>94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ht="17" x14ac:dyDescent="0.2">
      <c r="A574">
        <v>572</v>
      </c>
      <c r="B574" t="s">
        <v>1188</v>
      </c>
      <c r="C574" s="2" t="s">
        <v>1189</v>
      </c>
      <c r="D574">
        <v>9000</v>
      </c>
      <c r="E574">
        <v>4896</v>
      </c>
      <c r="F574">
        <f t="shared" si="36"/>
        <v>52.09</v>
      </c>
      <c r="G574" s="3">
        <f t="shared" si="33"/>
        <v>54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ht="17" x14ac:dyDescent="0.2">
      <c r="A575">
        <v>573</v>
      </c>
      <c r="B575" t="s">
        <v>1190</v>
      </c>
      <c r="C575" s="2" t="s">
        <v>1191</v>
      </c>
      <c r="D575">
        <v>6700</v>
      </c>
      <c r="E575">
        <v>7496</v>
      </c>
      <c r="F575">
        <f t="shared" si="36"/>
        <v>24.99</v>
      </c>
      <c r="G575" s="3">
        <f t="shared" si="33"/>
        <v>112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ht="17" x14ac:dyDescent="0.2">
      <c r="A576">
        <v>574</v>
      </c>
      <c r="B576" t="s">
        <v>1192</v>
      </c>
      <c r="C576" s="2" t="s">
        <v>1193</v>
      </c>
      <c r="D576">
        <v>2700</v>
      </c>
      <c r="E576">
        <v>9967</v>
      </c>
      <c r="F576">
        <f t="shared" si="36"/>
        <v>69.22</v>
      </c>
      <c r="G576" s="3">
        <f t="shared" si="33"/>
        <v>369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ht="17" x14ac:dyDescent="0.2">
      <c r="A577">
        <v>575</v>
      </c>
      <c r="B577" t="s">
        <v>1194</v>
      </c>
      <c r="C577" s="2" t="s">
        <v>1195</v>
      </c>
      <c r="D577">
        <v>83300</v>
      </c>
      <c r="E577">
        <v>52421</v>
      </c>
      <c r="F577">
        <f t="shared" si="36"/>
        <v>93.94</v>
      </c>
      <c r="G577" s="3">
        <f t="shared" si="33"/>
        <v>63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ht="17" x14ac:dyDescent="0.2">
      <c r="A578">
        <v>576</v>
      </c>
      <c r="B578" t="s">
        <v>1196</v>
      </c>
      <c r="C578" s="2" t="s">
        <v>1197</v>
      </c>
      <c r="D578">
        <v>9700</v>
      </c>
      <c r="E578">
        <v>6298</v>
      </c>
      <c r="F578">
        <f t="shared" si="36"/>
        <v>98.41</v>
      </c>
      <c r="G578" s="3">
        <f t="shared" ref="G578:G641" si="37">ROUND((E578/D578)*100,0)</f>
        <v>65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6">
        <f t="shared" si="34"/>
        <v>43040.208333333328</v>
      </c>
      <c r="T578" s="6">
        <f t="shared" si="35"/>
        <v>43057.25</v>
      </c>
    </row>
    <row r="579" spans="1:20" ht="17" x14ac:dyDescent="0.2">
      <c r="A579">
        <v>577</v>
      </c>
      <c r="B579" t="s">
        <v>1198</v>
      </c>
      <c r="C579" s="2" t="s">
        <v>1199</v>
      </c>
      <c r="D579">
        <v>8200</v>
      </c>
      <c r="E579">
        <v>1546</v>
      </c>
      <c r="F579">
        <f t="shared" si="36"/>
        <v>41.78</v>
      </c>
      <c r="G579" s="3">
        <f t="shared" si="37"/>
        <v>19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6">
        <f t="shared" ref="S579:S642" si="38">(((L579/60)/60)/24)+DATE(1970,1,1)</f>
        <v>40613.25</v>
      </c>
      <c r="T579" s="6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2" t="s">
        <v>1201</v>
      </c>
      <c r="D580">
        <v>96500</v>
      </c>
      <c r="E580">
        <v>16168</v>
      </c>
      <c r="F580">
        <f t="shared" si="36"/>
        <v>65.989999999999995</v>
      </c>
      <c r="G580" s="3">
        <f t="shared" si="37"/>
        <v>17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6">
        <f t="shared" si="38"/>
        <v>40878.25</v>
      </c>
      <c r="T580" s="6">
        <f t="shared" si="39"/>
        <v>40881.25</v>
      </c>
    </row>
    <row r="581" spans="1:20" ht="17" x14ac:dyDescent="0.2">
      <c r="A581">
        <v>579</v>
      </c>
      <c r="B581" t="s">
        <v>1202</v>
      </c>
      <c r="C581" s="2" t="s">
        <v>1203</v>
      </c>
      <c r="D581">
        <v>6200</v>
      </c>
      <c r="E581">
        <v>6269</v>
      </c>
      <c r="F581">
        <f t="shared" si="36"/>
        <v>72.06</v>
      </c>
      <c r="G581" s="3">
        <f t="shared" si="37"/>
        <v>101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ht="17" x14ac:dyDescent="0.2">
      <c r="A582">
        <v>580</v>
      </c>
      <c r="B582" t="s">
        <v>556</v>
      </c>
      <c r="C582" s="2" t="s">
        <v>1204</v>
      </c>
      <c r="D582">
        <v>43800</v>
      </c>
      <c r="E582">
        <v>149578</v>
      </c>
      <c r="F582">
        <f t="shared" si="36"/>
        <v>48</v>
      </c>
      <c r="G582" s="3">
        <f t="shared" si="37"/>
        <v>342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ht="17" x14ac:dyDescent="0.2">
      <c r="A583">
        <v>581</v>
      </c>
      <c r="B583" t="s">
        <v>1205</v>
      </c>
      <c r="C583" s="2" t="s">
        <v>1206</v>
      </c>
      <c r="D583">
        <v>6000</v>
      </c>
      <c r="E583">
        <v>3841</v>
      </c>
      <c r="F583">
        <f t="shared" si="36"/>
        <v>54.1</v>
      </c>
      <c r="G583" s="3">
        <f t="shared" si="37"/>
        <v>64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ht="17" x14ac:dyDescent="0.2">
      <c r="A584">
        <v>582</v>
      </c>
      <c r="B584" t="s">
        <v>1207</v>
      </c>
      <c r="C584" s="2" t="s">
        <v>1208</v>
      </c>
      <c r="D584">
        <v>8700</v>
      </c>
      <c r="E584">
        <v>4531</v>
      </c>
      <c r="F584">
        <f t="shared" ref="F584:F647" si="40">IF(I584=0, 0, ROUND(E584/I584,2))</f>
        <v>107.88</v>
      </c>
      <c r="G584" s="3">
        <f t="shared" si="37"/>
        <v>52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ht="17" x14ac:dyDescent="0.2">
      <c r="A585">
        <v>583</v>
      </c>
      <c r="B585" t="s">
        <v>1209</v>
      </c>
      <c r="C585" s="2" t="s">
        <v>1210</v>
      </c>
      <c r="D585">
        <v>18900</v>
      </c>
      <c r="E585">
        <v>60934</v>
      </c>
      <c r="F585">
        <f t="shared" si="40"/>
        <v>67.03</v>
      </c>
      <c r="G585" s="3">
        <f t="shared" si="37"/>
        <v>322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ht="17" x14ac:dyDescent="0.2">
      <c r="A586">
        <v>584</v>
      </c>
      <c r="B586" t="s">
        <v>45</v>
      </c>
      <c r="C586" s="2" t="s">
        <v>1211</v>
      </c>
      <c r="D586">
        <v>86400</v>
      </c>
      <c r="E586">
        <v>103255</v>
      </c>
      <c r="F586">
        <f t="shared" si="40"/>
        <v>64.010000000000005</v>
      </c>
      <c r="G586" s="3">
        <f t="shared" si="37"/>
        <v>120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ht="17" x14ac:dyDescent="0.2">
      <c r="A587">
        <v>585</v>
      </c>
      <c r="B587" t="s">
        <v>1212</v>
      </c>
      <c r="C587" s="2" t="s">
        <v>1213</v>
      </c>
      <c r="D587">
        <v>8900</v>
      </c>
      <c r="E587">
        <v>13065</v>
      </c>
      <c r="F587">
        <f t="shared" si="40"/>
        <v>96.07</v>
      </c>
      <c r="G587" s="3">
        <f t="shared" si="37"/>
        <v>147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ht="17" x14ac:dyDescent="0.2">
      <c r="A588">
        <v>586</v>
      </c>
      <c r="B588" t="s">
        <v>1214</v>
      </c>
      <c r="C588" s="2" t="s">
        <v>1215</v>
      </c>
      <c r="D588">
        <v>700</v>
      </c>
      <c r="E588">
        <v>6654</v>
      </c>
      <c r="F588">
        <f t="shared" si="40"/>
        <v>51.18</v>
      </c>
      <c r="G588" s="3">
        <f t="shared" si="37"/>
        <v>951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ht="17" x14ac:dyDescent="0.2">
      <c r="A589">
        <v>587</v>
      </c>
      <c r="B589" t="s">
        <v>1216</v>
      </c>
      <c r="C589" s="2" t="s">
        <v>1217</v>
      </c>
      <c r="D589">
        <v>9400</v>
      </c>
      <c r="E589">
        <v>6852</v>
      </c>
      <c r="F589">
        <f t="shared" si="40"/>
        <v>43.92</v>
      </c>
      <c r="G589" s="3">
        <f t="shared" si="37"/>
        <v>73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ht="17" x14ac:dyDescent="0.2">
      <c r="A590">
        <v>588</v>
      </c>
      <c r="B590" t="s">
        <v>1218</v>
      </c>
      <c r="C590" s="2" t="s">
        <v>1219</v>
      </c>
      <c r="D590">
        <v>157600</v>
      </c>
      <c r="E590">
        <v>124517</v>
      </c>
      <c r="F590">
        <f t="shared" si="40"/>
        <v>91.02</v>
      </c>
      <c r="G590" s="3">
        <f t="shared" si="37"/>
        <v>79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ht="17" x14ac:dyDescent="0.2">
      <c r="A591">
        <v>589</v>
      </c>
      <c r="B591" t="s">
        <v>1220</v>
      </c>
      <c r="C591" s="2" t="s">
        <v>1221</v>
      </c>
      <c r="D591">
        <v>7900</v>
      </c>
      <c r="E591">
        <v>5113</v>
      </c>
      <c r="F591">
        <f t="shared" si="40"/>
        <v>50.13</v>
      </c>
      <c r="G591" s="3">
        <f t="shared" si="37"/>
        <v>65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ht="17" x14ac:dyDescent="0.2">
      <c r="A592">
        <v>590</v>
      </c>
      <c r="B592" t="s">
        <v>1222</v>
      </c>
      <c r="C592" s="2" t="s">
        <v>1223</v>
      </c>
      <c r="D592">
        <v>7100</v>
      </c>
      <c r="E592">
        <v>5824</v>
      </c>
      <c r="F592">
        <f t="shared" si="40"/>
        <v>67.72</v>
      </c>
      <c r="G592" s="3">
        <f t="shared" si="37"/>
        <v>82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ht="17" x14ac:dyDescent="0.2">
      <c r="A593">
        <v>591</v>
      </c>
      <c r="B593" t="s">
        <v>1224</v>
      </c>
      <c r="C593" s="2" t="s">
        <v>1225</v>
      </c>
      <c r="D593">
        <v>600</v>
      </c>
      <c r="E593">
        <v>6226</v>
      </c>
      <c r="F593">
        <f t="shared" si="40"/>
        <v>61.04</v>
      </c>
      <c r="G593" s="3">
        <f t="shared" si="37"/>
        <v>1038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ht="17" x14ac:dyDescent="0.2">
      <c r="A594">
        <v>592</v>
      </c>
      <c r="B594" t="s">
        <v>1226</v>
      </c>
      <c r="C594" s="2" t="s">
        <v>1227</v>
      </c>
      <c r="D594">
        <v>156800</v>
      </c>
      <c r="E594">
        <v>20243</v>
      </c>
      <c r="F594">
        <f t="shared" si="40"/>
        <v>80.010000000000005</v>
      </c>
      <c r="G594" s="3">
        <f t="shared" si="37"/>
        <v>13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ht="17" x14ac:dyDescent="0.2">
      <c r="A595">
        <v>593</v>
      </c>
      <c r="B595" t="s">
        <v>1228</v>
      </c>
      <c r="C595" s="2" t="s">
        <v>1229</v>
      </c>
      <c r="D595">
        <v>121600</v>
      </c>
      <c r="E595">
        <v>188288</v>
      </c>
      <c r="F595">
        <f t="shared" si="40"/>
        <v>47</v>
      </c>
      <c r="G595" s="3">
        <f t="shared" si="37"/>
        <v>155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ht="17" x14ac:dyDescent="0.2">
      <c r="A596">
        <v>594</v>
      </c>
      <c r="B596" t="s">
        <v>1230</v>
      </c>
      <c r="C596" s="2" t="s">
        <v>1231</v>
      </c>
      <c r="D596">
        <v>157300</v>
      </c>
      <c r="E596">
        <v>11167</v>
      </c>
      <c r="F596">
        <f t="shared" si="40"/>
        <v>71.13</v>
      </c>
      <c r="G596" s="3">
        <f t="shared" si="37"/>
        <v>7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ht="17" x14ac:dyDescent="0.2">
      <c r="A597">
        <v>595</v>
      </c>
      <c r="B597" t="s">
        <v>1232</v>
      </c>
      <c r="C597" s="2" t="s">
        <v>1233</v>
      </c>
      <c r="D597">
        <v>70300</v>
      </c>
      <c r="E597">
        <v>146595</v>
      </c>
      <c r="F597">
        <f t="shared" si="40"/>
        <v>89.99</v>
      </c>
      <c r="G597" s="3">
        <f t="shared" si="37"/>
        <v>209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ht="17" x14ac:dyDescent="0.2">
      <c r="A598">
        <v>596</v>
      </c>
      <c r="B598" t="s">
        <v>1234</v>
      </c>
      <c r="C598" s="2" t="s">
        <v>1235</v>
      </c>
      <c r="D598">
        <v>7900</v>
      </c>
      <c r="E598">
        <v>7875</v>
      </c>
      <c r="F598">
        <f t="shared" si="40"/>
        <v>43.03</v>
      </c>
      <c r="G598" s="3">
        <f t="shared" si="37"/>
        <v>100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ht="17" x14ac:dyDescent="0.2">
      <c r="A599">
        <v>597</v>
      </c>
      <c r="B599" t="s">
        <v>1236</v>
      </c>
      <c r="C599" s="2" t="s">
        <v>1237</v>
      </c>
      <c r="D599">
        <v>73800</v>
      </c>
      <c r="E599">
        <v>148779</v>
      </c>
      <c r="F599">
        <f t="shared" si="40"/>
        <v>68</v>
      </c>
      <c r="G599" s="3">
        <f t="shared" si="37"/>
        <v>202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ht="17" x14ac:dyDescent="0.2">
      <c r="A600">
        <v>598</v>
      </c>
      <c r="B600" t="s">
        <v>1238</v>
      </c>
      <c r="C600" s="2" t="s">
        <v>1239</v>
      </c>
      <c r="D600">
        <v>108500</v>
      </c>
      <c r="E600">
        <v>175868</v>
      </c>
      <c r="F600">
        <f t="shared" si="40"/>
        <v>73</v>
      </c>
      <c r="G600" s="3">
        <f t="shared" si="37"/>
        <v>162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ht="17" x14ac:dyDescent="0.2">
      <c r="A601">
        <v>599</v>
      </c>
      <c r="B601" t="s">
        <v>1240</v>
      </c>
      <c r="C601" s="2" t="s">
        <v>1241</v>
      </c>
      <c r="D601">
        <v>140300</v>
      </c>
      <c r="E601">
        <v>5112</v>
      </c>
      <c r="F601">
        <f t="shared" si="40"/>
        <v>62.34</v>
      </c>
      <c r="G601" s="3">
        <f t="shared" si="37"/>
        <v>4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ht="17" x14ac:dyDescent="0.2">
      <c r="A602">
        <v>600</v>
      </c>
      <c r="B602" t="s">
        <v>1242</v>
      </c>
      <c r="C602" s="2" t="s">
        <v>1243</v>
      </c>
      <c r="D602">
        <v>100</v>
      </c>
      <c r="E602">
        <v>5</v>
      </c>
      <c r="F602">
        <f t="shared" si="40"/>
        <v>5</v>
      </c>
      <c r="G602" s="3">
        <f t="shared" si="37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ht="17" x14ac:dyDescent="0.2">
      <c r="A603">
        <v>601</v>
      </c>
      <c r="B603" t="s">
        <v>1244</v>
      </c>
      <c r="C603" s="2" t="s">
        <v>1245</v>
      </c>
      <c r="D603">
        <v>6300</v>
      </c>
      <c r="E603">
        <v>13018</v>
      </c>
      <c r="F603">
        <f t="shared" si="40"/>
        <v>67.099999999999994</v>
      </c>
      <c r="G603" s="3">
        <f t="shared" si="37"/>
        <v>207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ht="17" x14ac:dyDescent="0.2">
      <c r="A604">
        <v>602</v>
      </c>
      <c r="B604" t="s">
        <v>1246</v>
      </c>
      <c r="C604" s="2" t="s">
        <v>1247</v>
      </c>
      <c r="D604">
        <v>71100</v>
      </c>
      <c r="E604">
        <v>91176</v>
      </c>
      <c r="F604">
        <f t="shared" si="40"/>
        <v>79.98</v>
      </c>
      <c r="G604" s="3">
        <f t="shared" si="37"/>
        <v>128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ht="17" x14ac:dyDescent="0.2">
      <c r="A605">
        <v>603</v>
      </c>
      <c r="B605" t="s">
        <v>1248</v>
      </c>
      <c r="C605" s="2" t="s">
        <v>1249</v>
      </c>
      <c r="D605">
        <v>5300</v>
      </c>
      <c r="E605">
        <v>6342</v>
      </c>
      <c r="F605">
        <f t="shared" si="40"/>
        <v>62.18</v>
      </c>
      <c r="G605" s="3">
        <f t="shared" si="37"/>
        <v>120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ht="17" x14ac:dyDescent="0.2">
      <c r="A606">
        <v>604</v>
      </c>
      <c r="B606" t="s">
        <v>1250</v>
      </c>
      <c r="C606" s="2" t="s">
        <v>1251</v>
      </c>
      <c r="D606">
        <v>88700</v>
      </c>
      <c r="E606">
        <v>151438</v>
      </c>
      <c r="F606">
        <f t="shared" si="40"/>
        <v>53.01</v>
      </c>
      <c r="G606" s="3">
        <f t="shared" si="37"/>
        <v>171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ht="17" x14ac:dyDescent="0.2">
      <c r="A607">
        <v>605</v>
      </c>
      <c r="B607" t="s">
        <v>1252</v>
      </c>
      <c r="C607" s="2" t="s">
        <v>1253</v>
      </c>
      <c r="D607">
        <v>3300</v>
      </c>
      <c r="E607">
        <v>6178</v>
      </c>
      <c r="F607">
        <f t="shared" si="40"/>
        <v>57.74</v>
      </c>
      <c r="G607" s="3">
        <f t="shared" si="37"/>
        <v>187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ht="17" x14ac:dyDescent="0.2">
      <c r="A608">
        <v>606</v>
      </c>
      <c r="B608" t="s">
        <v>1254</v>
      </c>
      <c r="C608" s="2" t="s">
        <v>1255</v>
      </c>
      <c r="D608">
        <v>3400</v>
      </c>
      <c r="E608">
        <v>6405</v>
      </c>
      <c r="F608">
        <f t="shared" si="40"/>
        <v>40.03</v>
      </c>
      <c r="G608" s="3">
        <f t="shared" si="37"/>
        <v>188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ht="17" x14ac:dyDescent="0.2">
      <c r="A609">
        <v>607</v>
      </c>
      <c r="B609" t="s">
        <v>1256</v>
      </c>
      <c r="C609" s="2" t="s">
        <v>1257</v>
      </c>
      <c r="D609">
        <v>137600</v>
      </c>
      <c r="E609">
        <v>180667</v>
      </c>
      <c r="F609">
        <f t="shared" si="40"/>
        <v>81.02</v>
      </c>
      <c r="G609" s="3">
        <f t="shared" si="37"/>
        <v>131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ht="17" x14ac:dyDescent="0.2">
      <c r="A610">
        <v>608</v>
      </c>
      <c r="B610" t="s">
        <v>1258</v>
      </c>
      <c r="C610" s="2" t="s">
        <v>1259</v>
      </c>
      <c r="D610">
        <v>3900</v>
      </c>
      <c r="E610">
        <v>11075</v>
      </c>
      <c r="F610">
        <f t="shared" si="40"/>
        <v>35.049999999999997</v>
      </c>
      <c r="G610" s="3">
        <f t="shared" si="37"/>
        <v>284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ht="17" x14ac:dyDescent="0.2">
      <c r="A611">
        <v>609</v>
      </c>
      <c r="B611" t="s">
        <v>1260</v>
      </c>
      <c r="C611" s="2" t="s">
        <v>1261</v>
      </c>
      <c r="D611">
        <v>10000</v>
      </c>
      <c r="E611">
        <v>12042</v>
      </c>
      <c r="F611">
        <f t="shared" si="40"/>
        <v>102.92</v>
      </c>
      <c r="G611" s="3">
        <f t="shared" si="37"/>
        <v>120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ht="17" x14ac:dyDescent="0.2">
      <c r="A612">
        <v>610</v>
      </c>
      <c r="B612" t="s">
        <v>1262</v>
      </c>
      <c r="C612" s="2" t="s">
        <v>1263</v>
      </c>
      <c r="D612">
        <v>42800</v>
      </c>
      <c r="E612">
        <v>179356</v>
      </c>
      <c r="F612">
        <f t="shared" si="40"/>
        <v>28</v>
      </c>
      <c r="G612" s="3">
        <f t="shared" si="37"/>
        <v>419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ht="17" x14ac:dyDescent="0.2">
      <c r="A613">
        <v>611</v>
      </c>
      <c r="B613" t="s">
        <v>1264</v>
      </c>
      <c r="C613" s="2" t="s">
        <v>1265</v>
      </c>
      <c r="D613">
        <v>8200</v>
      </c>
      <c r="E613">
        <v>1136</v>
      </c>
      <c r="F613">
        <f t="shared" si="40"/>
        <v>75.73</v>
      </c>
      <c r="G613" s="3">
        <f t="shared" si="37"/>
        <v>14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ht="17" x14ac:dyDescent="0.2">
      <c r="A614">
        <v>612</v>
      </c>
      <c r="B614" t="s">
        <v>1266</v>
      </c>
      <c r="C614" s="2" t="s">
        <v>1267</v>
      </c>
      <c r="D614">
        <v>6200</v>
      </c>
      <c r="E614">
        <v>8645</v>
      </c>
      <c r="F614">
        <f t="shared" si="40"/>
        <v>45.03</v>
      </c>
      <c r="G614" s="3">
        <f t="shared" si="37"/>
        <v>139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ht="17" x14ac:dyDescent="0.2">
      <c r="A615">
        <v>613</v>
      </c>
      <c r="B615" t="s">
        <v>1268</v>
      </c>
      <c r="C615" s="2" t="s">
        <v>1269</v>
      </c>
      <c r="D615">
        <v>1100</v>
      </c>
      <c r="E615">
        <v>1914</v>
      </c>
      <c r="F615">
        <f t="shared" si="40"/>
        <v>73.62</v>
      </c>
      <c r="G615" s="3">
        <f t="shared" si="37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ht="17" x14ac:dyDescent="0.2">
      <c r="A616">
        <v>614</v>
      </c>
      <c r="B616" t="s">
        <v>1270</v>
      </c>
      <c r="C616" s="2" t="s">
        <v>1271</v>
      </c>
      <c r="D616">
        <v>26500</v>
      </c>
      <c r="E616">
        <v>41205</v>
      </c>
      <c r="F616">
        <f t="shared" si="40"/>
        <v>56.99</v>
      </c>
      <c r="G616" s="3">
        <f t="shared" si="37"/>
        <v>155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ht="17" x14ac:dyDescent="0.2">
      <c r="A617">
        <v>615</v>
      </c>
      <c r="B617" t="s">
        <v>1272</v>
      </c>
      <c r="C617" s="2" t="s">
        <v>1273</v>
      </c>
      <c r="D617">
        <v>8500</v>
      </c>
      <c r="E617">
        <v>14488</v>
      </c>
      <c r="F617">
        <f t="shared" si="40"/>
        <v>85.22</v>
      </c>
      <c r="G617" s="3">
        <f t="shared" si="37"/>
        <v>170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ht="17" x14ac:dyDescent="0.2">
      <c r="A618">
        <v>616</v>
      </c>
      <c r="B618" t="s">
        <v>1274</v>
      </c>
      <c r="C618" s="2" t="s">
        <v>1275</v>
      </c>
      <c r="D618">
        <v>6400</v>
      </c>
      <c r="E618">
        <v>12129</v>
      </c>
      <c r="F618">
        <f t="shared" si="40"/>
        <v>50.96</v>
      </c>
      <c r="G618" s="3">
        <f t="shared" si="37"/>
        <v>190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ht="17" x14ac:dyDescent="0.2">
      <c r="A619">
        <v>617</v>
      </c>
      <c r="B619" t="s">
        <v>1276</v>
      </c>
      <c r="C619" s="2" t="s">
        <v>1277</v>
      </c>
      <c r="D619">
        <v>1400</v>
      </c>
      <c r="E619">
        <v>3496</v>
      </c>
      <c r="F619">
        <f t="shared" si="40"/>
        <v>63.56</v>
      </c>
      <c r="G619" s="3">
        <f t="shared" si="37"/>
        <v>250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ht="17" x14ac:dyDescent="0.2">
      <c r="A620">
        <v>618</v>
      </c>
      <c r="B620" t="s">
        <v>1278</v>
      </c>
      <c r="C620" s="2" t="s">
        <v>1279</v>
      </c>
      <c r="D620">
        <v>198600</v>
      </c>
      <c r="E620">
        <v>97037</v>
      </c>
      <c r="F620">
        <f t="shared" si="40"/>
        <v>81</v>
      </c>
      <c r="G620" s="3">
        <f t="shared" si="37"/>
        <v>49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ht="17" x14ac:dyDescent="0.2">
      <c r="A621">
        <v>619</v>
      </c>
      <c r="B621" t="s">
        <v>1280</v>
      </c>
      <c r="C621" s="2" t="s">
        <v>1281</v>
      </c>
      <c r="D621">
        <v>195900</v>
      </c>
      <c r="E621">
        <v>55757</v>
      </c>
      <c r="F621">
        <f t="shared" si="40"/>
        <v>86.04</v>
      </c>
      <c r="G621" s="3">
        <f t="shared" si="37"/>
        <v>28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ht="17" x14ac:dyDescent="0.2">
      <c r="A622">
        <v>620</v>
      </c>
      <c r="B622" t="s">
        <v>1282</v>
      </c>
      <c r="C622" s="2" t="s">
        <v>1283</v>
      </c>
      <c r="D622">
        <v>4300</v>
      </c>
      <c r="E622">
        <v>11525</v>
      </c>
      <c r="F622">
        <f t="shared" si="40"/>
        <v>90.04</v>
      </c>
      <c r="G622" s="3">
        <f t="shared" si="37"/>
        <v>268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ht="17" x14ac:dyDescent="0.2">
      <c r="A623">
        <v>621</v>
      </c>
      <c r="B623" t="s">
        <v>1284</v>
      </c>
      <c r="C623" s="2" t="s">
        <v>1285</v>
      </c>
      <c r="D623">
        <v>25600</v>
      </c>
      <c r="E623">
        <v>158669</v>
      </c>
      <c r="F623">
        <f t="shared" si="40"/>
        <v>74.010000000000005</v>
      </c>
      <c r="G623" s="3">
        <f t="shared" si="37"/>
        <v>620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ht="17" x14ac:dyDescent="0.2">
      <c r="A624">
        <v>622</v>
      </c>
      <c r="B624" t="s">
        <v>1286</v>
      </c>
      <c r="C624" s="2" t="s">
        <v>1287</v>
      </c>
      <c r="D624">
        <v>189000</v>
      </c>
      <c r="E624">
        <v>5916</v>
      </c>
      <c r="F624">
        <f t="shared" si="40"/>
        <v>92.44</v>
      </c>
      <c r="G624" s="3">
        <f t="shared" si="37"/>
        <v>3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ht="17" x14ac:dyDescent="0.2">
      <c r="A625">
        <v>623</v>
      </c>
      <c r="B625" t="s">
        <v>1288</v>
      </c>
      <c r="C625" s="2" t="s">
        <v>1289</v>
      </c>
      <c r="D625">
        <v>94300</v>
      </c>
      <c r="E625">
        <v>150806</v>
      </c>
      <c r="F625">
        <f t="shared" si="40"/>
        <v>56</v>
      </c>
      <c r="G625" s="3">
        <f t="shared" si="37"/>
        <v>160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ht="17" x14ac:dyDescent="0.2">
      <c r="A626">
        <v>624</v>
      </c>
      <c r="B626" t="s">
        <v>1290</v>
      </c>
      <c r="C626" s="2" t="s">
        <v>1291</v>
      </c>
      <c r="D626">
        <v>5100</v>
      </c>
      <c r="E626">
        <v>14249</v>
      </c>
      <c r="F626">
        <f t="shared" si="40"/>
        <v>32.979999999999997</v>
      </c>
      <c r="G626" s="3">
        <f t="shared" si="37"/>
        <v>279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17" x14ac:dyDescent="0.2">
      <c r="A627">
        <v>625</v>
      </c>
      <c r="B627" t="s">
        <v>1292</v>
      </c>
      <c r="C627" s="2" t="s">
        <v>1293</v>
      </c>
      <c r="D627">
        <v>7500</v>
      </c>
      <c r="E627">
        <v>5803</v>
      </c>
      <c r="F627">
        <f t="shared" si="40"/>
        <v>93.6</v>
      </c>
      <c r="G627" s="3">
        <f t="shared" si="37"/>
        <v>77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ht="17" x14ac:dyDescent="0.2">
      <c r="A628">
        <v>626</v>
      </c>
      <c r="B628" t="s">
        <v>1294</v>
      </c>
      <c r="C628" s="2" t="s">
        <v>1295</v>
      </c>
      <c r="D628">
        <v>6400</v>
      </c>
      <c r="E628">
        <v>13205</v>
      </c>
      <c r="F628">
        <f t="shared" si="40"/>
        <v>69.87</v>
      </c>
      <c r="G628" s="3">
        <f t="shared" si="37"/>
        <v>206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ht="17" x14ac:dyDescent="0.2">
      <c r="A629">
        <v>627</v>
      </c>
      <c r="B629" t="s">
        <v>1296</v>
      </c>
      <c r="C629" s="2" t="s">
        <v>1297</v>
      </c>
      <c r="D629">
        <v>1600</v>
      </c>
      <c r="E629">
        <v>11108</v>
      </c>
      <c r="F629">
        <f t="shared" si="40"/>
        <v>72.13</v>
      </c>
      <c r="G629" s="3">
        <f t="shared" si="37"/>
        <v>694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ht="17" x14ac:dyDescent="0.2">
      <c r="A630">
        <v>628</v>
      </c>
      <c r="B630" t="s">
        <v>1298</v>
      </c>
      <c r="C630" s="2" t="s">
        <v>1299</v>
      </c>
      <c r="D630">
        <v>1900</v>
      </c>
      <c r="E630">
        <v>2884</v>
      </c>
      <c r="F630">
        <f t="shared" si="40"/>
        <v>30.04</v>
      </c>
      <c r="G630" s="3">
        <f t="shared" si="37"/>
        <v>152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ht="17" x14ac:dyDescent="0.2">
      <c r="A631">
        <v>629</v>
      </c>
      <c r="B631" t="s">
        <v>1300</v>
      </c>
      <c r="C631" s="2" t="s">
        <v>1301</v>
      </c>
      <c r="D631">
        <v>85900</v>
      </c>
      <c r="E631">
        <v>55476</v>
      </c>
      <c r="F631">
        <f t="shared" si="40"/>
        <v>73.97</v>
      </c>
      <c r="G631" s="3">
        <f t="shared" si="37"/>
        <v>65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ht="17" x14ac:dyDescent="0.2">
      <c r="A632">
        <v>630</v>
      </c>
      <c r="B632" t="s">
        <v>1302</v>
      </c>
      <c r="C632" s="2" t="s">
        <v>1303</v>
      </c>
      <c r="D632">
        <v>9500</v>
      </c>
      <c r="E632">
        <v>5973</v>
      </c>
      <c r="F632">
        <f t="shared" si="40"/>
        <v>68.66</v>
      </c>
      <c r="G632" s="3">
        <f t="shared" si="37"/>
        <v>63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ht="17" x14ac:dyDescent="0.2">
      <c r="A633">
        <v>631</v>
      </c>
      <c r="B633" t="s">
        <v>1304</v>
      </c>
      <c r="C633" s="2" t="s">
        <v>1305</v>
      </c>
      <c r="D633">
        <v>59200</v>
      </c>
      <c r="E633">
        <v>183756</v>
      </c>
      <c r="F633">
        <f t="shared" si="40"/>
        <v>59.99</v>
      </c>
      <c r="G633" s="3">
        <f t="shared" si="37"/>
        <v>310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ht="17" x14ac:dyDescent="0.2">
      <c r="A634">
        <v>632</v>
      </c>
      <c r="B634" t="s">
        <v>1306</v>
      </c>
      <c r="C634" s="2" t="s">
        <v>1307</v>
      </c>
      <c r="D634">
        <v>72100</v>
      </c>
      <c r="E634">
        <v>30902</v>
      </c>
      <c r="F634">
        <f t="shared" si="40"/>
        <v>111.16</v>
      </c>
      <c r="G634" s="3">
        <f t="shared" si="37"/>
        <v>43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ht="17" x14ac:dyDescent="0.2">
      <c r="A635">
        <v>633</v>
      </c>
      <c r="B635" t="s">
        <v>1308</v>
      </c>
      <c r="C635" s="2" t="s">
        <v>1309</v>
      </c>
      <c r="D635">
        <v>6700</v>
      </c>
      <c r="E635">
        <v>5569</v>
      </c>
      <c r="F635">
        <f t="shared" si="40"/>
        <v>53.04</v>
      </c>
      <c r="G635" s="3">
        <f t="shared" si="37"/>
        <v>83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ht="17" x14ac:dyDescent="0.2">
      <c r="A636">
        <v>634</v>
      </c>
      <c r="B636" t="s">
        <v>1310</v>
      </c>
      <c r="C636" s="2" t="s">
        <v>1311</v>
      </c>
      <c r="D636">
        <v>118200</v>
      </c>
      <c r="E636">
        <v>92824</v>
      </c>
      <c r="F636">
        <f t="shared" si="40"/>
        <v>55.99</v>
      </c>
      <c r="G636" s="3">
        <f t="shared" si="37"/>
        <v>79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ht="17" x14ac:dyDescent="0.2">
      <c r="A637">
        <v>635</v>
      </c>
      <c r="B637" t="s">
        <v>1312</v>
      </c>
      <c r="C637" s="2" t="s">
        <v>1313</v>
      </c>
      <c r="D637">
        <v>139000</v>
      </c>
      <c r="E637">
        <v>158590</v>
      </c>
      <c r="F637">
        <f t="shared" si="40"/>
        <v>69.989999999999995</v>
      </c>
      <c r="G637" s="3">
        <f t="shared" si="37"/>
        <v>114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ht="17" x14ac:dyDescent="0.2">
      <c r="A638">
        <v>636</v>
      </c>
      <c r="B638" t="s">
        <v>1314</v>
      </c>
      <c r="C638" s="2" t="s">
        <v>1315</v>
      </c>
      <c r="D638">
        <v>197700</v>
      </c>
      <c r="E638">
        <v>127591</v>
      </c>
      <c r="F638">
        <f t="shared" si="40"/>
        <v>49</v>
      </c>
      <c r="G638" s="3">
        <f t="shared" si="37"/>
        <v>65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ht="17" x14ac:dyDescent="0.2">
      <c r="A639">
        <v>637</v>
      </c>
      <c r="B639" t="s">
        <v>1316</v>
      </c>
      <c r="C639" s="2" t="s">
        <v>1317</v>
      </c>
      <c r="D639">
        <v>8500</v>
      </c>
      <c r="E639">
        <v>6750</v>
      </c>
      <c r="F639">
        <f t="shared" si="40"/>
        <v>103.85</v>
      </c>
      <c r="G639" s="3">
        <f t="shared" si="37"/>
        <v>79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ht="17" x14ac:dyDescent="0.2">
      <c r="A640">
        <v>638</v>
      </c>
      <c r="B640" t="s">
        <v>1318</v>
      </c>
      <c r="C640" s="2" t="s">
        <v>1319</v>
      </c>
      <c r="D640">
        <v>81600</v>
      </c>
      <c r="E640">
        <v>9318</v>
      </c>
      <c r="F640">
        <f t="shared" si="40"/>
        <v>99.13</v>
      </c>
      <c r="G640" s="3">
        <f t="shared" si="37"/>
        <v>11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ht="17" x14ac:dyDescent="0.2">
      <c r="A641">
        <v>639</v>
      </c>
      <c r="B641" t="s">
        <v>1320</v>
      </c>
      <c r="C641" s="2" t="s">
        <v>1321</v>
      </c>
      <c r="D641">
        <v>8600</v>
      </c>
      <c r="E641">
        <v>4832</v>
      </c>
      <c r="F641">
        <f t="shared" si="40"/>
        <v>107.38</v>
      </c>
      <c r="G641" s="3">
        <f t="shared" si="37"/>
        <v>56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ht="17" x14ac:dyDescent="0.2">
      <c r="A642">
        <v>640</v>
      </c>
      <c r="B642" t="s">
        <v>1322</v>
      </c>
      <c r="C642" s="2" t="s">
        <v>1323</v>
      </c>
      <c r="D642">
        <v>119800</v>
      </c>
      <c r="E642">
        <v>19769</v>
      </c>
      <c r="F642">
        <f t="shared" si="40"/>
        <v>76.92</v>
      </c>
      <c r="G642" s="3">
        <f t="shared" ref="G642:G705" si="41">ROUND((E642/D642)*100,0)</f>
        <v>17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6">
        <f t="shared" si="38"/>
        <v>42387.25</v>
      </c>
      <c r="T642" s="6">
        <f t="shared" si="39"/>
        <v>42390.25</v>
      </c>
    </row>
    <row r="643" spans="1:20" ht="17" x14ac:dyDescent="0.2">
      <c r="A643">
        <v>641</v>
      </c>
      <c r="B643" t="s">
        <v>1324</v>
      </c>
      <c r="C643" s="2" t="s">
        <v>1325</v>
      </c>
      <c r="D643">
        <v>9400</v>
      </c>
      <c r="E643">
        <v>11277</v>
      </c>
      <c r="F643">
        <f t="shared" si="40"/>
        <v>58.13</v>
      </c>
      <c r="G643" s="3">
        <f t="shared" si="41"/>
        <v>120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6">
        <f t="shared" ref="S643:S706" si="42">(((L643/60)/60)/24)+DATE(1970,1,1)</f>
        <v>42786.25</v>
      </c>
      <c r="T643" s="6">
        <f t="shared" ref="T643:T706" si="43">(((M643/60)/60)/24)+DATE(1970,1,1)</f>
        <v>42814.208333333328</v>
      </c>
    </row>
    <row r="644" spans="1:20" ht="17" x14ac:dyDescent="0.2">
      <c r="A644">
        <v>642</v>
      </c>
      <c r="B644" t="s">
        <v>1326</v>
      </c>
      <c r="C644" s="2" t="s">
        <v>1327</v>
      </c>
      <c r="D644">
        <v>9200</v>
      </c>
      <c r="E644">
        <v>13382</v>
      </c>
      <c r="F644">
        <f t="shared" si="40"/>
        <v>103.74</v>
      </c>
      <c r="G644" s="3">
        <f t="shared" si="41"/>
        <v>145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6">
        <f t="shared" si="42"/>
        <v>43451.25</v>
      </c>
      <c r="T644" s="6">
        <f t="shared" si="43"/>
        <v>43460.25</v>
      </c>
    </row>
    <row r="645" spans="1:20" ht="17" x14ac:dyDescent="0.2">
      <c r="A645">
        <v>643</v>
      </c>
      <c r="B645" t="s">
        <v>1328</v>
      </c>
      <c r="C645" s="2" t="s">
        <v>1329</v>
      </c>
      <c r="D645">
        <v>14900</v>
      </c>
      <c r="E645">
        <v>32986</v>
      </c>
      <c r="F645">
        <f t="shared" si="40"/>
        <v>87.96</v>
      </c>
      <c r="G645" s="3">
        <f t="shared" si="41"/>
        <v>221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ht="17" x14ac:dyDescent="0.2">
      <c r="A646">
        <v>644</v>
      </c>
      <c r="B646" t="s">
        <v>1330</v>
      </c>
      <c r="C646" s="2" t="s">
        <v>1331</v>
      </c>
      <c r="D646">
        <v>169400</v>
      </c>
      <c r="E646">
        <v>81984</v>
      </c>
      <c r="F646">
        <f t="shared" si="40"/>
        <v>28</v>
      </c>
      <c r="G646" s="3">
        <f t="shared" si="41"/>
        <v>48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ht="17" x14ac:dyDescent="0.2">
      <c r="A647">
        <v>645</v>
      </c>
      <c r="B647" t="s">
        <v>1332</v>
      </c>
      <c r="C647" s="2" t="s">
        <v>1333</v>
      </c>
      <c r="D647">
        <v>192100</v>
      </c>
      <c r="E647">
        <v>178483</v>
      </c>
      <c r="F647">
        <f t="shared" si="40"/>
        <v>38</v>
      </c>
      <c r="G647" s="3">
        <f t="shared" si="41"/>
        <v>93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ht="17" x14ac:dyDescent="0.2">
      <c r="A648">
        <v>646</v>
      </c>
      <c r="B648" t="s">
        <v>1334</v>
      </c>
      <c r="C648" s="2" t="s">
        <v>1335</v>
      </c>
      <c r="D648">
        <v>98700</v>
      </c>
      <c r="E648">
        <v>87448</v>
      </c>
      <c r="F648">
        <f t="shared" ref="F648:F711" si="44">IF(I648=0, 0, ROUND(E648/I648,2))</f>
        <v>30</v>
      </c>
      <c r="G648" s="3">
        <f t="shared" si="41"/>
        <v>89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ht="17" x14ac:dyDescent="0.2">
      <c r="A649">
        <v>647</v>
      </c>
      <c r="B649" t="s">
        <v>1336</v>
      </c>
      <c r="C649" s="2" t="s">
        <v>1337</v>
      </c>
      <c r="D649">
        <v>4500</v>
      </c>
      <c r="E649">
        <v>1863</v>
      </c>
      <c r="F649">
        <f t="shared" si="44"/>
        <v>103.5</v>
      </c>
      <c r="G649" s="3">
        <f t="shared" si="41"/>
        <v>41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ht="17" x14ac:dyDescent="0.2">
      <c r="A650">
        <v>648</v>
      </c>
      <c r="B650" t="s">
        <v>1338</v>
      </c>
      <c r="C650" s="2" t="s">
        <v>1339</v>
      </c>
      <c r="D650">
        <v>98600</v>
      </c>
      <c r="E650">
        <v>62174</v>
      </c>
      <c r="F650">
        <f t="shared" si="44"/>
        <v>85.99</v>
      </c>
      <c r="G650" s="3">
        <f t="shared" si="41"/>
        <v>63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ht="17" x14ac:dyDescent="0.2">
      <c r="A651">
        <v>649</v>
      </c>
      <c r="B651" t="s">
        <v>1340</v>
      </c>
      <c r="C651" s="2" t="s">
        <v>1341</v>
      </c>
      <c r="D651">
        <v>121700</v>
      </c>
      <c r="E651">
        <v>59003</v>
      </c>
      <c r="F651">
        <f t="shared" si="44"/>
        <v>98.01</v>
      </c>
      <c r="G651" s="3">
        <f t="shared" si="41"/>
        <v>48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ht="17" x14ac:dyDescent="0.2">
      <c r="A652">
        <v>650</v>
      </c>
      <c r="B652" t="s">
        <v>1342</v>
      </c>
      <c r="C652" s="2" t="s">
        <v>1343</v>
      </c>
      <c r="D652">
        <v>100</v>
      </c>
      <c r="E652">
        <v>2</v>
      </c>
      <c r="F652">
        <f t="shared" si="44"/>
        <v>2</v>
      </c>
      <c r="G652" s="3">
        <f t="shared" si="41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ht="17" x14ac:dyDescent="0.2">
      <c r="A653">
        <v>651</v>
      </c>
      <c r="B653" t="s">
        <v>1344</v>
      </c>
      <c r="C653" s="2" t="s">
        <v>1345</v>
      </c>
      <c r="D653">
        <v>196700</v>
      </c>
      <c r="E653">
        <v>174039</v>
      </c>
      <c r="F653">
        <f t="shared" si="44"/>
        <v>44.99</v>
      </c>
      <c r="G653" s="3">
        <f t="shared" si="41"/>
        <v>88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ht="17" x14ac:dyDescent="0.2">
      <c r="A654">
        <v>652</v>
      </c>
      <c r="B654" t="s">
        <v>1346</v>
      </c>
      <c r="C654" s="2" t="s">
        <v>1347</v>
      </c>
      <c r="D654">
        <v>10000</v>
      </c>
      <c r="E654">
        <v>12684</v>
      </c>
      <c r="F654">
        <f t="shared" si="44"/>
        <v>31.01</v>
      </c>
      <c r="G654" s="3">
        <f t="shared" si="41"/>
        <v>127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ht="17" x14ac:dyDescent="0.2">
      <c r="A655">
        <v>653</v>
      </c>
      <c r="B655" t="s">
        <v>1348</v>
      </c>
      <c r="C655" s="2" t="s">
        <v>1349</v>
      </c>
      <c r="D655">
        <v>600</v>
      </c>
      <c r="E655">
        <v>14033</v>
      </c>
      <c r="F655">
        <f t="shared" si="44"/>
        <v>59.97</v>
      </c>
      <c r="G655" s="3">
        <f t="shared" si="41"/>
        <v>2339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ht="17" x14ac:dyDescent="0.2">
      <c r="A656">
        <v>654</v>
      </c>
      <c r="B656" t="s">
        <v>1350</v>
      </c>
      <c r="C656" s="2" t="s">
        <v>1351</v>
      </c>
      <c r="D656">
        <v>35000</v>
      </c>
      <c r="E656">
        <v>177936</v>
      </c>
      <c r="F656">
        <f t="shared" si="44"/>
        <v>59</v>
      </c>
      <c r="G656" s="3">
        <f t="shared" si="41"/>
        <v>508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ht="17" x14ac:dyDescent="0.2">
      <c r="A657">
        <v>655</v>
      </c>
      <c r="B657" t="s">
        <v>1352</v>
      </c>
      <c r="C657" s="2" t="s">
        <v>1353</v>
      </c>
      <c r="D657">
        <v>6900</v>
      </c>
      <c r="E657">
        <v>13212</v>
      </c>
      <c r="F657">
        <f t="shared" si="44"/>
        <v>50.05</v>
      </c>
      <c r="G657" s="3">
        <f t="shared" si="41"/>
        <v>191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17" x14ac:dyDescent="0.2">
      <c r="A658">
        <v>656</v>
      </c>
      <c r="B658" t="s">
        <v>1354</v>
      </c>
      <c r="C658" s="2" t="s">
        <v>1355</v>
      </c>
      <c r="D658">
        <v>118400</v>
      </c>
      <c r="E658">
        <v>49879</v>
      </c>
      <c r="F658">
        <f t="shared" si="44"/>
        <v>98.97</v>
      </c>
      <c r="G658" s="3">
        <f t="shared" si="41"/>
        <v>42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ht="17" x14ac:dyDescent="0.2">
      <c r="A659">
        <v>657</v>
      </c>
      <c r="B659" t="s">
        <v>1356</v>
      </c>
      <c r="C659" s="2" t="s">
        <v>1357</v>
      </c>
      <c r="D659">
        <v>10000</v>
      </c>
      <c r="E659">
        <v>824</v>
      </c>
      <c r="F659">
        <f t="shared" si="44"/>
        <v>58.86</v>
      </c>
      <c r="G659" s="3">
        <f t="shared" si="41"/>
        <v>8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ht="17" x14ac:dyDescent="0.2">
      <c r="A660">
        <v>658</v>
      </c>
      <c r="B660" t="s">
        <v>1358</v>
      </c>
      <c r="C660" s="2" t="s">
        <v>1359</v>
      </c>
      <c r="D660">
        <v>52600</v>
      </c>
      <c r="E660">
        <v>31594</v>
      </c>
      <c r="F660">
        <f t="shared" si="44"/>
        <v>81.010000000000005</v>
      </c>
      <c r="G660" s="3">
        <f t="shared" si="41"/>
        <v>60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ht="17" x14ac:dyDescent="0.2">
      <c r="A661">
        <v>659</v>
      </c>
      <c r="B661" t="s">
        <v>1360</v>
      </c>
      <c r="C661" s="2" t="s">
        <v>1361</v>
      </c>
      <c r="D661">
        <v>120700</v>
      </c>
      <c r="E661">
        <v>57010</v>
      </c>
      <c r="F661">
        <f t="shared" si="44"/>
        <v>76.010000000000005</v>
      </c>
      <c r="G661" s="3">
        <f t="shared" si="41"/>
        <v>47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ht="17" x14ac:dyDescent="0.2">
      <c r="A662">
        <v>660</v>
      </c>
      <c r="B662" t="s">
        <v>1362</v>
      </c>
      <c r="C662" s="2" t="s">
        <v>1363</v>
      </c>
      <c r="D662">
        <v>9100</v>
      </c>
      <c r="E662">
        <v>7438</v>
      </c>
      <c r="F662">
        <f t="shared" si="44"/>
        <v>96.6</v>
      </c>
      <c r="G662" s="3">
        <f t="shared" si="41"/>
        <v>82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ht="17" x14ac:dyDescent="0.2">
      <c r="A663">
        <v>661</v>
      </c>
      <c r="B663" t="s">
        <v>1364</v>
      </c>
      <c r="C663" s="2" t="s">
        <v>1365</v>
      </c>
      <c r="D663">
        <v>106800</v>
      </c>
      <c r="E663">
        <v>57872</v>
      </c>
      <c r="F663">
        <f t="shared" si="44"/>
        <v>76.959999999999994</v>
      </c>
      <c r="G663" s="3">
        <f t="shared" si="41"/>
        <v>54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ht="17" x14ac:dyDescent="0.2">
      <c r="A664">
        <v>662</v>
      </c>
      <c r="B664" t="s">
        <v>1366</v>
      </c>
      <c r="C664" s="2" t="s">
        <v>1367</v>
      </c>
      <c r="D664">
        <v>9100</v>
      </c>
      <c r="E664">
        <v>8906</v>
      </c>
      <c r="F664">
        <f t="shared" si="44"/>
        <v>67.98</v>
      </c>
      <c r="G664" s="3">
        <f t="shared" si="41"/>
        <v>98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ht="17" x14ac:dyDescent="0.2">
      <c r="A665">
        <v>663</v>
      </c>
      <c r="B665" t="s">
        <v>1368</v>
      </c>
      <c r="C665" s="2" t="s">
        <v>1369</v>
      </c>
      <c r="D665">
        <v>10000</v>
      </c>
      <c r="E665">
        <v>7724</v>
      </c>
      <c r="F665">
        <f t="shared" si="44"/>
        <v>88.78</v>
      </c>
      <c r="G665" s="3">
        <f t="shared" si="41"/>
        <v>77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ht="17" x14ac:dyDescent="0.2">
      <c r="A666">
        <v>664</v>
      </c>
      <c r="B666" t="s">
        <v>708</v>
      </c>
      <c r="C666" s="2" t="s">
        <v>1370</v>
      </c>
      <c r="D666">
        <v>79400</v>
      </c>
      <c r="E666">
        <v>26571</v>
      </c>
      <c r="F666">
        <f t="shared" si="44"/>
        <v>25</v>
      </c>
      <c r="G666" s="3">
        <f t="shared" si="41"/>
        <v>33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ht="17" x14ac:dyDescent="0.2">
      <c r="A667">
        <v>665</v>
      </c>
      <c r="B667" t="s">
        <v>1371</v>
      </c>
      <c r="C667" s="2" t="s">
        <v>1372</v>
      </c>
      <c r="D667">
        <v>5100</v>
      </c>
      <c r="E667">
        <v>12219</v>
      </c>
      <c r="F667">
        <f t="shared" si="44"/>
        <v>44.92</v>
      </c>
      <c r="G667" s="3">
        <f t="shared" si="41"/>
        <v>240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ht="17" x14ac:dyDescent="0.2">
      <c r="A668">
        <v>666</v>
      </c>
      <c r="B668" t="s">
        <v>1373</v>
      </c>
      <c r="C668" s="2" t="s">
        <v>1374</v>
      </c>
      <c r="D668">
        <v>3100</v>
      </c>
      <c r="E668">
        <v>1985</v>
      </c>
      <c r="F668">
        <f t="shared" si="44"/>
        <v>79.400000000000006</v>
      </c>
      <c r="G668" s="3">
        <f t="shared" si="41"/>
        <v>64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ht="17" x14ac:dyDescent="0.2">
      <c r="A669">
        <v>667</v>
      </c>
      <c r="B669" t="s">
        <v>1375</v>
      </c>
      <c r="C669" s="2" t="s">
        <v>1376</v>
      </c>
      <c r="D669">
        <v>6900</v>
      </c>
      <c r="E669">
        <v>12155</v>
      </c>
      <c r="F669">
        <f t="shared" si="44"/>
        <v>29.01</v>
      </c>
      <c r="G669" s="3">
        <f t="shared" si="41"/>
        <v>176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17" x14ac:dyDescent="0.2">
      <c r="A670">
        <v>668</v>
      </c>
      <c r="B670" t="s">
        <v>1377</v>
      </c>
      <c r="C670" s="2" t="s">
        <v>1378</v>
      </c>
      <c r="D670">
        <v>27500</v>
      </c>
      <c r="E670">
        <v>5593</v>
      </c>
      <c r="F670">
        <f t="shared" si="44"/>
        <v>73.59</v>
      </c>
      <c r="G670" s="3">
        <f t="shared" si="41"/>
        <v>20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ht="17" x14ac:dyDescent="0.2">
      <c r="A671">
        <v>669</v>
      </c>
      <c r="B671" t="s">
        <v>1379</v>
      </c>
      <c r="C671" s="2" t="s">
        <v>1380</v>
      </c>
      <c r="D671">
        <v>48800</v>
      </c>
      <c r="E671">
        <v>175020</v>
      </c>
      <c r="F671">
        <f t="shared" si="44"/>
        <v>107.97</v>
      </c>
      <c r="G671" s="3">
        <f t="shared" si="41"/>
        <v>359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ht="17" x14ac:dyDescent="0.2">
      <c r="A672">
        <v>670</v>
      </c>
      <c r="B672" t="s">
        <v>1334</v>
      </c>
      <c r="C672" s="2" t="s">
        <v>1381</v>
      </c>
      <c r="D672">
        <v>16200</v>
      </c>
      <c r="E672">
        <v>75955</v>
      </c>
      <c r="F672">
        <f t="shared" si="44"/>
        <v>68.989999999999995</v>
      </c>
      <c r="G672" s="3">
        <f t="shared" si="41"/>
        <v>469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ht="17" x14ac:dyDescent="0.2">
      <c r="A673">
        <v>671</v>
      </c>
      <c r="B673" t="s">
        <v>1382</v>
      </c>
      <c r="C673" s="2" t="s">
        <v>1383</v>
      </c>
      <c r="D673">
        <v>97600</v>
      </c>
      <c r="E673">
        <v>119127</v>
      </c>
      <c r="F673">
        <f t="shared" si="44"/>
        <v>111.02</v>
      </c>
      <c r="G673" s="3">
        <f t="shared" si="41"/>
        <v>122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ht="17" x14ac:dyDescent="0.2">
      <c r="A674">
        <v>672</v>
      </c>
      <c r="B674" t="s">
        <v>1384</v>
      </c>
      <c r="C674" s="2" t="s">
        <v>1385</v>
      </c>
      <c r="D674">
        <v>197900</v>
      </c>
      <c r="E674">
        <v>110689</v>
      </c>
      <c r="F674">
        <f t="shared" si="44"/>
        <v>25</v>
      </c>
      <c r="G674" s="3">
        <f t="shared" si="41"/>
        <v>56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ht="17" x14ac:dyDescent="0.2">
      <c r="A675">
        <v>673</v>
      </c>
      <c r="B675" t="s">
        <v>1386</v>
      </c>
      <c r="C675" s="2" t="s">
        <v>1387</v>
      </c>
      <c r="D675">
        <v>5600</v>
      </c>
      <c r="E675">
        <v>2445</v>
      </c>
      <c r="F675">
        <f t="shared" si="44"/>
        <v>42.16</v>
      </c>
      <c r="G675" s="3">
        <f t="shared" si="41"/>
        <v>44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ht="17" x14ac:dyDescent="0.2">
      <c r="A676">
        <v>674</v>
      </c>
      <c r="B676" t="s">
        <v>1388</v>
      </c>
      <c r="C676" s="2" t="s">
        <v>1389</v>
      </c>
      <c r="D676">
        <v>170700</v>
      </c>
      <c r="E676">
        <v>57250</v>
      </c>
      <c r="F676">
        <f t="shared" si="44"/>
        <v>47</v>
      </c>
      <c r="G676" s="3">
        <f t="shared" si="41"/>
        <v>34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ht="17" x14ac:dyDescent="0.2">
      <c r="A677">
        <v>675</v>
      </c>
      <c r="B677" t="s">
        <v>1390</v>
      </c>
      <c r="C677" s="2" t="s">
        <v>1391</v>
      </c>
      <c r="D677">
        <v>9700</v>
      </c>
      <c r="E677">
        <v>11929</v>
      </c>
      <c r="F677">
        <f t="shared" si="44"/>
        <v>36.04</v>
      </c>
      <c r="G677" s="3">
        <f t="shared" si="41"/>
        <v>123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ht="17" x14ac:dyDescent="0.2">
      <c r="A678">
        <v>676</v>
      </c>
      <c r="B678" t="s">
        <v>1392</v>
      </c>
      <c r="C678" s="2" t="s">
        <v>1393</v>
      </c>
      <c r="D678">
        <v>62300</v>
      </c>
      <c r="E678">
        <v>118214</v>
      </c>
      <c r="F678">
        <f t="shared" si="44"/>
        <v>101.04</v>
      </c>
      <c r="G678" s="3">
        <f t="shared" si="41"/>
        <v>190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ht="17" x14ac:dyDescent="0.2">
      <c r="A679">
        <v>677</v>
      </c>
      <c r="B679" t="s">
        <v>1394</v>
      </c>
      <c r="C679" s="2" t="s">
        <v>1395</v>
      </c>
      <c r="D679">
        <v>5300</v>
      </c>
      <c r="E679">
        <v>4432</v>
      </c>
      <c r="F679">
        <f t="shared" si="44"/>
        <v>39.93</v>
      </c>
      <c r="G679" s="3">
        <f t="shared" si="41"/>
        <v>84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ht="17" x14ac:dyDescent="0.2">
      <c r="A680">
        <v>678</v>
      </c>
      <c r="B680" t="s">
        <v>1396</v>
      </c>
      <c r="C680" s="2" t="s">
        <v>1397</v>
      </c>
      <c r="D680">
        <v>99500</v>
      </c>
      <c r="E680">
        <v>17879</v>
      </c>
      <c r="F680">
        <f t="shared" si="44"/>
        <v>83.16</v>
      </c>
      <c r="G680" s="3">
        <f t="shared" si="41"/>
        <v>18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ht="17" x14ac:dyDescent="0.2">
      <c r="A681">
        <v>679</v>
      </c>
      <c r="B681" t="s">
        <v>668</v>
      </c>
      <c r="C681" s="2" t="s">
        <v>1398</v>
      </c>
      <c r="D681">
        <v>1400</v>
      </c>
      <c r="E681">
        <v>14511</v>
      </c>
      <c r="F681">
        <f t="shared" si="44"/>
        <v>39.979999999999997</v>
      </c>
      <c r="G681" s="3">
        <f t="shared" si="41"/>
        <v>1037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ht="17" x14ac:dyDescent="0.2">
      <c r="A682">
        <v>680</v>
      </c>
      <c r="B682" t="s">
        <v>1399</v>
      </c>
      <c r="C682" s="2" t="s">
        <v>1400</v>
      </c>
      <c r="D682">
        <v>145600</v>
      </c>
      <c r="E682">
        <v>141822</v>
      </c>
      <c r="F682">
        <f t="shared" si="44"/>
        <v>47.99</v>
      </c>
      <c r="G682" s="3">
        <f t="shared" si="41"/>
        <v>97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ht="17" x14ac:dyDescent="0.2">
      <c r="A683">
        <v>681</v>
      </c>
      <c r="B683" t="s">
        <v>1401</v>
      </c>
      <c r="C683" s="2" t="s">
        <v>1402</v>
      </c>
      <c r="D683">
        <v>184100</v>
      </c>
      <c r="E683">
        <v>159037</v>
      </c>
      <c r="F683">
        <f t="shared" si="44"/>
        <v>95.98</v>
      </c>
      <c r="G683" s="3">
        <f t="shared" si="41"/>
        <v>86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ht="17" x14ac:dyDescent="0.2">
      <c r="A684">
        <v>682</v>
      </c>
      <c r="B684" t="s">
        <v>1403</v>
      </c>
      <c r="C684" s="2" t="s">
        <v>1404</v>
      </c>
      <c r="D684">
        <v>5400</v>
      </c>
      <c r="E684">
        <v>8109</v>
      </c>
      <c r="F684">
        <f t="shared" si="44"/>
        <v>78.73</v>
      </c>
      <c r="G684" s="3">
        <f t="shared" si="41"/>
        <v>150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ht="17" x14ac:dyDescent="0.2">
      <c r="A685">
        <v>683</v>
      </c>
      <c r="B685" t="s">
        <v>1405</v>
      </c>
      <c r="C685" s="2" t="s">
        <v>1406</v>
      </c>
      <c r="D685">
        <v>2300</v>
      </c>
      <c r="E685">
        <v>8244</v>
      </c>
      <c r="F685">
        <f t="shared" si="44"/>
        <v>56.08</v>
      </c>
      <c r="G685" s="3">
        <f t="shared" si="41"/>
        <v>358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ht="17" x14ac:dyDescent="0.2">
      <c r="A686">
        <v>684</v>
      </c>
      <c r="B686" t="s">
        <v>1407</v>
      </c>
      <c r="C686" s="2" t="s">
        <v>1408</v>
      </c>
      <c r="D686">
        <v>1400</v>
      </c>
      <c r="E686">
        <v>7600</v>
      </c>
      <c r="F686">
        <f t="shared" si="44"/>
        <v>69.09</v>
      </c>
      <c r="G686" s="3">
        <f t="shared" si="41"/>
        <v>543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ht="17" x14ac:dyDescent="0.2">
      <c r="A687">
        <v>685</v>
      </c>
      <c r="B687" t="s">
        <v>1409</v>
      </c>
      <c r="C687" s="2" t="s">
        <v>1410</v>
      </c>
      <c r="D687">
        <v>140000</v>
      </c>
      <c r="E687">
        <v>94501</v>
      </c>
      <c r="F687">
        <f t="shared" si="44"/>
        <v>102.05</v>
      </c>
      <c r="G687" s="3">
        <f t="shared" si="41"/>
        <v>68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ht="17" x14ac:dyDescent="0.2">
      <c r="A688">
        <v>686</v>
      </c>
      <c r="B688" t="s">
        <v>1411</v>
      </c>
      <c r="C688" s="2" t="s">
        <v>1412</v>
      </c>
      <c r="D688">
        <v>7500</v>
      </c>
      <c r="E688">
        <v>14381</v>
      </c>
      <c r="F688">
        <f t="shared" si="44"/>
        <v>107.32</v>
      </c>
      <c r="G688" s="3">
        <f t="shared" si="41"/>
        <v>192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ht="17" x14ac:dyDescent="0.2">
      <c r="A689">
        <v>687</v>
      </c>
      <c r="B689" t="s">
        <v>1413</v>
      </c>
      <c r="C689" s="2" t="s">
        <v>1414</v>
      </c>
      <c r="D689">
        <v>1500</v>
      </c>
      <c r="E689">
        <v>13980</v>
      </c>
      <c r="F689">
        <f t="shared" si="44"/>
        <v>51.97</v>
      </c>
      <c r="G689" s="3">
        <f t="shared" si="41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ht="17" x14ac:dyDescent="0.2">
      <c r="A690">
        <v>688</v>
      </c>
      <c r="B690" t="s">
        <v>1415</v>
      </c>
      <c r="C690" s="2" t="s">
        <v>1416</v>
      </c>
      <c r="D690">
        <v>2900</v>
      </c>
      <c r="E690">
        <v>12449</v>
      </c>
      <c r="F690">
        <f t="shared" si="44"/>
        <v>71.14</v>
      </c>
      <c r="G690" s="3">
        <f t="shared" si="41"/>
        <v>429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ht="17" x14ac:dyDescent="0.2">
      <c r="A691">
        <v>689</v>
      </c>
      <c r="B691" t="s">
        <v>1417</v>
      </c>
      <c r="C691" s="2" t="s">
        <v>1418</v>
      </c>
      <c r="D691">
        <v>7300</v>
      </c>
      <c r="E691">
        <v>7348</v>
      </c>
      <c r="F691">
        <f t="shared" si="44"/>
        <v>106.49</v>
      </c>
      <c r="G691" s="3">
        <f t="shared" si="41"/>
        <v>101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ht="17" x14ac:dyDescent="0.2">
      <c r="A692">
        <v>690</v>
      </c>
      <c r="B692" t="s">
        <v>1419</v>
      </c>
      <c r="C692" s="2" t="s">
        <v>1420</v>
      </c>
      <c r="D692">
        <v>3600</v>
      </c>
      <c r="E692">
        <v>8158</v>
      </c>
      <c r="F692">
        <f t="shared" si="44"/>
        <v>42.94</v>
      </c>
      <c r="G692" s="3">
        <f t="shared" si="41"/>
        <v>227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ht="17" x14ac:dyDescent="0.2">
      <c r="A693">
        <v>691</v>
      </c>
      <c r="B693" t="s">
        <v>1421</v>
      </c>
      <c r="C693" s="2" t="s">
        <v>1422</v>
      </c>
      <c r="D693">
        <v>5000</v>
      </c>
      <c r="E693">
        <v>7119</v>
      </c>
      <c r="F693">
        <f t="shared" si="44"/>
        <v>30.04</v>
      </c>
      <c r="G693" s="3">
        <f t="shared" si="41"/>
        <v>142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ht="17" x14ac:dyDescent="0.2">
      <c r="A694">
        <v>692</v>
      </c>
      <c r="B694" t="s">
        <v>1423</v>
      </c>
      <c r="C694" s="2" t="s">
        <v>1424</v>
      </c>
      <c r="D694">
        <v>6000</v>
      </c>
      <c r="E694">
        <v>5438</v>
      </c>
      <c r="F694">
        <f t="shared" si="44"/>
        <v>70.62</v>
      </c>
      <c r="G694" s="3">
        <f t="shared" si="41"/>
        <v>91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ht="17" x14ac:dyDescent="0.2">
      <c r="A695">
        <v>693</v>
      </c>
      <c r="B695" t="s">
        <v>1425</v>
      </c>
      <c r="C695" s="2" t="s">
        <v>1426</v>
      </c>
      <c r="D695">
        <v>180400</v>
      </c>
      <c r="E695">
        <v>115396</v>
      </c>
      <c r="F695">
        <f t="shared" si="44"/>
        <v>66.02</v>
      </c>
      <c r="G695" s="3">
        <f t="shared" si="41"/>
        <v>64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ht="17" x14ac:dyDescent="0.2">
      <c r="A696">
        <v>694</v>
      </c>
      <c r="B696" t="s">
        <v>1427</v>
      </c>
      <c r="C696" s="2" t="s">
        <v>1428</v>
      </c>
      <c r="D696">
        <v>9100</v>
      </c>
      <c r="E696">
        <v>7656</v>
      </c>
      <c r="F696">
        <f t="shared" si="44"/>
        <v>96.91</v>
      </c>
      <c r="G696" s="3">
        <f t="shared" si="41"/>
        <v>84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ht="17" x14ac:dyDescent="0.2">
      <c r="A697">
        <v>695</v>
      </c>
      <c r="B697" t="s">
        <v>1429</v>
      </c>
      <c r="C697" s="2" t="s">
        <v>1430</v>
      </c>
      <c r="D697">
        <v>9200</v>
      </c>
      <c r="E697">
        <v>12322</v>
      </c>
      <c r="F697">
        <f t="shared" si="44"/>
        <v>62.87</v>
      </c>
      <c r="G697" s="3">
        <f t="shared" si="41"/>
        <v>134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ht="17" x14ac:dyDescent="0.2">
      <c r="A698">
        <v>696</v>
      </c>
      <c r="B698" t="s">
        <v>1431</v>
      </c>
      <c r="C698" s="2" t="s">
        <v>1432</v>
      </c>
      <c r="D698">
        <v>164100</v>
      </c>
      <c r="E698">
        <v>96888</v>
      </c>
      <c r="F698">
        <f t="shared" si="44"/>
        <v>108.99</v>
      </c>
      <c r="G698" s="3">
        <f t="shared" si="41"/>
        <v>59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ht="17" x14ac:dyDescent="0.2">
      <c r="A699">
        <v>697</v>
      </c>
      <c r="B699" t="s">
        <v>1433</v>
      </c>
      <c r="C699" s="2" t="s">
        <v>1434</v>
      </c>
      <c r="D699">
        <v>128900</v>
      </c>
      <c r="E699">
        <v>196960</v>
      </c>
      <c r="F699">
        <f t="shared" si="44"/>
        <v>27</v>
      </c>
      <c r="G699" s="3">
        <f t="shared" si="41"/>
        <v>153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ht="17" x14ac:dyDescent="0.2">
      <c r="A700">
        <v>698</v>
      </c>
      <c r="B700" t="s">
        <v>1435</v>
      </c>
      <c r="C700" s="2" t="s">
        <v>1436</v>
      </c>
      <c r="D700">
        <v>42100</v>
      </c>
      <c r="E700">
        <v>188057</v>
      </c>
      <c r="F700">
        <f t="shared" si="44"/>
        <v>65</v>
      </c>
      <c r="G700" s="3">
        <f t="shared" si="41"/>
        <v>447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ht="17" x14ac:dyDescent="0.2">
      <c r="A701">
        <v>699</v>
      </c>
      <c r="B701" t="s">
        <v>444</v>
      </c>
      <c r="C701" s="2" t="s">
        <v>1437</v>
      </c>
      <c r="D701">
        <v>7400</v>
      </c>
      <c r="E701">
        <v>6245</v>
      </c>
      <c r="F701">
        <f t="shared" si="44"/>
        <v>111.52</v>
      </c>
      <c r="G701" s="3">
        <f t="shared" si="41"/>
        <v>84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ht="17" x14ac:dyDescent="0.2">
      <c r="A702">
        <v>700</v>
      </c>
      <c r="B702" t="s">
        <v>1438</v>
      </c>
      <c r="C702" s="2" t="s">
        <v>1439</v>
      </c>
      <c r="D702">
        <v>100</v>
      </c>
      <c r="E702">
        <v>3</v>
      </c>
      <c r="F702">
        <f t="shared" si="44"/>
        <v>3</v>
      </c>
      <c r="G702" s="3">
        <f t="shared" si="41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ht="17" x14ac:dyDescent="0.2">
      <c r="A703">
        <v>701</v>
      </c>
      <c r="B703" t="s">
        <v>1440</v>
      </c>
      <c r="C703" s="2" t="s">
        <v>1441</v>
      </c>
      <c r="D703">
        <v>52000</v>
      </c>
      <c r="E703">
        <v>91014</v>
      </c>
      <c r="F703">
        <f t="shared" si="44"/>
        <v>110.99</v>
      </c>
      <c r="G703" s="3">
        <f t="shared" si="41"/>
        <v>175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ht="17" x14ac:dyDescent="0.2">
      <c r="A704">
        <v>702</v>
      </c>
      <c r="B704" t="s">
        <v>1442</v>
      </c>
      <c r="C704" s="2" t="s">
        <v>1443</v>
      </c>
      <c r="D704">
        <v>8700</v>
      </c>
      <c r="E704">
        <v>4710</v>
      </c>
      <c r="F704">
        <f t="shared" si="44"/>
        <v>56.75</v>
      </c>
      <c r="G704" s="3">
        <f t="shared" si="41"/>
        <v>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ht="17" x14ac:dyDescent="0.2">
      <c r="A705">
        <v>703</v>
      </c>
      <c r="B705" t="s">
        <v>1444</v>
      </c>
      <c r="C705" s="2" t="s">
        <v>1445</v>
      </c>
      <c r="D705">
        <v>63400</v>
      </c>
      <c r="E705">
        <v>197728</v>
      </c>
      <c r="F705">
        <f t="shared" si="44"/>
        <v>97.02</v>
      </c>
      <c r="G705" s="3">
        <f t="shared" si="41"/>
        <v>312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ht="17" x14ac:dyDescent="0.2">
      <c r="A706">
        <v>704</v>
      </c>
      <c r="B706" t="s">
        <v>1446</v>
      </c>
      <c r="C706" s="2" t="s">
        <v>1447</v>
      </c>
      <c r="D706">
        <v>8700</v>
      </c>
      <c r="E706">
        <v>10682</v>
      </c>
      <c r="F706">
        <f t="shared" si="44"/>
        <v>92.09</v>
      </c>
      <c r="G706" s="3">
        <f t="shared" ref="G706:G769" si="45">ROUND((E706/D706)*100,0)</f>
        <v>123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6">
        <f t="shared" si="42"/>
        <v>42555.208333333328</v>
      </c>
      <c r="T706" s="6">
        <f t="shared" si="43"/>
        <v>42570.208333333328</v>
      </c>
    </row>
    <row r="707" spans="1:20" ht="17" x14ac:dyDescent="0.2">
      <c r="A707">
        <v>705</v>
      </c>
      <c r="B707" t="s">
        <v>1448</v>
      </c>
      <c r="C707" s="2" t="s">
        <v>1449</v>
      </c>
      <c r="D707">
        <v>169700</v>
      </c>
      <c r="E707">
        <v>168048</v>
      </c>
      <c r="F707">
        <f t="shared" si="44"/>
        <v>82.99</v>
      </c>
      <c r="G707" s="3">
        <f t="shared" si="45"/>
        <v>99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6">
        <f t="shared" ref="S707:S770" si="46">(((L707/60)/60)/24)+DATE(1970,1,1)</f>
        <v>41619.25</v>
      </c>
      <c r="T707" s="6">
        <f t="shared" ref="T707:T770" si="47">(((M707/60)/60)/24)+DATE(1970,1,1)</f>
        <v>41623.25</v>
      </c>
    </row>
    <row r="708" spans="1:20" ht="17" x14ac:dyDescent="0.2">
      <c r="A708">
        <v>706</v>
      </c>
      <c r="B708" t="s">
        <v>1450</v>
      </c>
      <c r="C708" s="2" t="s">
        <v>1451</v>
      </c>
      <c r="D708">
        <v>108400</v>
      </c>
      <c r="E708">
        <v>138586</v>
      </c>
      <c r="F708">
        <f t="shared" si="44"/>
        <v>103.04</v>
      </c>
      <c r="G708" s="3">
        <f t="shared" si="45"/>
        <v>128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6">
        <f t="shared" si="46"/>
        <v>43471.25</v>
      </c>
      <c r="T708" s="6">
        <f t="shared" si="47"/>
        <v>43479.25</v>
      </c>
    </row>
    <row r="709" spans="1:20" ht="17" x14ac:dyDescent="0.2">
      <c r="A709">
        <v>707</v>
      </c>
      <c r="B709" t="s">
        <v>1452</v>
      </c>
      <c r="C709" s="2" t="s">
        <v>1453</v>
      </c>
      <c r="D709">
        <v>7300</v>
      </c>
      <c r="E709">
        <v>11579</v>
      </c>
      <c r="F709">
        <f t="shared" si="44"/>
        <v>68.92</v>
      </c>
      <c r="G709" s="3">
        <f t="shared" si="45"/>
        <v>159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ht="17" x14ac:dyDescent="0.2">
      <c r="A710">
        <v>708</v>
      </c>
      <c r="B710" t="s">
        <v>1454</v>
      </c>
      <c r="C710" s="2" t="s">
        <v>1455</v>
      </c>
      <c r="D710">
        <v>1700</v>
      </c>
      <c r="E710">
        <v>12020</v>
      </c>
      <c r="F710">
        <f t="shared" si="44"/>
        <v>87.74</v>
      </c>
      <c r="G710" s="3">
        <f t="shared" si="45"/>
        <v>707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ht="17" x14ac:dyDescent="0.2">
      <c r="A711">
        <v>709</v>
      </c>
      <c r="B711" t="s">
        <v>1456</v>
      </c>
      <c r="C711" s="2" t="s">
        <v>1457</v>
      </c>
      <c r="D711">
        <v>9800</v>
      </c>
      <c r="E711">
        <v>13954</v>
      </c>
      <c r="F711">
        <f t="shared" si="44"/>
        <v>75.02</v>
      </c>
      <c r="G711" s="3">
        <f t="shared" si="45"/>
        <v>142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ht="17" x14ac:dyDescent="0.2">
      <c r="A712">
        <v>710</v>
      </c>
      <c r="B712" t="s">
        <v>1458</v>
      </c>
      <c r="C712" s="2" t="s">
        <v>1459</v>
      </c>
      <c r="D712">
        <v>4300</v>
      </c>
      <c r="E712">
        <v>6358</v>
      </c>
      <c r="F712">
        <f t="shared" ref="F712:F775" si="48">IF(I712=0, 0, ROUND(E712/I712,2))</f>
        <v>50.86</v>
      </c>
      <c r="G712" s="3">
        <f t="shared" si="45"/>
        <v>148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ht="17" x14ac:dyDescent="0.2">
      <c r="A713">
        <v>711</v>
      </c>
      <c r="B713" t="s">
        <v>1460</v>
      </c>
      <c r="C713" s="2" t="s">
        <v>1461</v>
      </c>
      <c r="D713">
        <v>6200</v>
      </c>
      <c r="E713">
        <v>1260</v>
      </c>
      <c r="F713">
        <f t="shared" si="48"/>
        <v>90</v>
      </c>
      <c r="G713" s="3">
        <f t="shared" si="45"/>
        <v>20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ht="17" x14ac:dyDescent="0.2">
      <c r="A714">
        <v>712</v>
      </c>
      <c r="B714" t="s">
        <v>1462</v>
      </c>
      <c r="C714" s="2" t="s">
        <v>1463</v>
      </c>
      <c r="D714">
        <v>800</v>
      </c>
      <c r="E714">
        <v>14725</v>
      </c>
      <c r="F714">
        <f t="shared" si="48"/>
        <v>72.900000000000006</v>
      </c>
      <c r="G714" s="3">
        <f t="shared" si="45"/>
        <v>1841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ht="17" x14ac:dyDescent="0.2">
      <c r="A715">
        <v>713</v>
      </c>
      <c r="B715" t="s">
        <v>1464</v>
      </c>
      <c r="C715" s="2" t="s">
        <v>1465</v>
      </c>
      <c r="D715">
        <v>6900</v>
      </c>
      <c r="E715">
        <v>11174</v>
      </c>
      <c r="F715">
        <f t="shared" si="48"/>
        <v>108.49</v>
      </c>
      <c r="G715" s="3">
        <f t="shared" si="45"/>
        <v>162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ht="17" x14ac:dyDescent="0.2">
      <c r="A716">
        <v>714</v>
      </c>
      <c r="B716" t="s">
        <v>1466</v>
      </c>
      <c r="C716" s="2" t="s">
        <v>1467</v>
      </c>
      <c r="D716">
        <v>38500</v>
      </c>
      <c r="E716">
        <v>182036</v>
      </c>
      <c r="F716">
        <f t="shared" si="48"/>
        <v>101.98</v>
      </c>
      <c r="G716" s="3">
        <f t="shared" si="45"/>
        <v>473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ht="17" x14ac:dyDescent="0.2">
      <c r="A717">
        <v>715</v>
      </c>
      <c r="B717" t="s">
        <v>1468</v>
      </c>
      <c r="C717" s="2" t="s">
        <v>1469</v>
      </c>
      <c r="D717">
        <v>118000</v>
      </c>
      <c r="E717">
        <v>28870</v>
      </c>
      <c r="F717">
        <f t="shared" si="48"/>
        <v>44.01</v>
      </c>
      <c r="G717" s="3">
        <f t="shared" si="45"/>
        <v>24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ht="17" x14ac:dyDescent="0.2">
      <c r="A718">
        <v>716</v>
      </c>
      <c r="B718" t="s">
        <v>1470</v>
      </c>
      <c r="C718" s="2" t="s">
        <v>1471</v>
      </c>
      <c r="D718">
        <v>2000</v>
      </c>
      <c r="E718">
        <v>10353</v>
      </c>
      <c r="F718">
        <f t="shared" si="48"/>
        <v>65.94</v>
      </c>
      <c r="G718" s="3">
        <f t="shared" si="45"/>
        <v>518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ht="17" x14ac:dyDescent="0.2">
      <c r="A719">
        <v>717</v>
      </c>
      <c r="B719" t="s">
        <v>1472</v>
      </c>
      <c r="C719" s="2" t="s">
        <v>1473</v>
      </c>
      <c r="D719">
        <v>5600</v>
      </c>
      <c r="E719">
        <v>13868</v>
      </c>
      <c r="F719">
        <f t="shared" si="48"/>
        <v>24.99</v>
      </c>
      <c r="G719" s="3">
        <f t="shared" si="45"/>
        <v>248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ht="17" x14ac:dyDescent="0.2">
      <c r="A720">
        <v>718</v>
      </c>
      <c r="B720" t="s">
        <v>1474</v>
      </c>
      <c r="C720" s="2" t="s">
        <v>1475</v>
      </c>
      <c r="D720">
        <v>8300</v>
      </c>
      <c r="E720">
        <v>8317</v>
      </c>
      <c r="F720">
        <f t="shared" si="48"/>
        <v>28</v>
      </c>
      <c r="G720" s="3">
        <f t="shared" si="45"/>
        <v>100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ht="17" x14ac:dyDescent="0.2">
      <c r="A721">
        <v>719</v>
      </c>
      <c r="B721" t="s">
        <v>1476</v>
      </c>
      <c r="C721" s="2" t="s">
        <v>1477</v>
      </c>
      <c r="D721">
        <v>6900</v>
      </c>
      <c r="E721">
        <v>10557</v>
      </c>
      <c r="F721">
        <f t="shared" si="48"/>
        <v>85.83</v>
      </c>
      <c r="G721" s="3">
        <f t="shared" si="45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ht="17" x14ac:dyDescent="0.2">
      <c r="A722">
        <v>720</v>
      </c>
      <c r="B722" t="s">
        <v>1478</v>
      </c>
      <c r="C722" s="2" t="s">
        <v>1479</v>
      </c>
      <c r="D722">
        <v>8700</v>
      </c>
      <c r="E722">
        <v>3227</v>
      </c>
      <c r="F722">
        <f t="shared" si="48"/>
        <v>84.92</v>
      </c>
      <c r="G722" s="3">
        <f t="shared" si="45"/>
        <v>37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ht="17" x14ac:dyDescent="0.2">
      <c r="A723">
        <v>721</v>
      </c>
      <c r="B723" t="s">
        <v>1480</v>
      </c>
      <c r="C723" s="2" t="s">
        <v>1481</v>
      </c>
      <c r="D723">
        <v>123600</v>
      </c>
      <c r="E723">
        <v>5429</v>
      </c>
      <c r="F723">
        <f t="shared" si="48"/>
        <v>90.48</v>
      </c>
      <c r="G723" s="3">
        <f t="shared" si="45"/>
        <v>4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ht="17" x14ac:dyDescent="0.2">
      <c r="A724">
        <v>722</v>
      </c>
      <c r="B724" t="s">
        <v>1482</v>
      </c>
      <c r="C724" s="2" t="s">
        <v>1483</v>
      </c>
      <c r="D724">
        <v>48500</v>
      </c>
      <c r="E724">
        <v>75906</v>
      </c>
      <c r="F724">
        <f t="shared" si="48"/>
        <v>25</v>
      </c>
      <c r="G724" s="3">
        <f t="shared" si="45"/>
        <v>157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ht="17" x14ac:dyDescent="0.2">
      <c r="A725">
        <v>723</v>
      </c>
      <c r="B725" t="s">
        <v>1484</v>
      </c>
      <c r="C725" s="2" t="s">
        <v>1485</v>
      </c>
      <c r="D725">
        <v>4900</v>
      </c>
      <c r="E725">
        <v>13250</v>
      </c>
      <c r="F725">
        <f t="shared" si="48"/>
        <v>92.01</v>
      </c>
      <c r="G725" s="3">
        <f t="shared" si="45"/>
        <v>270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ht="17" x14ac:dyDescent="0.2">
      <c r="A726">
        <v>724</v>
      </c>
      <c r="B726" t="s">
        <v>1486</v>
      </c>
      <c r="C726" s="2" t="s">
        <v>1487</v>
      </c>
      <c r="D726">
        <v>8400</v>
      </c>
      <c r="E726">
        <v>11261</v>
      </c>
      <c r="F726">
        <f t="shared" si="48"/>
        <v>93.07</v>
      </c>
      <c r="G726" s="3">
        <f t="shared" si="45"/>
        <v>134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ht="17" x14ac:dyDescent="0.2">
      <c r="A727">
        <v>725</v>
      </c>
      <c r="B727" t="s">
        <v>1488</v>
      </c>
      <c r="C727" s="2" t="s">
        <v>1489</v>
      </c>
      <c r="D727">
        <v>193200</v>
      </c>
      <c r="E727">
        <v>97369</v>
      </c>
      <c r="F727">
        <f t="shared" si="48"/>
        <v>61.01</v>
      </c>
      <c r="G727" s="3">
        <f t="shared" si="45"/>
        <v>50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ht="17" x14ac:dyDescent="0.2">
      <c r="A728">
        <v>726</v>
      </c>
      <c r="B728" t="s">
        <v>1490</v>
      </c>
      <c r="C728" s="2" t="s">
        <v>1491</v>
      </c>
      <c r="D728">
        <v>54300</v>
      </c>
      <c r="E728">
        <v>48227</v>
      </c>
      <c r="F728">
        <f t="shared" si="48"/>
        <v>92.04</v>
      </c>
      <c r="G728" s="3">
        <f t="shared" si="45"/>
        <v>89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ht="17" x14ac:dyDescent="0.2">
      <c r="A729">
        <v>727</v>
      </c>
      <c r="B729" t="s">
        <v>1492</v>
      </c>
      <c r="C729" s="2" t="s">
        <v>1493</v>
      </c>
      <c r="D729">
        <v>8900</v>
      </c>
      <c r="E729">
        <v>14685</v>
      </c>
      <c r="F729">
        <f t="shared" si="48"/>
        <v>81.13</v>
      </c>
      <c r="G729" s="3">
        <f t="shared" si="45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ht="17" x14ac:dyDescent="0.2">
      <c r="A730">
        <v>728</v>
      </c>
      <c r="B730" t="s">
        <v>1494</v>
      </c>
      <c r="C730" s="2" t="s">
        <v>1495</v>
      </c>
      <c r="D730">
        <v>4200</v>
      </c>
      <c r="E730">
        <v>735</v>
      </c>
      <c r="F730">
        <f t="shared" si="48"/>
        <v>73.5</v>
      </c>
      <c r="G730" s="3">
        <f t="shared" si="45"/>
        <v>18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ht="17" x14ac:dyDescent="0.2">
      <c r="A731">
        <v>729</v>
      </c>
      <c r="B731" t="s">
        <v>1496</v>
      </c>
      <c r="C731" s="2" t="s">
        <v>1497</v>
      </c>
      <c r="D731">
        <v>5600</v>
      </c>
      <c r="E731">
        <v>10397</v>
      </c>
      <c r="F731">
        <f t="shared" si="48"/>
        <v>85.22</v>
      </c>
      <c r="G731" s="3">
        <f t="shared" si="45"/>
        <v>186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ht="17" x14ac:dyDescent="0.2">
      <c r="A732">
        <v>730</v>
      </c>
      <c r="B732" t="s">
        <v>1498</v>
      </c>
      <c r="C732" s="2" t="s">
        <v>1499</v>
      </c>
      <c r="D732">
        <v>28800</v>
      </c>
      <c r="E732">
        <v>118847</v>
      </c>
      <c r="F732">
        <f t="shared" si="48"/>
        <v>110.97</v>
      </c>
      <c r="G732" s="3">
        <f t="shared" si="45"/>
        <v>413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ht="17" x14ac:dyDescent="0.2">
      <c r="A733">
        <v>731</v>
      </c>
      <c r="B733" t="s">
        <v>1500</v>
      </c>
      <c r="C733" s="2" t="s">
        <v>1501</v>
      </c>
      <c r="D733">
        <v>8000</v>
      </c>
      <c r="E733">
        <v>7220</v>
      </c>
      <c r="F733">
        <f t="shared" si="48"/>
        <v>32.97</v>
      </c>
      <c r="G733" s="3">
        <f t="shared" si="45"/>
        <v>90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ht="17" x14ac:dyDescent="0.2">
      <c r="A734">
        <v>732</v>
      </c>
      <c r="B734" t="s">
        <v>1502</v>
      </c>
      <c r="C734" s="2" t="s">
        <v>1503</v>
      </c>
      <c r="D734">
        <v>117000</v>
      </c>
      <c r="E734">
        <v>107622</v>
      </c>
      <c r="F734">
        <f t="shared" si="48"/>
        <v>96.01</v>
      </c>
      <c r="G734" s="3">
        <f t="shared" si="45"/>
        <v>92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ht="17" x14ac:dyDescent="0.2">
      <c r="A735">
        <v>733</v>
      </c>
      <c r="B735" t="s">
        <v>1504</v>
      </c>
      <c r="C735" s="2" t="s">
        <v>1505</v>
      </c>
      <c r="D735">
        <v>15800</v>
      </c>
      <c r="E735">
        <v>83267</v>
      </c>
      <c r="F735">
        <f t="shared" si="48"/>
        <v>84.97</v>
      </c>
      <c r="G735" s="3">
        <f t="shared" si="45"/>
        <v>527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ht="17" x14ac:dyDescent="0.2">
      <c r="A736">
        <v>734</v>
      </c>
      <c r="B736" t="s">
        <v>1506</v>
      </c>
      <c r="C736" s="2" t="s">
        <v>1507</v>
      </c>
      <c r="D736">
        <v>4200</v>
      </c>
      <c r="E736">
        <v>13404</v>
      </c>
      <c r="F736">
        <f t="shared" si="48"/>
        <v>25.01</v>
      </c>
      <c r="G736" s="3">
        <f t="shared" si="45"/>
        <v>319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ht="17" x14ac:dyDescent="0.2">
      <c r="A737">
        <v>735</v>
      </c>
      <c r="B737" t="s">
        <v>1508</v>
      </c>
      <c r="C737" s="2" t="s">
        <v>1509</v>
      </c>
      <c r="D737">
        <v>37100</v>
      </c>
      <c r="E737">
        <v>131404</v>
      </c>
      <c r="F737">
        <f t="shared" si="48"/>
        <v>66</v>
      </c>
      <c r="G737" s="3">
        <f t="shared" si="45"/>
        <v>354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ht="17" x14ac:dyDescent="0.2">
      <c r="A738">
        <v>736</v>
      </c>
      <c r="B738" t="s">
        <v>1510</v>
      </c>
      <c r="C738" s="2" t="s">
        <v>1511</v>
      </c>
      <c r="D738">
        <v>7700</v>
      </c>
      <c r="E738">
        <v>2533</v>
      </c>
      <c r="F738">
        <f t="shared" si="48"/>
        <v>87.34</v>
      </c>
      <c r="G738" s="3">
        <f t="shared" si="45"/>
        <v>33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17" x14ac:dyDescent="0.2">
      <c r="A739">
        <v>737</v>
      </c>
      <c r="B739" t="s">
        <v>1512</v>
      </c>
      <c r="C739" s="2" t="s">
        <v>1513</v>
      </c>
      <c r="D739">
        <v>3700</v>
      </c>
      <c r="E739">
        <v>5028</v>
      </c>
      <c r="F739">
        <f t="shared" si="48"/>
        <v>27.93</v>
      </c>
      <c r="G739" s="3">
        <f t="shared" si="45"/>
        <v>136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ht="17" x14ac:dyDescent="0.2">
      <c r="A740">
        <v>738</v>
      </c>
      <c r="B740" t="s">
        <v>1032</v>
      </c>
      <c r="C740" s="2" t="s">
        <v>1514</v>
      </c>
      <c r="D740">
        <v>74700</v>
      </c>
      <c r="E740">
        <v>1557</v>
      </c>
      <c r="F740">
        <f t="shared" si="48"/>
        <v>103.8</v>
      </c>
      <c r="G740" s="3">
        <f t="shared" si="45"/>
        <v>2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ht="17" x14ac:dyDescent="0.2">
      <c r="A741">
        <v>739</v>
      </c>
      <c r="B741" t="s">
        <v>1515</v>
      </c>
      <c r="C741" s="2" t="s">
        <v>1516</v>
      </c>
      <c r="D741">
        <v>10000</v>
      </c>
      <c r="E741">
        <v>6100</v>
      </c>
      <c r="F741">
        <f t="shared" si="48"/>
        <v>31.94</v>
      </c>
      <c r="G741" s="3">
        <f t="shared" si="45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ht="17" x14ac:dyDescent="0.2">
      <c r="A742">
        <v>740</v>
      </c>
      <c r="B742" t="s">
        <v>1517</v>
      </c>
      <c r="C742" s="2" t="s">
        <v>1518</v>
      </c>
      <c r="D742">
        <v>5300</v>
      </c>
      <c r="E742">
        <v>1592</v>
      </c>
      <c r="F742">
        <f t="shared" si="48"/>
        <v>99.5</v>
      </c>
      <c r="G742" s="3">
        <f t="shared" si="45"/>
        <v>30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ht="17" x14ac:dyDescent="0.2">
      <c r="A743">
        <v>741</v>
      </c>
      <c r="B743" t="s">
        <v>628</v>
      </c>
      <c r="C743" s="2" t="s">
        <v>1519</v>
      </c>
      <c r="D743">
        <v>1200</v>
      </c>
      <c r="E743">
        <v>14150</v>
      </c>
      <c r="F743">
        <f t="shared" si="48"/>
        <v>108.85</v>
      </c>
      <c r="G743" s="3">
        <f t="shared" si="45"/>
        <v>1179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ht="17" x14ac:dyDescent="0.2">
      <c r="A744">
        <v>742</v>
      </c>
      <c r="B744" t="s">
        <v>1520</v>
      </c>
      <c r="C744" s="2" t="s">
        <v>1521</v>
      </c>
      <c r="D744">
        <v>1200</v>
      </c>
      <c r="E744">
        <v>13513</v>
      </c>
      <c r="F744">
        <f t="shared" si="48"/>
        <v>110.76</v>
      </c>
      <c r="G744" s="3">
        <f t="shared" si="45"/>
        <v>1126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ht="17" x14ac:dyDescent="0.2">
      <c r="A745">
        <v>743</v>
      </c>
      <c r="B745" t="s">
        <v>1522</v>
      </c>
      <c r="C745" s="2" t="s">
        <v>1523</v>
      </c>
      <c r="D745">
        <v>3900</v>
      </c>
      <c r="E745">
        <v>504</v>
      </c>
      <c r="F745">
        <f t="shared" si="48"/>
        <v>29.65</v>
      </c>
      <c r="G745" s="3">
        <f t="shared" si="45"/>
        <v>13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ht="17" x14ac:dyDescent="0.2">
      <c r="A746">
        <v>744</v>
      </c>
      <c r="B746" t="s">
        <v>1524</v>
      </c>
      <c r="C746" s="2" t="s">
        <v>1525</v>
      </c>
      <c r="D746">
        <v>2000</v>
      </c>
      <c r="E746">
        <v>14240</v>
      </c>
      <c r="F746">
        <f t="shared" si="48"/>
        <v>101.71</v>
      </c>
      <c r="G746" s="3">
        <f t="shared" si="45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ht="17" x14ac:dyDescent="0.2">
      <c r="A747">
        <v>745</v>
      </c>
      <c r="B747" t="s">
        <v>1526</v>
      </c>
      <c r="C747" s="2" t="s">
        <v>1527</v>
      </c>
      <c r="D747">
        <v>6900</v>
      </c>
      <c r="E747">
        <v>2091</v>
      </c>
      <c r="F747">
        <f t="shared" si="48"/>
        <v>61.5</v>
      </c>
      <c r="G747" s="3">
        <f t="shared" si="45"/>
        <v>30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ht="17" x14ac:dyDescent="0.2">
      <c r="A748">
        <v>746</v>
      </c>
      <c r="B748" t="s">
        <v>1528</v>
      </c>
      <c r="C748" s="2" t="s">
        <v>1529</v>
      </c>
      <c r="D748">
        <v>55800</v>
      </c>
      <c r="E748">
        <v>118580</v>
      </c>
      <c r="F748">
        <f t="shared" si="48"/>
        <v>35</v>
      </c>
      <c r="G748" s="3">
        <f t="shared" si="45"/>
        <v>213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ht="17" x14ac:dyDescent="0.2">
      <c r="A749">
        <v>747</v>
      </c>
      <c r="B749" t="s">
        <v>1530</v>
      </c>
      <c r="C749" s="2" t="s">
        <v>1531</v>
      </c>
      <c r="D749">
        <v>4900</v>
      </c>
      <c r="E749">
        <v>11214</v>
      </c>
      <c r="F749">
        <f t="shared" si="48"/>
        <v>40.049999999999997</v>
      </c>
      <c r="G749" s="3">
        <f t="shared" si="45"/>
        <v>229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ht="17" x14ac:dyDescent="0.2">
      <c r="A750">
        <v>748</v>
      </c>
      <c r="B750" t="s">
        <v>1532</v>
      </c>
      <c r="C750" s="2" t="s">
        <v>1533</v>
      </c>
      <c r="D750">
        <v>194900</v>
      </c>
      <c r="E750">
        <v>68137</v>
      </c>
      <c r="F750">
        <f t="shared" si="48"/>
        <v>110.97</v>
      </c>
      <c r="G750" s="3">
        <f t="shared" si="45"/>
        <v>35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ht="17" x14ac:dyDescent="0.2">
      <c r="A751">
        <v>749</v>
      </c>
      <c r="B751" t="s">
        <v>1534</v>
      </c>
      <c r="C751" s="2" t="s">
        <v>1535</v>
      </c>
      <c r="D751">
        <v>8600</v>
      </c>
      <c r="E751">
        <v>13527</v>
      </c>
      <c r="F751">
        <f t="shared" si="48"/>
        <v>36.96</v>
      </c>
      <c r="G751" s="3">
        <f t="shared" si="45"/>
        <v>157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ht="17" x14ac:dyDescent="0.2">
      <c r="A752">
        <v>750</v>
      </c>
      <c r="B752" t="s">
        <v>1536</v>
      </c>
      <c r="C752" s="2" t="s">
        <v>1537</v>
      </c>
      <c r="D752">
        <v>100</v>
      </c>
      <c r="E752">
        <v>1</v>
      </c>
      <c r="F752">
        <f t="shared" si="48"/>
        <v>1</v>
      </c>
      <c r="G752" s="3">
        <f t="shared" si="45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ht="17" x14ac:dyDescent="0.2">
      <c r="A753">
        <v>751</v>
      </c>
      <c r="B753" t="s">
        <v>1538</v>
      </c>
      <c r="C753" s="2" t="s">
        <v>1539</v>
      </c>
      <c r="D753">
        <v>3600</v>
      </c>
      <c r="E753">
        <v>8363</v>
      </c>
      <c r="F753">
        <f t="shared" si="48"/>
        <v>30.97</v>
      </c>
      <c r="G753" s="3">
        <f t="shared" si="45"/>
        <v>232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ht="17" x14ac:dyDescent="0.2">
      <c r="A754">
        <v>752</v>
      </c>
      <c r="B754" t="s">
        <v>1540</v>
      </c>
      <c r="C754" s="2" t="s">
        <v>1541</v>
      </c>
      <c r="D754">
        <v>5800</v>
      </c>
      <c r="E754">
        <v>5362</v>
      </c>
      <c r="F754">
        <f t="shared" si="48"/>
        <v>47.04</v>
      </c>
      <c r="G754" s="3">
        <f t="shared" si="45"/>
        <v>92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ht="17" x14ac:dyDescent="0.2">
      <c r="A755">
        <v>753</v>
      </c>
      <c r="B755" t="s">
        <v>1542</v>
      </c>
      <c r="C755" s="2" t="s">
        <v>1543</v>
      </c>
      <c r="D755">
        <v>4700</v>
      </c>
      <c r="E755">
        <v>12065</v>
      </c>
      <c r="F755">
        <f t="shared" si="48"/>
        <v>88.07</v>
      </c>
      <c r="G755" s="3">
        <f t="shared" si="45"/>
        <v>257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ht="17" x14ac:dyDescent="0.2">
      <c r="A756">
        <v>754</v>
      </c>
      <c r="B756" t="s">
        <v>1544</v>
      </c>
      <c r="C756" s="2" t="s">
        <v>1545</v>
      </c>
      <c r="D756">
        <v>70400</v>
      </c>
      <c r="E756">
        <v>118603</v>
      </c>
      <c r="F756">
        <f t="shared" si="48"/>
        <v>37.01</v>
      </c>
      <c r="G756" s="3">
        <f t="shared" si="45"/>
        <v>168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ht="17" x14ac:dyDescent="0.2">
      <c r="A757">
        <v>755</v>
      </c>
      <c r="B757" t="s">
        <v>1546</v>
      </c>
      <c r="C757" s="2" t="s">
        <v>1547</v>
      </c>
      <c r="D757">
        <v>4500</v>
      </c>
      <c r="E757">
        <v>7496</v>
      </c>
      <c r="F757">
        <f t="shared" si="48"/>
        <v>26.03</v>
      </c>
      <c r="G757" s="3">
        <f t="shared" si="45"/>
        <v>167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ht="17" x14ac:dyDescent="0.2">
      <c r="A758">
        <v>756</v>
      </c>
      <c r="B758" t="s">
        <v>1548</v>
      </c>
      <c r="C758" s="2" t="s">
        <v>1549</v>
      </c>
      <c r="D758">
        <v>1300</v>
      </c>
      <c r="E758">
        <v>10037</v>
      </c>
      <c r="F758">
        <f t="shared" si="48"/>
        <v>67.819999999999993</v>
      </c>
      <c r="G758" s="3">
        <f t="shared" si="45"/>
        <v>772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ht="17" x14ac:dyDescent="0.2">
      <c r="A759">
        <v>757</v>
      </c>
      <c r="B759" t="s">
        <v>1550</v>
      </c>
      <c r="C759" s="2" t="s">
        <v>1551</v>
      </c>
      <c r="D759">
        <v>1400</v>
      </c>
      <c r="E759">
        <v>5696</v>
      </c>
      <c r="F759">
        <f t="shared" si="48"/>
        <v>49.96</v>
      </c>
      <c r="G759" s="3">
        <f t="shared" si="45"/>
        <v>407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ht="17" x14ac:dyDescent="0.2">
      <c r="A760">
        <v>758</v>
      </c>
      <c r="B760" t="s">
        <v>1552</v>
      </c>
      <c r="C760" s="2" t="s">
        <v>1553</v>
      </c>
      <c r="D760">
        <v>29600</v>
      </c>
      <c r="E760">
        <v>167005</v>
      </c>
      <c r="F760">
        <f t="shared" si="48"/>
        <v>110.02</v>
      </c>
      <c r="G760" s="3">
        <f t="shared" si="45"/>
        <v>564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ht="17" x14ac:dyDescent="0.2">
      <c r="A761">
        <v>759</v>
      </c>
      <c r="B761" t="s">
        <v>1554</v>
      </c>
      <c r="C761" s="2" t="s">
        <v>1555</v>
      </c>
      <c r="D761">
        <v>167500</v>
      </c>
      <c r="E761">
        <v>114615</v>
      </c>
      <c r="F761">
        <f t="shared" si="48"/>
        <v>89.96</v>
      </c>
      <c r="G761" s="3">
        <f t="shared" si="45"/>
        <v>68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ht="17" x14ac:dyDescent="0.2">
      <c r="A762">
        <v>760</v>
      </c>
      <c r="B762" t="s">
        <v>1556</v>
      </c>
      <c r="C762" s="2" t="s">
        <v>1557</v>
      </c>
      <c r="D762">
        <v>48300</v>
      </c>
      <c r="E762">
        <v>16592</v>
      </c>
      <c r="F762">
        <f t="shared" si="48"/>
        <v>79.010000000000005</v>
      </c>
      <c r="G762" s="3">
        <f t="shared" si="45"/>
        <v>34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ht="17" x14ac:dyDescent="0.2">
      <c r="A763">
        <v>761</v>
      </c>
      <c r="B763" t="s">
        <v>1558</v>
      </c>
      <c r="C763" s="2" t="s">
        <v>1559</v>
      </c>
      <c r="D763">
        <v>2200</v>
      </c>
      <c r="E763">
        <v>14420</v>
      </c>
      <c r="F763">
        <f t="shared" si="48"/>
        <v>86.87</v>
      </c>
      <c r="G763" s="3">
        <f t="shared" si="45"/>
        <v>655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ht="17" x14ac:dyDescent="0.2">
      <c r="A764">
        <v>762</v>
      </c>
      <c r="B764" t="s">
        <v>668</v>
      </c>
      <c r="C764" s="2" t="s">
        <v>1560</v>
      </c>
      <c r="D764">
        <v>3500</v>
      </c>
      <c r="E764">
        <v>6204</v>
      </c>
      <c r="F764">
        <f t="shared" si="48"/>
        <v>62.04</v>
      </c>
      <c r="G764" s="3">
        <f t="shared" si="45"/>
        <v>177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ht="17" x14ac:dyDescent="0.2">
      <c r="A765">
        <v>763</v>
      </c>
      <c r="B765" t="s">
        <v>1561</v>
      </c>
      <c r="C765" s="2" t="s">
        <v>1562</v>
      </c>
      <c r="D765">
        <v>5600</v>
      </c>
      <c r="E765">
        <v>6338</v>
      </c>
      <c r="F765">
        <f t="shared" si="48"/>
        <v>26.97</v>
      </c>
      <c r="G765" s="3">
        <f t="shared" si="45"/>
        <v>113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ht="17" x14ac:dyDescent="0.2">
      <c r="A766">
        <v>764</v>
      </c>
      <c r="B766" t="s">
        <v>1563</v>
      </c>
      <c r="C766" s="2" t="s">
        <v>1564</v>
      </c>
      <c r="D766">
        <v>1100</v>
      </c>
      <c r="E766">
        <v>8010</v>
      </c>
      <c r="F766">
        <f t="shared" si="48"/>
        <v>54.12</v>
      </c>
      <c r="G766" s="3">
        <f t="shared" si="45"/>
        <v>728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ht="17" x14ac:dyDescent="0.2">
      <c r="A767">
        <v>765</v>
      </c>
      <c r="B767" t="s">
        <v>1565</v>
      </c>
      <c r="C767" s="2" t="s">
        <v>1566</v>
      </c>
      <c r="D767">
        <v>3900</v>
      </c>
      <c r="E767">
        <v>8125</v>
      </c>
      <c r="F767">
        <f t="shared" si="48"/>
        <v>41.04</v>
      </c>
      <c r="G767" s="3">
        <f t="shared" si="45"/>
        <v>208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ht="17" x14ac:dyDescent="0.2">
      <c r="A768">
        <v>766</v>
      </c>
      <c r="B768" t="s">
        <v>1567</v>
      </c>
      <c r="C768" s="2" t="s">
        <v>1568</v>
      </c>
      <c r="D768">
        <v>43800</v>
      </c>
      <c r="E768">
        <v>13653</v>
      </c>
      <c r="F768">
        <f t="shared" si="48"/>
        <v>55.05</v>
      </c>
      <c r="G768" s="3">
        <f t="shared" si="45"/>
        <v>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ht="17" x14ac:dyDescent="0.2">
      <c r="A769">
        <v>767</v>
      </c>
      <c r="B769" t="s">
        <v>1569</v>
      </c>
      <c r="C769" s="2" t="s">
        <v>1570</v>
      </c>
      <c r="D769">
        <v>97200</v>
      </c>
      <c r="E769">
        <v>55372</v>
      </c>
      <c r="F769">
        <f t="shared" si="48"/>
        <v>107.94</v>
      </c>
      <c r="G769" s="3">
        <f t="shared" si="45"/>
        <v>57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ht="17" x14ac:dyDescent="0.2">
      <c r="A770">
        <v>768</v>
      </c>
      <c r="B770" t="s">
        <v>1571</v>
      </c>
      <c r="C770" s="2" t="s">
        <v>1572</v>
      </c>
      <c r="D770">
        <v>4800</v>
      </c>
      <c r="E770">
        <v>11088</v>
      </c>
      <c r="F770">
        <f t="shared" si="48"/>
        <v>73.92</v>
      </c>
      <c r="G770" s="3">
        <f t="shared" ref="G770:G833" si="49">ROUND((E770/D770)*100,0)</f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6">
        <f t="shared" si="46"/>
        <v>41619.25</v>
      </c>
      <c r="T770" s="6">
        <f t="shared" si="47"/>
        <v>41634.25</v>
      </c>
    </row>
    <row r="771" spans="1:20" ht="17" x14ac:dyDescent="0.2">
      <c r="A771">
        <v>769</v>
      </c>
      <c r="B771" t="s">
        <v>1573</v>
      </c>
      <c r="C771" s="2" t="s">
        <v>1574</v>
      </c>
      <c r="D771">
        <v>125600</v>
      </c>
      <c r="E771">
        <v>109106</v>
      </c>
      <c r="F771">
        <f t="shared" si="48"/>
        <v>32</v>
      </c>
      <c r="G771" s="3">
        <f t="shared" si="49"/>
        <v>87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6">
        <f t="shared" ref="S771:S834" si="50">(((L771/60)/60)/24)+DATE(1970,1,1)</f>
        <v>41501.208333333336</v>
      </c>
      <c r="T771" s="6">
        <f t="shared" ref="T771:T834" si="51">(((M771/60)/60)/24)+DATE(1970,1,1)</f>
        <v>41527.208333333336</v>
      </c>
    </row>
    <row r="772" spans="1:20" ht="17" x14ac:dyDescent="0.2">
      <c r="A772">
        <v>770</v>
      </c>
      <c r="B772" t="s">
        <v>1575</v>
      </c>
      <c r="C772" s="2" t="s">
        <v>1576</v>
      </c>
      <c r="D772">
        <v>4300</v>
      </c>
      <c r="E772">
        <v>11642</v>
      </c>
      <c r="F772">
        <f t="shared" si="48"/>
        <v>53.9</v>
      </c>
      <c r="G772" s="3">
        <f t="shared" si="49"/>
        <v>271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6">
        <f t="shared" si="50"/>
        <v>41743.208333333336</v>
      </c>
      <c r="T772" s="6">
        <f t="shared" si="51"/>
        <v>41750.208333333336</v>
      </c>
    </row>
    <row r="773" spans="1:20" ht="17" x14ac:dyDescent="0.2">
      <c r="A773">
        <v>771</v>
      </c>
      <c r="B773" t="s">
        <v>1577</v>
      </c>
      <c r="C773" s="2" t="s">
        <v>1578</v>
      </c>
      <c r="D773">
        <v>5600</v>
      </c>
      <c r="E773">
        <v>2769</v>
      </c>
      <c r="F773">
        <f t="shared" si="48"/>
        <v>106.5</v>
      </c>
      <c r="G773" s="3">
        <f t="shared" si="49"/>
        <v>49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ht="17" x14ac:dyDescent="0.2">
      <c r="A774">
        <v>772</v>
      </c>
      <c r="B774" t="s">
        <v>1579</v>
      </c>
      <c r="C774" s="2" t="s">
        <v>1580</v>
      </c>
      <c r="D774">
        <v>149600</v>
      </c>
      <c r="E774">
        <v>169586</v>
      </c>
      <c r="F774">
        <f t="shared" si="48"/>
        <v>33</v>
      </c>
      <c r="G774" s="3">
        <f t="shared" si="49"/>
        <v>113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ht="17" x14ac:dyDescent="0.2">
      <c r="A775">
        <v>773</v>
      </c>
      <c r="B775" t="s">
        <v>1581</v>
      </c>
      <c r="C775" s="2" t="s">
        <v>1582</v>
      </c>
      <c r="D775">
        <v>53100</v>
      </c>
      <c r="E775">
        <v>101185</v>
      </c>
      <c r="F775">
        <f t="shared" si="48"/>
        <v>43</v>
      </c>
      <c r="G775" s="3">
        <f t="shared" si="49"/>
        <v>191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ht="17" x14ac:dyDescent="0.2">
      <c r="A776">
        <v>774</v>
      </c>
      <c r="B776" t="s">
        <v>1583</v>
      </c>
      <c r="C776" s="2" t="s">
        <v>1584</v>
      </c>
      <c r="D776">
        <v>5000</v>
      </c>
      <c r="E776">
        <v>6775</v>
      </c>
      <c r="F776">
        <f t="shared" ref="F776:F839" si="52">IF(I776=0, 0, ROUND(E776/I776,2))</f>
        <v>86.86</v>
      </c>
      <c r="G776" s="3">
        <f t="shared" si="49"/>
        <v>136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ht="17" x14ac:dyDescent="0.2">
      <c r="A777">
        <v>775</v>
      </c>
      <c r="B777" t="s">
        <v>1585</v>
      </c>
      <c r="C777" s="2" t="s">
        <v>1586</v>
      </c>
      <c r="D777">
        <v>9400</v>
      </c>
      <c r="E777">
        <v>968</v>
      </c>
      <c r="F777">
        <f t="shared" si="52"/>
        <v>96.8</v>
      </c>
      <c r="G777" s="3">
        <f t="shared" si="49"/>
        <v>10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ht="17" x14ac:dyDescent="0.2">
      <c r="A778">
        <v>776</v>
      </c>
      <c r="B778" t="s">
        <v>1587</v>
      </c>
      <c r="C778" s="2" t="s">
        <v>1588</v>
      </c>
      <c r="D778">
        <v>110800</v>
      </c>
      <c r="E778">
        <v>72623</v>
      </c>
      <c r="F778">
        <f t="shared" si="52"/>
        <v>33</v>
      </c>
      <c r="G778" s="3">
        <f t="shared" si="49"/>
        <v>66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ht="17" x14ac:dyDescent="0.2">
      <c r="A779">
        <v>777</v>
      </c>
      <c r="B779" t="s">
        <v>1589</v>
      </c>
      <c r="C779" s="2" t="s">
        <v>1590</v>
      </c>
      <c r="D779">
        <v>93800</v>
      </c>
      <c r="E779">
        <v>45987</v>
      </c>
      <c r="F779">
        <f t="shared" si="52"/>
        <v>68.03</v>
      </c>
      <c r="G779" s="3">
        <f t="shared" si="49"/>
        <v>49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ht="17" x14ac:dyDescent="0.2">
      <c r="A780">
        <v>778</v>
      </c>
      <c r="B780" t="s">
        <v>1591</v>
      </c>
      <c r="C780" s="2" t="s">
        <v>1592</v>
      </c>
      <c r="D780">
        <v>1300</v>
      </c>
      <c r="E780">
        <v>10243</v>
      </c>
      <c r="F780">
        <f t="shared" si="52"/>
        <v>58.87</v>
      </c>
      <c r="G780" s="3">
        <f t="shared" si="49"/>
        <v>788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ht="17" x14ac:dyDescent="0.2">
      <c r="A781">
        <v>779</v>
      </c>
      <c r="B781" t="s">
        <v>1593</v>
      </c>
      <c r="C781" s="2" t="s">
        <v>1594</v>
      </c>
      <c r="D781">
        <v>108700</v>
      </c>
      <c r="E781">
        <v>87293</v>
      </c>
      <c r="F781">
        <f t="shared" si="52"/>
        <v>105.05</v>
      </c>
      <c r="G781" s="3">
        <f t="shared" si="49"/>
        <v>80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ht="17" x14ac:dyDescent="0.2">
      <c r="A782">
        <v>780</v>
      </c>
      <c r="B782" t="s">
        <v>1595</v>
      </c>
      <c r="C782" s="2" t="s">
        <v>1596</v>
      </c>
      <c r="D782">
        <v>5100</v>
      </c>
      <c r="E782">
        <v>5421</v>
      </c>
      <c r="F782">
        <f t="shared" si="52"/>
        <v>33.049999999999997</v>
      </c>
      <c r="G782" s="3">
        <f t="shared" si="49"/>
        <v>106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ht="17" x14ac:dyDescent="0.2">
      <c r="A783">
        <v>781</v>
      </c>
      <c r="B783" t="s">
        <v>1597</v>
      </c>
      <c r="C783" s="2" t="s">
        <v>1598</v>
      </c>
      <c r="D783">
        <v>8700</v>
      </c>
      <c r="E783">
        <v>4414</v>
      </c>
      <c r="F783">
        <f t="shared" si="52"/>
        <v>78.819999999999993</v>
      </c>
      <c r="G783" s="3">
        <f t="shared" si="49"/>
        <v>51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ht="17" x14ac:dyDescent="0.2">
      <c r="A784">
        <v>782</v>
      </c>
      <c r="B784" t="s">
        <v>1599</v>
      </c>
      <c r="C784" s="2" t="s">
        <v>1600</v>
      </c>
      <c r="D784">
        <v>5100</v>
      </c>
      <c r="E784">
        <v>10981</v>
      </c>
      <c r="F784">
        <f t="shared" si="52"/>
        <v>68.2</v>
      </c>
      <c r="G784" s="3">
        <f t="shared" si="49"/>
        <v>215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ht="17" x14ac:dyDescent="0.2">
      <c r="A785">
        <v>783</v>
      </c>
      <c r="B785" t="s">
        <v>1601</v>
      </c>
      <c r="C785" s="2" t="s">
        <v>1602</v>
      </c>
      <c r="D785">
        <v>7400</v>
      </c>
      <c r="E785">
        <v>10451</v>
      </c>
      <c r="F785">
        <f t="shared" si="52"/>
        <v>75.73</v>
      </c>
      <c r="G785" s="3">
        <f t="shared" si="49"/>
        <v>141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ht="17" x14ac:dyDescent="0.2">
      <c r="A786">
        <v>784</v>
      </c>
      <c r="B786" t="s">
        <v>1603</v>
      </c>
      <c r="C786" s="2" t="s">
        <v>1604</v>
      </c>
      <c r="D786">
        <v>88900</v>
      </c>
      <c r="E786">
        <v>102535</v>
      </c>
      <c r="F786">
        <f t="shared" si="52"/>
        <v>31</v>
      </c>
      <c r="G786" s="3">
        <f t="shared" si="49"/>
        <v>115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ht="17" x14ac:dyDescent="0.2">
      <c r="A787">
        <v>785</v>
      </c>
      <c r="B787" t="s">
        <v>1605</v>
      </c>
      <c r="C787" s="2" t="s">
        <v>1606</v>
      </c>
      <c r="D787">
        <v>6700</v>
      </c>
      <c r="E787">
        <v>12939</v>
      </c>
      <c r="F787">
        <f t="shared" si="52"/>
        <v>101.88</v>
      </c>
      <c r="G787" s="3">
        <f t="shared" si="49"/>
        <v>193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ht="17" x14ac:dyDescent="0.2">
      <c r="A788">
        <v>786</v>
      </c>
      <c r="B788" t="s">
        <v>1607</v>
      </c>
      <c r="C788" s="2" t="s">
        <v>1608</v>
      </c>
      <c r="D788">
        <v>1500</v>
      </c>
      <c r="E788">
        <v>10946</v>
      </c>
      <c r="F788">
        <f t="shared" si="52"/>
        <v>52.88</v>
      </c>
      <c r="G788" s="3">
        <f t="shared" si="49"/>
        <v>730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ht="17" x14ac:dyDescent="0.2">
      <c r="A789">
        <v>787</v>
      </c>
      <c r="B789" t="s">
        <v>1609</v>
      </c>
      <c r="C789" s="2" t="s">
        <v>1610</v>
      </c>
      <c r="D789">
        <v>61200</v>
      </c>
      <c r="E789">
        <v>60994</v>
      </c>
      <c r="F789">
        <f t="shared" si="52"/>
        <v>71.010000000000005</v>
      </c>
      <c r="G789" s="3">
        <f t="shared" si="49"/>
        <v>100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ht="17" x14ac:dyDescent="0.2">
      <c r="A790">
        <v>788</v>
      </c>
      <c r="B790" t="s">
        <v>1611</v>
      </c>
      <c r="C790" s="2" t="s">
        <v>1612</v>
      </c>
      <c r="D790">
        <v>3600</v>
      </c>
      <c r="E790">
        <v>3174</v>
      </c>
      <c r="F790">
        <f t="shared" si="52"/>
        <v>102.39</v>
      </c>
      <c r="G790" s="3">
        <f t="shared" si="49"/>
        <v>88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ht="17" x14ac:dyDescent="0.2">
      <c r="A791">
        <v>789</v>
      </c>
      <c r="B791" t="s">
        <v>1613</v>
      </c>
      <c r="C791" s="2" t="s">
        <v>1614</v>
      </c>
      <c r="D791">
        <v>9000</v>
      </c>
      <c r="E791">
        <v>3351</v>
      </c>
      <c r="F791">
        <f t="shared" si="52"/>
        <v>74.47</v>
      </c>
      <c r="G791" s="3">
        <f t="shared" si="49"/>
        <v>37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ht="17" x14ac:dyDescent="0.2">
      <c r="A792">
        <v>790</v>
      </c>
      <c r="B792" t="s">
        <v>1615</v>
      </c>
      <c r="C792" s="2" t="s">
        <v>1616</v>
      </c>
      <c r="D792">
        <v>185900</v>
      </c>
      <c r="E792">
        <v>56774</v>
      </c>
      <c r="F792">
        <f t="shared" si="52"/>
        <v>51.01</v>
      </c>
      <c r="G792" s="3">
        <f t="shared" si="49"/>
        <v>31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ht="17" x14ac:dyDescent="0.2">
      <c r="A793">
        <v>791</v>
      </c>
      <c r="B793" t="s">
        <v>1617</v>
      </c>
      <c r="C793" s="2" t="s">
        <v>1618</v>
      </c>
      <c r="D793">
        <v>2100</v>
      </c>
      <c r="E793">
        <v>540</v>
      </c>
      <c r="F793">
        <f t="shared" si="52"/>
        <v>90</v>
      </c>
      <c r="G793" s="3">
        <f t="shared" si="49"/>
        <v>26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ht="17" x14ac:dyDescent="0.2">
      <c r="A794">
        <v>792</v>
      </c>
      <c r="B794" t="s">
        <v>1619</v>
      </c>
      <c r="C794" s="2" t="s">
        <v>1620</v>
      </c>
      <c r="D794">
        <v>2000</v>
      </c>
      <c r="E794">
        <v>680</v>
      </c>
      <c r="F794">
        <f t="shared" si="52"/>
        <v>97.14</v>
      </c>
      <c r="G794" s="3">
        <f t="shared" si="49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ht="17" x14ac:dyDescent="0.2">
      <c r="A795">
        <v>793</v>
      </c>
      <c r="B795" t="s">
        <v>1621</v>
      </c>
      <c r="C795" s="2" t="s">
        <v>1622</v>
      </c>
      <c r="D795">
        <v>1100</v>
      </c>
      <c r="E795">
        <v>13045</v>
      </c>
      <c r="F795">
        <f t="shared" si="52"/>
        <v>72.069999999999993</v>
      </c>
      <c r="G795" s="3">
        <f t="shared" si="49"/>
        <v>1186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ht="17" x14ac:dyDescent="0.2">
      <c r="A796">
        <v>794</v>
      </c>
      <c r="B796" t="s">
        <v>1623</v>
      </c>
      <c r="C796" s="2" t="s">
        <v>1624</v>
      </c>
      <c r="D796">
        <v>6600</v>
      </c>
      <c r="E796">
        <v>8276</v>
      </c>
      <c r="F796">
        <f t="shared" si="52"/>
        <v>75.239999999999995</v>
      </c>
      <c r="G796" s="3">
        <f t="shared" si="49"/>
        <v>125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ht="17" x14ac:dyDescent="0.2">
      <c r="A797">
        <v>795</v>
      </c>
      <c r="B797" t="s">
        <v>1625</v>
      </c>
      <c r="C797" s="2" t="s">
        <v>1626</v>
      </c>
      <c r="D797">
        <v>7100</v>
      </c>
      <c r="E797">
        <v>1022</v>
      </c>
      <c r="F797">
        <f t="shared" si="52"/>
        <v>32.97</v>
      </c>
      <c r="G797" s="3">
        <f t="shared" si="49"/>
        <v>14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ht="17" x14ac:dyDescent="0.2">
      <c r="A798">
        <v>796</v>
      </c>
      <c r="B798" t="s">
        <v>1627</v>
      </c>
      <c r="C798" s="2" t="s">
        <v>1628</v>
      </c>
      <c r="D798">
        <v>7800</v>
      </c>
      <c r="E798">
        <v>4275</v>
      </c>
      <c r="F798">
        <f t="shared" si="52"/>
        <v>54.81</v>
      </c>
      <c r="G798" s="3">
        <f t="shared" si="49"/>
        <v>55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ht="17" x14ac:dyDescent="0.2">
      <c r="A799">
        <v>797</v>
      </c>
      <c r="B799" t="s">
        <v>1629</v>
      </c>
      <c r="C799" s="2" t="s">
        <v>1630</v>
      </c>
      <c r="D799">
        <v>7600</v>
      </c>
      <c r="E799">
        <v>8332</v>
      </c>
      <c r="F799">
        <f t="shared" si="52"/>
        <v>45.04</v>
      </c>
      <c r="G799" s="3">
        <f t="shared" si="49"/>
        <v>110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ht="17" x14ac:dyDescent="0.2">
      <c r="A800">
        <v>798</v>
      </c>
      <c r="B800" t="s">
        <v>1631</v>
      </c>
      <c r="C800" s="2" t="s">
        <v>1632</v>
      </c>
      <c r="D800">
        <v>3400</v>
      </c>
      <c r="E800">
        <v>6408</v>
      </c>
      <c r="F800">
        <f t="shared" si="52"/>
        <v>52.96</v>
      </c>
      <c r="G800" s="3">
        <f t="shared" si="49"/>
        <v>188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ht="17" x14ac:dyDescent="0.2">
      <c r="A801">
        <v>799</v>
      </c>
      <c r="B801" t="s">
        <v>1633</v>
      </c>
      <c r="C801" s="2" t="s">
        <v>1634</v>
      </c>
      <c r="D801">
        <v>84500</v>
      </c>
      <c r="E801">
        <v>73522</v>
      </c>
      <c r="F801">
        <f t="shared" si="52"/>
        <v>60.02</v>
      </c>
      <c r="G801" s="3">
        <f t="shared" si="49"/>
        <v>87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ht="17" x14ac:dyDescent="0.2">
      <c r="A802">
        <v>800</v>
      </c>
      <c r="B802" t="s">
        <v>1635</v>
      </c>
      <c r="C802" s="2" t="s">
        <v>1636</v>
      </c>
      <c r="D802">
        <v>100</v>
      </c>
      <c r="E802">
        <v>1</v>
      </c>
      <c r="F802">
        <f t="shared" si="52"/>
        <v>1</v>
      </c>
      <c r="G802" s="3">
        <f t="shared" si="49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ht="17" x14ac:dyDescent="0.2">
      <c r="A803">
        <v>801</v>
      </c>
      <c r="B803" t="s">
        <v>1637</v>
      </c>
      <c r="C803" s="2" t="s">
        <v>1638</v>
      </c>
      <c r="D803">
        <v>2300</v>
      </c>
      <c r="E803">
        <v>4667</v>
      </c>
      <c r="F803">
        <f t="shared" si="52"/>
        <v>44.03</v>
      </c>
      <c r="G803" s="3">
        <f t="shared" si="49"/>
        <v>203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ht="17" x14ac:dyDescent="0.2">
      <c r="A804">
        <v>802</v>
      </c>
      <c r="B804" t="s">
        <v>1639</v>
      </c>
      <c r="C804" s="2" t="s">
        <v>1640</v>
      </c>
      <c r="D804">
        <v>6200</v>
      </c>
      <c r="E804">
        <v>12216</v>
      </c>
      <c r="F804">
        <f t="shared" si="52"/>
        <v>86.03</v>
      </c>
      <c r="G804" s="3">
        <f t="shared" si="49"/>
        <v>197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ht="17" x14ac:dyDescent="0.2">
      <c r="A805">
        <v>803</v>
      </c>
      <c r="B805" t="s">
        <v>1641</v>
      </c>
      <c r="C805" s="2" t="s">
        <v>1642</v>
      </c>
      <c r="D805">
        <v>6100</v>
      </c>
      <c r="E805">
        <v>6527</v>
      </c>
      <c r="F805">
        <f t="shared" si="52"/>
        <v>28.01</v>
      </c>
      <c r="G805" s="3">
        <f t="shared" si="49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ht="17" x14ac:dyDescent="0.2">
      <c r="A806">
        <v>804</v>
      </c>
      <c r="B806" t="s">
        <v>1643</v>
      </c>
      <c r="C806" s="2" t="s">
        <v>1644</v>
      </c>
      <c r="D806">
        <v>2600</v>
      </c>
      <c r="E806">
        <v>6987</v>
      </c>
      <c r="F806">
        <f t="shared" si="52"/>
        <v>32.049999999999997</v>
      </c>
      <c r="G806" s="3">
        <f t="shared" si="49"/>
        <v>269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ht="17" x14ac:dyDescent="0.2">
      <c r="A807">
        <v>805</v>
      </c>
      <c r="B807" t="s">
        <v>1645</v>
      </c>
      <c r="C807" s="2" t="s">
        <v>1646</v>
      </c>
      <c r="D807">
        <v>9700</v>
      </c>
      <c r="E807">
        <v>4932</v>
      </c>
      <c r="F807">
        <f t="shared" si="52"/>
        <v>73.61</v>
      </c>
      <c r="G807" s="3">
        <f t="shared" si="49"/>
        <v>51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ht="17" x14ac:dyDescent="0.2">
      <c r="A808">
        <v>806</v>
      </c>
      <c r="B808" t="s">
        <v>1647</v>
      </c>
      <c r="C808" s="2" t="s">
        <v>1648</v>
      </c>
      <c r="D808">
        <v>700</v>
      </c>
      <c r="E808">
        <v>8262</v>
      </c>
      <c r="F808">
        <f t="shared" si="52"/>
        <v>108.71</v>
      </c>
      <c r="G808" s="3">
        <f t="shared" si="49"/>
        <v>1180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ht="17" x14ac:dyDescent="0.2">
      <c r="A809">
        <v>807</v>
      </c>
      <c r="B809" t="s">
        <v>1649</v>
      </c>
      <c r="C809" s="2" t="s">
        <v>1650</v>
      </c>
      <c r="D809">
        <v>700</v>
      </c>
      <c r="E809">
        <v>1848</v>
      </c>
      <c r="F809">
        <f t="shared" si="52"/>
        <v>42.98</v>
      </c>
      <c r="G809" s="3">
        <f t="shared" si="49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ht="17" x14ac:dyDescent="0.2">
      <c r="A810">
        <v>808</v>
      </c>
      <c r="B810" t="s">
        <v>1651</v>
      </c>
      <c r="C810" s="2" t="s">
        <v>1652</v>
      </c>
      <c r="D810">
        <v>5200</v>
      </c>
      <c r="E810">
        <v>1583</v>
      </c>
      <c r="F810">
        <f t="shared" si="52"/>
        <v>83.32</v>
      </c>
      <c r="G810" s="3">
        <f t="shared" si="49"/>
        <v>30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ht="17" x14ac:dyDescent="0.2">
      <c r="A811">
        <v>809</v>
      </c>
      <c r="B811" t="s">
        <v>1599</v>
      </c>
      <c r="C811" s="2" t="s">
        <v>1653</v>
      </c>
      <c r="D811">
        <v>140800</v>
      </c>
      <c r="E811">
        <v>88536</v>
      </c>
      <c r="F811">
        <f t="shared" si="52"/>
        <v>42</v>
      </c>
      <c r="G811" s="3">
        <f t="shared" si="49"/>
        <v>63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ht="17" x14ac:dyDescent="0.2">
      <c r="A812">
        <v>810</v>
      </c>
      <c r="B812" t="s">
        <v>1654</v>
      </c>
      <c r="C812" s="2" t="s">
        <v>1655</v>
      </c>
      <c r="D812">
        <v>6400</v>
      </c>
      <c r="E812">
        <v>12360</v>
      </c>
      <c r="F812">
        <f t="shared" si="52"/>
        <v>55.93</v>
      </c>
      <c r="G812" s="3">
        <f t="shared" si="49"/>
        <v>193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ht="17" x14ac:dyDescent="0.2">
      <c r="A813">
        <v>811</v>
      </c>
      <c r="B813" t="s">
        <v>1656</v>
      </c>
      <c r="C813" s="2" t="s">
        <v>1657</v>
      </c>
      <c r="D813">
        <v>92500</v>
      </c>
      <c r="E813">
        <v>71320</v>
      </c>
      <c r="F813">
        <f t="shared" si="52"/>
        <v>105.04</v>
      </c>
      <c r="G813" s="3">
        <f t="shared" si="49"/>
        <v>77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ht="17" x14ac:dyDescent="0.2">
      <c r="A814">
        <v>812</v>
      </c>
      <c r="B814" t="s">
        <v>1658</v>
      </c>
      <c r="C814" s="2" t="s">
        <v>1659</v>
      </c>
      <c r="D814">
        <v>59700</v>
      </c>
      <c r="E814">
        <v>134640</v>
      </c>
      <c r="F814">
        <f t="shared" si="52"/>
        <v>48</v>
      </c>
      <c r="G814" s="3">
        <f t="shared" si="49"/>
        <v>226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ht="17" x14ac:dyDescent="0.2">
      <c r="A815">
        <v>813</v>
      </c>
      <c r="B815" t="s">
        <v>1660</v>
      </c>
      <c r="C815" s="2" t="s">
        <v>1661</v>
      </c>
      <c r="D815">
        <v>3200</v>
      </c>
      <c r="E815">
        <v>7661</v>
      </c>
      <c r="F815">
        <f t="shared" si="52"/>
        <v>112.66</v>
      </c>
      <c r="G815" s="3">
        <f t="shared" si="49"/>
        <v>239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ht="17" x14ac:dyDescent="0.2">
      <c r="A816">
        <v>814</v>
      </c>
      <c r="B816" t="s">
        <v>1662</v>
      </c>
      <c r="C816" s="2" t="s">
        <v>1663</v>
      </c>
      <c r="D816">
        <v>3200</v>
      </c>
      <c r="E816">
        <v>2950</v>
      </c>
      <c r="F816">
        <f t="shared" si="52"/>
        <v>81.94</v>
      </c>
      <c r="G816" s="3">
        <f t="shared" si="49"/>
        <v>92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ht="17" x14ac:dyDescent="0.2">
      <c r="A817">
        <v>815</v>
      </c>
      <c r="B817" t="s">
        <v>1664</v>
      </c>
      <c r="C817" s="2" t="s">
        <v>1665</v>
      </c>
      <c r="D817">
        <v>9000</v>
      </c>
      <c r="E817">
        <v>11721</v>
      </c>
      <c r="F817">
        <f t="shared" si="52"/>
        <v>64.05</v>
      </c>
      <c r="G817" s="3">
        <f t="shared" si="49"/>
        <v>130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ht="17" x14ac:dyDescent="0.2">
      <c r="A818">
        <v>816</v>
      </c>
      <c r="B818" t="s">
        <v>1666</v>
      </c>
      <c r="C818" s="2" t="s">
        <v>1667</v>
      </c>
      <c r="D818">
        <v>2300</v>
      </c>
      <c r="E818">
        <v>14150</v>
      </c>
      <c r="F818">
        <f t="shared" si="52"/>
        <v>106.39</v>
      </c>
      <c r="G818" s="3">
        <f t="shared" si="49"/>
        <v>615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ht="17" x14ac:dyDescent="0.2">
      <c r="A819">
        <v>817</v>
      </c>
      <c r="B819" t="s">
        <v>1668</v>
      </c>
      <c r="C819" s="2" t="s">
        <v>1669</v>
      </c>
      <c r="D819">
        <v>51300</v>
      </c>
      <c r="E819">
        <v>189192</v>
      </c>
      <c r="F819">
        <f t="shared" si="52"/>
        <v>76.010000000000005</v>
      </c>
      <c r="G819" s="3">
        <f t="shared" si="49"/>
        <v>369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ht="17" x14ac:dyDescent="0.2">
      <c r="A820">
        <v>818</v>
      </c>
      <c r="B820" t="s">
        <v>676</v>
      </c>
      <c r="C820" s="2" t="s">
        <v>1670</v>
      </c>
      <c r="D820">
        <v>700</v>
      </c>
      <c r="E820">
        <v>7664</v>
      </c>
      <c r="F820">
        <f t="shared" si="52"/>
        <v>111.07</v>
      </c>
      <c r="G820" s="3">
        <f t="shared" si="49"/>
        <v>1095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ht="17" x14ac:dyDescent="0.2">
      <c r="A821">
        <v>819</v>
      </c>
      <c r="B821" t="s">
        <v>1671</v>
      </c>
      <c r="C821" s="2" t="s">
        <v>1672</v>
      </c>
      <c r="D821">
        <v>8900</v>
      </c>
      <c r="E821">
        <v>4509</v>
      </c>
      <c r="F821">
        <f t="shared" si="52"/>
        <v>95.94</v>
      </c>
      <c r="G821" s="3">
        <f t="shared" si="49"/>
        <v>51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ht="17" x14ac:dyDescent="0.2">
      <c r="A822">
        <v>820</v>
      </c>
      <c r="B822" t="s">
        <v>1673</v>
      </c>
      <c r="C822" s="2" t="s">
        <v>1674</v>
      </c>
      <c r="D822">
        <v>1500</v>
      </c>
      <c r="E822">
        <v>12009</v>
      </c>
      <c r="F822">
        <f t="shared" si="52"/>
        <v>43.04</v>
      </c>
      <c r="G822" s="3">
        <f t="shared" si="49"/>
        <v>801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ht="17" x14ac:dyDescent="0.2">
      <c r="A823">
        <v>821</v>
      </c>
      <c r="B823" t="s">
        <v>1675</v>
      </c>
      <c r="C823" s="2" t="s">
        <v>1676</v>
      </c>
      <c r="D823">
        <v>4900</v>
      </c>
      <c r="E823">
        <v>14273</v>
      </c>
      <c r="F823">
        <f t="shared" si="52"/>
        <v>67.97</v>
      </c>
      <c r="G823" s="3">
        <f t="shared" si="49"/>
        <v>291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ht="17" x14ac:dyDescent="0.2">
      <c r="A824">
        <v>822</v>
      </c>
      <c r="B824" t="s">
        <v>1677</v>
      </c>
      <c r="C824" s="2" t="s">
        <v>1678</v>
      </c>
      <c r="D824">
        <v>54000</v>
      </c>
      <c r="E824">
        <v>188982</v>
      </c>
      <c r="F824">
        <f t="shared" si="52"/>
        <v>89.99</v>
      </c>
      <c r="G824" s="3">
        <f t="shared" si="49"/>
        <v>350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ht="17" x14ac:dyDescent="0.2">
      <c r="A825">
        <v>823</v>
      </c>
      <c r="B825" t="s">
        <v>1679</v>
      </c>
      <c r="C825" s="2" t="s">
        <v>1680</v>
      </c>
      <c r="D825">
        <v>4100</v>
      </c>
      <c r="E825">
        <v>14640</v>
      </c>
      <c r="F825">
        <f t="shared" si="52"/>
        <v>58.1</v>
      </c>
      <c r="G825" s="3">
        <f t="shared" si="49"/>
        <v>357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ht="17" x14ac:dyDescent="0.2">
      <c r="A826">
        <v>824</v>
      </c>
      <c r="B826" t="s">
        <v>1681</v>
      </c>
      <c r="C826" s="2" t="s">
        <v>1682</v>
      </c>
      <c r="D826">
        <v>85000</v>
      </c>
      <c r="E826">
        <v>107516</v>
      </c>
      <c r="F826">
        <f t="shared" si="52"/>
        <v>84</v>
      </c>
      <c r="G826" s="3">
        <f t="shared" si="49"/>
        <v>126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ht="17" x14ac:dyDescent="0.2">
      <c r="A827">
        <v>825</v>
      </c>
      <c r="B827" t="s">
        <v>1683</v>
      </c>
      <c r="C827" s="2" t="s">
        <v>1684</v>
      </c>
      <c r="D827">
        <v>3600</v>
      </c>
      <c r="E827">
        <v>13950</v>
      </c>
      <c r="F827">
        <f t="shared" si="52"/>
        <v>88.85</v>
      </c>
      <c r="G827" s="3">
        <f t="shared" si="49"/>
        <v>388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ht="17" x14ac:dyDescent="0.2">
      <c r="A828">
        <v>826</v>
      </c>
      <c r="B828" t="s">
        <v>1685</v>
      </c>
      <c r="C828" s="2" t="s">
        <v>1686</v>
      </c>
      <c r="D828">
        <v>2800</v>
      </c>
      <c r="E828">
        <v>12797</v>
      </c>
      <c r="F828">
        <f t="shared" si="52"/>
        <v>65.959999999999994</v>
      </c>
      <c r="G828" s="3">
        <f t="shared" si="49"/>
        <v>457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ht="17" x14ac:dyDescent="0.2">
      <c r="A829">
        <v>827</v>
      </c>
      <c r="B829" t="s">
        <v>1687</v>
      </c>
      <c r="C829" s="2" t="s">
        <v>1688</v>
      </c>
      <c r="D829">
        <v>2300</v>
      </c>
      <c r="E829">
        <v>6134</v>
      </c>
      <c r="F829">
        <f t="shared" si="52"/>
        <v>74.8</v>
      </c>
      <c r="G829" s="3">
        <f t="shared" si="49"/>
        <v>267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17" x14ac:dyDescent="0.2">
      <c r="A830">
        <v>828</v>
      </c>
      <c r="B830" t="s">
        <v>1689</v>
      </c>
      <c r="C830" s="2" t="s">
        <v>1690</v>
      </c>
      <c r="D830">
        <v>7100</v>
      </c>
      <c r="E830">
        <v>4899</v>
      </c>
      <c r="F830">
        <f t="shared" si="52"/>
        <v>69.989999999999995</v>
      </c>
      <c r="G830" s="3">
        <f t="shared" si="49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ht="17" x14ac:dyDescent="0.2">
      <c r="A831">
        <v>829</v>
      </c>
      <c r="B831" t="s">
        <v>1691</v>
      </c>
      <c r="C831" s="2" t="s">
        <v>1692</v>
      </c>
      <c r="D831">
        <v>9600</v>
      </c>
      <c r="E831">
        <v>4929</v>
      </c>
      <c r="F831">
        <f t="shared" si="52"/>
        <v>32.01</v>
      </c>
      <c r="G831" s="3">
        <f t="shared" si="49"/>
        <v>51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ht="17" x14ac:dyDescent="0.2">
      <c r="A832">
        <v>830</v>
      </c>
      <c r="B832" t="s">
        <v>1693</v>
      </c>
      <c r="C832" s="2" t="s">
        <v>1694</v>
      </c>
      <c r="D832">
        <v>121600</v>
      </c>
      <c r="E832">
        <v>1424</v>
      </c>
      <c r="F832">
        <f t="shared" si="52"/>
        <v>64.73</v>
      </c>
      <c r="G832" s="3">
        <f t="shared" si="49"/>
        <v>1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ht="17" x14ac:dyDescent="0.2">
      <c r="A833">
        <v>831</v>
      </c>
      <c r="B833" t="s">
        <v>1695</v>
      </c>
      <c r="C833" s="2" t="s">
        <v>1696</v>
      </c>
      <c r="D833">
        <v>97100</v>
      </c>
      <c r="E833">
        <v>105817</v>
      </c>
      <c r="F833">
        <f t="shared" si="52"/>
        <v>25</v>
      </c>
      <c r="G833" s="3">
        <f t="shared" si="49"/>
        <v>109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ht="17" x14ac:dyDescent="0.2">
      <c r="A834">
        <v>832</v>
      </c>
      <c r="B834" t="s">
        <v>1697</v>
      </c>
      <c r="C834" s="2" t="s">
        <v>1698</v>
      </c>
      <c r="D834">
        <v>43200</v>
      </c>
      <c r="E834">
        <v>136156</v>
      </c>
      <c r="F834">
        <f t="shared" si="52"/>
        <v>104.98</v>
      </c>
      <c r="G834" s="3">
        <f t="shared" ref="G834:G897" si="53">ROUND((E834/D834)*100,0)</f>
        <v>315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6">
        <f t="shared" si="50"/>
        <v>42299.208333333328</v>
      </c>
      <c r="T834" s="6">
        <f t="shared" si="51"/>
        <v>42333.25</v>
      </c>
    </row>
    <row r="835" spans="1:20" ht="17" x14ac:dyDescent="0.2">
      <c r="A835">
        <v>833</v>
      </c>
      <c r="B835" t="s">
        <v>1699</v>
      </c>
      <c r="C835" s="2" t="s">
        <v>1700</v>
      </c>
      <c r="D835">
        <v>6800</v>
      </c>
      <c r="E835">
        <v>10723</v>
      </c>
      <c r="F835">
        <f t="shared" si="52"/>
        <v>64.989999999999995</v>
      </c>
      <c r="G835" s="3">
        <f t="shared" si="53"/>
        <v>158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6">
        <f t="shared" ref="S835:S898" si="54">(((L835/60)/60)/24)+DATE(1970,1,1)</f>
        <v>40588.25</v>
      </c>
      <c r="T835" s="6">
        <f t="shared" ref="T835:T898" si="55">(((M835/60)/60)/24)+DATE(1970,1,1)</f>
        <v>40599.25</v>
      </c>
    </row>
    <row r="836" spans="1:20" ht="17" x14ac:dyDescent="0.2">
      <c r="A836">
        <v>834</v>
      </c>
      <c r="B836" t="s">
        <v>1701</v>
      </c>
      <c r="C836" s="2" t="s">
        <v>1702</v>
      </c>
      <c r="D836">
        <v>7300</v>
      </c>
      <c r="E836">
        <v>11228</v>
      </c>
      <c r="F836">
        <f t="shared" si="52"/>
        <v>94.35</v>
      </c>
      <c r="G836" s="3">
        <f t="shared" si="53"/>
        <v>154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6">
        <f t="shared" si="54"/>
        <v>41448.208333333336</v>
      </c>
      <c r="T836" s="6">
        <f t="shared" si="55"/>
        <v>41454.208333333336</v>
      </c>
    </row>
    <row r="837" spans="1:20" ht="17" x14ac:dyDescent="0.2">
      <c r="A837">
        <v>835</v>
      </c>
      <c r="B837" t="s">
        <v>1703</v>
      </c>
      <c r="C837" s="2" t="s">
        <v>1704</v>
      </c>
      <c r="D837">
        <v>86200</v>
      </c>
      <c r="E837">
        <v>77355</v>
      </c>
      <c r="F837">
        <f t="shared" si="52"/>
        <v>44</v>
      </c>
      <c r="G837" s="3">
        <f t="shared" si="53"/>
        <v>90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ht="17" x14ac:dyDescent="0.2">
      <c r="A838">
        <v>836</v>
      </c>
      <c r="B838" t="s">
        <v>1705</v>
      </c>
      <c r="C838" s="2" t="s">
        <v>1706</v>
      </c>
      <c r="D838">
        <v>8100</v>
      </c>
      <c r="E838">
        <v>6086</v>
      </c>
      <c r="F838">
        <f t="shared" si="52"/>
        <v>64.739999999999995</v>
      </c>
      <c r="G838" s="3">
        <f t="shared" si="53"/>
        <v>75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ht="17" x14ac:dyDescent="0.2">
      <c r="A839">
        <v>837</v>
      </c>
      <c r="B839" t="s">
        <v>1707</v>
      </c>
      <c r="C839" s="2" t="s">
        <v>1708</v>
      </c>
      <c r="D839">
        <v>17700</v>
      </c>
      <c r="E839">
        <v>150960</v>
      </c>
      <c r="F839">
        <f t="shared" si="52"/>
        <v>84.01</v>
      </c>
      <c r="G839" s="3">
        <f t="shared" si="53"/>
        <v>853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ht="17" x14ac:dyDescent="0.2">
      <c r="A840">
        <v>838</v>
      </c>
      <c r="B840" t="s">
        <v>1709</v>
      </c>
      <c r="C840" s="2" t="s">
        <v>1710</v>
      </c>
      <c r="D840">
        <v>6400</v>
      </c>
      <c r="E840">
        <v>8890</v>
      </c>
      <c r="F840">
        <f t="shared" ref="F840:F903" si="56">IF(I840=0, 0, ROUND(E840/I840,2))</f>
        <v>34.06</v>
      </c>
      <c r="G840" s="3">
        <f t="shared" si="53"/>
        <v>139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ht="17" x14ac:dyDescent="0.2">
      <c r="A841">
        <v>839</v>
      </c>
      <c r="B841" t="s">
        <v>1711</v>
      </c>
      <c r="C841" s="2" t="s">
        <v>1712</v>
      </c>
      <c r="D841">
        <v>7700</v>
      </c>
      <c r="E841">
        <v>14644</v>
      </c>
      <c r="F841">
        <f t="shared" si="56"/>
        <v>93.27</v>
      </c>
      <c r="G841" s="3">
        <f t="shared" si="53"/>
        <v>190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ht="17" x14ac:dyDescent="0.2">
      <c r="A842">
        <v>840</v>
      </c>
      <c r="B842" t="s">
        <v>1713</v>
      </c>
      <c r="C842" s="2" t="s">
        <v>1714</v>
      </c>
      <c r="D842">
        <v>116300</v>
      </c>
      <c r="E842">
        <v>116583</v>
      </c>
      <c r="F842">
        <f t="shared" si="56"/>
        <v>33</v>
      </c>
      <c r="G842" s="3">
        <f t="shared" si="53"/>
        <v>100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ht="17" x14ac:dyDescent="0.2">
      <c r="A843">
        <v>841</v>
      </c>
      <c r="B843" t="s">
        <v>1715</v>
      </c>
      <c r="C843" s="2" t="s">
        <v>1716</v>
      </c>
      <c r="D843">
        <v>9100</v>
      </c>
      <c r="E843">
        <v>12991</v>
      </c>
      <c r="F843">
        <f t="shared" si="56"/>
        <v>83.81</v>
      </c>
      <c r="G843" s="3">
        <f t="shared" si="53"/>
        <v>143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ht="17" x14ac:dyDescent="0.2">
      <c r="A844">
        <v>842</v>
      </c>
      <c r="B844" t="s">
        <v>1717</v>
      </c>
      <c r="C844" s="2" t="s">
        <v>1718</v>
      </c>
      <c r="D844">
        <v>1500</v>
      </c>
      <c r="E844">
        <v>8447</v>
      </c>
      <c r="F844">
        <f t="shared" si="56"/>
        <v>63.99</v>
      </c>
      <c r="G844" s="3">
        <f t="shared" si="53"/>
        <v>563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ht="17" x14ac:dyDescent="0.2">
      <c r="A845">
        <v>843</v>
      </c>
      <c r="B845" t="s">
        <v>1719</v>
      </c>
      <c r="C845" s="2" t="s">
        <v>1720</v>
      </c>
      <c r="D845">
        <v>8800</v>
      </c>
      <c r="E845">
        <v>2703</v>
      </c>
      <c r="F845">
        <f t="shared" si="56"/>
        <v>81.91</v>
      </c>
      <c r="G845" s="3">
        <f t="shared" si="53"/>
        <v>31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ht="17" x14ac:dyDescent="0.2">
      <c r="A846">
        <v>844</v>
      </c>
      <c r="B846" t="s">
        <v>1721</v>
      </c>
      <c r="C846" s="2" t="s">
        <v>1722</v>
      </c>
      <c r="D846">
        <v>8800</v>
      </c>
      <c r="E846">
        <v>8747</v>
      </c>
      <c r="F846">
        <f t="shared" si="56"/>
        <v>93.05</v>
      </c>
      <c r="G846" s="3">
        <f t="shared" si="53"/>
        <v>99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ht="17" x14ac:dyDescent="0.2">
      <c r="A847">
        <v>845</v>
      </c>
      <c r="B847" t="s">
        <v>1723</v>
      </c>
      <c r="C847" s="2" t="s">
        <v>1724</v>
      </c>
      <c r="D847">
        <v>69900</v>
      </c>
      <c r="E847">
        <v>138087</v>
      </c>
      <c r="F847">
        <f t="shared" si="56"/>
        <v>101.98</v>
      </c>
      <c r="G847" s="3">
        <f t="shared" si="53"/>
        <v>198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ht="17" x14ac:dyDescent="0.2">
      <c r="A848">
        <v>846</v>
      </c>
      <c r="B848" t="s">
        <v>1725</v>
      </c>
      <c r="C848" s="2" t="s">
        <v>1726</v>
      </c>
      <c r="D848">
        <v>1000</v>
      </c>
      <c r="E848">
        <v>5085</v>
      </c>
      <c r="F848">
        <f t="shared" si="56"/>
        <v>105.94</v>
      </c>
      <c r="G848" s="3">
        <f t="shared" si="53"/>
        <v>509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ht="17" x14ac:dyDescent="0.2">
      <c r="A849">
        <v>847</v>
      </c>
      <c r="B849" t="s">
        <v>1727</v>
      </c>
      <c r="C849" s="2" t="s">
        <v>1728</v>
      </c>
      <c r="D849">
        <v>4700</v>
      </c>
      <c r="E849">
        <v>11174</v>
      </c>
      <c r="F849">
        <f t="shared" si="56"/>
        <v>101.58</v>
      </c>
      <c r="G849" s="3">
        <f t="shared" si="53"/>
        <v>238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ht="17" x14ac:dyDescent="0.2">
      <c r="A850">
        <v>848</v>
      </c>
      <c r="B850" t="s">
        <v>1729</v>
      </c>
      <c r="C850" s="2" t="s">
        <v>1730</v>
      </c>
      <c r="D850">
        <v>3200</v>
      </c>
      <c r="E850">
        <v>10831</v>
      </c>
      <c r="F850">
        <f t="shared" si="56"/>
        <v>62.97</v>
      </c>
      <c r="G850" s="3">
        <f t="shared" si="53"/>
        <v>338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ht="17" x14ac:dyDescent="0.2">
      <c r="A851">
        <v>849</v>
      </c>
      <c r="B851" t="s">
        <v>1731</v>
      </c>
      <c r="C851" s="2" t="s">
        <v>1732</v>
      </c>
      <c r="D851">
        <v>6700</v>
      </c>
      <c r="E851">
        <v>8917</v>
      </c>
      <c r="F851">
        <f t="shared" si="56"/>
        <v>29.05</v>
      </c>
      <c r="G851" s="3">
        <f t="shared" si="53"/>
        <v>133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ht="17" x14ac:dyDescent="0.2">
      <c r="A852">
        <v>850</v>
      </c>
      <c r="B852" t="s">
        <v>1733</v>
      </c>
      <c r="C852" s="2" t="s">
        <v>1734</v>
      </c>
      <c r="D852">
        <v>100</v>
      </c>
      <c r="E852">
        <v>1</v>
      </c>
      <c r="F852">
        <f t="shared" si="56"/>
        <v>1</v>
      </c>
      <c r="G852" s="3">
        <f t="shared" si="53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ht="17" x14ac:dyDescent="0.2">
      <c r="A853">
        <v>851</v>
      </c>
      <c r="B853" t="s">
        <v>1735</v>
      </c>
      <c r="C853" s="2" t="s">
        <v>1736</v>
      </c>
      <c r="D853">
        <v>6000</v>
      </c>
      <c r="E853">
        <v>12468</v>
      </c>
      <c r="F853">
        <f t="shared" si="56"/>
        <v>77.930000000000007</v>
      </c>
      <c r="G853" s="3">
        <f t="shared" si="53"/>
        <v>208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ht="17" x14ac:dyDescent="0.2">
      <c r="A854">
        <v>852</v>
      </c>
      <c r="B854" t="s">
        <v>1737</v>
      </c>
      <c r="C854" s="2" t="s">
        <v>1738</v>
      </c>
      <c r="D854">
        <v>4900</v>
      </c>
      <c r="E854">
        <v>2505</v>
      </c>
      <c r="F854">
        <f t="shared" si="56"/>
        <v>80.81</v>
      </c>
      <c r="G854" s="3">
        <f t="shared" si="53"/>
        <v>51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ht="17" x14ac:dyDescent="0.2">
      <c r="A855">
        <v>853</v>
      </c>
      <c r="B855" t="s">
        <v>1739</v>
      </c>
      <c r="C855" s="2" t="s">
        <v>1740</v>
      </c>
      <c r="D855">
        <v>17100</v>
      </c>
      <c r="E855">
        <v>111502</v>
      </c>
      <c r="F855">
        <f t="shared" si="56"/>
        <v>76.010000000000005</v>
      </c>
      <c r="G855" s="3">
        <f t="shared" si="53"/>
        <v>652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ht="17" x14ac:dyDescent="0.2">
      <c r="A856">
        <v>854</v>
      </c>
      <c r="B856" t="s">
        <v>1741</v>
      </c>
      <c r="C856" s="2" t="s">
        <v>1742</v>
      </c>
      <c r="D856">
        <v>171000</v>
      </c>
      <c r="E856">
        <v>194309</v>
      </c>
      <c r="F856">
        <f t="shared" si="56"/>
        <v>72.989999999999995</v>
      </c>
      <c r="G856" s="3">
        <f t="shared" si="53"/>
        <v>114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ht="17" x14ac:dyDescent="0.2">
      <c r="A857">
        <v>855</v>
      </c>
      <c r="B857" t="s">
        <v>1743</v>
      </c>
      <c r="C857" s="2" t="s">
        <v>1744</v>
      </c>
      <c r="D857">
        <v>23400</v>
      </c>
      <c r="E857">
        <v>23956</v>
      </c>
      <c r="F857">
        <f t="shared" si="56"/>
        <v>53</v>
      </c>
      <c r="G857" s="3">
        <f t="shared" si="53"/>
        <v>102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ht="17" x14ac:dyDescent="0.2">
      <c r="A858">
        <v>856</v>
      </c>
      <c r="B858" t="s">
        <v>1599</v>
      </c>
      <c r="C858" s="2" t="s">
        <v>1745</v>
      </c>
      <c r="D858">
        <v>2400</v>
      </c>
      <c r="E858">
        <v>8558</v>
      </c>
      <c r="F858">
        <f t="shared" si="56"/>
        <v>54.16</v>
      </c>
      <c r="G858" s="3">
        <f t="shared" si="53"/>
        <v>357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ht="17" x14ac:dyDescent="0.2">
      <c r="A859">
        <v>857</v>
      </c>
      <c r="B859" t="s">
        <v>1746</v>
      </c>
      <c r="C859" s="2" t="s">
        <v>1747</v>
      </c>
      <c r="D859">
        <v>5300</v>
      </c>
      <c r="E859">
        <v>7413</v>
      </c>
      <c r="F859">
        <f t="shared" si="56"/>
        <v>32.950000000000003</v>
      </c>
      <c r="G859" s="3">
        <f t="shared" si="53"/>
        <v>140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ht="17" x14ac:dyDescent="0.2">
      <c r="A860">
        <v>858</v>
      </c>
      <c r="B860" t="s">
        <v>1748</v>
      </c>
      <c r="C860" s="2" t="s">
        <v>1749</v>
      </c>
      <c r="D860">
        <v>4000</v>
      </c>
      <c r="E860">
        <v>2778</v>
      </c>
      <c r="F860">
        <f t="shared" si="56"/>
        <v>79.37</v>
      </c>
      <c r="G860" s="3">
        <f t="shared" si="53"/>
        <v>69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ht="17" x14ac:dyDescent="0.2">
      <c r="A861">
        <v>859</v>
      </c>
      <c r="B861" t="s">
        <v>1750</v>
      </c>
      <c r="C861" s="2" t="s">
        <v>1751</v>
      </c>
      <c r="D861">
        <v>7300</v>
      </c>
      <c r="E861">
        <v>2594</v>
      </c>
      <c r="F861">
        <f t="shared" si="56"/>
        <v>41.17</v>
      </c>
      <c r="G861" s="3">
        <f t="shared" si="53"/>
        <v>36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ht="17" x14ac:dyDescent="0.2">
      <c r="A862">
        <v>860</v>
      </c>
      <c r="B862" t="s">
        <v>1752</v>
      </c>
      <c r="C862" s="2" t="s">
        <v>1753</v>
      </c>
      <c r="D862">
        <v>2000</v>
      </c>
      <c r="E862">
        <v>5033</v>
      </c>
      <c r="F862">
        <f t="shared" si="56"/>
        <v>77.430000000000007</v>
      </c>
      <c r="G862" s="3">
        <f t="shared" si="53"/>
        <v>252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ht="17" x14ac:dyDescent="0.2">
      <c r="A863">
        <v>861</v>
      </c>
      <c r="B863" t="s">
        <v>1754</v>
      </c>
      <c r="C863" s="2" t="s">
        <v>1755</v>
      </c>
      <c r="D863">
        <v>8800</v>
      </c>
      <c r="E863">
        <v>9317</v>
      </c>
      <c r="F863">
        <f t="shared" si="56"/>
        <v>57.16</v>
      </c>
      <c r="G863" s="3">
        <f t="shared" si="53"/>
        <v>106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ht="17" x14ac:dyDescent="0.2">
      <c r="A864">
        <v>862</v>
      </c>
      <c r="B864" t="s">
        <v>1756</v>
      </c>
      <c r="C864" s="2" t="s">
        <v>1757</v>
      </c>
      <c r="D864">
        <v>3500</v>
      </c>
      <c r="E864">
        <v>6560</v>
      </c>
      <c r="F864">
        <f t="shared" si="56"/>
        <v>77.180000000000007</v>
      </c>
      <c r="G864" s="3">
        <f t="shared" si="53"/>
        <v>187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ht="17" x14ac:dyDescent="0.2">
      <c r="A865">
        <v>863</v>
      </c>
      <c r="B865" t="s">
        <v>1758</v>
      </c>
      <c r="C865" s="2" t="s">
        <v>1759</v>
      </c>
      <c r="D865">
        <v>1400</v>
      </c>
      <c r="E865">
        <v>5415</v>
      </c>
      <c r="F865">
        <f t="shared" si="56"/>
        <v>24.95</v>
      </c>
      <c r="G865" s="3">
        <f t="shared" si="53"/>
        <v>387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ht="17" x14ac:dyDescent="0.2">
      <c r="A866">
        <v>864</v>
      </c>
      <c r="B866" t="s">
        <v>1760</v>
      </c>
      <c r="C866" s="2" t="s">
        <v>1761</v>
      </c>
      <c r="D866">
        <v>4200</v>
      </c>
      <c r="E866">
        <v>14577</v>
      </c>
      <c r="F866">
        <f t="shared" si="56"/>
        <v>97.18</v>
      </c>
      <c r="G866" s="3">
        <f t="shared" si="53"/>
        <v>347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ht="17" x14ac:dyDescent="0.2">
      <c r="A867">
        <v>865</v>
      </c>
      <c r="B867" t="s">
        <v>1762</v>
      </c>
      <c r="C867" s="2" t="s">
        <v>1763</v>
      </c>
      <c r="D867">
        <v>81000</v>
      </c>
      <c r="E867">
        <v>150515</v>
      </c>
      <c r="F867">
        <f t="shared" si="56"/>
        <v>46</v>
      </c>
      <c r="G867" s="3">
        <f t="shared" si="53"/>
        <v>186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ht="17" x14ac:dyDescent="0.2">
      <c r="A868">
        <v>866</v>
      </c>
      <c r="B868" t="s">
        <v>1764</v>
      </c>
      <c r="C868" s="2" t="s">
        <v>1765</v>
      </c>
      <c r="D868">
        <v>182800</v>
      </c>
      <c r="E868">
        <v>79045</v>
      </c>
      <c r="F868">
        <f t="shared" si="56"/>
        <v>88.02</v>
      </c>
      <c r="G868" s="3">
        <f t="shared" si="53"/>
        <v>43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ht="17" x14ac:dyDescent="0.2">
      <c r="A869">
        <v>867</v>
      </c>
      <c r="B869" t="s">
        <v>1766</v>
      </c>
      <c r="C869" s="2" t="s">
        <v>1767</v>
      </c>
      <c r="D869">
        <v>4800</v>
      </c>
      <c r="E869">
        <v>7797</v>
      </c>
      <c r="F869">
        <f t="shared" si="56"/>
        <v>25.99</v>
      </c>
      <c r="G869" s="3">
        <f t="shared" si="53"/>
        <v>162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ht="17" x14ac:dyDescent="0.2">
      <c r="A870">
        <v>868</v>
      </c>
      <c r="B870" t="s">
        <v>1768</v>
      </c>
      <c r="C870" s="2" t="s">
        <v>1769</v>
      </c>
      <c r="D870">
        <v>7000</v>
      </c>
      <c r="E870">
        <v>12939</v>
      </c>
      <c r="F870">
        <f t="shared" si="56"/>
        <v>102.69</v>
      </c>
      <c r="G870" s="3">
        <f t="shared" si="53"/>
        <v>185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ht="17" x14ac:dyDescent="0.2">
      <c r="A871">
        <v>869</v>
      </c>
      <c r="B871" t="s">
        <v>1770</v>
      </c>
      <c r="C871" s="2" t="s">
        <v>1771</v>
      </c>
      <c r="D871">
        <v>161900</v>
      </c>
      <c r="E871">
        <v>38376</v>
      </c>
      <c r="F871">
        <f t="shared" si="56"/>
        <v>72.959999999999994</v>
      </c>
      <c r="G871" s="3">
        <f t="shared" si="53"/>
        <v>24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ht="17" x14ac:dyDescent="0.2">
      <c r="A872">
        <v>870</v>
      </c>
      <c r="B872" t="s">
        <v>1772</v>
      </c>
      <c r="C872" s="2" t="s">
        <v>1773</v>
      </c>
      <c r="D872">
        <v>7700</v>
      </c>
      <c r="E872">
        <v>6920</v>
      </c>
      <c r="F872">
        <f t="shared" si="56"/>
        <v>57.19</v>
      </c>
      <c r="G872" s="3">
        <f t="shared" si="53"/>
        <v>90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ht="17" x14ac:dyDescent="0.2">
      <c r="A873">
        <v>871</v>
      </c>
      <c r="B873" t="s">
        <v>1774</v>
      </c>
      <c r="C873" s="2" t="s">
        <v>1775</v>
      </c>
      <c r="D873">
        <v>71500</v>
      </c>
      <c r="E873">
        <v>194912</v>
      </c>
      <c r="F873">
        <f t="shared" si="56"/>
        <v>84.01</v>
      </c>
      <c r="G873" s="3">
        <f t="shared" si="53"/>
        <v>273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ht="17" x14ac:dyDescent="0.2">
      <c r="A874">
        <v>872</v>
      </c>
      <c r="B874" t="s">
        <v>1776</v>
      </c>
      <c r="C874" s="2" t="s">
        <v>1777</v>
      </c>
      <c r="D874">
        <v>4700</v>
      </c>
      <c r="E874">
        <v>7992</v>
      </c>
      <c r="F874">
        <f t="shared" si="56"/>
        <v>98.67</v>
      </c>
      <c r="G874" s="3">
        <f t="shared" si="53"/>
        <v>170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ht="17" x14ac:dyDescent="0.2">
      <c r="A875">
        <v>873</v>
      </c>
      <c r="B875" t="s">
        <v>1778</v>
      </c>
      <c r="C875" s="2" t="s">
        <v>1779</v>
      </c>
      <c r="D875">
        <v>42100</v>
      </c>
      <c r="E875">
        <v>79268</v>
      </c>
      <c r="F875">
        <f t="shared" si="56"/>
        <v>42.01</v>
      </c>
      <c r="G875" s="3">
        <f t="shared" si="53"/>
        <v>188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ht="17" x14ac:dyDescent="0.2">
      <c r="A876">
        <v>874</v>
      </c>
      <c r="B876" t="s">
        <v>1780</v>
      </c>
      <c r="C876" s="2" t="s">
        <v>1781</v>
      </c>
      <c r="D876">
        <v>40200</v>
      </c>
      <c r="E876">
        <v>139468</v>
      </c>
      <c r="F876">
        <f t="shared" si="56"/>
        <v>32</v>
      </c>
      <c r="G876" s="3">
        <f t="shared" si="53"/>
        <v>347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ht="17" x14ac:dyDescent="0.2">
      <c r="A877">
        <v>875</v>
      </c>
      <c r="B877" t="s">
        <v>1782</v>
      </c>
      <c r="C877" s="2" t="s">
        <v>1783</v>
      </c>
      <c r="D877">
        <v>7900</v>
      </c>
      <c r="E877">
        <v>5465</v>
      </c>
      <c r="F877">
        <f t="shared" si="56"/>
        <v>81.569999999999993</v>
      </c>
      <c r="G877" s="3">
        <f t="shared" si="53"/>
        <v>69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ht="17" x14ac:dyDescent="0.2">
      <c r="A878">
        <v>876</v>
      </c>
      <c r="B878" t="s">
        <v>1784</v>
      </c>
      <c r="C878" s="2" t="s">
        <v>1785</v>
      </c>
      <c r="D878">
        <v>8300</v>
      </c>
      <c r="E878">
        <v>2111</v>
      </c>
      <c r="F878">
        <f t="shared" si="56"/>
        <v>37.04</v>
      </c>
      <c r="G878" s="3">
        <f t="shared" si="53"/>
        <v>25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ht="17" x14ac:dyDescent="0.2">
      <c r="A879">
        <v>877</v>
      </c>
      <c r="B879" t="s">
        <v>1786</v>
      </c>
      <c r="C879" s="2" t="s">
        <v>1787</v>
      </c>
      <c r="D879">
        <v>163600</v>
      </c>
      <c r="E879">
        <v>126628</v>
      </c>
      <c r="F879">
        <f t="shared" si="56"/>
        <v>103.03</v>
      </c>
      <c r="G879" s="3">
        <f t="shared" si="53"/>
        <v>77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ht="17" x14ac:dyDescent="0.2">
      <c r="A880">
        <v>878</v>
      </c>
      <c r="B880" t="s">
        <v>1788</v>
      </c>
      <c r="C880" s="2" t="s">
        <v>1789</v>
      </c>
      <c r="D880">
        <v>2700</v>
      </c>
      <c r="E880">
        <v>1012</v>
      </c>
      <c r="F880">
        <f t="shared" si="56"/>
        <v>84.33</v>
      </c>
      <c r="G880" s="3">
        <f t="shared" si="53"/>
        <v>37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ht="17" x14ac:dyDescent="0.2">
      <c r="A881">
        <v>879</v>
      </c>
      <c r="B881" t="s">
        <v>1790</v>
      </c>
      <c r="C881" s="2" t="s">
        <v>1791</v>
      </c>
      <c r="D881">
        <v>1000</v>
      </c>
      <c r="E881">
        <v>5438</v>
      </c>
      <c r="F881">
        <f t="shared" si="56"/>
        <v>102.6</v>
      </c>
      <c r="G881" s="3">
        <f t="shared" si="53"/>
        <v>544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ht="17" x14ac:dyDescent="0.2">
      <c r="A882">
        <v>880</v>
      </c>
      <c r="B882" t="s">
        <v>1792</v>
      </c>
      <c r="C882" s="2" t="s">
        <v>1793</v>
      </c>
      <c r="D882">
        <v>84500</v>
      </c>
      <c r="E882">
        <v>193101</v>
      </c>
      <c r="F882">
        <f t="shared" si="56"/>
        <v>79.989999999999995</v>
      </c>
      <c r="G882" s="3">
        <f t="shared" si="53"/>
        <v>229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ht="17" x14ac:dyDescent="0.2">
      <c r="A883">
        <v>881</v>
      </c>
      <c r="B883" t="s">
        <v>1794</v>
      </c>
      <c r="C883" s="2" t="s">
        <v>1795</v>
      </c>
      <c r="D883">
        <v>81300</v>
      </c>
      <c r="E883">
        <v>31665</v>
      </c>
      <c r="F883">
        <f t="shared" si="56"/>
        <v>70.06</v>
      </c>
      <c r="G883" s="3">
        <f t="shared" si="53"/>
        <v>39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ht="17" x14ac:dyDescent="0.2">
      <c r="A884">
        <v>882</v>
      </c>
      <c r="B884" t="s">
        <v>1796</v>
      </c>
      <c r="C884" s="2" t="s">
        <v>1797</v>
      </c>
      <c r="D884">
        <v>800</v>
      </c>
      <c r="E884">
        <v>2960</v>
      </c>
      <c r="F884">
        <f t="shared" si="56"/>
        <v>37</v>
      </c>
      <c r="G884" s="3">
        <f t="shared" si="53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ht="17" x14ac:dyDescent="0.2">
      <c r="A885">
        <v>883</v>
      </c>
      <c r="B885" t="s">
        <v>1798</v>
      </c>
      <c r="C885" s="2" t="s">
        <v>1799</v>
      </c>
      <c r="D885">
        <v>3400</v>
      </c>
      <c r="E885">
        <v>8089</v>
      </c>
      <c r="F885">
        <f t="shared" si="56"/>
        <v>41.91</v>
      </c>
      <c r="G885" s="3">
        <f t="shared" si="53"/>
        <v>238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ht="17" x14ac:dyDescent="0.2">
      <c r="A886">
        <v>884</v>
      </c>
      <c r="B886" t="s">
        <v>1800</v>
      </c>
      <c r="C886" s="2" t="s">
        <v>1801</v>
      </c>
      <c r="D886">
        <v>170800</v>
      </c>
      <c r="E886">
        <v>109374</v>
      </c>
      <c r="F886">
        <f t="shared" si="56"/>
        <v>57.99</v>
      </c>
      <c r="G886" s="3">
        <f t="shared" si="53"/>
        <v>64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ht="17" x14ac:dyDescent="0.2">
      <c r="A887">
        <v>885</v>
      </c>
      <c r="B887" t="s">
        <v>1802</v>
      </c>
      <c r="C887" s="2" t="s">
        <v>1803</v>
      </c>
      <c r="D887">
        <v>1800</v>
      </c>
      <c r="E887">
        <v>2129</v>
      </c>
      <c r="F887">
        <f t="shared" si="56"/>
        <v>40.94</v>
      </c>
      <c r="G887" s="3">
        <f t="shared" si="53"/>
        <v>118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ht="17" x14ac:dyDescent="0.2">
      <c r="A888">
        <v>886</v>
      </c>
      <c r="B888" t="s">
        <v>1804</v>
      </c>
      <c r="C888" s="2" t="s">
        <v>1805</v>
      </c>
      <c r="D888">
        <v>150600</v>
      </c>
      <c r="E888">
        <v>127745</v>
      </c>
      <c r="F888">
        <f t="shared" si="56"/>
        <v>70</v>
      </c>
      <c r="G888" s="3">
        <f t="shared" si="53"/>
        <v>85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ht="17" x14ac:dyDescent="0.2">
      <c r="A889">
        <v>887</v>
      </c>
      <c r="B889" t="s">
        <v>1806</v>
      </c>
      <c r="C889" s="2" t="s">
        <v>1807</v>
      </c>
      <c r="D889">
        <v>7800</v>
      </c>
      <c r="E889">
        <v>2289</v>
      </c>
      <c r="F889">
        <f t="shared" si="56"/>
        <v>73.84</v>
      </c>
      <c r="G889" s="3">
        <f t="shared" si="53"/>
        <v>29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ht="17" x14ac:dyDescent="0.2">
      <c r="A890">
        <v>888</v>
      </c>
      <c r="B890" t="s">
        <v>1808</v>
      </c>
      <c r="C890" s="2" t="s">
        <v>1809</v>
      </c>
      <c r="D890">
        <v>5800</v>
      </c>
      <c r="E890">
        <v>12174</v>
      </c>
      <c r="F890">
        <f t="shared" si="56"/>
        <v>41.98</v>
      </c>
      <c r="G890" s="3">
        <f t="shared" si="53"/>
        <v>210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ht="17" x14ac:dyDescent="0.2">
      <c r="A891">
        <v>889</v>
      </c>
      <c r="B891" t="s">
        <v>1810</v>
      </c>
      <c r="C891" s="2" t="s">
        <v>1811</v>
      </c>
      <c r="D891">
        <v>5600</v>
      </c>
      <c r="E891">
        <v>9508</v>
      </c>
      <c r="F891">
        <f t="shared" si="56"/>
        <v>77.930000000000007</v>
      </c>
      <c r="G891" s="3">
        <f t="shared" si="53"/>
        <v>170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ht="17" x14ac:dyDescent="0.2">
      <c r="A892">
        <v>890</v>
      </c>
      <c r="B892" t="s">
        <v>1812</v>
      </c>
      <c r="C892" s="2" t="s">
        <v>1813</v>
      </c>
      <c r="D892">
        <v>134400</v>
      </c>
      <c r="E892">
        <v>155849</v>
      </c>
      <c r="F892">
        <f t="shared" si="56"/>
        <v>106.02</v>
      </c>
      <c r="G892" s="3">
        <f t="shared" si="53"/>
        <v>116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ht="17" x14ac:dyDescent="0.2">
      <c r="A893">
        <v>891</v>
      </c>
      <c r="B893" t="s">
        <v>1814</v>
      </c>
      <c r="C893" s="2" t="s">
        <v>1815</v>
      </c>
      <c r="D893">
        <v>3000</v>
      </c>
      <c r="E893">
        <v>7758</v>
      </c>
      <c r="F893">
        <f t="shared" si="56"/>
        <v>47.02</v>
      </c>
      <c r="G893" s="3">
        <f t="shared" si="53"/>
        <v>259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ht="17" x14ac:dyDescent="0.2">
      <c r="A894">
        <v>892</v>
      </c>
      <c r="B894" t="s">
        <v>1816</v>
      </c>
      <c r="C894" s="2" t="s">
        <v>1817</v>
      </c>
      <c r="D894">
        <v>6000</v>
      </c>
      <c r="E894">
        <v>13835</v>
      </c>
      <c r="F894">
        <f t="shared" si="56"/>
        <v>76.02</v>
      </c>
      <c r="G894" s="3">
        <f t="shared" si="53"/>
        <v>231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ht="17" x14ac:dyDescent="0.2">
      <c r="A895">
        <v>893</v>
      </c>
      <c r="B895" t="s">
        <v>1818</v>
      </c>
      <c r="C895" s="2" t="s">
        <v>1819</v>
      </c>
      <c r="D895">
        <v>8400</v>
      </c>
      <c r="E895">
        <v>10770</v>
      </c>
      <c r="F895">
        <f t="shared" si="56"/>
        <v>54.12</v>
      </c>
      <c r="G895" s="3">
        <f t="shared" si="53"/>
        <v>128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ht="17" x14ac:dyDescent="0.2">
      <c r="A896">
        <v>894</v>
      </c>
      <c r="B896" t="s">
        <v>1820</v>
      </c>
      <c r="C896" s="2" t="s">
        <v>1821</v>
      </c>
      <c r="D896">
        <v>1700</v>
      </c>
      <c r="E896">
        <v>3208</v>
      </c>
      <c r="F896">
        <f t="shared" si="56"/>
        <v>57.29</v>
      </c>
      <c r="G896" s="3">
        <f t="shared" si="53"/>
        <v>189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ht="17" x14ac:dyDescent="0.2">
      <c r="A897">
        <v>895</v>
      </c>
      <c r="B897" t="s">
        <v>1822</v>
      </c>
      <c r="C897" s="2" t="s">
        <v>1823</v>
      </c>
      <c r="D897">
        <v>159800</v>
      </c>
      <c r="E897">
        <v>11108</v>
      </c>
      <c r="F897">
        <f t="shared" si="56"/>
        <v>103.81</v>
      </c>
      <c r="G897" s="3">
        <f t="shared" si="53"/>
        <v>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ht="17" x14ac:dyDescent="0.2">
      <c r="A898">
        <v>896</v>
      </c>
      <c r="B898" t="s">
        <v>1824</v>
      </c>
      <c r="C898" s="2" t="s">
        <v>1825</v>
      </c>
      <c r="D898">
        <v>19800</v>
      </c>
      <c r="E898">
        <v>153338</v>
      </c>
      <c r="F898">
        <f t="shared" si="56"/>
        <v>105.03</v>
      </c>
      <c r="G898" s="3">
        <f t="shared" ref="G898:G961" si="57">ROUND((E898/D898)*100,0)</f>
        <v>774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6">
        <f t="shared" si="54"/>
        <v>40738.208333333336</v>
      </c>
      <c r="T898" s="6">
        <f t="shared" si="55"/>
        <v>40741.208333333336</v>
      </c>
    </row>
    <row r="899" spans="1:20" ht="17" x14ac:dyDescent="0.2">
      <c r="A899">
        <v>897</v>
      </c>
      <c r="B899" t="s">
        <v>1826</v>
      </c>
      <c r="C899" s="2" t="s">
        <v>1827</v>
      </c>
      <c r="D899">
        <v>8800</v>
      </c>
      <c r="E899">
        <v>2437</v>
      </c>
      <c r="F899">
        <f t="shared" si="56"/>
        <v>90.26</v>
      </c>
      <c r="G899" s="3">
        <f t="shared" si="57"/>
        <v>28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6">
        <f t="shared" ref="S899:S962" si="58">(((L899/60)/60)/24)+DATE(1970,1,1)</f>
        <v>43583.208333333328</v>
      </c>
      <c r="T899" s="6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2" t="s">
        <v>1829</v>
      </c>
      <c r="D900">
        <v>179100</v>
      </c>
      <c r="E900">
        <v>93991</v>
      </c>
      <c r="F900">
        <f t="shared" si="56"/>
        <v>76.98</v>
      </c>
      <c r="G900" s="3">
        <f t="shared" si="57"/>
        <v>52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6">
        <f t="shared" si="58"/>
        <v>43815.25</v>
      </c>
      <c r="T900" s="6">
        <f t="shared" si="59"/>
        <v>43821.25</v>
      </c>
    </row>
    <row r="901" spans="1:20" ht="17" x14ac:dyDescent="0.2">
      <c r="A901">
        <v>899</v>
      </c>
      <c r="B901" t="s">
        <v>1830</v>
      </c>
      <c r="C901" s="2" t="s">
        <v>1831</v>
      </c>
      <c r="D901">
        <v>3100</v>
      </c>
      <c r="E901">
        <v>12620</v>
      </c>
      <c r="F901">
        <f t="shared" si="56"/>
        <v>102.6</v>
      </c>
      <c r="G901" s="3">
        <f t="shared" si="57"/>
        <v>407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ht="17" x14ac:dyDescent="0.2">
      <c r="A902">
        <v>900</v>
      </c>
      <c r="B902" t="s">
        <v>1832</v>
      </c>
      <c r="C902" s="2" t="s">
        <v>1833</v>
      </c>
      <c r="D902">
        <v>100</v>
      </c>
      <c r="E902">
        <v>2</v>
      </c>
      <c r="F902">
        <f t="shared" si="56"/>
        <v>2</v>
      </c>
      <c r="G902" s="3">
        <f t="shared" si="57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ht="17" x14ac:dyDescent="0.2">
      <c r="A903">
        <v>901</v>
      </c>
      <c r="B903" t="s">
        <v>1834</v>
      </c>
      <c r="C903" s="2" t="s">
        <v>1835</v>
      </c>
      <c r="D903">
        <v>5600</v>
      </c>
      <c r="E903">
        <v>8746</v>
      </c>
      <c r="F903">
        <f t="shared" si="56"/>
        <v>55.01</v>
      </c>
      <c r="G903" s="3">
        <f t="shared" si="57"/>
        <v>156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ht="17" x14ac:dyDescent="0.2">
      <c r="A904">
        <v>902</v>
      </c>
      <c r="B904" t="s">
        <v>1836</v>
      </c>
      <c r="C904" s="2" t="s">
        <v>1837</v>
      </c>
      <c r="D904">
        <v>1400</v>
      </c>
      <c r="E904">
        <v>3534</v>
      </c>
      <c r="F904">
        <f t="shared" ref="F904:F967" si="60">IF(I904=0, 0, ROUND(E904/I904,2))</f>
        <v>32.130000000000003</v>
      </c>
      <c r="G904" s="3">
        <f t="shared" si="57"/>
        <v>252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ht="17" x14ac:dyDescent="0.2">
      <c r="A905">
        <v>903</v>
      </c>
      <c r="B905" t="s">
        <v>1838</v>
      </c>
      <c r="C905" s="2" t="s">
        <v>1839</v>
      </c>
      <c r="D905">
        <v>41000</v>
      </c>
      <c r="E905">
        <v>709</v>
      </c>
      <c r="F905">
        <f t="shared" si="60"/>
        <v>50.64</v>
      </c>
      <c r="G905" s="3">
        <f t="shared" si="57"/>
        <v>2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ht="17" x14ac:dyDescent="0.2">
      <c r="A906">
        <v>904</v>
      </c>
      <c r="B906" t="s">
        <v>1840</v>
      </c>
      <c r="C906" s="2" t="s">
        <v>1841</v>
      </c>
      <c r="D906">
        <v>6500</v>
      </c>
      <c r="E906">
        <v>795</v>
      </c>
      <c r="F906">
        <f t="shared" si="60"/>
        <v>49.69</v>
      </c>
      <c r="G906" s="3">
        <f t="shared" si="57"/>
        <v>12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ht="17" x14ac:dyDescent="0.2">
      <c r="A907">
        <v>905</v>
      </c>
      <c r="B907" t="s">
        <v>1842</v>
      </c>
      <c r="C907" s="2" t="s">
        <v>1843</v>
      </c>
      <c r="D907">
        <v>7900</v>
      </c>
      <c r="E907">
        <v>12955</v>
      </c>
      <c r="F907">
        <f t="shared" si="60"/>
        <v>54.89</v>
      </c>
      <c r="G907" s="3">
        <f t="shared" si="57"/>
        <v>164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ht="17" x14ac:dyDescent="0.2">
      <c r="A908">
        <v>906</v>
      </c>
      <c r="B908" t="s">
        <v>1844</v>
      </c>
      <c r="C908" s="2" t="s">
        <v>1845</v>
      </c>
      <c r="D908">
        <v>5500</v>
      </c>
      <c r="E908">
        <v>8964</v>
      </c>
      <c r="F908">
        <f t="shared" si="60"/>
        <v>46.93</v>
      </c>
      <c r="G908" s="3">
        <f t="shared" si="57"/>
        <v>163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ht="17" x14ac:dyDescent="0.2">
      <c r="A909">
        <v>907</v>
      </c>
      <c r="B909" t="s">
        <v>1846</v>
      </c>
      <c r="C909" s="2" t="s">
        <v>1847</v>
      </c>
      <c r="D909">
        <v>9100</v>
      </c>
      <c r="E909">
        <v>1843</v>
      </c>
      <c r="F909">
        <f t="shared" si="60"/>
        <v>44.95</v>
      </c>
      <c r="G909" s="3">
        <f t="shared" si="57"/>
        <v>20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ht="17" x14ac:dyDescent="0.2">
      <c r="A910">
        <v>908</v>
      </c>
      <c r="B910" t="s">
        <v>1848</v>
      </c>
      <c r="C910" s="2" t="s">
        <v>1849</v>
      </c>
      <c r="D910">
        <v>38200</v>
      </c>
      <c r="E910">
        <v>121950</v>
      </c>
      <c r="F910">
        <f t="shared" si="60"/>
        <v>31</v>
      </c>
      <c r="G910" s="3">
        <f t="shared" si="57"/>
        <v>319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ht="17" x14ac:dyDescent="0.2">
      <c r="A911">
        <v>909</v>
      </c>
      <c r="B911" t="s">
        <v>1850</v>
      </c>
      <c r="C911" s="2" t="s">
        <v>1851</v>
      </c>
      <c r="D911">
        <v>1800</v>
      </c>
      <c r="E911">
        <v>8621</v>
      </c>
      <c r="F911">
        <f t="shared" si="60"/>
        <v>107.76</v>
      </c>
      <c r="G911" s="3">
        <f t="shared" si="57"/>
        <v>479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ht="17" x14ac:dyDescent="0.2">
      <c r="A912">
        <v>910</v>
      </c>
      <c r="B912" t="s">
        <v>1852</v>
      </c>
      <c r="C912" s="2" t="s">
        <v>1853</v>
      </c>
      <c r="D912">
        <v>154500</v>
      </c>
      <c r="E912">
        <v>30215</v>
      </c>
      <c r="F912">
        <f t="shared" si="60"/>
        <v>102.08</v>
      </c>
      <c r="G912" s="3">
        <f t="shared" si="57"/>
        <v>20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ht="17" x14ac:dyDescent="0.2">
      <c r="A913">
        <v>911</v>
      </c>
      <c r="B913" t="s">
        <v>1854</v>
      </c>
      <c r="C913" s="2" t="s">
        <v>1855</v>
      </c>
      <c r="D913">
        <v>5800</v>
      </c>
      <c r="E913">
        <v>11539</v>
      </c>
      <c r="F913">
        <f t="shared" si="60"/>
        <v>24.98</v>
      </c>
      <c r="G913" s="3">
        <f t="shared" si="57"/>
        <v>199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ht="17" x14ac:dyDescent="0.2">
      <c r="A914">
        <v>912</v>
      </c>
      <c r="B914" t="s">
        <v>1856</v>
      </c>
      <c r="C914" s="2" t="s">
        <v>1857</v>
      </c>
      <c r="D914">
        <v>1800</v>
      </c>
      <c r="E914">
        <v>14310</v>
      </c>
      <c r="F914">
        <f t="shared" si="60"/>
        <v>79.94</v>
      </c>
      <c r="G914" s="3">
        <f t="shared" si="57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ht="17" x14ac:dyDescent="0.2">
      <c r="A915">
        <v>913</v>
      </c>
      <c r="B915" t="s">
        <v>1858</v>
      </c>
      <c r="C915" s="2" t="s">
        <v>1859</v>
      </c>
      <c r="D915">
        <v>70200</v>
      </c>
      <c r="E915">
        <v>35536</v>
      </c>
      <c r="F915">
        <f t="shared" si="60"/>
        <v>67.95</v>
      </c>
      <c r="G915" s="3">
        <f t="shared" si="57"/>
        <v>51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ht="17" x14ac:dyDescent="0.2">
      <c r="A916">
        <v>914</v>
      </c>
      <c r="B916" t="s">
        <v>1860</v>
      </c>
      <c r="C916" s="2" t="s">
        <v>1861</v>
      </c>
      <c r="D916">
        <v>6400</v>
      </c>
      <c r="E916">
        <v>3676</v>
      </c>
      <c r="F916">
        <f t="shared" si="60"/>
        <v>26.07</v>
      </c>
      <c r="G916" s="3">
        <f t="shared" si="57"/>
        <v>57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ht="17" x14ac:dyDescent="0.2">
      <c r="A917">
        <v>915</v>
      </c>
      <c r="B917" t="s">
        <v>1862</v>
      </c>
      <c r="C917" s="2" t="s">
        <v>1863</v>
      </c>
      <c r="D917">
        <v>125900</v>
      </c>
      <c r="E917">
        <v>195936</v>
      </c>
      <c r="F917">
        <f t="shared" si="60"/>
        <v>105</v>
      </c>
      <c r="G917" s="3">
        <f t="shared" si="57"/>
        <v>156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ht="17" x14ac:dyDescent="0.2">
      <c r="A918">
        <v>916</v>
      </c>
      <c r="B918" t="s">
        <v>1864</v>
      </c>
      <c r="C918" s="2" t="s">
        <v>1865</v>
      </c>
      <c r="D918">
        <v>3700</v>
      </c>
      <c r="E918">
        <v>1343</v>
      </c>
      <c r="F918">
        <f t="shared" si="60"/>
        <v>25.83</v>
      </c>
      <c r="G918" s="3">
        <f t="shared" si="57"/>
        <v>36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ht="17" x14ac:dyDescent="0.2">
      <c r="A919">
        <v>917</v>
      </c>
      <c r="B919" t="s">
        <v>1866</v>
      </c>
      <c r="C919" s="2" t="s">
        <v>1867</v>
      </c>
      <c r="D919">
        <v>3600</v>
      </c>
      <c r="E919">
        <v>2097</v>
      </c>
      <c r="F919">
        <f t="shared" si="60"/>
        <v>77.67</v>
      </c>
      <c r="G919" s="3">
        <f t="shared" si="57"/>
        <v>58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ht="17" x14ac:dyDescent="0.2">
      <c r="A920">
        <v>918</v>
      </c>
      <c r="B920" t="s">
        <v>1868</v>
      </c>
      <c r="C920" s="2" t="s">
        <v>1869</v>
      </c>
      <c r="D920">
        <v>3800</v>
      </c>
      <c r="E920">
        <v>9021</v>
      </c>
      <c r="F920">
        <f t="shared" si="60"/>
        <v>57.83</v>
      </c>
      <c r="G920" s="3">
        <f t="shared" si="57"/>
        <v>237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ht="17" x14ac:dyDescent="0.2">
      <c r="A921">
        <v>919</v>
      </c>
      <c r="B921" t="s">
        <v>1870</v>
      </c>
      <c r="C921" s="2" t="s">
        <v>1871</v>
      </c>
      <c r="D921">
        <v>35600</v>
      </c>
      <c r="E921">
        <v>20915</v>
      </c>
      <c r="F921">
        <f t="shared" si="60"/>
        <v>92.96</v>
      </c>
      <c r="G921" s="3">
        <f t="shared" si="57"/>
        <v>59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ht="17" x14ac:dyDescent="0.2">
      <c r="A922">
        <v>920</v>
      </c>
      <c r="B922" t="s">
        <v>1872</v>
      </c>
      <c r="C922" s="2" t="s">
        <v>1873</v>
      </c>
      <c r="D922">
        <v>5300</v>
      </c>
      <c r="E922">
        <v>9676</v>
      </c>
      <c r="F922">
        <f t="shared" si="60"/>
        <v>37.950000000000003</v>
      </c>
      <c r="G922" s="3">
        <f t="shared" si="57"/>
        <v>183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ht="17" x14ac:dyDescent="0.2">
      <c r="A923">
        <v>921</v>
      </c>
      <c r="B923" t="s">
        <v>1874</v>
      </c>
      <c r="C923" s="2" t="s">
        <v>1875</v>
      </c>
      <c r="D923">
        <v>160400</v>
      </c>
      <c r="E923">
        <v>1210</v>
      </c>
      <c r="F923">
        <f t="shared" si="60"/>
        <v>31.84</v>
      </c>
      <c r="G923" s="3">
        <f t="shared" si="57"/>
        <v>1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ht="17" x14ac:dyDescent="0.2">
      <c r="A924">
        <v>922</v>
      </c>
      <c r="B924" t="s">
        <v>1876</v>
      </c>
      <c r="C924" s="2" t="s">
        <v>1877</v>
      </c>
      <c r="D924">
        <v>51400</v>
      </c>
      <c r="E924">
        <v>90440</v>
      </c>
      <c r="F924">
        <f t="shared" si="60"/>
        <v>40</v>
      </c>
      <c r="G924" s="3">
        <f t="shared" si="57"/>
        <v>176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ht="17" x14ac:dyDescent="0.2">
      <c r="A925">
        <v>923</v>
      </c>
      <c r="B925" t="s">
        <v>1878</v>
      </c>
      <c r="C925" s="2" t="s">
        <v>1879</v>
      </c>
      <c r="D925">
        <v>1700</v>
      </c>
      <c r="E925">
        <v>4044</v>
      </c>
      <c r="F925">
        <f t="shared" si="60"/>
        <v>101.1</v>
      </c>
      <c r="G925" s="3">
        <f t="shared" si="57"/>
        <v>238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ht="17" x14ac:dyDescent="0.2">
      <c r="A926">
        <v>924</v>
      </c>
      <c r="B926" t="s">
        <v>1880</v>
      </c>
      <c r="C926" s="2" t="s">
        <v>1881</v>
      </c>
      <c r="D926">
        <v>39400</v>
      </c>
      <c r="E926">
        <v>192292</v>
      </c>
      <c r="F926">
        <f t="shared" si="60"/>
        <v>84.01</v>
      </c>
      <c r="G926" s="3">
        <f t="shared" si="57"/>
        <v>488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ht="17" x14ac:dyDescent="0.2">
      <c r="A927">
        <v>925</v>
      </c>
      <c r="B927" t="s">
        <v>1882</v>
      </c>
      <c r="C927" s="2" t="s">
        <v>1883</v>
      </c>
      <c r="D927">
        <v>3000</v>
      </c>
      <c r="E927">
        <v>6722</v>
      </c>
      <c r="F927">
        <f t="shared" si="60"/>
        <v>103.42</v>
      </c>
      <c r="G927" s="3">
        <f t="shared" si="57"/>
        <v>224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ht="17" x14ac:dyDescent="0.2">
      <c r="A928">
        <v>926</v>
      </c>
      <c r="B928" t="s">
        <v>1884</v>
      </c>
      <c r="C928" s="2" t="s">
        <v>1885</v>
      </c>
      <c r="D928">
        <v>8700</v>
      </c>
      <c r="E928">
        <v>1577</v>
      </c>
      <c r="F928">
        <f t="shared" si="60"/>
        <v>105.13</v>
      </c>
      <c r="G928" s="3">
        <f t="shared" si="57"/>
        <v>18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ht="17" x14ac:dyDescent="0.2">
      <c r="A929">
        <v>927</v>
      </c>
      <c r="B929" t="s">
        <v>1886</v>
      </c>
      <c r="C929" s="2" t="s">
        <v>1887</v>
      </c>
      <c r="D929">
        <v>7200</v>
      </c>
      <c r="E929">
        <v>3301</v>
      </c>
      <c r="F929">
        <f t="shared" si="60"/>
        <v>89.22</v>
      </c>
      <c r="G929" s="3">
        <f t="shared" si="57"/>
        <v>46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ht="17" x14ac:dyDescent="0.2">
      <c r="A930">
        <v>928</v>
      </c>
      <c r="B930" t="s">
        <v>1888</v>
      </c>
      <c r="C930" s="2" t="s">
        <v>1889</v>
      </c>
      <c r="D930">
        <v>167400</v>
      </c>
      <c r="E930">
        <v>196386</v>
      </c>
      <c r="F930">
        <f t="shared" si="60"/>
        <v>52</v>
      </c>
      <c r="G930" s="3">
        <f t="shared" si="57"/>
        <v>117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ht="17" x14ac:dyDescent="0.2">
      <c r="A931">
        <v>929</v>
      </c>
      <c r="B931" t="s">
        <v>1890</v>
      </c>
      <c r="C931" s="2" t="s">
        <v>1891</v>
      </c>
      <c r="D931">
        <v>5500</v>
      </c>
      <c r="E931">
        <v>11952</v>
      </c>
      <c r="F931">
        <f t="shared" si="60"/>
        <v>64.959999999999994</v>
      </c>
      <c r="G931" s="3">
        <f t="shared" si="57"/>
        <v>217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ht="17" x14ac:dyDescent="0.2">
      <c r="A932">
        <v>930</v>
      </c>
      <c r="B932" t="s">
        <v>1892</v>
      </c>
      <c r="C932" s="2" t="s">
        <v>1893</v>
      </c>
      <c r="D932">
        <v>3500</v>
      </c>
      <c r="E932">
        <v>3930</v>
      </c>
      <c r="F932">
        <f t="shared" si="60"/>
        <v>46.24</v>
      </c>
      <c r="G932" s="3">
        <f t="shared" si="57"/>
        <v>112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ht="17" x14ac:dyDescent="0.2">
      <c r="A933">
        <v>931</v>
      </c>
      <c r="B933" t="s">
        <v>1894</v>
      </c>
      <c r="C933" s="2" t="s">
        <v>1895</v>
      </c>
      <c r="D933">
        <v>7900</v>
      </c>
      <c r="E933">
        <v>5729</v>
      </c>
      <c r="F933">
        <f t="shared" si="60"/>
        <v>51.15</v>
      </c>
      <c r="G933" s="3">
        <f t="shared" si="57"/>
        <v>73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ht="17" x14ac:dyDescent="0.2">
      <c r="A934">
        <v>932</v>
      </c>
      <c r="B934" t="s">
        <v>1896</v>
      </c>
      <c r="C934" s="2" t="s">
        <v>1897</v>
      </c>
      <c r="D934">
        <v>2300</v>
      </c>
      <c r="E934">
        <v>4883</v>
      </c>
      <c r="F934">
        <f t="shared" si="60"/>
        <v>33.909999999999997</v>
      </c>
      <c r="G934" s="3">
        <f t="shared" si="57"/>
        <v>212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ht="17" x14ac:dyDescent="0.2">
      <c r="A935">
        <v>933</v>
      </c>
      <c r="B935" t="s">
        <v>1898</v>
      </c>
      <c r="C935" s="2" t="s">
        <v>1899</v>
      </c>
      <c r="D935">
        <v>73000</v>
      </c>
      <c r="E935">
        <v>175015</v>
      </c>
      <c r="F935">
        <f t="shared" si="60"/>
        <v>92.02</v>
      </c>
      <c r="G935" s="3">
        <f t="shared" si="57"/>
        <v>240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ht="17" x14ac:dyDescent="0.2">
      <c r="A936">
        <v>934</v>
      </c>
      <c r="B936" t="s">
        <v>1900</v>
      </c>
      <c r="C936" s="2" t="s">
        <v>1901</v>
      </c>
      <c r="D936">
        <v>6200</v>
      </c>
      <c r="E936">
        <v>11280</v>
      </c>
      <c r="F936">
        <f t="shared" si="60"/>
        <v>107.43</v>
      </c>
      <c r="G936" s="3">
        <f t="shared" si="57"/>
        <v>182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ht="17" x14ac:dyDescent="0.2">
      <c r="A937">
        <v>935</v>
      </c>
      <c r="B937" t="s">
        <v>1902</v>
      </c>
      <c r="C937" s="2" t="s">
        <v>1903</v>
      </c>
      <c r="D937">
        <v>6100</v>
      </c>
      <c r="E937">
        <v>10012</v>
      </c>
      <c r="F937">
        <f t="shared" si="60"/>
        <v>75.849999999999994</v>
      </c>
      <c r="G937" s="3">
        <f t="shared" si="57"/>
        <v>164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ht="17" x14ac:dyDescent="0.2">
      <c r="A938">
        <v>936</v>
      </c>
      <c r="B938" t="s">
        <v>1246</v>
      </c>
      <c r="C938" s="2" t="s">
        <v>1904</v>
      </c>
      <c r="D938">
        <v>103200</v>
      </c>
      <c r="E938">
        <v>1690</v>
      </c>
      <c r="F938">
        <f t="shared" si="60"/>
        <v>80.48</v>
      </c>
      <c r="G938" s="3">
        <f t="shared" si="57"/>
        <v>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ht="17" x14ac:dyDescent="0.2">
      <c r="A939">
        <v>937</v>
      </c>
      <c r="B939" t="s">
        <v>1905</v>
      </c>
      <c r="C939" s="2" t="s">
        <v>1906</v>
      </c>
      <c r="D939">
        <v>171000</v>
      </c>
      <c r="E939">
        <v>84891</v>
      </c>
      <c r="F939">
        <f t="shared" si="60"/>
        <v>86.98</v>
      </c>
      <c r="G939" s="3">
        <f t="shared" si="57"/>
        <v>50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ht="17" x14ac:dyDescent="0.2">
      <c r="A940">
        <v>938</v>
      </c>
      <c r="B940" t="s">
        <v>1907</v>
      </c>
      <c r="C940" s="2" t="s">
        <v>1908</v>
      </c>
      <c r="D940">
        <v>9200</v>
      </c>
      <c r="E940">
        <v>10093</v>
      </c>
      <c r="F940">
        <f t="shared" si="60"/>
        <v>105.14</v>
      </c>
      <c r="G940" s="3">
        <f t="shared" si="57"/>
        <v>110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ht="17" x14ac:dyDescent="0.2">
      <c r="A941">
        <v>939</v>
      </c>
      <c r="B941" t="s">
        <v>1909</v>
      </c>
      <c r="C941" s="2" t="s">
        <v>1910</v>
      </c>
      <c r="D941">
        <v>7800</v>
      </c>
      <c r="E941">
        <v>3839</v>
      </c>
      <c r="F941">
        <f t="shared" si="60"/>
        <v>57.3</v>
      </c>
      <c r="G941" s="3">
        <f t="shared" si="57"/>
        <v>49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ht="17" x14ac:dyDescent="0.2">
      <c r="A942">
        <v>940</v>
      </c>
      <c r="B942" t="s">
        <v>1911</v>
      </c>
      <c r="C942" s="2" t="s">
        <v>1912</v>
      </c>
      <c r="D942">
        <v>9900</v>
      </c>
      <c r="E942">
        <v>6161</v>
      </c>
      <c r="F942">
        <f t="shared" si="60"/>
        <v>93.35</v>
      </c>
      <c r="G942" s="3">
        <f t="shared" si="57"/>
        <v>62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ht="17" x14ac:dyDescent="0.2">
      <c r="A943">
        <v>941</v>
      </c>
      <c r="B943" t="s">
        <v>1913</v>
      </c>
      <c r="C943" s="2" t="s">
        <v>1914</v>
      </c>
      <c r="D943">
        <v>43000</v>
      </c>
      <c r="E943">
        <v>5615</v>
      </c>
      <c r="F943">
        <f t="shared" si="60"/>
        <v>71.989999999999995</v>
      </c>
      <c r="G943" s="3">
        <f t="shared" si="57"/>
        <v>13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ht="17" x14ac:dyDescent="0.2">
      <c r="A944">
        <v>942</v>
      </c>
      <c r="B944" t="s">
        <v>1907</v>
      </c>
      <c r="C944" s="2" t="s">
        <v>1915</v>
      </c>
      <c r="D944">
        <v>9600</v>
      </c>
      <c r="E944">
        <v>6205</v>
      </c>
      <c r="F944">
        <f t="shared" si="60"/>
        <v>92.61</v>
      </c>
      <c r="G944" s="3">
        <f t="shared" si="57"/>
        <v>65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ht="17" x14ac:dyDescent="0.2">
      <c r="A945">
        <v>943</v>
      </c>
      <c r="B945" t="s">
        <v>1916</v>
      </c>
      <c r="C945" s="2" t="s">
        <v>1917</v>
      </c>
      <c r="D945">
        <v>7500</v>
      </c>
      <c r="E945">
        <v>11969</v>
      </c>
      <c r="F945">
        <f t="shared" si="60"/>
        <v>104.99</v>
      </c>
      <c r="G945" s="3">
        <f t="shared" si="57"/>
        <v>160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ht="17" x14ac:dyDescent="0.2">
      <c r="A946">
        <v>944</v>
      </c>
      <c r="B946" t="s">
        <v>1918</v>
      </c>
      <c r="C946" s="2" t="s">
        <v>1919</v>
      </c>
      <c r="D946">
        <v>10000</v>
      </c>
      <c r="E946">
        <v>8142</v>
      </c>
      <c r="F946">
        <f t="shared" si="60"/>
        <v>30.96</v>
      </c>
      <c r="G946" s="3">
        <f t="shared" si="57"/>
        <v>81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ht="17" x14ac:dyDescent="0.2">
      <c r="A947">
        <v>945</v>
      </c>
      <c r="B947" t="s">
        <v>1920</v>
      </c>
      <c r="C947" s="2" t="s">
        <v>1921</v>
      </c>
      <c r="D947">
        <v>172000</v>
      </c>
      <c r="E947">
        <v>55805</v>
      </c>
      <c r="F947">
        <f t="shared" si="60"/>
        <v>33</v>
      </c>
      <c r="G947" s="3">
        <f t="shared" si="57"/>
        <v>32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ht="17" x14ac:dyDescent="0.2">
      <c r="A948">
        <v>946</v>
      </c>
      <c r="B948" t="s">
        <v>1922</v>
      </c>
      <c r="C948" s="2" t="s">
        <v>1923</v>
      </c>
      <c r="D948">
        <v>153700</v>
      </c>
      <c r="E948">
        <v>15238</v>
      </c>
      <c r="F948">
        <f t="shared" si="60"/>
        <v>84.19</v>
      </c>
      <c r="G948" s="3">
        <f t="shared" si="57"/>
        <v>10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ht="17" x14ac:dyDescent="0.2">
      <c r="A949">
        <v>947</v>
      </c>
      <c r="B949" t="s">
        <v>1924</v>
      </c>
      <c r="C949" s="2" t="s">
        <v>1925</v>
      </c>
      <c r="D949">
        <v>3600</v>
      </c>
      <c r="E949">
        <v>961</v>
      </c>
      <c r="F949">
        <f t="shared" si="60"/>
        <v>73.92</v>
      </c>
      <c r="G949" s="3">
        <f t="shared" si="57"/>
        <v>27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ht="17" x14ac:dyDescent="0.2">
      <c r="A950">
        <v>948</v>
      </c>
      <c r="B950" t="s">
        <v>1926</v>
      </c>
      <c r="C950" s="2" t="s">
        <v>1927</v>
      </c>
      <c r="D950">
        <v>9400</v>
      </c>
      <c r="E950">
        <v>5918</v>
      </c>
      <c r="F950">
        <f t="shared" si="60"/>
        <v>36.99</v>
      </c>
      <c r="G950" s="3">
        <f t="shared" si="57"/>
        <v>63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ht="17" x14ac:dyDescent="0.2">
      <c r="A951">
        <v>949</v>
      </c>
      <c r="B951" t="s">
        <v>1928</v>
      </c>
      <c r="C951" s="2" t="s">
        <v>1929</v>
      </c>
      <c r="D951">
        <v>5900</v>
      </c>
      <c r="E951">
        <v>9520</v>
      </c>
      <c r="F951">
        <f t="shared" si="60"/>
        <v>46.9</v>
      </c>
      <c r="G951" s="3">
        <f t="shared" si="57"/>
        <v>161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ht="17" x14ac:dyDescent="0.2">
      <c r="A952">
        <v>950</v>
      </c>
      <c r="B952" t="s">
        <v>1930</v>
      </c>
      <c r="C952" s="2" t="s">
        <v>1931</v>
      </c>
      <c r="D952">
        <v>100</v>
      </c>
      <c r="E952">
        <v>5</v>
      </c>
      <c r="F952">
        <f t="shared" si="60"/>
        <v>5</v>
      </c>
      <c r="G952" s="3">
        <f t="shared" si="57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ht="17" x14ac:dyDescent="0.2">
      <c r="A953">
        <v>951</v>
      </c>
      <c r="B953" t="s">
        <v>1932</v>
      </c>
      <c r="C953" s="2" t="s">
        <v>1933</v>
      </c>
      <c r="D953">
        <v>14500</v>
      </c>
      <c r="E953">
        <v>159056</v>
      </c>
      <c r="F953">
        <f t="shared" si="60"/>
        <v>102.02</v>
      </c>
      <c r="G953" s="3">
        <f t="shared" si="57"/>
        <v>1097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ht="17" x14ac:dyDescent="0.2">
      <c r="A954">
        <v>952</v>
      </c>
      <c r="B954" t="s">
        <v>1934</v>
      </c>
      <c r="C954" s="2" t="s">
        <v>1935</v>
      </c>
      <c r="D954">
        <v>145500</v>
      </c>
      <c r="E954">
        <v>101987</v>
      </c>
      <c r="F954">
        <f t="shared" si="60"/>
        <v>45.01</v>
      </c>
      <c r="G954" s="3">
        <f t="shared" si="57"/>
        <v>70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ht="17" x14ac:dyDescent="0.2">
      <c r="A955">
        <v>953</v>
      </c>
      <c r="B955" t="s">
        <v>1936</v>
      </c>
      <c r="C955" s="2" t="s">
        <v>1937</v>
      </c>
      <c r="D955">
        <v>3300</v>
      </c>
      <c r="E955">
        <v>1980</v>
      </c>
      <c r="F955">
        <f t="shared" si="60"/>
        <v>94.29</v>
      </c>
      <c r="G955" s="3">
        <f t="shared" si="57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ht="17" x14ac:dyDescent="0.2">
      <c r="A956">
        <v>954</v>
      </c>
      <c r="B956" t="s">
        <v>1938</v>
      </c>
      <c r="C956" s="2" t="s">
        <v>1939</v>
      </c>
      <c r="D956">
        <v>42600</v>
      </c>
      <c r="E956">
        <v>156384</v>
      </c>
      <c r="F956">
        <f t="shared" si="60"/>
        <v>101.02</v>
      </c>
      <c r="G956" s="3">
        <f t="shared" si="57"/>
        <v>367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ht="17" x14ac:dyDescent="0.2">
      <c r="A957">
        <v>955</v>
      </c>
      <c r="B957" t="s">
        <v>1940</v>
      </c>
      <c r="C957" s="2" t="s">
        <v>1941</v>
      </c>
      <c r="D957">
        <v>700</v>
      </c>
      <c r="E957">
        <v>7763</v>
      </c>
      <c r="F957">
        <f t="shared" si="60"/>
        <v>97.04</v>
      </c>
      <c r="G957" s="3">
        <f t="shared" si="57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ht="17" x14ac:dyDescent="0.2">
      <c r="A958">
        <v>956</v>
      </c>
      <c r="B958" t="s">
        <v>1942</v>
      </c>
      <c r="C958" s="2" t="s">
        <v>1943</v>
      </c>
      <c r="D958">
        <v>187600</v>
      </c>
      <c r="E958">
        <v>35698</v>
      </c>
      <c r="F958">
        <f t="shared" si="60"/>
        <v>43.01</v>
      </c>
      <c r="G958" s="3">
        <f t="shared" si="57"/>
        <v>19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ht="17" x14ac:dyDescent="0.2">
      <c r="A959">
        <v>957</v>
      </c>
      <c r="B959" t="s">
        <v>1944</v>
      </c>
      <c r="C959" s="2" t="s">
        <v>1945</v>
      </c>
      <c r="D959">
        <v>9800</v>
      </c>
      <c r="E959">
        <v>12434</v>
      </c>
      <c r="F959">
        <f t="shared" si="60"/>
        <v>94.92</v>
      </c>
      <c r="G959" s="3">
        <f t="shared" si="57"/>
        <v>127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ht="17" x14ac:dyDescent="0.2">
      <c r="A960">
        <v>958</v>
      </c>
      <c r="B960" t="s">
        <v>1946</v>
      </c>
      <c r="C960" s="2" t="s">
        <v>1947</v>
      </c>
      <c r="D960">
        <v>1100</v>
      </c>
      <c r="E960">
        <v>8081</v>
      </c>
      <c r="F960">
        <f t="shared" si="60"/>
        <v>72.150000000000006</v>
      </c>
      <c r="G960" s="3">
        <f t="shared" si="57"/>
        <v>735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ht="17" x14ac:dyDescent="0.2">
      <c r="A961">
        <v>959</v>
      </c>
      <c r="B961" t="s">
        <v>1948</v>
      </c>
      <c r="C961" s="2" t="s">
        <v>1949</v>
      </c>
      <c r="D961">
        <v>145000</v>
      </c>
      <c r="E961">
        <v>6631</v>
      </c>
      <c r="F961">
        <f t="shared" si="60"/>
        <v>51.01</v>
      </c>
      <c r="G961" s="3">
        <f t="shared" si="57"/>
        <v>5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ht="17" x14ac:dyDescent="0.2">
      <c r="A962">
        <v>960</v>
      </c>
      <c r="B962" t="s">
        <v>1950</v>
      </c>
      <c r="C962" s="2" t="s">
        <v>1951</v>
      </c>
      <c r="D962">
        <v>5500</v>
      </c>
      <c r="E962">
        <v>4678</v>
      </c>
      <c r="F962">
        <f t="shared" si="60"/>
        <v>85.05</v>
      </c>
      <c r="G962" s="3">
        <f t="shared" ref="G962:G1001" si="61">ROUND((E962/D962)*100,0)</f>
        <v>85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6">
        <f t="shared" si="58"/>
        <v>42408.25</v>
      </c>
      <c r="T962" s="6">
        <f t="shared" si="59"/>
        <v>42445.208333333328</v>
      </c>
    </row>
    <row r="963" spans="1:20" ht="17" x14ac:dyDescent="0.2">
      <c r="A963">
        <v>961</v>
      </c>
      <c r="B963" t="s">
        <v>1952</v>
      </c>
      <c r="C963" s="2" t="s">
        <v>1953</v>
      </c>
      <c r="D963">
        <v>5700</v>
      </c>
      <c r="E963">
        <v>6800</v>
      </c>
      <c r="F963">
        <f t="shared" si="60"/>
        <v>43.87</v>
      </c>
      <c r="G963" s="3">
        <f t="shared" si="61"/>
        <v>119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6">
        <f t="shared" ref="S963:S1001" si="62">(((L963/60)/60)/24)+DATE(1970,1,1)</f>
        <v>40591.25</v>
      </c>
      <c r="T963" s="6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2" t="s">
        <v>1955</v>
      </c>
      <c r="D964">
        <v>3600</v>
      </c>
      <c r="E964">
        <v>10657</v>
      </c>
      <c r="F964">
        <f t="shared" si="60"/>
        <v>40.06</v>
      </c>
      <c r="G964" s="3">
        <f t="shared" si="61"/>
        <v>296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6">
        <f t="shared" si="62"/>
        <v>41592.25</v>
      </c>
      <c r="T964" s="6">
        <f t="shared" si="63"/>
        <v>41613.25</v>
      </c>
    </row>
    <row r="965" spans="1:20" ht="17" x14ac:dyDescent="0.2">
      <c r="A965">
        <v>963</v>
      </c>
      <c r="B965" t="s">
        <v>1956</v>
      </c>
      <c r="C965" s="2" t="s">
        <v>1957</v>
      </c>
      <c r="D965">
        <v>5900</v>
      </c>
      <c r="E965">
        <v>4997</v>
      </c>
      <c r="F965">
        <f t="shared" si="60"/>
        <v>43.83</v>
      </c>
      <c r="G965" s="3">
        <f t="shared" si="61"/>
        <v>85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ht="17" x14ac:dyDescent="0.2">
      <c r="A966">
        <v>964</v>
      </c>
      <c r="B966" t="s">
        <v>1958</v>
      </c>
      <c r="C966" s="2" t="s">
        <v>1959</v>
      </c>
      <c r="D966">
        <v>3700</v>
      </c>
      <c r="E966">
        <v>13164</v>
      </c>
      <c r="F966">
        <f t="shared" si="60"/>
        <v>84.93</v>
      </c>
      <c r="G966" s="3">
        <f t="shared" si="61"/>
        <v>356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ht="17" x14ac:dyDescent="0.2">
      <c r="A967">
        <v>965</v>
      </c>
      <c r="B967" t="s">
        <v>1960</v>
      </c>
      <c r="C967" s="2" t="s">
        <v>1961</v>
      </c>
      <c r="D967">
        <v>2200</v>
      </c>
      <c r="E967">
        <v>8501</v>
      </c>
      <c r="F967">
        <f t="shared" si="60"/>
        <v>41.07</v>
      </c>
      <c r="G967" s="3">
        <f t="shared" si="61"/>
        <v>386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ht="17" x14ac:dyDescent="0.2">
      <c r="A968">
        <v>966</v>
      </c>
      <c r="B968" t="s">
        <v>878</v>
      </c>
      <c r="C968" s="2" t="s">
        <v>1962</v>
      </c>
      <c r="D968">
        <v>1700</v>
      </c>
      <c r="E968">
        <v>13468</v>
      </c>
      <c r="F968">
        <f t="shared" ref="F968:F1001" si="64">IF(I968=0, 0, ROUND(E968/I968,2))</f>
        <v>54.97</v>
      </c>
      <c r="G968" s="3">
        <f t="shared" si="61"/>
        <v>792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ht="17" x14ac:dyDescent="0.2">
      <c r="A969">
        <v>967</v>
      </c>
      <c r="B969" t="s">
        <v>1963</v>
      </c>
      <c r="C969" s="2" t="s">
        <v>1964</v>
      </c>
      <c r="D969">
        <v>88400</v>
      </c>
      <c r="E969">
        <v>121138</v>
      </c>
      <c r="F969">
        <f t="shared" si="64"/>
        <v>77.010000000000005</v>
      </c>
      <c r="G969" s="3">
        <f t="shared" si="61"/>
        <v>137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15" customHeight="1" x14ac:dyDescent="0.2">
      <c r="A970">
        <v>968</v>
      </c>
      <c r="B970" t="s">
        <v>1965</v>
      </c>
      <c r="C970" s="2" t="s">
        <v>1966</v>
      </c>
      <c r="D970">
        <v>2400</v>
      </c>
      <c r="E970">
        <v>8117</v>
      </c>
      <c r="F970">
        <f t="shared" si="64"/>
        <v>71.2</v>
      </c>
      <c r="G970" s="3">
        <f t="shared" si="61"/>
        <v>338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ht="17" x14ac:dyDescent="0.2">
      <c r="A971">
        <v>969</v>
      </c>
      <c r="B971" t="s">
        <v>1967</v>
      </c>
      <c r="C971" s="2" t="s">
        <v>1968</v>
      </c>
      <c r="D971">
        <v>7900</v>
      </c>
      <c r="E971">
        <v>8550</v>
      </c>
      <c r="F971">
        <f t="shared" si="64"/>
        <v>91.94</v>
      </c>
      <c r="G971" s="3">
        <f t="shared" si="61"/>
        <v>108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ht="17" x14ac:dyDescent="0.2">
      <c r="A972">
        <v>970</v>
      </c>
      <c r="B972" t="s">
        <v>1969</v>
      </c>
      <c r="C972" s="2" t="s">
        <v>1970</v>
      </c>
      <c r="D972">
        <v>94900</v>
      </c>
      <c r="E972">
        <v>57659</v>
      </c>
      <c r="F972">
        <f t="shared" si="64"/>
        <v>97.07</v>
      </c>
      <c r="G972" s="3">
        <f t="shared" si="61"/>
        <v>61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ht="17" x14ac:dyDescent="0.2">
      <c r="A973">
        <v>971</v>
      </c>
      <c r="B973" t="s">
        <v>1971</v>
      </c>
      <c r="C973" s="2" t="s">
        <v>1972</v>
      </c>
      <c r="D973">
        <v>5100</v>
      </c>
      <c r="E973">
        <v>1414</v>
      </c>
      <c r="F973">
        <f t="shared" si="64"/>
        <v>58.92</v>
      </c>
      <c r="G973" s="3">
        <f t="shared" si="61"/>
        <v>28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ht="17" x14ac:dyDescent="0.2">
      <c r="A974">
        <v>972</v>
      </c>
      <c r="B974" t="s">
        <v>1973</v>
      </c>
      <c r="C974" s="2" t="s">
        <v>1974</v>
      </c>
      <c r="D974">
        <v>42700</v>
      </c>
      <c r="E974">
        <v>97524</v>
      </c>
      <c r="F974">
        <f t="shared" si="64"/>
        <v>58.02</v>
      </c>
      <c r="G974" s="3">
        <f t="shared" si="61"/>
        <v>228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ht="17" x14ac:dyDescent="0.2">
      <c r="A975">
        <v>973</v>
      </c>
      <c r="B975" t="s">
        <v>1975</v>
      </c>
      <c r="C975" s="2" t="s">
        <v>1976</v>
      </c>
      <c r="D975">
        <v>121100</v>
      </c>
      <c r="E975">
        <v>26176</v>
      </c>
      <c r="F975">
        <f t="shared" si="64"/>
        <v>103.87</v>
      </c>
      <c r="G975" s="3">
        <f t="shared" si="61"/>
        <v>22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ht="17" x14ac:dyDescent="0.2">
      <c r="A976">
        <v>974</v>
      </c>
      <c r="B976" t="s">
        <v>1977</v>
      </c>
      <c r="C976" s="2" t="s">
        <v>1978</v>
      </c>
      <c r="D976">
        <v>800</v>
      </c>
      <c r="E976">
        <v>2991</v>
      </c>
      <c r="F976">
        <f t="shared" si="64"/>
        <v>93.47</v>
      </c>
      <c r="G976" s="3">
        <f t="shared" si="61"/>
        <v>374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ht="17" x14ac:dyDescent="0.2">
      <c r="A977">
        <v>975</v>
      </c>
      <c r="B977" t="s">
        <v>1979</v>
      </c>
      <c r="C977" s="2" t="s">
        <v>1980</v>
      </c>
      <c r="D977">
        <v>5400</v>
      </c>
      <c r="E977">
        <v>8366</v>
      </c>
      <c r="F977">
        <f t="shared" si="64"/>
        <v>61.97</v>
      </c>
      <c r="G977" s="3">
        <f t="shared" si="61"/>
        <v>155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ht="17" x14ac:dyDescent="0.2">
      <c r="A978">
        <v>976</v>
      </c>
      <c r="B978" t="s">
        <v>1981</v>
      </c>
      <c r="C978" s="2" t="s">
        <v>1982</v>
      </c>
      <c r="D978">
        <v>4000</v>
      </c>
      <c r="E978">
        <v>12886</v>
      </c>
      <c r="F978">
        <f t="shared" si="64"/>
        <v>92.04</v>
      </c>
      <c r="G978" s="3">
        <f t="shared" si="61"/>
        <v>322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ht="17" x14ac:dyDescent="0.2">
      <c r="A979">
        <v>977</v>
      </c>
      <c r="B979" t="s">
        <v>1258</v>
      </c>
      <c r="C979" s="2" t="s">
        <v>1983</v>
      </c>
      <c r="D979">
        <v>7000</v>
      </c>
      <c r="E979">
        <v>5177</v>
      </c>
      <c r="F979">
        <f t="shared" si="64"/>
        <v>77.27</v>
      </c>
      <c r="G979" s="3">
        <f t="shared" si="61"/>
        <v>74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ht="17" x14ac:dyDescent="0.2">
      <c r="A980">
        <v>978</v>
      </c>
      <c r="B980" t="s">
        <v>1984</v>
      </c>
      <c r="C980" s="2" t="s">
        <v>1985</v>
      </c>
      <c r="D980">
        <v>1000</v>
      </c>
      <c r="E980">
        <v>8641</v>
      </c>
      <c r="F980">
        <f t="shared" si="64"/>
        <v>93.92</v>
      </c>
      <c r="G980" s="3">
        <f t="shared" si="61"/>
        <v>864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ht="17" x14ac:dyDescent="0.2">
      <c r="A981">
        <v>979</v>
      </c>
      <c r="B981" t="s">
        <v>1986</v>
      </c>
      <c r="C981" s="2" t="s">
        <v>1987</v>
      </c>
      <c r="D981">
        <v>60200</v>
      </c>
      <c r="E981">
        <v>86244</v>
      </c>
      <c r="F981">
        <f t="shared" si="64"/>
        <v>84.97</v>
      </c>
      <c r="G981" s="3">
        <f t="shared" si="61"/>
        <v>143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ht="17" x14ac:dyDescent="0.2">
      <c r="A982">
        <v>980</v>
      </c>
      <c r="B982" t="s">
        <v>1988</v>
      </c>
      <c r="C982" s="2" t="s">
        <v>1989</v>
      </c>
      <c r="D982">
        <v>195200</v>
      </c>
      <c r="E982">
        <v>78630</v>
      </c>
      <c r="F982">
        <f t="shared" si="64"/>
        <v>105.97</v>
      </c>
      <c r="G982" s="3">
        <f t="shared" si="61"/>
        <v>40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ht="17" x14ac:dyDescent="0.2">
      <c r="A983">
        <v>981</v>
      </c>
      <c r="B983" t="s">
        <v>1990</v>
      </c>
      <c r="C983" s="2" t="s">
        <v>1991</v>
      </c>
      <c r="D983">
        <v>6700</v>
      </c>
      <c r="E983">
        <v>11941</v>
      </c>
      <c r="F983">
        <f t="shared" si="64"/>
        <v>36.97</v>
      </c>
      <c r="G983" s="3">
        <f t="shared" si="61"/>
        <v>178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ht="17" x14ac:dyDescent="0.2">
      <c r="A984">
        <v>982</v>
      </c>
      <c r="B984" t="s">
        <v>1992</v>
      </c>
      <c r="C984" s="2" t="s">
        <v>1993</v>
      </c>
      <c r="D984">
        <v>7200</v>
      </c>
      <c r="E984">
        <v>6115</v>
      </c>
      <c r="F984">
        <f t="shared" si="64"/>
        <v>81.53</v>
      </c>
      <c r="G984" s="3">
        <f t="shared" si="61"/>
        <v>85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ht="17" x14ac:dyDescent="0.2">
      <c r="A985">
        <v>983</v>
      </c>
      <c r="B985" t="s">
        <v>1994</v>
      </c>
      <c r="C985" s="2" t="s">
        <v>1995</v>
      </c>
      <c r="D985">
        <v>129100</v>
      </c>
      <c r="E985">
        <v>188404</v>
      </c>
      <c r="F985">
        <f t="shared" si="64"/>
        <v>81</v>
      </c>
      <c r="G985" s="3">
        <f t="shared" si="61"/>
        <v>146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ht="17" x14ac:dyDescent="0.2">
      <c r="A986">
        <v>984</v>
      </c>
      <c r="B986" t="s">
        <v>1996</v>
      </c>
      <c r="C986" s="2" t="s">
        <v>1997</v>
      </c>
      <c r="D986">
        <v>6500</v>
      </c>
      <c r="E986">
        <v>9910</v>
      </c>
      <c r="F986">
        <f t="shared" si="64"/>
        <v>26.01</v>
      </c>
      <c r="G986" s="3">
        <f t="shared" si="61"/>
        <v>152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ht="17" x14ac:dyDescent="0.2">
      <c r="A987">
        <v>985</v>
      </c>
      <c r="B987" t="s">
        <v>1998</v>
      </c>
      <c r="C987" s="2" t="s">
        <v>1999</v>
      </c>
      <c r="D987">
        <v>170600</v>
      </c>
      <c r="E987">
        <v>114523</v>
      </c>
      <c r="F987">
        <f t="shared" si="64"/>
        <v>26</v>
      </c>
      <c r="G987" s="3">
        <f t="shared" si="61"/>
        <v>67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ht="17" x14ac:dyDescent="0.2">
      <c r="A988">
        <v>986</v>
      </c>
      <c r="B988" t="s">
        <v>2000</v>
      </c>
      <c r="C988" s="2" t="s">
        <v>2001</v>
      </c>
      <c r="D988">
        <v>7800</v>
      </c>
      <c r="E988">
        <v>3144</v>
      </c>
      <c r="F988">
        <f t="shared" si="64"/>
        <v>34.17</v>
      </c>
      <c r="G988" s="3">
        <f t="shared" si="61"/>
        <v>40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ht="17" x14ac:dyDescent="0.2">
      <c r="A989">
        <v>987</v>
      </c>
      <c r="B989" t="s">
        <v>2002</v>
      </c>
      <c r="C989" s="2" t="s">
        <v>2003</v>
      </c>
      <c r="D989">
        <v>6200</v>
      </c>
      <c r="E989">
        <v>13441</v>
      </c>
      <c r="F989">
        <f t="shared" si="64"/>
        <v>28</v>
      </c>
      <c r="G989" s="3">
        <f t="shared" si="61"/>
        <v>217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ht="17" x14ac:dyDescent="0.2">
      <c r="A990">
        <v>988</v>
      </c>
      <c r="B990" t="s">
        <v>2004</v>
      </c>
      <c r="C990" s="2" t="s">
        <v>2005</v>
      </c>
      <c r="D990">
        <v>9400</v>
      </c>
      <c r="E990">
        <v>4899</v>
      </c>
      <c r="F990">
        <f t="shared" si="64"/>
        <v>76.55</v>
      </c>
      <c r="G990" s="3">
        <f t="shared" si="61"/>
        <v>52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ht="17" x14ac:dyDescent="0.2">
      <c r="A991">
        <v>989</v>
      </c>
      <c r="B991" t="s">
        <v>2006</v>
      </c>
      <c r="C991" s="2" t="s">
        <v>2007</v>
      </c>
      <c r="D991">
        <v>2400</v>
      </c>
      <c r="E991">
        <v>11990</v>
      </c>
      <c r="F991">
        <f t="shared" si="64"/>
        <v>53.05</v>
      </c>
      <c r="G991" s="3">
        <f t="shared" si="61"/>
        <v>500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ht="17" x14ac:dyDescent="0.2">
      <c r="A992">
        <v>990</v>
      </c>
      <c r="B992" t="s">
        <v>2008</v>
      </c>
      <c r="C992" s="2" t="s">
        <v>2009</v>
      </c>
      <c r="D992">
        <v>7800</v>
      </c>
      <c r="E992">
        <v>6839</v>
      </c>
      <c r="F992">
        <f t="shared" si="64"/>
        <v>106.86</v>
      </c>
      <c r="G992" s="3">
        <f t="shared" si="61"/>
        <v>88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ht="17" x14ac:dyDescent="0.2">
      <c r="A993">
        <v>991</v>
      </c>
      <c r="B993" t="s">
        <v>1080</v>
      </c>
      <c r="C993" s="2" t="s">
        <v>2010</v>
      </c>
      <c r="D993">
        <v>9800</v>
      </c>
      <c r="E993">
        <v>11091</v>
      </c>
      <c r="F993">
        <f t="shared" si="64"/>
        <v>46.02</v>
      </c>
      <c r="G993" s="3">
        <f t="shared" si="61"/>
        <v>113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ht="17" x14ac:dyDescent="0.2">
      <c r="A994">
        <v>992</v>
      </c>
      <c r="B994" t="s">
        <v>2011</v>
      </c>
      <c r="C994" s="2" t="s">
        <v>2012</v>
      </c>
      <c r="D994">
        <v>3100</v>
      </c>
      <c r="E994">
        <v>13223</v>
      </c>
      <c r="F994">
        <f t="shared" si="64"/>
        <v>100.17</v>
      </c>
      <c r="G994" s="3">
        <f t="shared" si="61"/>
        <v>427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ht="17" x14ac:dyDescent="0.2">
      <c r="A995">
        <v>993</v>
      </c>
      <c r="B995" t="s">
        <v>2013</v>
      </c>
      <c r="C995" s="2" t="s">
        <v>2014</v>
      </c>
      <c r="D995">
        <v>9800</v>
      </c>
      <c r="E995">
        <v>7608</v>
      </c>
      <c r="F995">
        <f t="shared" si="64"/>
        <v>101.44</v>
      </c>
      <c r="G995" s="3">
        <f t="shared" si="61"/>
        <v>78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ht="17" x14ac:dyDescent="0.2">
      <c r="A996">
        <v>994</v>
      </c>
      <c r="B996" t="s">
        <v>2015</v>
      </c>
      <c r="C996" s="2" t="s">
        <v>2016</v>
      </c>
      <c r="D996">
        <v>141100</v>
      </c>
      <c r="E996">
        <v>74073</v>
      </c>
      <c r="F996">
        <f t="shared" si="64"/>
        <v>87.97</v>
      </c>
      <c r="G996" s="3">
        <f t="shared" si="61"/>
        <v>52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ht="17" x14ac:dyDescent="0.2">
      <c r="A997">
        <v>995</v>
      </c>
      <c r="B997" t="s">
        <v>2017</v>
      </c>
      <c r="C997" s="2" t="s">
        <v>2018</v>
      </c>
      <c r="D997">
        <v>97300</v>
      </c>
      <c r="E997">
        <v>153216</v>
      </c>
      <c r="F997">
        <f t="shared" si="64"/>
        <v>75</v>
      </c>
      <c r="G997" s="3">
        <f t="shared" si="61"/>
        <v>157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ht="17" x14ac:dyDescent="0.2">
      <c r="A998">
        <v>996</v>
      </c>
      <c r="B998" t="s">
        <v>2019</v>
      </c>
      <c r="C998" s="2" t="s">
        <v>2020</v>
      </c>
      <c r="D998">
        <v>6600</v>
      </c>
      <c r="E998">
        <v>4814</v>
      </c>
      <c r="F998">
        <f t="shared" si="64"/>
        <v>42.98</v>
      </c>
      <c r="G998" s="3">
        <f t="shared" si="61"/>
        <v>73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ht="17" x14ac:dyDescent="0.2">
      <c r="A999">
        <v>997</v>
      </c>
      <c r="B999" t="s">
        <v>2021</v>
      </c>
      <c r="C999" s="2" t="s">
        <v>2022</v>
      </c>
      <c r="D999">
        <v>7600</v>
      </c>
      <c r="E999">
        <v>4603</v>
      </c>
      <c r="F999">
        <f t="shared" si="64"/>
        <v>33.119999999999997</v>
      </c>
      <c r="G999" s="3">
        <f t="shared" si="61"/>
        <v>61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ht="17" x14ac:dyDescent="0.2">
      <c r="A1000">
        <v>998</v>
      </c>
      <c r="B1000" t="s">
        <v>2023</v>
      </c>
      <c r="C1000" s="2" t="s">
        <v>2024</v>
      </c>
      <c r="D1000">
        <v>66600</v>
      </c>
      <c r="E1000">
        <v>37823</v>
      </c>
      <c r="F1000">
        <f t="shared" si="64"/>
        <v>101.13</v>
      </c>
      <c r="G1000" s="3">
        <f t="shared" si="61"/>
        <v>57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ht="17" x14ac:dyDescent="0.2">
      <c r="A1001">
        <v>999</v>
      </c>
      <c r="B1001" t="s">
        <v>2025</v>
      </c>
      <c r="C1001" s="2" t="s">
        <v>2026</v>
      </c>
      <c r="D1001">
        <v>111100</v>
      </c>
      <c r="E1001">
        <v>62819</v>
      </c>
      <c r="F1001">
        <f t="shared" si="64"/>
        <v>55.99</v>
      </c>
      <c r="G1001" s="3">
        <f t="shared" si="61"/>
        <v>57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conditionalFormatting sqref="G1:G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H1:H1048576">
    <cfRule type="cellIs" dxfId="11" priority="2" operator="equal">
      <formula>"live"</formula>
    </cfRule>
    <cfRule type="cellIs" dxfId="10" priority="3" operator="equal">
      <formula>"canceled"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095B-7CC2-5D41-9249-7217955A31D2}">
  <sheetPr codeName="Sheet2"/>
  <dimension ref="A1:F14"/>
  <sheetViews>
    <sheetView workbookViewId="0">
      <selection activeCell="O29" sqref="O29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2033</v>
      </c>
    </row>
    <row r="3" spans="1:6" x14ac:dyDescent="0.2">
      <c r="A3" s="4" t="s">
        <v>2046</v>
      </c>
      <c r="B3" s="4" t="s">
        <v>2045</v>
      </c>
    </row>
    <row r="4" spans="1:6" x14ac:dyDescent="0.2">
      <c r="A4" s="4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5" t="s">
        <v>2038</v>
      </c>
      <c r="E8">
        <v>4</v>
      </c>
      <c r="F8">
        <v>4</v>
      </c>
    </row>
    <row r="9" spans="1:6" x14ac:dyDescent="0.2">
      <c r="A9" s="5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5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5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5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5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5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28D4-1B61-B941-B700-28F4B19104B9}">
  <sheetPr codeName="Sheet3"/>
  <dimension ref="A1:F30"/>
  <sheetViews>
    <sheetView topLeftCell="A13" workbookViewId="0">
      <selection activeCell="Q46" sqref="Q4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2033</v>
      </c>
    </row>
    <row r="2" spans="1:6" x14ac:dyDescent="0.2">
      <c r="A2" s="4" t="s">
        <v>2031</v>
      </c>
      <c r="B2" t="s">
        <v>2033</v>
      </c>
    </row>
    <row r="4" spans="1:6" x14ac:dyDescent="0.2">
      <c r="A4" s="4" t="s">
        <v>2046</v>
      </c>
      <c r="B4" s="4" t="s">
        <v>2045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2048</v>
      </c>
      <c r="E7">
        <v>4</v>
      </c>
      <c r="F7">
        <v>4</v>
      </c>
    </row>
    <row r="8" spans="1:6" x14ac:dyDescent="0.2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2051</v>
      </c>
      <c r="C10">
        <v>8</v>
      </c>
      <c r="E10">
        <v>10</v>
      </c>
      <c r="F10">
        <v>18</v>
      </c>
    </row>
    <row r="11" spans="1:6" x14ac:dyDescent="0.2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2056</v>
      </c>
      <c r="C15">
        <v>3</v>
      </c>
      <c r="E15">
        <v>4</v>
      </c>
      <c r="F15">
        <v>7</v>
      </c>
    </row>
    <row r="16" spans="1:6" x14ac:dyDescent="0.2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2061</v>
      </c>
      <c r="C20">
        <v>4</v>
      </c>
      <c r="E20">
        <v>4</v>
      </c>
      <c r="F20">
        <v>8</v>
      </c>
    </row>
    <row r="21" spans="1:6" x14ac:dyDescent="0.2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2063</v>
      </c>
      <c r="C22">
        <v>9</v>
      </c>
      <c r="E22">
        <v>5</v>
      </c>
      <c r="F22">
        <v>14</v>
      </c>
    </row>
    <row r="23" spans="1:6" x14ac:dyDescent="0.2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2066</v>
      </c>
      <c r="C25">
        <v>7</v>
      </c>
      <c r="E25">
        <v>14</v>
      </c>
      <c r="F25">
        <v>21</v>
      </c>
    </row>
    <row r="26" spans="1:6" x14ac:dyDescent="0.2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2070</v>
      </c>
      <c r="E29">
        <v>3</v>
      </c>
      <c r="F29">
        <v>3</v>
      </c>
    </row>
    <row r="30" spans="1:6" x14ac:dyDescent="0.2">
      <c r="A30" s="5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E7DE-C7A4-BA41-9429-DA19BF3439BF}">
  <sheetPr codeName="Sheet4"/>
  <dimension ref="A1:E18"/>
  <sheetViews>
    <sheetView topLeftCell="A9" workbookViewId="0">
      <selection activeCell="N37" sqref="N3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4" t="s">
        <v>2031</v>
      </c>
      <c r="B1" t="s">
        <v>2033</v>
      </c>
    </row>
    <row r="2" spans="1:5" x14ac:dyDescent="0.2">
      <c r="A2" s="4" t="s">
        <v>2073</v>
      </c>
      <c r="B2" t="s">
        <v>2033</v>
      </c>
    </row>
    <row r="4" spans="1:5" x14ac:dyDescent="0.2">
      <c r="A4" s="4" t="s">
        <v>2046</v>
      </c>
      <c r="B4" s="4" t="s">
        <v>2045</v>
      </c>
    </row>
    <row r="5" spans="1:5" x14ac:dyDescent="0.2">
      <c r="A5" s="4" t="s">
        <v>2034</v>
      </c>
      <c r="B5" s="8" t="s">
        <v>74</v>
      </c>
      <c r="C5" s="8" t="s">
        <v>14</v>
      </c>
      <c r="D5" s="8" t="s">
        <v>20</v>
      </c>
      <c r="E5" s="8" t="s">
        <v>2044</v>
      </c>
    </row>
    <row r="6" spans="1:5" x14ac:dyDescent="0.2">
      <c r="A6" s="7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047B-A4D4-8248-B0E6-D6D9653C9693}">
  <sheetPr codeName="Sheet5"/>
  <dimension ref="A1:H13"/>
  <sheetViews>
    <sheetView workbookViewId="0">
      <selection activeCell="C5" sqref="C5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" bestFit="1" customWidth="1"/>
    <col min="4" max="4" width="16.33203125" bestFit="1" customWidth="1"/>
    <col min="5" max="5" width="12.33203125" bestFit="1" customWidth="1"/>
    <col min="6" max="6" width="20.1640625" bestFit="1" customWidth="1"/>
    <col min="7" max="7" width="15.83203125" bestFit="1" customWidth="1"/>
    <col min="8" max="8" width="18.83203125" bestFit="1" customWidth="1"/>
  </cols>
  <sheetData>
    <row r="1" spans="1:8" x14ac:dyDescent="0.2">
      <c r="A1" t="s">
        <v>2104</v>
      </c>
      <c r="B1" t="s">
        <v>2105</v>
      </c>
      <c r="C1" t="s">
        <v>2086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</row>
    <row r="2" spans="1:8" x14ac:dyDescent="0.2">
      <c r="A2" s="9" t="s">
        <v>2092</v>
      </c>
      <c r="B2">
        <f>COUNTIFS(Crowdfunding!$D$2:$D$1001,"&lt;1000",  Crowdfunding!$H$2:$H$1001,"successful")</f>
        <v>30</v>
      </c>
      <c r="C2">
        <f>COUNTIFS(Crowdfunding!$D$2:$D$1001,"&lt;1000", Crowdfunding!$H$2:$H$1001,"failed")</f>
        <v>20</v>
      </c>
      <c r="D2">
        <f>COUNTIFS(Crowdfunding!$D$2:$D$1001,"&lt;1000", Crowdfunding!$H$2:$H$1001,"canceled")</f>
        <v>1</v>
      </c>
      <c r="E2">
        <f>SUM(B2:D2)</f>
        <v>51</v>
      </c>
      <c r="F2" s="10">
        <f>ROUND(B2/$E2,2)</f>
        <v>0.59</v>
      </c>
      <c r="G2" s="10">
        <f>ROUND(C2/$E2,2)</f>
        <v>0.39</v>
      </c>
      <c r="H2" s="10">
        <f>ROUND(D2/$E2,2)</f>
        <v>0.02</v>
      </c>
    </row>
    <row r="3" spans="1:8" x14ac:dyDescent="0.2">
      <c r="A3" s="9" t="s">
        <v>2093</v>
      </c>
      <c r="B3">
        <f>COUNTIFS(Crowdfunding!$D$2:$D$1001,"&gt;=1000", Crowdfunding!$D$2:$D$1001,"&lt;=4999", Crowdfunding!$H$2:$H$1001,"successful")</f>
        <v>191</v>
      </c>
      <c r="C3">
        <f>COUNTIFS(Crowdfunding!$D$2:$D$1001,"&gt;=1000", Crowdfunding!$D$2:$D$1001,"&lt;=4999", Crowdfunding!$H$2:$H$1001,"failed")</f>
        <v>38</v>
      </c>
      <c r="D3">
        <f>COUNTIFS(Crowdfunding!$D$2:$D$1001,"&gt;=1000", Crowdfunding!$D$2:$D$1001,"&lt;=4999", Crowdfunding!$H$2:$H$1001,"canceled")</f>
        <v>2</v>
      </c>
      <c r="E3">
        <f t="shared" ref="E3:E13" si="0">SUM(B3:D3)</f>
        <v>231</v>
      </c>
      <c r="F3" s="10">
        <f t="shared" ref="F3:F13" si="1">ROUND(B3/$E3,2)</f>
        <v>0.83</v>
      </c>
      <c r="G3" s="10">
        <f t="shared" ref="G3:G13" si="2">ROUND(C3/$E3,2)</f>
        <v>0.16</v>
      </c>
      <c r="H3" s="10">
        <f t="shared" ref="H3:H13" si="3">ROUND(D3/$E3,2)</f>
        <v>0.01</v>
      </c>
    </row>
    <row r="4" spans="1:8" x14ac:dyDescent="0.2">
      <c r="A4" s="9" t="s">
        <v>2094</v>
      </c>
      <c r="B4">
        <f>COUNTIFS(Crowdfunding!$D$2:$D$1001,"&gt;=5000", Crowdfunding!$D$2:$D$1001,"&lt;=9999", Crowdfunding!$H$2:$H$1001,"successful")</f>
        <v>164</v>
      </c>
      <c r="C4">
        <f>COUNTIFS(Crowdfunding!$D$2:$D$1001,"&gt;=5000", Crowdfunding!$D$2:$D$1001,"&lt;=9999", Crowdfunding!$H$2:$H$1001,"failed")</f>
        <v>126</v>
      </c>
      <c r="D4">
        <f>COUNTIFS(Crowdfunding!$D$2:$D$1001,"&gt;=5000", Crowdfunding!$D$2:$D$1001,"&lt;=9999", Crowdfunding!$H$2:$H$1001,"canceled")</f>
        <v>25</v>
      </c>
      <c r="E4">
        <f t="shared" si="0"/>
        <v>315</v>
      </c>
      <c r="F4" s="10">
        <f t="shared" si="1"/>
        <v>0.52</v>
      </c>
      <c r="G4" s="10">
        <f t="shared" si="2"/>
        <v>0.4</v>
      </c>
      <c r="H4" s="10">
        <f t="shared" si="3"/>
        <v>0.08</v>
      </c>
    </row>
    <row r="5" spans="1:8" x14ac:dyDescent="0.2">
      <c r="A5" s="9" t="s">
        <v>2095</v>
      </c>
      <c r="B5">
        <f>COUNTIFS(Crowdfunding!$D$2:$D$1001,"&gt;=10000", Crowdfunding!$D$2:$D$1001,"&lt;=14999", Crowdfunding!$H$2:$H$1001,"successful")</f>
        <v>4</v>
      </c>
      <c r="C5">
        <f>COUNTIFS(Crowdfunding!$D$2:$D$1001,"&gt;=10000", Crowdfunding!$D$2:$D$1001,"&lt;=14999", Crowdfunding!$H$2:$H$1001,"failed")</f>
        <v>5</v>
      </c>
      <c r="D5">
        <f>COUNTIFS(Crowdfunding!$D$2:$D$1001,"&gt;=10000", Crowdfunding!$D$2:$D$1001,"&lt;=14999", Crowdfunding!$H$2:$H$1001,"canceled")</f>
        <v>0</v>
      </c>
      <c r="E5">
        <f t="shared" si="0"/>
        <v>9</v>
      </c>
      <c r="F5" s="10">
        <f t="shared" si="1"/>
        <v>0.44</v>
      </c>
      <c r="G5" s="10">
        <f t="shared" si="2"/>
        <v>0.56000000000000005</v>
      </c>
      <c r="H5" s="10">
        <f t="shared" si="3"/>
        <v>0</v>
      </c>
    </row>
    <row r="6" spans="1:8" x14ac:dyDescent="0.2">
      <c r="A6" s="9" t="s">
        <v>2096</v>
      </c>
      <c r="B6">
        <f>COUNTIFS(Crowdfunding!$D$2:$D$1001,"&gt;=15000", Crowdfunding!$D$2:$D$1001,"&lt;=19999", Crowdfunding!$H$2:$H$1001,"successful")</f>
        <v>10</v>
      </c>
      <c r="C6">
        <f>COUNTIFS(Crowdfunding!$D$2:$D$1001,"&gt;=15000", Crowdfunding!$D$2:$D$1001,"&lt;=19999", Crowdfunding!$H$2:$H$1001,"failed")</f>
        <v>0</v>
      </c>
      <c r="D6">
        <f>COUNTIFS(Crowdfunding!$D$2:$D$1001,"&gt;=15000", Crowdfunding!$D$2:$D$1001,"&lt;=19999", Crowdfunding!$H$2:$H$1001,"canceled")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s="9" t="s">
        <v>2097</v>
      </c>
      <c r="B7">
        <f>COUNTIFS(Crowdfunding!$D$2:$D$1001,"&gt;=20000", Crowdfunding!$D$2:$D$1001,"&lt;=24999", Crowdfunding!$H$2:$H$1001,"successful")</f>
        <v>7</v>
      </c>
      <c r="C7">
        <f>COUNTIFS(Crowdfunding!$D$2:$D$1001,"&gt;=20000", Crowdfunding!$D$2:$D$1001,"&lt;=24999", Crowdfunding!$H$2:$H$1001,"failed")</f>
        <v>0</v>
      </c>
      <c r="D7">
        <f>COUNTIFS(Crowdfunding!$D$2:$D$1001,"&gt;=20000", Crowdfunding!$D$2:$D$1001,"&lt;=24999", Crowdfunding!$H$2:$H$1001,"canceled")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s="9" t="s">
        <v>2098</v>
      </c>
      <c r="B8">
        <f>COUNTIFS(Crowdfunding!$D$2:$D$1001,"&gt;=25000", Crowdfunding!$D$2:$D$1001,"&lt;=29999", Crowdfunding!$H$2:$H$1001,"successful")</f>
        <v>11</v>
      </c>
      <c r="C8">
        <f>COUNTIFS(Crowdfunding!$D$2:$D$1001,"&gt;=25000", Crowdfunding!$D$2:$D$1001,"&lt;=29999", Crowdfunding!$H$2:$H$1001,"failed")</f>
        <v>3</v>
      </c>
      <c r="D8">
        <f>COUNTIFS(Crowdfunding!$D$2:$D$1001,"&gt;=25000", Crowdfunding!$D$2:$D$1001,"&lt;=29999", Crowdfunding!$H$2:$H$1001,"canceled")</f>
        <v>0</v>
      </c>
      <c r="E8">
        <f t="shared" si="0"/>
        <v>14</v>
      </c>
      <c r="F8" s="10">
        <f t="shared" si="1"/>
        <v>0.79</v>
      </c>
      <c r="G8" s="10">
        <f t="shared" si="2"/>
        <v>0.21</v>
      </c>
      <c r="H8" s="10">
        <f t="shared" si="3"/>
        <v>0</v>
      </c>
    </row>
    <row r="9" spans="1:8" x14ac:dyDescent="0.2">
      <c r="A9" s="9" t="s">
        <v>2099</v>
      </c>
      <c r="B9">
        <f>COUNTIFS(Crowdfunding!$D$2:$D$1001,"&gt;=30000", Crowdfunding!$D$2:$D$1001,"&lt;=34999", Crowdfunding!$H$2:$H$1001,"successful")</f>
        <v>7</v>
      </c>
      <c r="C9">
        <f>COUNTIFS(Crowdfunding!$D$2:$D$1001,"&gt;=30000", Crowdfunding!$D$2:$D$1001,"&lt;=34999", Crowdfunding!$H$2:$H$1001,"failed")</f>
        <v>0</v>
      </c>
      <c r="D9">
        <f>COUNTIFS(Crowdfunding!$D$2:$D$1001,"&gt;=30000", Crowdfunding!$D$2:$D$1001,"&lt;=34999", Crowdfunding!$H$2:$H$1001,"canceled")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s="9" t="s">
        <v>2100</v>
      </c>
      <c r="B10">
        <f>COUNTIFS(Crowdfunding!$D$2:$D$1001,"&gt;=35000", Crowdfunding!$D$2:$D$1001,"&lt;=39999", Crowdfunding!$H$2:$H$1001,"successful")</f>
        <v>8</v>
      </c>
      <c r="C10">
        <f>COUNTIFS(Crowdfunding!$D$2:$D$1001,"&gt;=35000", Crowdfunding!$D$2:$D$1001,"&lt;=39999", Crowdfunding!$H$2:$H$1001,"failed")</f>
        <v>3</v>
      </c>
      <c r="D10">
        <f>COUNTIFS(Crowdfunding!$D$2:$D$1001,"&gt;=35000", Crowdfunding!$D$2:$D$1001,"&lt;=39999", Crowdfunding!$H$2:$H$1001,"canceled")</f>
        <v>1</v>
      </c>
      <c r="E10">
        <f t="shared" si="0"/>
        <v>12</v>
      </c>
      <c r="F10" s="10">
        <f t="shared" si="1"/>
        <v>0.67</v>
      </c>
      <c r="G10" s="10">
        <f t="shared" si="2"/>
        <v>0.25</v>
      </c>
      <c r="H10" s="10">
        <f t="shared" si="3"/>
        <v>0.08</v>
      </c>
    </row>
    <row r="11" spans="1:8" x14ac:dyDescent="0.2">
      <c r="A11" s="9" t="s">
        <v>2101</v>
      </c>
      <c r="B11">
        <f>COUNTIFS(Crowdfunding!$D$2:$D$1001,"&gt;=40000", Crowdfunding!$D$2:$D$1001,"&lt;=44999", Crowdfunding!$H$2:$H$1001,"successful")</f>
        <v>11</v>
      </c>
      <c r="C11">
        <f>COUNTIFS(Crowdfunding!$D$2:$D$1001,"&gt;=40000", Crowdfunding!$D$2:$D$1001,"&lt;=44999", Crowdfunding!$H$2:$H$1001,"failed")</f>
        <v>3</v>
      </c>
      <c r="D11">
        <f>COUNTIFS(Crowdfunding!$D$2:$D$1001,"&gt;=40000", Crowdfunding!$D$2:$D$1001,"&lt;=44999", Crowdfunding!$H$2:$H$1001,"canceled")</f>
        <v>0</v>
      </c>
      <c r="E11">
        <f t="shared" si="0"/>
        <v>14</v>
      </c>
      <c r="F11" s="10">
        <f t="shared" si="1"/>
        <v>0.79</v>
      </c>
      <c r="G11" s="10">
        <f t="shared" si="2"/>
        <v>0.21</v>
      </c>
      <c r="H11" s="10">
        <f t="shared" si="3"/>
        <v>0</v>
      </c>
    </row>
    <row r="12" spans="1:8" x14ac:dyDescent="0.2">
      <c r="A12" s="9" t="s">
        <v>2102</v>
      </c>
      <c r="B12">
        <f>COUNTIFS(Crowdfunding!$D$2:$D$1001,"&gt;=45000", Crowdfunding!$D$2:$D$1001,"&lt;=49999", Crowdfunding!$H$2:$H$1001,"successful")</f>
        <v>8</v>
      </c>
      <c r="C12">
        <f>COUNTIFS(Crowdfunding!$D$2:$D$1001,"&gt;=45000", Crowdfunding!$D$2:$D$1001,"&lt;=49999", Crowdfunding!$H$2:$H$1001,"failed")</f>
        <v>3</v>
      </c>
      <c r="D12">
        <f>COUNTIFS(Crowdfunding!$D$2:$D$1001,"&gt;=45000", Crowdfunding!$D$2:$D$1001,"&lt;=49999", Crowdfunding!$H$2:$H$1001,"canceled")</f>
        <v>0</v>
      </c>
      <c r="E12">
        <f t="shared" si="0"/>
        <v>11</v>
      </c>
      <c r="F12" s="10">
        <f t="shared" si="1"/>
        <v>0.73</v>
      </c>
      <c r="G12" s="10">
        <f t="shared" si="2"/>
        <v>0.27</v>
      </c>
      <c r="H12" s="10">
        <f t="shared" si="3"/>
        <v>0</v>
      </c>
    </row>
    <row r="13" spans="1:8" x14ac:dyDescent="0.2">
      <c r="A13" s="9" t="s">
        <v>2103</v>
      </c>
      <c r="B13">
        <f>COUNTIFS(Crowdfunding!$D$2:$D$1001,"&gt;=50000", Crowdfunding!$H$2:$H$1001,"successful")</f>
        <v>114</v>
      </c>
      <c r="C13">
        <f>COUNTIFS(Crowdfunding!$D$2:$D$1001,"&gt;=50000", Crowdfunding!$H$2:$H$1001,"failed")</f>
        <v>163</v>
      </c>
      <c r="D13">
        <f>COUNTIFS(Crowdfunding!$D$2:$D$1001,"&gt;=50000", Crowdfunding!$H$2:$H$1001,"canceled")</f>
        <v>28</v>
      </c>
      <c r="E13">
        <f t="shared" si="0"/>
        <v>305</v>
      </c>
      <c r="F13" s="10">
        <f t="shared" si="1"/>
        <v>0.37</v>
      </c>
      <c r="G13" s="10">
        <f t="shared" si="2"/>
        <v>0.53</v>
      </c>
      <c r="H13" s="10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2DE1-4E34-1E4F-9824-D559BD3053CB}">
  <sheetPr codeName="Sheet6"/>
  <dimension ref="A1:I566"/>
  <sheetViews>
    <sheetView tabSelected="1" workbookViewId="0">
      <selection activeCell="I16" sqref="I16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3.83203125" customWidth="1"/>
    <col min="4" max="4" width="8.33203125" bestFit="1" customWidth="1"/>
    <col min="5" max="5" width="13" bestFit="1" customWidth="1"/>
    <col min="7" max="7" width="41.6640625" bestFit="1" customWidth="1"/>
    <col min="9" max="9" width="10.83203125" customWidth="1"/>
  </cols>
  <sheetData>
    <row r="1" spans="1:9" x14ac:dyDescent="0.2">
      <c r="A1" s="1" t="s">
        <v>4</v>
      </c>
      <c r="B1" s="1" t="s">
        <v>5</v>
      </c>
      <c r="D1" s="1" t="s">
        <v>4</v>
      </c>
      <c r="E1" s="1" t="s">
        <v>5</v>
      </c>
    </row>
    <row r="2" spans="1:9" x14ac:dyDescent="0.2">
      <c r="A2" t="s">
        <v>20</v>
      </c>
      <c r="B2">
        <v>158</v>
      </c>
      <c r="D2" t="s">
        <v>14</v>
      </c>
      <c r="E2">
        <v>0</v>
      </c>
      <c r="H2" s="8" t="s">
        <v>20</v>
      </c>
      <c r="I2" s="8" t="s">
        <v>14</v>
      </c>
    </row>
    <row r="3" spans="1:9" x14ac:dyDescent="0.2">
      <c r="A3" t="s">
        <v>20</v>
      </c>
      <c r="B3">
        <v>1425</v>
      </c>
      <c r="D3" t="s">
        <v>14</v>
      </c>
      <c r="E3">
        <v>24</v>
      </c>
      <c r="G3" t="s">
        <v>2106</v>
      </c>
      <c r="H3">
        <f>ROUND(AVERAGE(B2:B566),2)</f>
        <v>851.15</v>
      </c>
      <c r="I3">
        <f>ROUND(AVERAGE(E2:E365),2)</f>
        <v>585.62</v>
      </c>
    </row>
    <row r="4" spans="1:9" x14ac:dyDescent="0.2">
      <c r="A4" t="s">
        <v>20</v>
      </c>
      <c r="B4">
        <v>174</v>
      </c>
      <c r="D4" t="s">
        <v>14</v>
      </c>
      <c r="E4">
        <v>53</v>
      </c>
      <c r="G4" t="s">
        <v>2107</v>
      </c>
      <c r="H4">
        <f>MEDIAN(B2:B566)</f>
        <v>201</v>
      </c>
      <c r="I4">
        <f>MEDIAN(E2:E365)</f>
        <v>114.5</v>
      </c>
    </row>
    <row r="5" spans="1:9" x14ac:dyDescent="0.2">
      <c r="A5" t="s">
        <v>20</v>
      </c>
      <c r="B5">
        <v>227</v>
      </c>
      <c r="D5" t="s">
        <v>14</v>
      </c>
      <c r="E5">
        <v>18</v>
      </c>
      <c r="G5" t="s">
        <v>2108</v>
      </c>
      <c r="H5">
        <f>MIN(B2:B566)</f>
        <v>16</v>
      </c>
      <c r="I5">
        <f>MIN(E2:E365)</f>
        <v>0</v>
      </c>
    </row>
    <row r="6" spans="1:9" x14ac:dyDescent="0.2">
      <c r="A6" t="s">
        <v>20</v>
      </c>
      <c r="B6">
        <v>220</v>
      </c>
      <c r="D6" t="s">
        <v>14</v>
      </c>
      <c r="E6">
        <v>44</v>
      </c>
      <c r="G6" t="s">
        <v>2109</v>
      </c>
      <c r="H6">
        <f>MAX(B2:B566)</f>
        <v>7295</v>
      </c>
      <c r="I6">
        <f>MAX(E2:E365)</f>
        <v>6080</v>
      </c>
    </row>
    <row r="7" spans="1:9" x14ac:dyDescent="0.2">
      <c r="A7" t="s">
        <v>20</v>
      </c>
      <c r="B7">
        <v>98</v>
      </c>
      <c r="D7" t="s">
        <v>14</v>
      </c>
      <c r="E7">
        <v>27</v>
      </c>
    </row>
    <row r="8" spans="1:9" x14ac:dyDescent="0.2">
      <c r="A8" t="s">
        <v>20</v>
      </c>
      <c r="B8">
        <v>100</v>
      </c>
      <c r="D8" t="s">
        <v>14</v>
      </c>
      <c r="E8">
        <v>55</v>
      </c>
      <c r="G8" t="s">
        <v>2110</v>
      </c>
      <c r="H8">
        <f>ROUND(_xlfn.VAR.P(B2:B566),2)</f>
        <v>1603373.73</v>
      </c>
      <c r="I8">
        <f>ROUND(_xlfn.VAR.P(E2:E365),2)</f>
        <v>921574.68</v>
      </c>
    </row>
    <row r="9" spans="1:9" x14ac:dyDescent="0.2">
      <c r="A9" t="s">
        <v>20</v>
      </c>
      <c r="B9">
        <v>1249</v>
      </c>
      <c r="D9" t="s">
        <v>14</v>
      </c>
      <c r="E9">
        <v>200</v>
      </c>
      <c r="G9" t="s">
        <v>2111</v>
      </c>
      <c r="H9">
        <f>ROUND(_xlfn.STDEV.P(B2:B566),2)</f>
        <v>1266.24</v>
      </c>
      <c r="I9">
        <f>ROUND(_xlfn.STDEV.P(E2:E365),2)</f>
        <v>959.99</v>
      </c>
    </row>
    <row r="10" spans="1:9" x14ac:dyDescent="0.2">
      <c r="A10" t="s">
        <v>20</v>
      </c>
      <c r="B10">
        <v>1396</v>
      </c>
      <c r="D10" t="s">
        <v>14</v>
      </c>
      <c r="E10">
        <v>452</v>
      </c>
    </row>
    <row r="11" spans="1:9" x14ac:dyDescent="0.2">
      <c r="A11" t="s">
        <v>20</v>
      </c>
      <c r="B11">
        <v>890</v>
      </c>
      <c r="D11" t="s">
        <v>14</v>
      </c>
      <c r="E11">
        <v>674</v>
      </c>
    </row>
    <row r="12" spans="1:9" x14ac:dyDescent="0.2">
      <c r="A12" t="s">
        <v>20</v>
      </c>
      <c r="B12">
        <v>142</v>
      </c>
      <c r="D12" t="s">
        <v>14</v>
      </c>
      <c r="E12">
        <v>558</v>
      </c>
    </row>
    <row r="13" spans="1:9" x14ac:dyDescent="0.2">
      <c r="A13" t="s">
        <v>20</v>
      </c>
      <c r="B13">
        <v>2673</v>
      </c>
      <c r="D13" t="s">
        <v>14</v>
      </c>
      <c r="E13">
        <v>15</v>
      </c>
    </row>
    <row r="14" spans="1:9" x14ac:dyDescent="0.2">
      <c r="A14" t="s">
        <v>20</v>
      </c>
      <c r="B14">
        <v>163</v>
      </c>
      <c r="D14" t="s">
        <v>14</v>
      </c>
      <c r="E14">
        <v>2307</v>
      </c>
    </row>
    <row r="15" spans="1:9" x14ac:dyDescent="0.2">
      <c r="A15" t="s">
        <v>20</v>
      </c>
      <c r="B15">
        <v>2220</v>
      </c>
      <c r="D15" t="s">
        <v>14</v>
      </c>
      <c r="E15">
        <v>88</v>
      </c>
    </row>
    <row r="16" spans="1:9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576">
    <cfRule type="cellIs" dxfId="7" priority="5" operator="equal">
      <formula>"live"</formula>
    </cfRule>
    <cfRule type="cellIs" dxfId="6" priority="7" operator="equal">
      <formula>"successful"</formula>
    </cfRule>
    <cfRule type="cellIs" dxfId="5" priority="6" operator="equal">
      <formula>"canceled"</formula>
    </cfRule>
    <cfRule type="cellIs" dxfId="4" priority="8" operator="equal">
      <formula>"failed"</formula>
    </cfRule>
  </conditionalFormatting>
  <conditionalFormatting sqref="D1:D365">
    <cfRule type="cellIs" dxfId="3" priority="4" operator="equal">
      <formula>"failed"</formula>
    </cfRule>
    <cfRule type="cellIs" dxfId="2" priority="3" operator="equal">
      <formula>"successful"</formula>
    </cfRule>
    <cfRule type="cellIs" dxfId="1" priority="2" operator="equal">
      <formula>"canceled"</formula>
    </cfRule>
    <cfRule type="cellIs" dxfId="0" priority="1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month</vt:lpstr>
      <vt:lpstr>Bonus</vt:lpstr>
      <vt:lpstr>Bonus 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Tyson Horsewell</cp:lastModifiedBy>
  <dcterms:created xsi:type="dcterms:W3CDTF">2021-09-29T18:52:28Z</dcterms:created>
  <dcterms:modified xsi:type="dcterms:W3CDTF">2023-11-23T10:13:35Z</dcterms:modified>
</cp:coreProperties>
</file>