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H\Codes\emachineryTestPYPI\emachinery\jsons\"/>
    </mc:Choice>
  </mc:AlternateContent>
  <xr:revisionPtr revIDLastSave="0" documentId="13_ncr:1_{2B14B376-AACA-490A-9EAA-B42284B65D8D}" xr6:coauthVersionLast="45" xr6:coauthVersionMax="45" xr10:uidLastSave="{00000000-0000-0000-0000-000000000000}"/>
  <bookViews>
    <workbookView xWindow="3510" yWindow="1845" windowWidth="20520" windowHeight="11835" xr2:uid="{00000000-000D-0000-FFFF-FFFF00000000}"/>
  </bookViews>
  <sheets>
    <sheet name="基本参数" sheetId="1" r:id="rId1"/>
    <sheet name="参数辨识" sheetId="2" r:id="rId2"/>
  </sheets>
  <calcPr calcId="191029"/>
</workbook>
</file>

<file path=xl/calcChain.xml><?xml version="1.0" encoding="utf-8"?>
<calcChain xmlns="http://schemas.openxmlformats.org/spreadsheetml/2006/main">
  <c r="B24" i="1" l="1"/>
  <c r="B25" i="1" s="1"/>
  <c r="C24" i="1"/>
  <c r="C25" i="1" s="1"/>
  <c r="D24" i="1"/>
  <c r="D25" i="1" s="1"/>
  <c r="E24" i="1"/>
  <c r="E25" i="1" s="1"/>
  <c r="F23" i="1"/>
  <c r="F24" i="1" s="1"/>
  <c r="F25" i="1" s="1"/>
  <c r="F21" i="1"/>
  <c r="F22" i="1"/>
  <c r="F20" i="1"/>
  <c r="F19" i="1"/>
  <c r="F8" i="1"/>
  <c r="F14" i="1"/>
  <c r="F17" i="1" s="1"/>
  <c r="F13" i="1"/>
  <c r="F16" i="1" s="1"/>
  <c r="F18" i="1"/>
  <c r="C13" i="1"/>
  <c r="D13" i="1"/>
  <c r="E13" i="1"/>
  <c r="C14" i="1"/>
  <c r="D14" i="1"/>
  <c r="E14" i="1"/>
  <c r="B13" i="1"/>
  <c r="B14" i="1"/>
  <c r="C15" i="1"/>
  <c r="D15" i="1"/>
  <c r="E15" i="1"/>
  <c r="B15" i="1"/>
</calcChain>
</file>

<file path=xl/sharedStrings.xml><?xml version="1.0" encoding="utf-8"?>
<sst xmlns="http://schemas.openxmlformats.org/spreadsheetml/2006/main" count="58" uniqueCount="46">
  <si>
    <t>品牌</t>
  </si>
  <si>
    <t>电机类型</t>
  </si>
  <si>
    <t>额定功率 [Watt]</t>
  </si>
  <si>
    <t>额定转速 [rpm]</t>
  </si>
  <si>
    <t>额定转矩 [Nm]</t>
  </si>
  <si>
    <t>额定电流 [Arms]</t>
  </si>
  <si>
    <t>最大转速 [rpm]</t>
  </si>
  <si>
    <t>最大转矩 [Nm]</t>
  </si>
  <si>
    <t>最大电流 [Arms]</t>
  </si>
  <si>
    <t>电机堵转电流 [Arms]</t>
  </si>
  <si>
    <t>极对数 [1]</t>
  </si>
  <si>
    <t>转动惯量 [kg.cm^2]</t>
  </si>
  <si>
    <t>电机线电阻 [Ohm]</t>
  </si>
  <si>
    <t>编码器类型</t>
  </si>
  <si>
    <t>编码器分辨率 [cnt/rev]</t>
  </si>
  <si>
    <t>编码器线数 [line/rev]</t>
  </si>
  <si>
    <t>增量式编码器-正交型</t>
  </si>
  <si>
    <t>电阻R [Ohm]</t>
  </si>
  <si>
    <t>电感Ld [Ohm]</t>
  </si>
  <si>
    <t>电感Lq [Ohm]</t>
  </si>
  <si>
    <t>永磁体磁链ψPM [Wb]</t>
  </si>
  <si>
    <t>反电势系数KE [mV/rpm]</t>
  </si>
  <si>
    <t>杭州中科伺尔沃</t>
  </si>
  <si>
    <t>电机D轴线电感 [mH]</t>
  </si>
  <si>
    <t>电机Q轴线电感 [mH]</t>
  </si>
  <si>
    <t>转矩常数 [Nm/Arms]</t>
  </si>
  <si>
    <t>代号(序列号)</t>
  </si>
  <si>
    <t>SEW100W (SF40B01030C3004)</t>
  </si>
  <si>
    <t>SEW200W (SF60S02030C2004)</t>
  </si>
  <si>
    <t>DCMotor100W</t>
  </si>
  <si>
    <t>旋转型直流有刷电机</t>
  </si>
  <si>
    <t>SEW200W (SF60B04030C2004)</t>
  </si>
  <si>
    <t>SEW400W (SF60B04030C2004)</t>
  </si>
  <si>
    <t>小红</t>
  </si>
  <si>
    <t>富生</t>
  </si>
  <si>
    <t>旋转型无刷电机/伺服永磁电机</t>
  </si>
  <si>
    <t>旋转型感应电机</t>
  </si>
  <si>
    <t>电机D轴相电感 [mH]</t>
  </si>
  <si>
    <t>电机Q轴相电感 [mH]</t>
  </si>
  <si>
    <t>电机相电阻 [Ohm]</t>
  </si>
  <si>
    <t>额定电机反电势 [V]</t>
  </si>
  <si>
    <t>额定电机反电势 [Vrms]</t>
  </si>
  <si>
    <t>电机反电势常数A [mV/rpm]</t>
  </si>
  <si>
    <t>电机反电势常数B [mV/rpm]</t>
  </si>
  <si>
    <t>转矩常数 [Nm/Apeak]</t>
  </si>
  <si>
    <t>电机反电势常数Ori [mV/rpm]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</si>
</sst>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0" fillId="0" borderId="1" xfId="0" applyBorder="1"/>
    <xf numFmtId="0" fontId="1" fillId="0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0" fontId="0" fillId="2" borderId="1" xfId="0" applyFill="1" applyBorder="1"/>
    <xf numFmtId="0" fontId="1" fillId="3" borderId="1" xfId="0" applyFont="1" applyFill="1" applyBorder="1" applyAlignment="1">
      <alignment horizontal="left" vertical="top"/>
    </xf>
    <xf numFmtId="0" fontId="0" fillId="3" borderId="1" xfId="0" applyFill="1" applyBorder="1"/>
    <xf numFmtId="0" fontId="1" fillId="4" borderId="1" xfId="0" applyFont="1" applyFill="1" applyBorder="1" applyAlignment="1">
      <alignment horizontal="left" vertical="top"/>
    </xf>
    <xf numFmtId="0" fontId="0" fillId="4" borderId="1" xfId="0" applyFill="1" applyBorder="1"/>
    <xf numFmtId="0" fontId="1" fillId="5" borderId="1" xfId="0" applyFont="1" applyFill="1" applyBorder="1" applyAlignment="1">
      <alignment horizontal="left" vertical="top"/>
    </xf>
    <xf numFmtId="0" fontId="0" fillId="5" borderId="1" xfId="0" applyFill="1" applyBorder="1"/>
    <xf numFmtId="0" fontId="1" fillId="6" borderId="1" xfId="0" applyFont="1" applyFill="1" applyBorder="1" applyAlignment="1">
      <alignment horizontal="left" vertical="top"/>
    </xf>
    <xf numFmtId="0" fontId="0" fillId="6" borderId="1" xfId="0" applyFill="1" applyBorder="1"/>
    <xf numFmtId="0" fontId="1" fillId="5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abSelected="1" topLeftCell="A7" workbookViewId="0">
      <selection activeCell="F22" sqref="F22:F24"/>
    </sheetView>
  </sheetViews>
  <sheetFormatPr defaultRowHeight="15" x14ac:dyDescent="0.25"/>
  <cols>
    <col min="1" max="1" width="27.140625" bestFit="1" customWidth="1"/>
    <col min="2" max="3" width="30.42578125" bestFit="1" customWidth="1"/>
    <col min="4" max="4" width="27.5703125" bestFit="1" customWidth="1"/>
    <col min="5" max="6" width="21.42578125" bestFit="1" customWidth="1"/>
  </cols>
  <sheetData>
    <row r="1" spans="1:6" x14ac:dyDescent="0.25">
      <c r="A1" s="3" t="s">
        <v>26</v>
      </c>
      <c r="B1" s="1" t="s">
        <v>27</v>
      </c>
      <c r="C1" s="1" t="s">
        <v>28</v>
      </c>
      <c r="D1" s="1" t="s">
        <v>32</v>
      </c>
      <c r="E1" s="3" t="s">
        <v>29</v>
      </c>
      <c r="F1" s="4" t="s">
        <v>33</v>
      </c>
    </row>
    <row r="2" spans="1:6" x14ac:dyDescent="0.25">
      <c r="A2" s="2" t="s">
        <v>0</v>
      </c>
      <c r="B2" s="3" t="s">
        <v>22</v>
      </c>
      <c r="C2" s="3" t="s">
        <v>22</v>
      </c>
      <c r="D2" s="3" t="s">
        <v>22</v>
      </c>
      <c r="E2" s="3"/>
      <c r="F2" s="3" t="s">
        <v>34</v>
      </c>
    </row>
    <row r="3" spans="1:6" x14ac:dyDescent="0.25">
      <c r="A3" s="2" t="s">
        <v>1</v>
      </c>
      <c r="B3" s="3" t="s">
        <v>35</v>
      </c>
      <c r="C3" s="3" t="s">
        <v>35</v>
      </c>
      <c r="D3" s="3" t="s">
        <v>35</v>
      </c>
      <c r="E3" s="3" t="s">
        <v>30</v>
      </c>
      <c r="F3" s="3" t="s">
        <v>36</v>
      </c>
    </row>
    <row r="4" spans="1:6" x14ac:dyDescent="0.25">
      <c r="A4" s="9" t="s">
        <v>10</v>
      </c>
      <c r="B4" s="10">
        <v>4</v>
      </c>
      <c r="C4" s="10">
        <v>4</v>
      </c>
      <c r="D4" s="10">
        <v>4</v>
      </c>
      <c r="E4" s="10">
        <v>1</v>
      </c>
      <c r="F4" s="10">
        <v>2</v>
      </c>
    </row>
    <row r="5" spans="1:6" x14ac:dyDescent="0.25">
      <c r="A5" s="9" t="s">
        <v>2</v>
      </c>
      <c r="B5" s="10">
        <v>100</v>
      </c>
      <c r="C5" s="10">
        <v>200</v>
      </c>
      <c r="D5" s="10">
        <v>400</v>
      </c>
      <c r="E5" s="10">
        <v>43</v>
      </c>
      <c r="F5" s="10">
        <v>4000</v>
      </c>
    </row>
    <row r="6" spans="1:6" x14ac:dyDescent="0.25">
      <c r="A6" s="9" t="s">
        <v>3</v>
      </c>
      <c r="B6" s="10">
        <v>3000</v>
      </c>
      <c r="C6" s="10">
        <v>3000</v>
      </c>
      <c r="D6" s="10">
        <v>3000</v>
      </c>
      <c r="E6" s="10">
        <v>3000</v>
      </c>
      <c r="F6" s="10">
        <v>1440</v>
      </c>
    </row>
    <row r="7" spans="1:6" x14ac:dyDescent="0.25">
      <c r="A7" s="9" t="s">
        <v>5</v>
      </c>
      <c r="B7" s="10">
        <v>3.5</v>
      </c>
      <c r="C7" s="10">
        <v>6.5</v>
      </c>
      <c r="D7" s="10">
        <v>12.8</v>
      </c>
      <c r="E7" s="10">
        <v>2.4</v>
      </c>
      <c r="F7" s="10">
        <v>8.8000000000000007</v>
      </c>
    </row>
    <row r="8" spans="1:6" x14ac:dyDescent="0.25">
      <c r="A8" s="13" t="s">
        <v>11</v>
      </c>
      <c r="B8" s="14">
        <v>3.5000000000000003E-2</v>
      </c>
      <c r="C8" s="14">
        <v>2.4E-2</v>
      </c>
      <c r="D8" s="14">
        <v>0.16</v>
      </c>
      <c r="E8" s="14">
        <v>0.04</v>
      </c>
      <c r="F8" s="14">
        <f>0.063*10000</f>
        <v>630</v>
      </c>
    </row>
    <row r="9" spans="1:6" x14ac:dyDescent="0.25">
      <c r="A9" s="7" t="s">
        <v>6</v>
      </c>
      <c r="B9" s="8">
        <v>3200</v>
      </c>
      <c r="C9" s="8">
        <v>3800</v>
      </c>
      <c r="D9" s="8">
        <v>3200</v>
      </c>
      <c r="E9" s="8">
        <v>3200</v>
      </c>
      <c r="F9" s="8"/>
    </row>
    <row r="10" spans="1:6" x14ac:dyDescent="0.25">
      <c r="A10" s="7" t="s">
        <v>7</v>
      </c>
      <c r="B10" s="8">
        <v>0.7</v>
      </c>
      <c r="C10" s="8">
        <v>2.2400000000000002</v>
      </c>
      <c r="D10" s="8">
        <v>1.27</v>
      </c>
      <c r="E10" s="8">
        <v>0.13700000000000001</v>
      </c>
      <c r="F10" s="8"/>
    </row>
    <row r="11" spans="1:6" x14ac:dyDescent="0.25">
      <c r="A11" s="7" t="s">
        <v>8</v>
      </c>
      <c r="B11" s="8">
        <v>7</v>
      </c>
      <c r="C11" s="8">
        <v>6.5</v>
      </c>
      <c r="D11" s="8">
        <v>12.8</v>
      </c>
      <c r="E11" s="8">
        <v>2.4</v>
      </c>
      <c r="F11" s="8"/>
    </row>
    <row r="12" spans="1:6" x14ac:dyDescent="0.25">
      <c r="A12" s="7" t="s">
        <v>9</v>
      </c>
      <c r="B12" s="8">
        <v>4.5</v>
      </c>
      <c r="C12" s="8">
        <v>6.5</v>
      </c>
      <c r="D12" s="8">
        <v>3</v>
      </c>
      <c r="E12" s="8">
        <v>1.1000000000000001</v>
      </c>
      <c r="F12" s="8"/>
    </row>
    <row r="13" spans="1:6" x14ac:dyDescent="0.25">
      <c r="A13" s="5" t="s">
        <v>37</v>
      </c>
      <c r="B13" s="6">
        <f t="shared" ref="B13:E14" si="0">B16/2</f>
        <v>2.0499999999999998</v>
      </c>
      <c r="C13" s="6">
        <f t="shared" si="0"/>
        <v>0.7</v>
      </c>
      <c r="D13" s="6">
        <f t="shared" si="0"/>
        <v>0.46600000000000003</v>
      </c>
      <c r="E13" s="6">
        <f t="shared" si="0"/>
        <v>0.122</v>
      </c>
      <c r="F13" s="6">
        <f>0.448+0.0249</f>
        <v>0.47289999999999999</v>
      </c>
    </row>
    <row r="14" spans="1:6" x14ac:dyDescent="0.25">
      <c r="A14" s="5" t="s">
        <v>38</v>
      </c>
      <c r="B14" s="6">
        <f t="shared" si="0"/>
        <v>2.0499999999999998</v>
      </c>
      <c r="C14" s="6">
        <f t="shared" si="0"/>
        <v>0.7</v>
      </c>
      <c r="D14" s="6">
        <f t="shared" si="0"/>
        <v>0.46600000000000003</v>
      </c>
      <c r="E14" s="6">
        <f t="shared" si="0"/>
        <v>0.122</v>
      </c>
      <c r="F14" s="6">
        <f>0.448+0.0249</f>
        <v>0.47289999999999999</v>
      </c>
    </row>
    <row r="15" spans="1:6" x14ac:dyDescent="0.25">
      <c r="A15" s="5" t="s">
        <v>39</v>
      </c>
      <c r="B15" s="6">
        <f>B18/2</f>
        <v>0.47499999999999998</v>
      </c>
      <c r="C15" s="6">
        <f t="shared" ref="C15:E15" si="1">C18/2</f>
        <v>0.2465</v>
      </c>
      <c r="D15" s="6">
        <f t="shared" si="1"/>
        <v>0.152</v>
      </c>
      <c r="E15" s="6">
        <f t="shared" si="1"/>
        <v>0.25</v>
      </c>
      <c r="F15" s="6">
        <v>3.04</v>
      </c>
    </row>
    <row r="16" spans="1:6" x14ac:dyDescent="0.25">
      <c r="A16" s="11" t="s">
        <v>23</v>
      </c>
      <c r="B16" s="12">
        <v>4.0999999999999996</v>
      </c>
      <c r="C16" s="12">
        <v>1.4</v>
      </c>
      <c r="D16" s="12">
        <v>0.93200000000000005</v>
      </c>
      <c r="E16" s="12">
        <v>0.24399999999999999</v>
      </c>
      <c r="F16" s="12">
        <f>2*F13</f>
        <v>0.94579999999999997</v>
      </c>
    </row>
    <row r="17" spans="1:6" x14ac:dyDescent="0.25">
      <c r="A17" s="11" t="s">
        <v>24</v>
      </c>
      <c r="B17" s="12">
        <v>4.0999999999999996</v>
      </c>
      <c r="C17" s="12">
        <v>1.4</v>
      </c>
      <c r="D17" s="12">
        <v>0.93200000000000005</v>
      </c>
      <c r="E17" s="12">
        <v>0.24399999999999999</v>
      </c>
      <c r="F17" s="12">
        <f t="shared" ref="F17:F18" si="2">2*F14</f>
        <v>0.94579999999999997</v>
      </c>
    </row>
    <row r="18" spans="1:6" x14ac:dyDescent="0.25">
      <c r="A18" s="11" t="s">
        <v>12</v>
      </c>
      <c r="B18" s="12">
        <v>0.95</v>
      </c>
      <c r="C18" s="12">
        <v>0.49299999999999999</v>
      </c>
      <c r="D18" s="12">
        <v>0.30399999999999999</v>
      </c>
      <c r="E18" s="12">
        <v>0.5</v>
      </c>
      <c r="F18" s="12">
        <f t="shared" si="2"/>
        <v>6.08</v>
      </c>
    </row>
    <row r="19" spans="1:6" x14ac:dyDescent="0.25">
      <c r="A19" s="11" t="s">
        <v>4</v>
      </c>
      <c r="B19" s="12">
        <v>0.32</v>
      </c>
      <c r="C19" s="12">
        <v>0.64</v>
      </c>
      <c r="D19" s="12">
        <v>1.27</v>
      </c>
      <c r="E19" s="12">
        <v>0.13700000000000001</v>
      </c>
      <c r="F19" s="12">
        <f>F5/(F6/60*2*3.1415926)</f>
        <v>26.525824301130999</v>
      </c>
    </row>
    <row r="20" spans="1:6" x14ac:dyDescent="0.25">
      <c r="A20" s="11" t="s">
        <v>25</v>
      </c>
      <c r="B20" s="12">
        <v>0.09</v>
      </c>
      <c r="C20" s="12">
        <v>0.11</v>
      </c>
      <c r="D20" s="12">
        <v>9.9000000000000005E-2</v>
      </c>
      <c r="E20" s="12">
        <v>5.7000000000000002E-2</v>
      </c>
      <c r="F20" s="12">
        <f>F19/F7</f>
        <v>3.0142982160376133</v>
      </c>
    </row>
    <row r="21" spans="1:6" x14ac:dyDescent="0.25">
      <c r="A21" s="11" t="s">
        <v>44</v>
      </c>
      <c r="B21" s="12">
        <v>0.09</v>
      </c>
      <c r="C21" s="12">
        <v>0.11</v>
      </c>
      <c r="D21" s="12">
        <v>9.9000000000000005E-2</v>
      </c>
      <c r="E21" s="12">
        <v>5.7000000000000002E-2</v>
      </c>
      <c r="F21" s="12">
        <f>F19/F7/1.414</f>
        <v>2.1317526280322583</v>
      </c>
    </row>
    <row r="22" spans="1:6" x14ac:dyDescent="0.25">
      <c r="A22" s="11" t="s">
        <v>42</v>
      </c>
      <c r="B22" s="12">
        <v>6.3010000000000002</v>
      </c>
      <c r="C22" s="12">
        <v>6.64</v>
      </c>
      <c r="D22" s="12">
        <v>6.64</v>
      </c>
      <c r="E22" s="12">
        <v>3.9809999999999999</v>
      </c>
      <c r="F22" s="12">
        <f>F20/1.5/F4*(1000/(1/F4/2/3.1415926*60))</f>
        <v>210.43771043771036</v>
      </c>
    </row>
    <row r="23" spans="1:6" x14ac:dyDescent="0.25">
      <c r="A23" s="11" t="s">
        <v>43</v>
      </c>
      <c r="B23" s="12">
        <v>6.3010000000000002</v>
      </c>
      <c r="C23" s="12">
        <v>6.64</v>
      </c>
      <c r="D23" s="12">
        <v>6.64</v>
      </c>
      <c r="E23" s="12">
        <v>3.9809999999999999</v>
      </c>
      <c r="F23" s="12">
        <f>F21/1.5/F4*(1000/(1/F4/2/3.1415926*60))</f>
        <v>148.82440625014877</v>
      </c>
    </row>
    <row r="24" spans="1:6" x14ac:dyDescent="0.25">
      <c r="A24" s="11" t="s">
        <v>40</v>
      </c>
      <c r="B24" s="12">
        <f t="shared" ref="B24:E24" si="3">B23/1000*B6</f>
        <v>18.903000000000002</v>
      </c>
      <c r="C24" s="12">
        <f t="shared" si="3"/>
        <v>19.920000000000002</v>
      </c>
      <c r="D24" s="12">
        <f t="shared" si="3"/>
        <v>19.920000000000002</v>
      </c>
      <c r="E24" s="12">
        <f t="shared" si="3"/>
        <v>11.943</v>
      </c>
      <c r="F24" s="12">
        <f>F23/1000*F6</f>
        <v>214.30714500021421</v>
      </c>
    </row>
    <row r="25" spans="1:6" x14ac:dyDescent="0.25">
      <c r="A25" s="11" t="s">
        <v>41</v>
      </c>
      <c r="B25" s="15">
        <f t="shared" ref="B25" si="4">B24/1.414</f>
        <v>13.36845827439887</v>
      </c>
      <c r="C25" s="15">
        <f t="shared" ref="C25" si="5">C24/1.414</f>
        <v>14.08769448373409</v>
      </c>
      <c r="D25" s="15">
        <f t="shared" ref="D25" si="6">D24/1.414</f>
        <v>14.08769448373409</v>
      </c>
      <c r="E25" s="15">
        <f t="shared" ref="E25" si="7">E24/1.414</f>
        <v>8.446251768033946</v>
      </c>
      <c r="F25" s="15">
        <f t="shared" ref="F25" si="8">F24/1.414</f>
        <v>151.56092291387145</v>
      </c>
    </row>
    <row r="26" spans="1:6" x14ac:dyDescent="0.25">
      <c r="A26" s="2" t="s">
        <v>13</v>
      </c>
      <c r="B26" s="3" t="s">
        <v>16</v>
      </c>
      <c r="C26" s="3" t="s">
        <v>16</v>
      </c>
      <c r="D26" s="3" t="s">
        <v>16</v>
      </c>
      <c r="E26" s="3" t="s">
        <v>16</v>
      </c>
      <c r="F26" s="3" t="s">
        <v>16</v>
      </c>
    </row>
    <row r="27" spans="1:6" x14ac:dyDescent="0.25">
      <c r="A27" s="2" t="s">
        <v>14</v>
      </c>
      <c r="B27" s="3">
        <v>10000</v>
      </c>
      <c r="C27" s="3">
        <v>10000</v>
      </c>
      <c r="D27" s="3">
        <v>10000</v>
      </c>
      <c r="E27" s="3">
        <v>2000</v>
      </c>
      <c r="F27" s="3">
        <v>10000</v>
      </c>
    </row>
    <row r="28" spans="1:6" x14ac:dyDescent="0.25">
      <c r="A28" s="2" t="s">
        <v>15</v>
      </c>
      <c r="B28" s="3">
        <v>2500</v>
      </c>
      <c r="C28" s="3">
        <v>2500</v>
      </c>
      <c r="D28" s="3">
        <v>2500</v>
      </c>
      <c r="E28" s="3">
        <v>500</v>
      </c>
      <c r="F28" s="3">
        <v>2500</v>
      </c>
    </row>
    <row r="29" spans="1:6" x14ac:dyDescent="0.25">
      <c r="A29" s="11" t="s">
        <v>45</v>
      </c>
      <c r="B29" s="12">
        <v>6.3010000000000002</v>
      </c>
      <c r="C29" s="12">
        <v>6.64</v>
      </c>
      <c r="D29" s="12">
        <v>6.64</v>
      </c>
      <c r="E29" s="12">
        <v>3.9809999999999999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>
      <selection activeCell="B26" sqref="B26"/>
    </sheetView>
  </sheetViews>
  <sheetFormatPr defaultRowHeight="15" x14ac:dyDescent="0.25"/>
  <sheetData>
    <row r="1" spans="1:5" x14ac:dyDescent="0.25">
      <c r="A1" t="s">
        <v>26</v>
      </c>
      <c r="B1" s="1" t="s">
        <v>27</v>
      </c>
      <c r="C1" s="1" t="s">
        <v>28</v>
      </c>
      <c r="D1" s="1" t="s">
        <v>31</v>
      </c>
      <c r="E1" t="s">
        <v>29</v>
      </c>
    </row>
    <row r="2" spans="1:5" x14ac:dyDescent="0.25">
      <c r="A2" s="1" t="s">
        <v>17</v>
      </c>
      <c r="B2">
        <v>0</v>
      </c>
      <c r="C2">
        <v>9</v>
      </c>
      <c r="D2">
        <v>0</v>
      </c>
      <c r="E2">
        <v>0</v>
      </c>
    </row>
    <row r="3" spans="1:5" x14ac:dyDescent="0.25">
      <c r="A3" s="1" t="s">
        <v>18</v>
      </c>
      <c r="B3">
        <v>0</v>
      </c>
      <c r="C3">
        <v>9</v>
      </c>
      <c r="D3">
        <v>0</v>
      </c>
      <c r="E3">
        <v>0</v>
      </c>
    </row>
    <row r="4" spans="1:5" x14ac:dyDescent="0.25">
      <c r="A4" s="1" t="s">
        <v>19</v>
      </c>
      <c r="B4">
        <v>0</v>
      </c>
      <c r="C4">
        <v>9</v>
      </c>
      <c r="D4">
        <v>0</v>
      </c>
      <c r="E4">
        <v>0</v>
      </c>
    </row>
    <row r="5" spans="1:5" x14ac:dyDescent="0.25">
      <c r="A5" s="1" t="s">
        <v>20</v>
      </c>
      <c r="B5">
        <v>0</v>
      </c>
      <c r="C5">
        <v>9</v>
      </c>
      <c r="D5">
        <v>0</v>
      </c>
      <c r="E5">
        <v>0</v>
      </c>
    </row>
    <row r="6" spans="1:5" x14ac:dyDescent="0.25">
      <c r="A6" s="1" t="s">
        <v>21</v>
      </c>
      <c r="B6">
        <v>0</v>
      </c>
      <c r="C6">
        <v>9</v>
      </c>
      <c r="D6">
        <v>0</v>
      </c>
      <c r="E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基本参数</vt:lpstr>
      <vt:lpstr>参数辨识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Jiahao Chen</cp:lastModifiedBy>
  <dcterms:created xsi:type="dcterms:W3CDTF">2020-08-03T06:24:03Z</dcterms:created>
  <dcterms:modified xsi:type="dcterms:W3CDTF">2020-12-12T16:45:53Z</dcterms:modified>
</cp:coreProperties>
</file>