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idn5335\Documents\Schule\Jahr 3\Interdisziplinäres Schulsoftwareprojekt\"/>
    </mc:Choice>
  </mc:AlternateContent>
  <xr:revisionPtr revIDLastSave="0" documentId="13_ncr:1_{0FFEE062-205A-4115-9580-407D1119C585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Einzelkosten" sheetId="1" r:id="rId1"/>
    <sheet name="Gesamtkosten nach 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D9" i="2"/>
  <c r="C6" i="2"/>
  <c r="C7" i="2"/>
  <c r="C5" i="2"/>
  <c r="H10" i="1"/>
  <c r="H8" i="1"/>
  <c r="H5" i="1" l="1"/>
  <c r="H6" i="1"/>
  <c r="H7" i="1"/>
  <c r="H9" i="1"/>
  <c r="H11" i="1"/>
  <c r="H12" i="1"/>
  <c r="C8" i="2" s="1"/>
  <c r="C9" i="2" s="1"/>
</calcChain>
</file>

<file path=xl/sharedStrings.xml><?xml version="1.0" encoding="utf-8"?>
<sst xmlns="http://schemas.openxmlformats.org/spreadsheetml/2006/main" count="49" uniqueCount="35">
  <si>
    <t>Gegenstand</t>
  </si>
  <si>
    <t>Art</t>
  </si>
  <si>
    <t>Intervall</t>
  </si>
  <si>
    <t>Nr.</t>
  </si>
  <si>
    <t>Anzahl</t>
  </si>
  <si>
    <t>Projektkostenbetrachtung</t>
  </si>
  <si>
    <t>Lohnkosten pro Mitarbeiter</t>
  </si>
  <si>
    <t>Personalkosten</t>
  </si>
  <si>
    <t>Räumlichkeiten</t>
  </si>
  <si>
    <t>Notebooks</t>
  </si>
  <si>
    <t>fix</t>
  </si>
  <si>
    <t>PHP-Schulung</t>
  </si>
  <si>
    <t>Kostenart</t>
  </si>
  <si>
    <t>Summe</t>
  </si>
  <si>
    <t>Gesamtbetrag</t>
  </si>
  <si>
    <t>Einzelbetrag</t>
  </si>
  <si>
    <t>montalich</t>
  </si>
  <si>
    <t>Entwicklung: Mobile App für GoOnline</t>
  </si>
  <si>
    <t>Zeitraum:</t>
  </si>
  <si>
    <t>26.02.2020 - 25.02.2021</t>
  </si>
  <si>
    <t>Gesamt</t>
  </si>
  <si>
    <t>monatlich</t>
  </si>
  <si>
    <t>Bemerkungen</t>
  </si>
  <si>
    <t>inkl. Soz.vers. AG-Anteile</t>
  </si>
  <si>
    <t>Nebenkosten (Heiz., Strom)</t>
  </si>
  <si>
    <t>Datenbankserver (Extern)</t>
  </si>
  <si>
    <t>Webserver (Extern)</t>
  </si>
  <si>
    <t>App Testsimulation 12 Monate</t>
  </si>
  <si>
    <t>jährlich</t>
  </si>
  <si>
    <t>Visual Studio 2019 Professional</t>
  </si>
  <si>
    <t>Personalzusatzkosten</t>
  </si>
  <si>
    <t>1200 € / 36 Monate (Anschaffungskosten/Laufzeit)</t>
  </si>
  <si>
    <t>Betriebsmittelkosten</t>
  </si>
  <si>
    <t>Anschaffungskosten</t>
  </si>
  <si>
    <t>Jahressummen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</si>
</sst>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44" fontId="0" fillId="0" borderId="0" xfId="1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44" fontId="3" fillId="0" borderId="0" xfId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44" fontId="4" fillId="0" borderId="0" xfId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5" fillId="0" borderId="0" xfId="0" applyFont="1"/>
    <xf numFmtId="44" fontId="0" fillId="0" borderId="0" xfId="1" applyFont="1" applyAlignment="1">
      <alignment vertical="center"/>
    </xf>
    <xf numFmtId="0" fontId="0" fillId="0" borderId="0" xfId="0" applyAlignment="1">
      <alignment vertical="center"/>
    </xf>
    <xf numFmtId="44" fontId="0" fillId="0" borderId="0" xfId="1" applyFont="1" applyAlignment="1">
      <alignment horizontal="left" vertical="center"/>
    </xf>
    <xf numFmtId="0" fontId="3" fillId="0" borderId="1" xfId="0" applyFont="1" applyBorder="1" applyAlignment="1">
      <alignment vertical="center"/>
    </xf>
    <xf numFmtId="44" fontId="6" fillId="0" borderId="1" xfId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4" fontId="3" fillId="0" borderId="1" xfId="0" applyNumberFormat="1" applyFont="1" applyBorder="1" applyAlignment="1">
      <alignment vertical="center"/>
    </xf>
  </cellXfs>
  <cellStyles count="2">
    <cellStyle name="Standard" xfId="0" builtinId="0"/>
    <cellStyle name="Währung" xfId="1" builtinId="4"/>
  </cellStyles>
  <dxfs count="16"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34" formatCode="_-* #,##0.00\ &quot;€&quot;_-;\-* #,##0.00\ &quot;€&quot;_-;_-* &quot;-&quot;??\ &quot;€&quot;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34" formatCode="_-* #,##0.00\ &quot;€&quot;_-;\-* #,##0.00\ &quot;€&quot;_-;_-* &quot;-&quot;??\ &quot;€&quot;_-;_-@_-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B4:I12" totalsRowShown="0" headerRowDxfId="11" dataDxfId="10">
  <autoFilter ref="B4:I12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000-000001000000}" name="Nr." dataDxfId="15"/>
    <tableColumn id="2" xr3:uid="{00000000-0010-0000-0000-000002000000}" name="Anzahl" dataDxfId="14"/>
    <tableColumn id="3" xr3:uid="{00000000-0010-0000-0000-000003000000}" name="Gegenstand" dataDxfId="13"/>
    <tableColumn id="4" xr3:uid="{00000000-0010-0000-0000-000004000000}" name="Art" dataDxfId="9"/>
    <tableColumn id="5" xr3:uid="{00000000-0010-0000-0000-000005000000}" name="Intervall" dataDxfId="7"/>
    <tableColumn id="6" xr3:uid="{00000000-0010-0000-0000-000006000000}" name="Einzelbetrag" dataDxfId="8" dataCellStyle="Währung"/>
    <tableColumn id="7" xr3:uid="{00000000-0010-0000-0000-000007000000}" name="Gesamtbetrag" dataDxfId="12">
      <calculatedColumnFormula>Tabelle1[[#This Row],[Einzelbetrag]]*Tabelle1[[#This Row],[Anzahl]]</calculatedColumnFormula>
    </tableColumn>
    <tableColumn id="8" xr3:uid="{A3D8EB04-2FAA-4894-AF9D-0FFDB0644180}" name="Bemerkungen" dataDxfId="2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2" displayName="Tabelle2" ref="B4:E9" totalsRowShown="0" headerRowDxfId="5" dataDxfId="4">
  <autoFilter ref="B4:E9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Kostenart" dataDxfId="6"/>
    <tableColumn id="2" xr3:uid="{00000000-0010-0000-0100-000002000000}" name="Summe" dataDxfId="3" dataCellStyle="Währung">
      <calculatedColumnFormula>SUMIFS((Tabelle1[Gesamtbetrag]),Tabelle1[Art],B5)</calculatedColumnFormula>
    </tableColumn>
    <tableColumn id="3" xr3:uid="{F8B964D0-1F78-431E-BECE-77E17ED7080A}" name="Jahressummen" dataDxfId="1"/>
    <tableColumn id="4" xr3:uid="{88B3BB7F-EBBA-492B-8957-E1AB5BFAD069}" name="monatlich" dataDxfId="0">
      <calculatedColumnFormula>Tabelle2[[#This Row],[Jahressummen]]/12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2"/>
  <sheetViews>
    <sheetView workbookViewId="0">
      <selection activeCell="F7" sqref="F7"/>
    </sheetView>
  </sheetViews>
  <sheetFormatPr baseColWidth="10" defaultRowHeight="14.4" x14ac:dyDescent="0.3"/>
  <cols>
    <col min="2" max="2" width="6.44140625" bestFit="1" customWidth="1"/>
    <col min="3" max="3" width="10.33203125" bestFit="1" customWidth="1"/>
    <col min="4" max="4" width="33.77734375" bestFit="1" customWidth="1"/>
    <col min="5" max="5" width="23.44140625" bestFit="1" customWidth="1"/>
    <col min="6" max="6" width="12.109375" bestFit="1" customWidth="1"/>
    <col min="7" max="7" width="17.88671875" style="2" bestFit="1" customWidth="1"/>
    <col min="8" max="8" width="18.44140625" bestFit="1" customWidth="1"/>
    <col min="9" max="9" width="53.88671875" bestFit="1" customWidth="1"/>
  </cols>
  <sheetData>
    <row r="1" spans="2:9" ht="18" x14ac:dyDescent="0.35">
      <c r="B1" s="10" t="s">
        <v>5</v>
      </c>
      <c r="C1" s="10"/>
      <c r="D1" s="10"/>
      <c r="E1" s="10"/>
      <c r="G1" s="11" t="s">
        <v>18</v>
      </c>
      <c r="H1" s="12"/>
    </row>
    <row r="2" spans="2:9" ht="18" x14ac:dyDescent="0.35">
      <c r="B2" s="10" t="s">
        <v>17</v>
      </c>
      <c r="C2" s="10"/>
      <c r="D2" s="10"/>
      <c r="E2" s="10"/>
      <c r="G2" s="13" t="s">
        <v>19</v>
      </c>
      <c r="H2" s="13"/>
    </row>
    <row r="4" spans="2:9" s="1" customFormat="1" ht="22.8" customHeight="1" x14ac:dyDescent="0.3">
      <c r="B4" s="3" t="s">
        <v>3</v>
      </c>
      <c r="C4" s="4" t="s">
        <v>4</v>
      </c>
      <c r="D4" s="4" t="s">
        <v>0</v>
      </c>
      <c r="E4" s="4" t="s">
        <v>1</v>
      </c>
      <c r="F4" s="4" t="s">
        <v>2</v>
      </c>
      <c r="G4" s="5" t="s">
        <v>15</v>
      </c>
      <c r="H4" s="4" t="s">
        <v>14</v>
      </c>
      <c r="I4" s="4" t="s">
        <v>22</v>
      </c>
    </row>
    <row r="5" spans="2:9" ht="22.8" customHeight="1" x14ac:dyDescent="0.3">
      <c r="B5" s="6">
        <v>1</v>
      </c>
      <c r="C5" s="6">
        <v>4</v>
      </c>
      <c r="D5" s="7" t="s">
        <v>6</v>
      </c>
      <c r="E5" s="7" t="s">
        <v>7</v>
      </c>
      <c r="F5" s="6" t="s">
        <v>16</v>
      </c>
      <c r="G5" s="8">
        <v>4900</v>
      </c>
      <c r="H5" s="9">
        <f>Tabelle1[[#This Row],[Einzelbetrag]]*Tabelle1[[#This Row],[Anzahl]]</f>
        <v>19600</v>
      </c>
      <c r="I5" s="7" t="s">
        <v>23</v>
      </c>
    </row>
    <row r="6" spans="2:9" ht="22.8" customHeight="1" x14ac:dyDescent="0.3">
      <c r="B6" s="6">
        <v>6</v>
      </c>
      <c r="C6" s="6">
        <v>4</v>
      </c>
      <c r="D6" s="7" t="s">
        <v>11</v>
      </c>
      <c r="E6" s="7" t="s">
        <v>30</v>
      </c>
      <c r="F6" s="6" t="s">
        <v>10</v>
      </c>
      <c r="G6" s="8">
        <v>350</v>
      </c>
      <c r="H6" s="9">
        <f>Tabelle1[[#This Row],[Einzelbetrag]]*Tabelle1[[#This Row],[Anzahl]]</f>
        <v>1400</v>
      </c>
      <c r="I6" s="7"/>
    </row>
    <row r="7" spans="2:9" ht="22.8" customHeight="1" x14ac:dyDescent="0.3">
      <c r="B7" s="6">
        <v>2</v>
      </c>
      <c r="C7" s="6">
        <v>1</v>
      </c>
      <c r="D7" s="7" t="s">
        <v>8</v>
      </c>
      <c r="E7" s="7" t="s">
        <v>32</v>
      </c>
      <c r="F7" s="6" t="s">
        <v>16</v>
      </c>
      <c r="G7" s="8">
        <v>1000</v>
      </c>
      <c r="H7" s="9">
        <f>Tabelle1[[#This Row],[Einzelbetrag]]*Tabelle1[[#This Row],[Anzahl]]</f>
        <v>1000</v>
      </c>
      <c r="I7" s="7"/>
    </row>
    <row r="8" spans="2:9" ht="22.8" customHeight="1" x14ac:dyDescent="0.3">
      <c r="B8" s="6">
        <v>7</v>
      </c>
      <c r="C8" s="6">
        <v>1</v>
      </c>
      <c r="D8" s="7" t="s">
        <v>24</v>
      </c>
      <c r="E8" s="7" t="s">
        <v>32</v>
      </c>
      <c r="F8" s="6" t="s">
        <v>21</v>
      </c>
      <c r="G8" s="8">
        <v>500</v>
      </c>
      <c r="H8" s="9">
        <f>Tabelle1[[#This Row],[Einzelbetrag]]*Tabelle1[[#This Row],[Anzahl]]</f>
        <v>500</v>
      </c>
      <c r="I8" s="7"/>
    </row>
    <row r="9" spans="2:9" ht="22.8" customHeight="1" x14ac:dyDescent="0.3">
      <c r="B9" s="6">
        <v>3</v>
      </c>
      <c r="C9" s="6">
        <v>4</v>
      </c>
      <c r="D9" s="7" t="s">
        <v>9</v>
      </c>
      <c r="E9" s="7" t="s">
        <v>32</v>
      </c>
      <c r="F9" s="6" t="s">
        <v>21</v>
      </c>
      <c r="G9" s="8">
        <v>35</v>
      </c>
      <c r="H9" s="9">
        <f>Tabelle1[[#This Row],[Einzelbetrag]]*Tabelle1[[#This Row],[Anzahl]]</f>
        <v>140</v>
      </c>
      <c r="I9" s="7" t="s">
        <v>31</v>
      </c>
    </row>
    <row r="10" spans="2:9" ht="22.8" customHeight="1" x14ac:dyDescent="0.3">
      <c r="B10" s="6">
        <v>8</v>
      </c>
      <c r="C10" s="6">
        <v>1</v>
      </c>
      <c r="D10" s="7" t="s">
        <v>25</v>
      </c>
      <c r="E10" s="7" t="s">
        <v>32</v>
      </c>
      <c r="F10" s="6" t="s">
        <v>21</v>
      </c>
      <c r="G10" s="8">
        <v>33</v>
      </c>
      <c r="H10" s="9">
        <f>Tabelle1[[#This Row],[Einzelbetrag]]*Tabelle1[[#This Row],[Anzahl]]</f>
        <v>33</v>
      </c>
      <c r="I10" s="7" t="s">
        <v>27</v>
      </c>
    </row>
    <row r="11" spans="2:9" ht="22.8" customHeight="1" x14ac:dyDescent="0.3">
      <c r="B11" s="6">
        <v>4</v>
      </c>
      <c r="C11" s="6">
        <v>1</v>
      </c>
      <c r="D11" s="7" t="s">
        <v>26</v>
      </c>
      <c r="E11" s="7" t="s">
        <v>32</v>
      </c>
      <c r="F11" s="6" t="s">
        <v>16</v>
      </c>
      <c r="G11" s="8">
        <v>25</v>
      </c>
      <c r="H11" s="9">
        <f>Tabelle1[[#This Row],[Einzelbetrag]]*Tabelle1[[#This Row],[Anzahl]]</f>
        <v>25</v>
      </c>
      <c r="I11" s="7" t="s">
        <v>27</v>
      </c>
    </row>
    <row r="12" spans="2:9" ht="22.8" customHeight="1" x14ac:dyDescent="0.3">
      <c r="B12" s="6">
        <v>5</v>
      </c>
      <c r="C12" s="6">
        <v>4</v>
      </c>
      <c r="D12" s="7" t="s">
        <v>29</v>
      </c>
      <c r="E12" s="7" t="s">
        <v>33</v>
      </c>
      <c r="F12" s="6" t="s">
        <v>28</v>
      </c>
      <c r="G12" s="8">
        <v>300</v>
      </c>
      <c r="H12" s="9">
        <f>Tabelle1[[#This Row],[Einzelbetrag]]*Tabelle1[[#This Row],[Anzahl]]</f>
        <v>1200</v>
      </c>
      <c r="I12" s="7"/>
    </row>
  </sheetData>
  <mergeCells count="3">
    <mergeCell ref="B1:E1"/>
    <mergeCell ref="B2:E2"/>
    <mergeCell ref="G2:H2"/>
  </mergeCells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E9"/>
  <sheetViews>
    <sheetView tabSelected="1" workbookViewId="0">
      <selection activeCell="F9" sqref="F9"/>
    </sheetView>
  </sheetViews>
  <sheetFormatPr baseColWidth="10" defaultRowHeight="14.4" x14ac:dyDescent="0.3"/>
  <cols>
    <col min="2" max="2" width="22.77734375" bestFit="1" customWidth="1"/>
    <col min="3" max="3" width="22.21875" style="2" hidden="1" customWidth="1"/>
    <col min="4" max="4" width="17" bestFit="1" customWidth="1"/>
    <col min="5" max="5" width="15.109375" bestFit="1" customWidth="1"/>
    <col min="6" max="6" width="17.77734375" bestFit="1" customWidth="1"/>
  </cols>
  <sheetData>
    <row r="4" spans="2:5" s="12" customFormat="1" ht="22.8" customHeight="1" x14ac:dyDescent="0.3">
      <c r="B4" s="4" t="s">
        <v>12</v>
      </c>
      <c r="C4" s="5" t="s">
        <v>13</v>
      </c>
      <c r="D4" s="4" t="s">
        <v>34</v>
      </c>
      <c r="E4" s="16" t="s">
        <v>21</v>
      </c>
    </row>
    <row r="5" spans="2:5" s="12" customFormat="1" ht="22.8" customHeight="1" x14ac:dyDescent="0.3">
      <c r="B5" s="7" t="s">
        <v>7</v>
      </c>
      <c r="C5" s="8">
        <f>SUMIFS(Tabelle1[Gesamtbetrag],Tabelle1[Art],B5)</f>
        <v>19600</v>
      </c>
      <c r="D5" s="8">
        <v>235000</v>
      </c>
      <c r="E5" s="9">
        <f>Tabelle2[[#This Row],[Jahressummen]]/12</f>
        <v>19583.333333333332</v>
      </c>
    </row>
    <row r="6" spans="2:5" s="12" customFormat="1" ht="22.8" customHeight="1" x14ac:dyDescent="0.3">
      <c r="B6" s="7" t="s">
        <v>30</v>
      </c>
      <c r="C6" s="8">
        <f>SUMIFS((Tabelle1[Gesamtbetrag]),Tabelle1[Art],B6)</f>
        <v>1400</v>
      </c>
      <c r="D6" s="8">
        <v>1400</v>
      </c>
      <c r="E6" s="9">
        <f>Tabelle2[[#This Row],[Jahressummen]]/12</f>
        <v>116.66666666666667</v>
      </c>
    </row>
    <row r="7" spans="2:5" s="12" customFormat="1" ht="22.8" customHeight="1" x14ac:dyDescent="0.3">
      <c r="B7" s="7" t="s">
        <v>32</v>
      </c>
      <c r="C7" s="8">
        <f>SUMIFS((Tabelle1[Gesamtbetrag]),Tabelle1[Art],B7)</f>
        <v>1698</v>
      </c>
      <c r="D7" s="8">
        <v>20376</v>
      </c>
      <c r="E7" s="9">
        <f>Tabelle2[[#This Row],[Jahressummen]]/12</f>
        <v>1698</v>
      </c>
    </row>
    <row r="8" spans="2:5" s="12" customFormat="1" ht="22.8" customHeight="1" x14ac:dyDescent="0.3">
      <c r="B8" s="7" t="s">
        <v>33</v>
      </c>
      <c r="C8" s="8">
        <f>SUMIFS((Tabelle1[Gesamtbetrag]),Tabelle1[Art],B8)</f>
        <v>1200</v>
      </c>
      <c r="D8" s="8">
        <v>1200</v>
      </c>
      <c r="E8" s="9">
        <f>Tabelle2[[#This Row],[Jahressummen]]/12</f>
        <v>100</v>
      </c>
    </row>
    <row r="9" spans="2:5" ht="21" x14ac:dyDescent="0.3">
      <c r="B9" s="14" t="s">
        <v>20</v>
      </c>
      <c r="C9" s="15">
        <f>SUM(C5:C8)</f>
        <v>23898</v>
      </c>
      <c r="D9" s="17">
        <f>SUM(D5:D8)</f>
        <v>257976</v>
      </c>
      <c r="E9" s="17">
        <f>Tabelle2[[#This Row],[Jahressummen]]/12</f>
        <v>21498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Einzelkosten</vt:lpstr>
      <vt:lpstr>Gesamtkosten nach 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Khodak, Dimitri</dc:creator>
  <cp:lastModifiedBy>Khodak, Dimitri</cp:lastModifiedBy>
  <dcterms:created xsi:type="dcterms:W3CDTF">2020-03-04T07:25:30Z</dcterms:created>
  <dcterms:modified xsi:type="dcterms:W3CDTF">2020-03-05T16:23:30Z</dcterms:modified>
</cp:coreProperties>
</file>