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Docs\Codes\Peng_Robinson_eos\"/>
    </mc:Choice>
  </mc:AlternateContent>
  <xr:revisionPtr revIDLastSave="0" documentId="8_{99E371C3-88CA-4D56-9B1A-BF764DE44865}" xr6:coauthVersionLast="47" xr6:coauthVersionMax="47" xr10:uidLastSave="{00000000-0000-0000-0000-000000000000}"/>
  <bookViews>
    <workbookView xWindow="-108" yWindow="-108" windowWidth="23256" windowHeight="12576" activeTab="1" xr2:uid="{B46AD3A4-F02F-4EF3-998F-7FA77B3883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N2" i="2"/>
  <c r="M2" i="2"/>
  <c r="L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K2" i="2"/>
  <c r="J2" i="2"/>
  <c r="I2" i="2"/>
  <c r="V5" i="2"/>
  <c r="U5" i="2"/>
  <c r="B102" i="2"/>
  <c r="H1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G11" i="1"/>
  <c r="H11" i="1"/>
  <c r="B10" i="1" s="1"/>
  <c r="H9" i="1"/>
  <c r="H10" i="1"/>
  <c r="G9" i="1"/>
  <c r="G10" i="1"/>
  <c r="F5" i="1"/>
  <c r="E5" i="1"/>
  <c r="A10" i="1" l="1"/>
  <c r="A16" i="1" s="1"/>
</calcChain>
</file>

<file path=xl/sharedStrings.xml><?xml version="1.0" encoding="utf-8"?>
<sst xmlns="http://schemas.openxmlformats.org/spreadsheetml/2006/main" count="42" uniqueCount="24">
  <si>
    <t>Temp</t>
  </si>
  <si>
    <t>Pressure</t>
  </si>
  <si>
    <t>T_c</t>
  </si>
  <si>
    <t>Drug</t>
  </si>
  <si>
    <t>P_c</t>
  </si>
  <si>
    <t>Omega</t>
  </si>
  <si>
    <t>CO2</t>
  </si>
  <si>
    <t>R</t>
  </si>
  <si>
    <t>m</t>
  </si>
  <si>
    <t>a</t>
  </si>
  <si>
    <t>y_i</t>
  </si>
  <si>
    <t>y_j</t>
  </si>
  <si>
    <t>b_ij</t>
  </si>
  <si>
    <t>they are all same for alll temps</t>
  </si>
  <si>
    <t>d_ij</t>
  </si>
  <si>
    <t>a_ij</t>
  </si>
  <si>
    <t>P = 120</t>
  </si>
  <si>
    <t>T = 308</t>
  </si>
  <si>
    <t>a (drug)</t>
  </si>
  <si>
    <t>b (drug)</t>
  </si>
  <si>
    <t>d (drug)</t>
  </si>
  <si>
    <t>a (CO2)</t>
  </si>
  <si>
    <t>b (CO2)</t>
  </si>
  <si>
    <t>d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</si>
</sst>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2" xfId="2" applyBorder="1"/>
    <xf numFmtId="0" fontId="0" fillId="0" borderId="0" xfId="0" applyAlignment="1">
      <alignment horizontal="center" vertical="center"/>
    </xf>
    <xf numFmtId="0" fontId="3" fillId="3" borderId="2" xfId="2" applyBorder="1" applyAlignment="1">
      <alignment horizontal="center" vertical="center"/>
    </xf>
    <xf numFmtId="2" fontId="3" fillId="3" borderId="2" xfId="2" applyNumberFormat="1" applyBorder="1" applyAlignment="1">
      <alignment horizontal="center" vertical="center"/>
    </xf>
    <xf numFmtId="169" fontId="3" fillId="3" borderId="2" xfId="2" applyNumberFormat="1" applyBorder="1" applyAlignment="1">
      <alignment horizontal="center" vertical="center"/>
    </xf>
    <xf numFmtId="16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4" borderId="1" xfId="3" applyFont="1" applyAlignment="1">
      <alignment horizontal="center" vertical="center"/>
    </xf>
    <xf numFmtId="0" fontId="0" fillId="0" borderId="0" xfId="0" applyAlignment="1">
      <alignment horizontal="left" vertical="top"/>
    </xf>
    <xf numFmtId="11" fontId="0" fillId="4" borderId="1" xfId="3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/>
    </xf>
    <xf numFmtId="11" fontId="3" fillId="3" borderId="2" xfId="2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5">
    <cellStyle name="Explanatory Text" xfId="4" builtinId="53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913-C42E-4DC9-8F04-D12D1BF4FD09}">
  <dimension ref="A1:N17"/>
  <sheetViews>
    <sheetView workbookViewId="0">
      <selection activeCell="E7" sqref="E7"/>
    </sheetView>
  </sheetViews>
  <sheetFormatPr defaultRowHeight="14.4" x14ac:dyDescent="0.3"/>
  <cols>
    <col min="5" max="5" width="8.88671875" customWidth="1"/>
    <col min="7" max="8" width="8.88671875" customWidth="1"/>
  </cols>
  <sheetData>
    <row r="1" spans="1:14" x14ac:dyDescent="0.3">
      <c r="A1" s="3" t="s">
        <v>0</v>
      </c>
      <c r="B1" s="3" t="s">
        <v>1</v>
      </c>
      <c r="C1" s="2"/>
      <c r="D1" s="3"/>
      <c r="E1" s="3" t="s">
        <v>3</v>
      </c>
      <c r="F1" s="3" t="s">
        <v>6</v>
      </c>
      <c r="I1" s="2"/>
      <c r="J1" s="3" t="s">
        <v>7</v>
      </c>
    </row>
    <row r="2" spans="1:14" x14ac:dyDescent="0.3">
      <c r="A2" s="3">
        <v>308</v>
      </c>
      <c r="B2" s="3">
        <v>120</v>
      </c>
      <c r="C2" s="2"/>
      <c r="D2" s="3" t="s">
        <v>2</v>
      </c>
      <c r="E2" s="5">
        <v>304.18</v>
      </c>
      <c r="F2" s="4">
        <v>1149.5</v>
      </c>
      <c r="I2" s="2"/>
      <c r="J2" s="3">
        <v>8.3140000000000001</v>
      </c>
    </row>
    <row r="3" spans="1:14" x14ac:dyDescent="0.3">
      <c r="A3" s="3">
        <v>318</v>
      </c>
      <c r="B3" s="3">
        <v>150</v>
      </c>
      <c r="C3" s="2"/>
      <c r="D3" s="3" t="s">
        <v>4</v>
      </c>
      <c r="E3" s="5">
        <v>73.8</v>
      </c>
      <c r="F3" s="4">
        <v>10.57</v>
      </c>
      <c r="I3" s="2"/>
      <c r="J3" s="2"/>
    </row>
    <row r="4" spans="1:14" x14ac:dyDescent="0.3">
      <c r="A4" s="3">
        <v>328</v>
      </c>
      <c r="B4" s="3">
        <v>180</v>
      </c>
      <c r="C4" s="2"/>
      <c r="D4" s="3" t="s">
        <v>5</v>
      </c>
      <c r="E4" s="5">
        <v>0.22500000000000001</v>
      </c>
      <c r="F4" s="5">
        <v>2.0964</v>
      </c>
      <c r="I4" s="3" t="s">
        <v>0</v>
      </c>
      <c r="J4" s="3">
        <v>308</v>
      </c>
      <c r="K4" s="1">
        <v>318</v>
      </c>
      <c r="L4" s="1">
        <v>328</v>
      </c>
      <c r="M4" s="1">
        <v>338</v>
      </c>
      <c r="N4" s="1"/>
    </row>
    <row r="5" spans="1:14" x14ac:dyDescent="0.3">
      <c r="A5" s="3">
        <v>338</v>
      </c>
      <c r="B5" s="3">
        <v>210</v>
      </c>
      <c r="C5" s="2"/>
      <c r="D5" s="3" t="s">
        <v>8</v>
      </c>
      <c r="E5" s="5">
        <f>0.37464+(1.5422*E4)-(0.26992*E4^2)</f>
        <v>0.70797030000000005</v>
      </c>
      <c r="F5" s="5">
        <f>0.37464+(1.5422*F4)-(0.26992*F4^2)</f>
        <v>2.4214385722368004</v>
      </c>
      <c r="I5" s="3" t="s">
        <v>1</v>
      </c>
      <c r="J5" s="3">
        <v>120</v>
      </c>
      <c r="K5" s="1">
        <v>150</v>
      </c>
      <c r="L5" s="1">
        <v>180</v>
      </c>
      <c r="M5" s="1">
        <v>210</v>
      </c>
      <c r="N5" s="1">
        <v>240</v>
      </c>
    </row>
    <row r="6" spans="1:14" x14ac:dyDescent="0.3">
      <c r="A6" s="3"/>
      <c r="B6" s="3">
        <v>240</v>
      </c>
      <c r="C6" s="2"/>
      <c r="D6" s="2"/>
      <c r="E6" s="2"/>
      <c r="F6" s="2"/>
      <c r="G6" s="2"/>
      <c r="H6" s="2"/>
      <c r="I6" s="2"/>
      <c r="J6" s="2"/>
    </row>
    <row r="8" spans="1:14" x14ac:dyDescent="0.3">
      <c r="A8" s="2" t="s">
        <v>9</v>
      </c>
      <c r="B8" s="2" t="s">
        <v>9</v>
      </c>
      <c r="G8" t="s">
        <v>3</v>
      </c>
      <c r="H8" t="s">
        <v>6</v>
      </c>
    </row>
    <row r="9" spans="1:14" x14ac:dyDescent="0.3">
      <c r="A9" s="2" t="s">
        <v>3</v>
      </c>
      <c r="B9" s="2" t="s">
        <v>6</v>
      </c>
      <c r="G9" s="7">
        <f>0.457235*((8.314^2)*(E2^2))/(E3)</f>
        <v>39624.560351283682</v>
      </c>
      <c r="H9" s="8">
        <f>0.457235*((8.314^2)*(F2^2))/(F3)</f>
        <v>3950958.5294590853</v>
      </c>
    </row>
    <row r="10" spans="1:14" x14ac:dyDescent="0.3">
      <c r="A10" s="2">
        <f xml:space="preserve"> G9*G11*G10</f>
        <v>109389.13935990359</v>
      </c>
      <c r="B10" s="2">
        <f xml:space="preserve"> H9*H11*H10</f>
        <v>217394530.82731506</v>
      </c>
      <c r="G10" s="6">
        <f>(1+E5)^2</f>
        <v>2.91716254568209</v>
      </c>
      <c r="H10" s="6">
        <f>(1+F5)^2</f>
        <v>11.706241903589795</v>
      </c>
    </row>
    <row r="11" spans="1:14" x14ac:dyDescent="0.3">
      <c r="A11" s="2">
        <v>111943.75019234999</v>
      </c>
      <c r="B11" s="2">
        <v>217394530.827315</v>
      </c>
      <c r="G11" s="6">
        <f>(1+(E5*(1-SQRT(328/E2))))^2</f>
        <v>0.9463441895750736</v>
      </c>
      <c r="H11" s="6">
        <f>(1+(F5*(1-SQRT(308/F2))))^2</f>
        <v>4.7003332311325012</v>
      </c>
    </row>
    <row r="12" spans="1:14" x14ac:dyDescent="0.3">
      <c r="A12" s="2"/>
      <c r="B12" s="2"/>
    </row>
    <row r="13" spans="1:14" x14ac:dyDescent="0.3">
      <c r="A13" s="2"/>
      <c r="B13" s="2"/>
    </row>
    <row r="14" spans="1:14" x14ac:dyDescent="0.3">
      <c r="A14" s="2"/>
      <c r="B14" s="2"/>
    </row>
    <row r="15" spans="1:14" x14ac:dyDescent="0.3">
      <c r="A15" s="2" t="s">
        <v>3</v>
      </c>
      <c r="B15" s="2" t="s">
        <v>6</v>
      </c>
    </row>
    <row r="16" spans="1:14" x14ac:dyDescent="0.3">
      <c r="A16" s="2">
        <f>(A10*B3)/((8.314*A4)^2)</f>
        <v>2.2064685253670122</v>
      </c>
      <c r="B16" s="2"/>
    </row>
    <row r="17" spans="8:8" x14ac:dyDescent="0.3">
      <c r="H17">
        <f>1 - (2*SQRT(E2*F2))/(E2+F2)</f>
        <v>0.18645609473606684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3055-DC9A-4168-A0E6-95A2E28FDC41}">
  <dimension ref="A1:Y639"/>
  <sheetViews>
    <sheetView tabSelected="1" workbookViewId="0">
      <selection activeCell="C2" sqref="C2"/>
    </sheetView>
  </sheetViews>
  <sheetFormatPr defaultRowHeight="14.4" x14ac:dyDescent="0.3"/>
  <cols>
    <col min="1" max="2" width="8.88671875" style="3"/>
    <col min="3" max="6" width="8.88671875" style="2"/>
    <col min="7" max="7" width="12" style="2" bestFit="1" customWidth="1"/>
    <col min="8" max="11" width="8.88671875" style="2"/>
    <col min="12" max="12" width="12" style="2" bestFit="1" customWidth="1"/>
    <col min="13" max="23" width="8.88671875" style="2"/>
  </cols>
  <sheetData>
    <row r="1" spans="1:25" x14ac:dyDescent="0.3">
      <c r="A1" s="3" t="s">
        <v>10</v>
      </c>
      <c r="B1" s="3" t="s">
        <v>11</v>
      </c>
      <c r="C1" s="3" t="s">
        <v>15</v>
      </c>
      <c r="D1" s="3" t="s">
        <v>12</v>
      </c>
      <c r="E1" s="3" t="s">
        <v>14</v>
      </c>
      <c r="F1" s="3"/>
      <c r="G1" s="3"/>
      <c r="H1" s="3"/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T1" s="3"/>
      <c r="U1" s="3" t="s">
        <v>3</v>
      </c>
      <c r="V1" s="3" t="s">
        <v>6</v>
      </c>
    </row>
    <row r="2" spans="1:25" x14ac:dyDescent="0.3">
      <c r="A2" s="3">
        <v>0</v>
      </c>
      <c r="B2" s="3">
        <f>1-A2</f>
        <v>1</v>
      </c>
      <c r="C2" s="3"/>
      <c r="D2" s="3"/>
      <c r="E2" s="14"/>
      <c r="F2" s="14"/>
      <c r="G2" s="3"/>
      <c r="H2" s="3"/>
      <c r="I2" s="15">
        <f>(0.457235*(((8.314^2)*(304.18^2))/73.8))*((1 + 0.708*(1 - SQRT(308/304.18)))^2)*(1+0.708)^2</f>
        <v>114572.98637087838</v>
      </c>
      <c r="J2" s="15">
        <f>0.077796*((8.314*304.18)/73.8)</f>
        <v>2.665886046692683</v>
      </c>
      <c r="K2" s="15">
        <f>(0.457235*(((8.314^2)*(304.18^2))/73.8))*((1 + 0.708*(1 - SQRT(308/304.18)))^2)*((0.708^2)/(8.314*304.18))</f>
        <v>7.7845289873706376</v>
      </c>
      <c r="L2" s="15">
        <f>(0.457235*(((8.314^2)*(1149.5^2))/10.57))*((1 + 2.421*(1 - SQRT(308/1149.5)))^2)*(1+2.421)^2</f>
        <v>217296388.32342765</v>
      </c>
      <c r="M2" s="15">
        <f>0.077796*((8.314*1149.5)/10.57)</f>
        <v>70.339823805865649</v>
      </c>
      <c r="N2" s="15">
        <f>(0.457235*(((8.314^2)*(1149.5^2))/10.57))*((1 + 2.421*(1 - SQRT(308/1149.5)))^2)*((2.421^2)/(8.314*1149.5))</f>
        <v>11387.199848980996</v>
      </c>
      <c r="T2" s="3" t="s">
        <v>2</v>
      </c>
      <c r="U2" s="5">
        <v>304.18</v>
      </c>
      <c r="V2" s="4">
        <v>1149.5</v>
      </c>
    </row>
    <row r="3" spans="1:25" x14ac:dyDescent="0.3">
      <c r="A3" s="3">
        <v>0.01</v>
      </c>
      <c r="B3" s="3">
        <f t="shared" ref="B3:B66" si="0">1-A3</f>
        <v>0.99</v>
      </c>
      <c r="C3" s="3"/>
      <c r="D3" s="3"/>
      <c r="E3" s="14"/>
      <c r="F3" s="14"/>
      <c r="G3" s="3"/>
      <c r="H3" s="3"/>
      <c r="I3" s="15">
        <f t="shared" ref="I3:I66" si="1">(0.457235*(((8.314^2)*(304.18^2))/73.8))*((1 + 0.708*(1 - SQRT(308/304.18)))^2)*(1+0.708)^2</f>
        <v>114572.98637087838</v>
      </c>
      <c r="J3" s="15">
        <f t="shared" ref="J3:J66" si="2">0.077796*((8.314*304.18)/73.8)</f>
        <v>2.665886046692683</v>
      </c>
      <c r="K3" s="15">
        <f t="shared" ref="K3:K66" si="3">(0.457235*(((8.314^2)*(304.18^2))/73.8))*((1 + 0.708*(1 - SQRT(308/304.18)))^2)*((0.708^2)/(8.314*304.18))</f>
        <v>7.7845289873706376</v>
      </c>
      <c r="L3" s="15">
        <f t="shared" ref="L3:L66" si="4">(0.457235*(((8.314^2)*(1149.5^2))/10.57))*((1 + 2.421*(1 - SQRT(308/1149.5)))^2)*(1+2.421)^2</f>
        <v>217296388.32342765</v>
      </c>
      <c r="M3" s="15">
        <f t="shared" ref="M3:M66" si="5">0.077796*((8.314*1149.5)/10.57)</f>
        <v>70.339823805865649</v>
      </c>
      <c r="N3" s="15">
        <f t="shared" ref="N3:N66" si="6">(0.457235*(((8.314^2)*(1149.5^2))/10.57))*((1 + 2.421*(1 - SQRT(308/1149.5)))^2)*((2.421^2)/(8.314*1149.5))</f>
        <v>11387.199848980996</v>
      </c>
      <c r="O3"/>
      <c r="P3"/>
      <c r="Q3"/>
      <c r="R3"/>
      <c r="S3"/>
      <c r="T3" s="3" t="s">
        <v>4</v>
      </c>
      <c r="U3" s="5">
        <v>73.8</v>
      </c>
      <c r="V3" s="4">
        <v>10.57</v>
      </c>
      <c r="X3" s="12" t="s">
        <v>16</v>
      </c>
    </row>
    <row r="4" spans="1:25" x14ac:dyDescent="0.3">
      <c r="A4" s="3">
        <v>0.02</v>
      </c>
      <c r="B4" s="3">
        <f t="shared" si="0"/>
        <v>0.98</v>
      </c>
      <c r="C4" s="3"/>
      <c r="D4" s="3"/>
      <c r="E4" s="14"/>
      <c r="F4" s="14"/>
      <c r="G4" s="3"/>
      <c r="H4" s="3"/>
      <c r="I4" s="15">
        <f t="shared" si="1"/>
        <v>114572.98637087838</v>
      </c>
      <c r="J4" s="15">
        <f t="shared" si="2"/>
        <v>2.665886046692683</v>
      </c>
      <c r="K4" s="15">
        <f t="shared" si="3"/>
        <v>7.7845289873706376</v>
      </c>
      <c r="L4" s="15">
        <f t="shared" si="4"/>
        <v>217296388.32342765</v>
      </c>
      <c r="M4" s="15">
        <f t="shared" si="5"/>
        <v>70.339823805865649</v>
      </c>
      <c r="N4" s="15">
        <f t="shared" si="6"/>
        <v>11387.199848980996</v>
      </c>
      <c r="O4"/>
      <c r="P4"/>
      <c r="Q4"/>
      <c r="R4"/>
      <c r="S4"/>
      <c r="T4" s="3" t="s">
        <v>5</v>
      </c>
      <c r="U4" s="5">
        <v>0.22500000000000001</v>
      </c>
      <c r="V4" s="5">
        <v>2.0964</v>
      </c>
      <c r="X4" s="13" t="s">
        <v>17</v>
      </c>
    </row>
    <row r="5" spans="1:25" x14ac:dyDescent="0.3">
      <c r="A5" s="3">
        <v>0.03</v>
      </c>
      <c r="B5" s="3">
        <f t="shared" si="0"/>
        <v>0.97</v>
      </c>
      <c r="C5" s="3"/>
      <c r="D5" s="3"/>
      <c r="E5" s="14"/>
      <c r="F5" s="14"/>
      <c r="G5" s="3"/>
      <c r="H5" s="3"/>
      <c r="I5" s="15">
        <f t="shared" si="1"/>
        <v>114572.98637087838</v>
      </c>
      <c r="J5" s="15">
        <f t="shared" si="2"/>
        <v>2.665886046692683</v>
      </c>
      <c r="K5" s="15">
        <f t="shared" si="3"/>
        <v>7.7845289873706376</v>
      </c>
      <c r="L5" s="15">
        <f t="shared" si="4"/>
        <v>217296388.32342765</v>
      </c>
      <c r="M5" s="15">
        <f t="shared" si="5"/>
        <v>70.339823805865649</v>
      </c>
      <c r="N5" s="15">
        <f t="shared" si="6"/>
        <v>11387.199848980996</v>
      </c>
      <c r="T5" s="3" t="s">
        <v>8</v>
      </c>
      <c r="U5" s="5">
        <f>0.37464+(1.5422*U4)-(0.26992*U4^2)</f>
        <v>0.70797030000000005</v>
      </c>
      <c r="V5" s="5">
        <f>0.37464+(1.5422*V4)-(0.26992*V4^2)</f>
        <v>2.4214385722368004</v>
      </c>
    </row>
    <row r="6" spans="1:25" x14ac:dyDescent="0.3">
      <c r="A6" s="3">
        <v>0.04</v>
      </c>
      <c r="B6" s="3">
        <f t="shared" si="0"/>
        <v>0.96</v>
      </c>
      <c r="C6" s="3"/>
      <c r="D6" s="3"/>
      <c r="E6" s="14"/>
      <c r="F6" s="14"/>
      <c r="G6" s="3"/>
      <c r="H6" s="3"/>
      <c r="I6" s="15">
        <f t="shared" si="1"/>
        <v>114572.98637087838</v>
      </c>
      <c r="J6" s="15">
        <f t="shared" si="2"/>
        <v>2.665886046692683</v>
      </c>
      <c r="K6" s="15">
        <f t="shared" si="3"/>
        <v>7.7845289873706376</v>
      </c>
      <c r="L6" s="15">
        <f t="shared" si="4"/>
        <v>217296388.32342765</v>
      </c>
      <c r="M6" s="15">
        <f t="shared" si="5"/>
        <v>70.339823805865649</v>
      </c>
      <c r="N6" s="15">
        <f t="shared" si="6"/>
        <v>11387.199848980996</v>
      </c>
    </row>
    <row r="7" spans="1:25" x14ac:dyDescent="0.3">
      <c r="A7" s="3">
        <v>0.05</v>
      </c>
      <c r="B7" s="3">
        <f t="shared" si="0"/>
        <v>0.95</v>
      </c>
      <c r="C7" s="3"/>
      <c r="D7" s="3"/>
      <c r="E7" s="14"/>
      <c r="F7" s="14"/>
      <c r="G7" s="3"/>
      <c r="H7" s="3"/>
      <c r="I7" s="15">
        <f t="shared" si="1"/>
        <v>114572.98637087838</v>
      </c>
      <c r="J7" s="15">
        <f t="shared" si="2"/>
        <v>2.665886046692683</v>
      </c>
      <c r="K7" s="15">
        <f t="shared" si="3"/>
        <v>7.7845289873706376</v>
      </c>
      <c r="L7" s="15">
        <f t="shared" si="4"/>
        <v>217296388.32342765</v>
      </c>
      <c r="M7" s="15">
        <f t="shared" si="5"/>
        <v>70.339823805865649</v>
      </c>
      <c r="N7" s="15">
        <f t="shared" si="6"/>
        <v>11387.199848980996</v>
      </c>
      <c r="T7" s="9" t="s">
        <v>14</v>
      </c>
      <c r="U7" s="9"/>
      <c r="V7" s="9" t="s">
        <v>12</v>
      </c>
      <c r="W7" s="9"/>
      <c r="X7" s="9" t="s">
        <v>15</v>
      </c>
      <c r="Y7" s="9"/>
    </row>
    <row r="8" spans="1:25" x14ac:dyDescent="0.3">
      <c r="A8" s="3">
        <v>0.06</v>
      </c>
      <c r="B8" s="3">
        <f t="shared" si="0"/>
        <v>0.94</v>
      </c>
      <c r="C8" s="3"/>
      <c r="D8" s="3"/>
      <c r="E8" s="14"/>
      <c r="F8" s="14"/>
      <c r="G8" s="3"/>
      <c r="H8" s="3"/>
      <c r="I8" s="15">
        <f t="shared" si="1"/>
        <v>114572.98637087838</v>
      </c>
      <c r="J8" s="15">
        <f t="shared" si="2"/>
        <v>2.665886046692683</v>
      </c>
      <c r="K8" s="15">
        <f t="shared" si="3"/>
        <v>7.7845289873706376</v>
      </c>
      <c r="L8" s="15">
        <f t="shared" si="4"/>
        <v>217296388.32342765</v>
      </c>
      <c r="M8" s="15">
        <f t="shared" si="5"/>
        <v>70.339823805865649</v>
      </c>
      <c r="N8" s="15">
        <f t="shared" si="6"/>
        <v>11387.199848980996</v>
      </c>
      <c r="T8" s="11">
        <v>11394</v>
      </c>
      <c r="U8" s="11">
        <v>5700.7</v>
      </c>
      <c r="V8" s="9">
        <v>70.339799999999997</v>
      </c>
      <c r="W8" s="9">
        <v>36.502899999999997</v>
      </c>
      <c r="X8" s="11">
        <v>217390000</v>
      </c>
      <c r="Y8" s="11">
        <v>4476600</v>
      </c>
    </row>
    <row r="9" spans="1:25" x14ac:dyDescent="0.3">
      <c r="A9" s="3">
        <v>7.0000000000000007E-2</v>
      </c>
      <c r="B9" s="3">
        <f t="shared" si="0"/>
        <v>0.92999999999999994</v>
      </c>
      <c r="C9" s="3"/>
      <c r="D9" s="3"/>
      <c r="E9" s="14"/>
      <c r="F9" s="14"/>
      <c r="G9" s="3"/>
      <c r="H9" s="3"/>
      <c r="I9" s="15">
        <f t="shared" si="1"/>
        <v>114572.98637087838</v>
      </c>
      <c r="J9" s="15">
        <f t="shared" si="2"/>
        <v>2.665886046692683</v>
      </c>
      <c r="K9" s="15">
        <f t="shared" si="3"/>
        <v>7.7845289873706376</v>
      </c>
      <c r="L9" s="15">
        <f t="shared" si="4"/>
        <v>217296388.32342765</v>
      </c>
      <c r="M9" s="15">
        <f t="shared" si="5"/>
        <v>70.339823805865649</v>
      </c>
      <c r="N9" s="15">
        <f t="shared" si="6"/>
        <v>11387.199848980996</v>
      </c>
      <c r="T9" s="11">
        <v>5700.7</v>
      </c>
      <c r="U9" s="9">
        <v>7.7839</v>
      </c>
      <c r="V9" s="9">
        <v>36.502899999999997</v>
      </c>
      <c r="W9" s="9">
        <v>2.6659000000000002</v>
      </c>
      <c r="X9" s="11">
        <v>4476600</v>
      </c>
      <c r="Y9" s="11">
        <v>114570</v>
      </c>
    </row>
    <row r="10" spans="1:25" x14ac:dyDescent="0.3">
      <c r="A10" s="3">
        <v>0.08</v>
      </c>
      <c r="B10" s="3">
        <f t="shared" si="0"/>
        <v>0.92</v>
      </c>
      <c r="C10" s="3"/>
      <c r="D10" s="3"/>
      <c r="E10" s="14"/>
      <c r="F10" s="14"/>
      <c r="G10" s="3"/>
      <c r="H10" s="3"/>
      <c r="I10" s="15">
        <f t="shared" si="1"/>
        <v>114572.98637087838</v>
      </c>
      <c r="J10" s="15">
        <f t="shared" si="2"/>
        <v>2.665886046692683</v>
      </c>
      <c r="K10" s="15">
        <f t="shared" si="3"/>
        <v>7.7845289873706376</v>
      </c>
      <c r="L10" s="15">
        <f t="shared" si="4"/>
        <v>217296388.32342765</v>
      </c>
      <c r="M10" s="15">
        <f t="shared" si="5"/>
        <v>70.339823805865649</v>
      </c>
      <c r="N10" s="15">
        <f t="shared" si="6"/>
        <v>11387.199848980996</v>
      </c>
      <c r="V10" s="10" t="s">
        <v>13</v>
      </c>
      <c r="X10" s="2"/>
      <c r="Y10" s="2"/>
    </row>
    <row r="11" spans="1:25" x14ac:dyDescent="0.3">
      <c r="A11" s="3">
        <v>0.09</v>
      </c>
      <c r="B11" s="3">
        <f t="shared" si="0"/>
        <v>0.91</v>
      </c>
      <c r="C11" s="3"/>
      <c r="D11" s="3"/>
      <c r="E11" s="14"/>
      <c r="F11" s="14"/>
      <c r="G11" s="3"/>
      <c r="H11" s="3"/>
      <c r="I11" s="15">
        <f t="shared" si="1"/>
        <v>114572.98637087838</v>
      </c>
      <c r="J11" s="15">
        <f t="shared" si="2"/>
        <v>2.665886046692683</v>
      </c>
      <c r="K11" s="15">
        <f t="shared" si="3"/>
        <v>7.7845289873706376</v>
      </c>
      <c r="L11" s="15">
        <f t="shared" si="4"/>
        <v>217296388.32342765</v>
      </c>
      <c r="M11" s="15">
        <f t="shared" si="5"/>
        <v>70.339823805865649</v>
      </c>
      <c r="N11" s="15">
        <f t="shared" si="6"/>
        <v>11387.199848980996</v>
      </c>
    </row>
    <row r="12" spans="1:25" x14ac:dyDescent="0.3">
      <c r="A12" s="3">
        <v>0.1</v>
      </c>
      <c r="B12" s="3">
        <f t="shared" si="0"/>
        <v>0.9</v>
      </c>
      <c r="C12" s="3"/>
      <c r="D12" s="3"/>
      <c r="E12" s="14"/>
      <c r="F12" s="14"/>
      <c r="G12" s="3"/>
      <c r="H12" s="3"/>
      <c r="I12" s="15">
        <f t="shared" si="1"/>
        <v>114572.98637087838</v>
      </c>
      <c r="J12" s="15">
        <f t="shared" si="2"/>
        <v>2.665886046692683</v>
      </c>
      <c r="K12" s="15">
        <f t="shared" si="3"/>
        <v>7.7845289873706376</v>
      </c>
      <c r="L12" s="15">
        <f t="shared" si="4"/>
        <v>217296388.32342765</v>
      </c>
      <c r="M12" s="15">
        <f t="shared" si="5"/>
        <v>70.339823805865649</v>
      </c>
      <c r="N12" s="15">
        <f t="shared" si="6"/>
        <v>11387.199848980996</v>
      </c>
    </row>
    <row r="13" spans="1:25" x14ac:dyDescent="0.3">
      <c r="A13" s="3">
        <v>0.11</v>
      </c>
      <c r="B13" s="3">
        <f t="shared" si="0"/>
        <v>0.89</v>
      </c>
      <c r="C13" s="3"/>
      <c r="D13" s="3"/>
      <c r="E13" s="14"/>
      <c r="F13" s="14"/>
      <c r="G13" s="3"/>
      <c r="H13" s="3"/>
      <c r="I13" s="15">
        <f t="shared" si="1"/>
        <v>114572.98637087838</v>
      </c>
      <c r="J13" s="15">
        <f t="shared" si="2"/>
        <v>2.665886046692683</v>
      </c>
      <c r="K13" s="15">
        <f t="shared" si="3"/>
        <v>7.7845289873706376</v>
      </c>
      <c r="L13" s="15">
        <f t="shared" si="4"/>
        <v>217296388.32342765</v>
      </c>
      <c r="M13" s="15">
        <f t="shared" si="5"/>
        <v>70.339823805865649</v>
      </c>
      <c r="N13" s="15">
        <f t="shared" si="6"/>
        <v>11387.199848980996</v>
      </c>
    </row>
    <row r="14" spans="1:25" x14ac:dyDescent="0.3">
      <c r="A14" s="3">
        <v>0.12</v>
      </c>
      <c r="B14" s="3">
        <f t="shared" si="0"/>
        <v>0.88</v>
      </c>
      <c r="C14" s="3"/>
      <c r="D14" s="3"/>
      <c r="E14" s="14"/>
      <c r="F14" s="14"/>
      <c r="G14" s="3"/>
      <c r="H14" s="3"/>
      <c r="I14" s="15">
        <f t="shared" si="1"/>
        <v>114572.98637087838</v>
      </c>
      <c r="J14" s="15">
        <f t="shared" si="2"/>
        <v>2.665886046692683</v>
      </c>
      <c r="K14" s="15">
        <f t="shared" si="3"/>
        <v>7.7845289873706376</v>
      </c>
      <c r="L14" s="15">
        <f t="shared" si="4"/>
        <v>217296388.32342765</v>
      </c>
      <c r="M14" s="15">
        <f t="shared" si="5"/>
        <v>70.339823805865649</v>
      </c>
      <c r="N14" s="15">
        <f t="shared" si="6"/>
        <v>11387.199848980996</v>
      </c>
    </row>
    <row r="15" spans="1:25" x14ac:dyDescent="0.3">
      <c r="A15" s="3">
        <v>0.13</v>
      </c>
      <c r="B15" s="3">
        <f t="shared" si="0"/>
        <v>0.87</v>
      </c>
      <c r="C15" s="3"/>
      <c r="D15" s="3"/>
      <c r="E15" s="14"/>
      <c r="F15" s="14"/>
      <c r="G15" s="3"/>
      <c r="H15" s="3"/>
      <c r="I15" s="15">
        <f t="shared" si="1"/>
        <v>114572.98637087838</v>
      </c>
      <c r="J15" s="15">
        <f t="shared" si="2"/>
        <v>2.665886046692683</v>
      </c>
      <c r="K15" s="15">
        <f t="shared" si="3"/>
        <v>7.7845289873706376</v>
      </c>
      <c r="L15" s="15">
        <f t="shared" si="4"/>
        <v>217296388.32342765</v>
      </c>
      <c r="M15" s="15">
        <f t="shared" si="5"/>
        <v>70.339823805865649</v>
      </c>
      <c r="N15" s="15">
        <f t="shared" si="6"/>
        <v>11387.199848980996</v>
      </c>
    </row>
    <row r="16" spans="1:25" x14ac:dyDescent="0.3">
      <c r="A16" s="3">
        <v>0.14000000000000001</v>
      </c>
      <c r="B16" s="3">
        <f t="shared" si="0"/>
        <v>0.86</v>
      </c>
      <c r="C16" s="3"/>
      <c r="D16" s="3"/>
      <c r="E16" s="14"/>
      <c r="F16" s="14"/>
      <c r="G16" s="3"/>
      <c r="H16" s="3"/>
      <c r="I16" s="15">
        <f t="shared" si="1"/>
        <v>114572.98637087838</v>
      </c>
      <c r="J16" s="15">
        <f t="shared" si="2"/>
        <v>2.665886046692683</v>
      </c>
      <c r="K16" s="15">
        <f t="shared" si="3"/>
        <v>7.7845289873706376</v>
      </c>
      <c r="L16" s="15">
        <f t="shared" si="4"/>
        <v>217296388.32342765</v>
      </c>
      <c r="M16" s="15">
        <f t="shared" si="5"/>
        <v>70.339823805865649</v>
      </c>
      <c r="N16" s="15">
        <f t="shared" si="6"/>
        <v>11387.199848980996</v>
      </c>
    </row>
    <row r="17" spans="1:14" x14ac:dyDescent="0.3">
      <c r="A17" s="3">
        <v>0.15</v>
      </c>
      <c r="B17" s="3">
        <f t="shared" si="0"/>
        <v>0.85</v>
      </c>
      <c r="C17" s="3"/>
      <c r="D17" s="3"/>
      <c r="E17" s="14"/>
      <c r="F17" s="14"/>
      <c r="G17" s="3"/>
      <c r="H17" s="3"/>
      <c r="I17" s="15">
        <f t="shared" si="1"/>
        <v>114572.98637087838</v>
      </c>
      <c r="J17" s="15">
        <f t="shared" si="2"/>
        <v>2.665886046692683</v>
      </c>
      <c r="K17" s="15">
        <f t="shared" si="3"/>
        <v>7.7845289873706376</v>
      </c>
      <c r="L17" s="15">
        <f t="shared" si="4"/>
        <v>217296388.32342765</v>
      </c>
      <c r="M17" s="15">
        <f t="shared" si="5"/>
        <v>70.339823805865649</v>
      </c>
      <c r="N17" s="15">
        <f t="shared" si="6"/>
        <v>11387.199848980996</v>
      </c>
    </row>
    <row r="18" spans="1:14" x14ac:dyDescent="0.3">
      <c r="A18" s="3">
        <v>0.16</v>
      </c>
      <c r="B18" s="3">
        <f t="shared" si="0"/>
        <v>0.84</v>
      </c>
      <c r="C18" s="3"/>
      <c r="D18" s="3"/>
      <c r="E18" s="14"/>
      <c r="F18" s="14"/>
      <c r="G18" s="3"/>
      <c r="H18" s="3"/>
      <c r="I18" s="15">
        <f t="shared" si="1"/>
        <v>114572.98637087838</v>
      </c>
      <c r="J18" s="15">
        <f t="shared" si="2"/>
        <v>2.665886046692683</v>
      </c>
      <c r="K18" s="15">
        <f t="shared" si="3"/>
        <v>7.7845289873706376</v>
      </c>
      <c r="L18" s="15">
        <f t="shared" si="4"/>
        <v>217296388.32342765</v>
      </c>
      <c r="M18" s="15">
        <f t="shared" si="5"/>
        <v>70.339823805865649</v>
      </c>
      <c r="N18" s="15">
        <f t="shared" si="6"/>
        <v>11387.199848980996</v>
      </c>
    </row>
    <row r="19" spans="1:14" x14ac:dyDescent="0.3">
      <c r="A19" s="3">
        <v>0.17</v>
      </c>
      <c r="B19" s="3">
        <f t="shared" si="0"/>
        <v>0.83</v>
      </c>
      <c r="C19" s="3"/>
      <c r="D19" s="3"/>
      <c r="E19" s="14"/>
      <c r="F19" s="14"/>
      <c r="G19" s="3"/>
      <c r="H19" s="3"/>
      <c r="I19" s="15">
        <f t="shared" si="1"/>
        <v>114572.98637087838</v>
      </c>
      <c r="J19" s="15">
        <f t="shared" si="2"/>
        <v>2.665886046692683</v>
      </c>
      <c r="K19" s="15">
        <f t="shared" si="3"/>
        <v>7.7845289873706376</v>
      </c>
      <c r="L19" s="15">
        <f t="shared" si="4"/>
        <v>217296388.32342765</v>
      </c>
      <c r="M19" s="15">
        <f t="shared" si="5"/>
        <v>70.339823805865649</v>
      </c>
      <c r="N19" s="15">
        <f t="shared" si="6"/>
        <v>11387.199848980996</v>
      </c>
    </row>
    <row r="20" spans="1:14" x14ac:dyDescent="0.3">
      <c r="A20" s="3">
        <v>0.18</v>
      </c>
      <c r="B20" s="3">
        <f t="shared" si="0"/>
        <v>0.82000000000000006</v>
      </c>
      <c r="C20" s="3"/>
      <c r="D20" s="3"/>
      <c r="E20" s="14"/>
      <c r="F20" s="14"/>
      <c r="G20" s="3"/>
      <c r="H20" s="3"/>
      <c r="I20" s="15">
        <f t="shared" si="1"/>
        <v>114572.98637087838</v>
      </c>
      <c r="J20" s="15">
        <f t="shared" si="2"/>
        <v>2.665886046692683</v>
      </c>
      <c r="K20" s="15">
        <f t="shared" si="3"/>
        <v>7.7845289873706376</v>
      </c>
      <c r="L20" s="15">
        <f t="shared" si="4"/>
        <v>217296388.32342765</v>
      </c>
      <c r="M20" s="15">
        <f t="shared" si="5"/>
        <v>70.339823805865649</v>
      </c>
      <c r="N20" s="15">
        <f t="shared" si="6"/>
        <v>11387.199848980996</v>
      </c>
    </row>
    <row r="21" spans="1:14" x14ac:dyDescent="0.3">
      <c r="A21" s="3">
        <v>0.19</v>
      </c>
      <c r="B21" s="3">
        <f t="shared" si="0"/>
        <v>0.81</v>
      </c>
      <c r="C21" s="3"/>
      <c r="D21" s="3"/>
      <c r="E21" s="14"/>
      <c r="F21" s="14"/>
      <c r="G21" s="3"/>
      <c r="H21" s="3"/>
      <c r="I21" s="15">
        <f t="shared" si="1"/>
        <v>114572.98637087838</v>
      </c>
      <c r="J21" s="15">
        <f t="shared" si="2"/>
        <v>2.665886046692683</v>
      </c>
      <c r="K21" s="15">
        <f t="shared" si="3"/>
        <v>7.7845289873706376</v>
      </c>
      <c r="L21" s="15">
        <f t="shared" si="4"/>
        <v>217296388.32342765</v>
      </c>
      <c r="M21" s="15">
        <f t="shared" si="5"/>
        <v>70.339823805865649</v>
      </c>
      <c r="N21" s="15">
        <f t="shared" si="6"/>
        <v>11387.199848980996</v>
      </c>
    </row>
    <row r="22" spans="1:14" x14ac:dyDescent="0.3">
      <c r="A22" s="3">
        <v>0.2</v>
      </c>
      <c r="B22" s="3">
        <f t="shared" si="0"/>
        <v>0.8</v>
      </c>
      <c r="C22" s="3"/>
      <c r="D22" s="3"/>
      <c r="E22" s="14"/>
      <c r="F22" s="14"/>
      <c r="G22" s="3"/>
      <c r="H22" s="3"/>
      <c r="I22" s="15">
        <f t="shared" si="1"/>
        <v>114572.98637087838</v>
      </c>
      <c r="J22" s="15">
        <f t="shared" si="2"/>
        <v>2.665886046692683</v>
      </c>
      <c r="K22" s="15">
        <f t="shared" si="3"/>
        <v>7.7845289873706376</v>
      </c>
      <c r="L22" s="15">
        <f t="shared" si="4"/>
        <v>217296388.32342765</v>
      </c>
      <c r="M22" s="15">
        <f t="shared" si="5"/>
        <v>70.339823805865649</v>
      </c>
      <c r="N22" s="15">
        <f t="shared" si="6"/>
        <v>11387.199848980996</v>
      </c>
    </row>
    <row r="23" spans="1:14" x14ac:dyDescent="0.3">
      <c r="A23" s="3">
        <v>0.21</v>
      </c>
      <c r="B23" s="3">
        <f t="shared" si="0"/>
        <v>0.79</v>
      </c>
      <c r="C23" s="3"/>
      <c r="D23" s="3"/>
      <c r="E23" s="14"/>
      <c r="F23" s="14"/>
      <c r="G23" s="3"/>
      <c r="H23" s="3"/>
      <c r="I23" s="15">
        <f t="shared" si="1"/>
        <v>114572.98637087838</v>
      </c>
      <c r="J23" s="15">
        <f t="shared" si="2"/>
        <v>2.665886046692683</v>
      </c>
      <c r="K23" s="15">
        <f t="shared" si="3"/>
        <v>7.7845289873706376</v>
      </c>
      <c r="L23" s="15">
        <f t="shared" si="4"/>
        <v>217296388.32342765</v>
      </c>
      <c r="M23" s="15">
        <f t="shared" si="5"/>
        <v>70.339823805865649</v>
      </c>
      <c r="N23" s="15">
        <f t="shared" si="6"/>
        <v>11387.199848980996</v>
      </c>
    </row>
    <row r="24" spans="1:14" x14ac:dyDescent="0.3">
      <c r="A24" s="3">
        <v>0.22</v>
      </c>
      <c r="B24" s="3">
        <f t="shared" si="0"/>
        <v>0.78</v>
      </c>
      <c r="C24" s="3"/>
      <c r="D24" s="3"/>
      <c r="E24" s="14"/>
      <c r="F24" s="14"/>
      <c r="G24" s="3"/>
      <c r="H24" s="3"/>
      <c r="I24" s="15">
        <f t="shared" si="1"/>
        <v>114572.98637087838</v>
      </c>
      <c r="J24" s="15">
        <f t="shared" si="2"/>
        <v>2.665886046692683</v>
      </c>
      <c r="K24" s="15">
        <f t="shared" si="3"/>
        <v>7.7845289873706376</v>
      </c>
      <c r="L24" s="15">
        <f t="shared" si="4"/>
        <v>217296388.32342765</v>
      </c>
      <c r="M24" s="15">
        <f t="shared" si="5"/>
        <v>70.339823805865649</v>
      </c>
      <c r="N24" s="15">
        <f t="shared" si="6"/>
        <v>11387.199848980996</v>
      </c>
    </row>
    <row r="25" spans="1:14" x14ac:dyDescent="0.3">
      <c r="A25" s="3">
        <v>0.23</v>
      </c>
      <c r="B25" s="3">
        <f t="shared" si="0"/>
        <v>0.77</v>
      </c>
      <c r="C25" s="3"/>
      <c r="D25" s="3"/>
      <c r="E25" s="14"/>
      <c r="F25" s="14"/>
      <c r="G25" s="3"/>
      <c r="H25" s="3"/>
      <c r="I25" s="15">
        <f t="shared" si="1"/>
        <v>114572.98637087838</v>
      </c>
      <c r="J25" s="15">
        <f t="shared" si="2"/>
        <v>2.665886046692683</v>
      </c>
      <c r="K25" s="15">
        <f t="shared" si="3"/>
        <v>7.7845289873706376</v>
      </c>
      <c r="L25" s="15">
        <f t="shared" si="4"/>
        <v>217296388.32342765</v>
      </c>
      <c r="M25" s="15">
        <f t="shared" si="5"/>
        <v>70.339823805865649</v>
      </c>
      <c r="N25" s="15">
        <f t="shared" si="6"/>
        <v>11387.199848980996</v>
      </c>
    </row>
    <row r="26" spans="1:14" x14ac:dyDescent="0.3">
      <c r="A26" s="3">
        <v>0.24</v>
      </c>
      <c r="B26" s="3">
        <f t="shared" si="0"/>
        <v>0.76</v>
      </c>
      <c r="C26" s="3"/>
      <c r="D26" s="3"/>
      <c r="E26" s="14"/>
      <c r="F26" s="14"/>
      <c r="G26" s="3"/>
      <c r="H26" s="3"/>
      <c r="I26" s="15">
        <f t="shared" si="1"/>
        <v>114572.98637087838</v>
      </c>
      <c r="J26" s="15">
        <f t="shared" si="2"/>
        <v>2.665886046692683</v>
      </c>
      <c r="K26" s="15">
        <f t="shared" si="3"/>
        <v>7.7845289873706376</v>
      </c>
      <c r="L26" s="15">
        <f t="shared" si="4"/>
        <v>217296388.32342765</v>
      </c>
      <c r="M26" s="15">
        <f t="shared" si="5"/>
        <v>70.339823805865649</v>
      </c>
      <c r="N26" s="15">
        <f t="shared" si="6"/>
        <v>11387.199848980996</v>
      </c>
    </row>
    <row r="27" spans="1:14" x14ac:dyDescent="0.3">
      <c r="A27" s="3">
        <v>0.25</v>
      </c>
      <c r="B27" s="3">
        <f t="shared" si="0"/>
        <v>0.75</v>
      </c>
      <c r="C27" s="3"/>
      <c r="D27" s="3"/>
      <c r="E27" s="14"/>
      <c r="F27" s="14"/>
      <c r="G27" s="3"/>
      <c r="H27" s="3"/>
      <c r="I27" s="15">
        <f t="shared" si="1"/>
        <v>114572.98637087838</v>
      </c>
      <c r="J27" s="15">
        <f t="shared" si="2"/>
        <v>2.665886046692683</v>
      </c>
      <c r="K27" s="15">
        <f t="shared" si="3"/>
        <v>7.7845289873706376</v>
      </c>
      <c r="L27" s="15">
        <f t="shared" si="4"/>
        <v>217296388.32342765</v>
      </c>
      <c r="M27" s="15">
        <f t="shared" si="5"/>
        <v>70.339823805865649</v>
      </c>
      <c r="N27" s="15">
        <f t="shared" si="6"/>
        <v>11387.199848980996</v>
      </c>
    </row>
    <row r="28" spans="1:14" x14ac:dyDescent="0.3">
      <c r="A28" s="3">
        <v>0.26</v>
      </c>
      <c r="B28" s="3">
        <f t="shared" si="0"/>
        <v>0.74</v>
      </c>
      <c r="C28" s="3"/>
      <c r="D28" s="3"/>
      <c r="E28" s="14"/>
      <c r="F28" s="14"/>
      <c r="G28" s="3"/>
      <c r="H28" s="3"/>
      <c r="I28" s="15">
        <f t="shared" si="1"/>
        <v>114572.98637087838</v>
      </c>
      <c r="J28" s="15">
        <f t="shared" si="2"/>
        <v>2.665886046692683</v>
      </c>
      <c r="K28" s="15">
        <f t="shared" si="3"/>
        <v>7.7845289873706376</v>
      </c>
      <c r="L28" s="15">
        <f t="shared" si="4"/>
        <v>217296388.32342765</v>
      </c>
      <c r="M28" s="15">
        <f t="shared" si="5"/>
        <v>70.339823805865649</v>
      </c>
      <c r="N28" s="15">
        <f t="shared" si="6"/>
        <v>11387.199848980996</v>
      </c>
    </row>
    <row r="29" spans="1:14" x14ac:dyDescent="0.3">
      <c r="A29" s="3">
        <v>0.27</v>
      </c>
      <c r="B29" s="3">
        <f t="shared" si="0"/>
        <v>0.73</v>
      </c>
      <c r="C29" s="3"/>
      <c r="D29" s="3"/>
      <c r="E29" s="14"/>
      <c r="F29" s="14"/>
      <c r="G29" s="3"/>
      <c r="H29" s="3"/>
      <c r="I29" s="15">
        <f t="shared" si="1"/>
        <v>114572.98637087838</v>
      </c>
      <c r="J29" s="15">
        <f t="shared" si="2"/>
        <v>2.665886046692683</v>
      </c>
      <c r="K29" s="15">
        <f t="shared" si="3"/>
        <v>7.7845289873706376</v>
      </c>
      <c r="L29" s="15">
        <f t="shared" si="4"/>
        <v>217296388.32342765</v>
      </c>
      <c r="M29" s="15">
        <f t="shared" si="5"/>
        <v>70.339823805865649</v>
      </c>
      <c r="N29" s="15">
        <f t="shared" si="6"/>
        <v>11387.199848980996</v>
      </c>
    </row>
    <row r="30" spans="1:14" x14ac:dyDescent="0.3">
      <c r="A30" s="3">
        <v>0.28000000000000003</v>
      </c>
      <c r="B30" s="3">
        <f t="shared" si="0"/>
        <v>0.72</v>
      </c>
      <c r="C30" s="3"/>
      <c r="D30" s="3"/>
      <c r="E30" s="14"/>
      <c r="F30" s="14"/>
      <c r="G30" s="3"/>
      <c r="H30" s="3"/>
      <c r="I30" s="15">
        <f t="shared" si="1"/>
        <v>114572.98637087838</v>
      </c>
      <c r="J30" s="15">
        <f t="shared" si="2"/>
        <v>2.665886046692683</v>
      </c>
      <c r="K30" s="15">
        <f t="shared" si="3"/>
        <v>7.7845289873706376</v>
      </c>
      <c r="L30" s="15">
        <f t="shared" si="4"/>
        <v>217296388.32342765</v>
      </c>
      <c r="M30" s="15">
        <f t="shared" si="5"/>
        <v>70.339823805865649</v>
      </c>
      <c r="N30" s="15">
        <f t="shared" si="6"/>
        <v>11387.199848980996</v>
      </c>
    </row>
    <row r="31" spans="1:14" x14ac:dyDescent="0.3">
      <c r="A31" s="3">
        <v>0.28999999999999998</v>
      </c>
      <c r="B31" s="3">
        <f t="shared" si="0"/>
        <v>0.71</v>
      </c>
      <c r="C31" s="3"/>
      <c r="D31" s="3"/>
      <c r="E31" s="14"/>
      <c r="F31" s="14"/>
      <c r="G31" s="3"/>
      <c r="H31" s="3"/>
      <c r="I31" s="15">
        <f t="shared" si="1"/>
        <v>114572.98637087838</v>
      </c>
      <c r="J31" s="15">
        <f t="shared" si="2"/>
        <v>2.665886046692683</v>
      </c>
      <c r="K31" s="15">
        <f t="shared" si="3"/>
        <v>7.7845289873706376</v>
      </c>
      <c r="L31" s="15">
        <f t="shared" si="4"/>
        <v>217296388.32342765</v>
      </c>
      <c r="M31" s="15">
        <f t="shared" si="5"/>
        <v>70.339823805865649</v>
      </c>
      <c r="N31" s="15">
        <f t="shared" si="6"/>
        <v>11387.199848980996</v>
      </c>
    </row>
    <row r="32" spans="1:14" x14ac:dyDescent="0.3">
      <c r="A32" s="3">
        <v>0.3</v>
      </c>
      <c r="B32" s="3">
        <f t="shared" si="0"/>
        <v>0.7</v>
      </c>
      <c r="C32" s="3"/>
      <c r="D32" s="3"/>
      <c r="E32" s="14"/>
      <c r="F32" s="14"/>
      <c r="G32" s="3"/>
      <c r="H32" s="3"/>
      <c r="I32" s="15">
        <f t="shared" si="1"/>
        <v>114572.98637087838</v>
      </c>
      <c r="J32" s="15">
        <f t="shared" si="2"/>
        <v>2.665886046692683</v>
      </c>
      <c r="K32" s="15">
        <f t="shared" si="3"/>
        <v>7.7845289873706376</v>
      </c>
      <c r="L32" s="15">
        <f t="shared" si="4"/>
        <v>217296388.32342765</v>
      </c>
      <c r="M32" s="15">
        <f t="shared" si="5"/>
        <v>70.339823805865649</v>
      </c>
      <c r="N32" s="15">
        <f t="shared" si="6"/>
        <v>11387.199848980996</v>
      </c>
    </row>
    <row r="33" spans="1:14" x14ac:dyDescent="0.3">
      <c r="A33" s="3">
        <v>0.31</v>
      </c>
      <c r="B33" s="3">
        <f t="shared" si="0"/>
        <v>0.69</v>
      </c>
      <c r="C33" s="3"/>
      <c r="D33" s="3"/>
      <c r="E33" s="14"/>
      <c r="F33" s="14"/>
      <c r="G33" s="3"/>
      <c r="H33" s="3"/>
      <c r="I33" s="15">
        <f t="shared" si="1"/>
        <v>114572.98637087838</v>
      </c>
      <c r="J33" s="15">
        <f t="shared" si="2"/>
        <v>2.665886046692683</v>
      </c>
      <c r="K33" s="15">
        <f t="shared" si="3"/>
        <v>7.7845289873706376</v>
      </c>
      <c r="L33" s="15">
        <f t="shared" si="4"/>
        <v>217296388.32342765</v>
      </c>
      <c r="M33" s="15">
        <f t="shared" si="5"/>
        <v>70.339823805865649</v>
      </c>
      <c r="N33" s="15">
        <f t="shared" si="6"/>
        <v>11387.199848980996</v>
      </c>
    </row>
    <row r="34" spans="1:14" x14ac:dyDescent="0.3">
      <c r="A34" s="3">
        <v>0.32</v>
      </c>
      <c r="B34" s="3">
        <f t="shared" si="0"/>
        <v>0.67999999999999994</v>
      </c>
      <c r="C34" s="3"/>
      <c r="D34" s="3"/>
      <c r="E34" s="14"/>
      <c r="F34" s="14"/>
      <c r="G34" s="3"/>
      <c r="H34" s="3"/>
      <c r="I34" s="15">
        <f t="shared" si="1"/>
        <v>114572.98637087838</v>
      </c>
      <c r="J34" s="15">
        <f t="shared" si="2"/>
        <v>2.665886046692683</v>
      </c>
      <c r="K34" s="15">
        <f t="shared" si="3"/>
        <v>7.7845289873706376</v>
      </c>
      <c r="L34" s="15">
        <f t="shared" si="4"/>
        <v>217296388.32342765</v>
      </c>
      <c r="M34" s="15">
        <f t="shared" si="5"/>
        <v>70.339823805865649</v>
      </c>
      <c r="N34" s="15">
        <f t="shared" si="6"/>
        <v>11387.199848980996</v>
      </c>
    </row>
    <row r="35" spans="1:14" x14ac:dyDescent="0.3">
      <c r="A35" s="3">
        <v>0.33</v>
      </c>
      <c r="B35" s="3">
        <f t="shared" si="0"/>
        <v>0.66999999999999993</v>
      </c>
      <c r="C35" s="3"/>
      <c r="D35" s="3"/>
      <c r="E35" s="14"/>
      <c r="F35" s="14"/>
      <c r="G35" s="3"/>
      <c r="H35" s="3"/>
      <c r="I35" s="15">
        <f t="shared" si="1"/>
        <v>114572.98637087838</v>
      </c>
      <c r="J35" s="15">
        <f t="shared" si="2"/>
        <v>2.665886046692683</v>
      </c>
      <c r="K35" s="15">
        <f t="shared" si="3"/>
        <v>7.7845289873706376</v>
      </c>
      <c r="L35" s="15">
        <f t="shared" si="4"/>
        <v>217296388.32342765</v>
      </c>
      <c r="M35" s="15">
        <f t="shared" si="5"/>
        <v>70.339823805865649</v>
      </c>
      <c r="N35" s="15">
        <f t="shared" si="6"/>
        <v>11387.199848980996</v>
      </c>
    </row>
    <row r="36" spans="1:14" x14ac:dyDescent="0.3">
      <c r="A36" s="3">
        <v>0.34</v>
      </c>
      <c r="B36" s="3">
        <f t="shared" si="0"/>
        <v>0.65999999999999992</v>
      </c>
      <c r="C36" s="3"/>
      <c r="D36" s="3"/>
      <c r="E36" s="14"/>
      <c r="F36" s="14"/>
      <c r="G36" s="3"/>
      <c r="H36" s="3"/>
      <c r="I36" s="15">
        <f t="shared" si="1"/>
        <v>114572.98637087838</v>
      </c>
      <c r="J36" s="15">
        <f t="shared" si="2"/>
        <v>2.665886046692683</v>
      </c>
      <c r="K36" s="15">
        <f t="shared" si="3"/>
        <v>7.7845289873706376</v>
      </c>
      <c r="L36" s="15">
        <f t="shared" si="4"/>
        <v>217296388.32342765</v>
      </c>
      <c r="M36" s="15">
        <f t="shared" si="5"/>
        <v>70.339823805865649</v>
      </c>
      <c r="N36" s="15">
        <f t="shared" si="6"/>
        <v>11387.199848980996</v>
      </c>
    </row>
    <row r="37" spans="1:14" x14ac:dyDescent="0.3">
      <c r="A37" s="3">
        <v>0.35</v>
      </c>
      <c r="B37" s="3">
        <f t="shared" si="0"/>
        <v>0.65</v>
      </c>
      <c r="C37" s="3"/>
      <c r="D37" s="3"/>
      <c r="E37" s="14"/>
      <c r="F37" s="14"/>
      <c r="G37" s="3"/>
      <c r="H37" s="3"/>
      <c r="I37" s="15">
        <f t="shared" si="1"/>
        <v>114572.98637087838</v>
      </c>
      <c r="J37" s="15">
        <f t="shared" si="2"/>
        <v>2.665886046692683</v>
      </c>
      <c r="K37" s="15">
        <f t="shared" si="3"/>
        <v>7.7845289873706376</v>
      </c>
      <c r="L37" s="15">
        <f t="shared" si="4"/>
        <v>217296388.32342765</v>
      </c>
      <c r="M37" s="15">
        <f t="shared" si="5"/>
        <v>70.339823805865649</v>
      </c>
      <c r="N37" s="15">
        <f t="shared" si="6"/>
        <v>11387.199848980996</v>
      </c>
    </row>
    <row r="38" spans="1:14" x14ac:dyDescent="0.3">
      <c r="A38" s="3">
        <v>0.36</v>
      </c>
      <c r="B38" s="3">
        <f t="shared" si="0"/>
        <v>0.64</v>
      </c>
      <c r="C38" s="3"/>
      <c r="D38" s="3"/>
      <c r="E38" s="14"/>
      <c r="F38" s="14"/>
      <c r="G38" s="3"/>
      <c r="H38" s="3"/>
      <c r="I38" s="15">
        <f t="shared" si="1"/>
        <v>114572.98637087838</v>
      </c>
      <c r="J38" s="15">
        <f t="shared" si="2"/>
        <v>2.665886046692683</v>
      </c>
      <c r="K38" s="15">
        <f t="shared" si="3"/>
        <v>7.7845289873706376</v>
      </c>
      <c r="L38" s="15">
        <f t="shared" si="4"/>
        <v>217296388.32342765</v>
      </c>
      <c r="M38" s="15">
        <f t="shared" si="5"/>
        <v>70.339823805865649</v>
      </c>
      <c r="N38" s="15">
        <f t="shared" si="6"/>
        <v>11387.199848980996</v>
      </c>
    </row>
    <row r="39" spans="1:14" x14ac:dyDescent="0.3">
      <c r="A39" s="3">
        <v>0.37</v>
      </c>
      <c r="B39" s="3">
        <f t="shared" si="0"/>
        <v>0.63</v>
      </c>
      <c r="C39" s="3"/>
      <c r="D39" s="3"/>
      <c r="E39" s="14"/>
      <c r="F39" s="14"/>
      <c r="G39" s="3"/>
      <c r="H39" s="3"/>
      <c r="I39" s="15">
        <f t="shared" si="1"/>
        <v>114572.98637087838</v>
      </c>
      <c r="J39" s="15">
        <f t="shared" si="2"/>
        <v>2.665886046692683</v>
      </c>
      <c r="K39" s="15">
        <f t="shared" si="3"/>
        <v>7.7845289873706376</v>
      </c>
      <c r="L39" s="15">
        <f t="shared" si="4"/>
        <v>217296388.32342765</v>
      </c>
      <c r="M39" s="15">
        <f t="shared" si="5"/>
        <v>70.339823805865649</v>
      </c>
      <c r="N39" s="15">
        <f t="shared" si="6"/>
        <v>11387.199848980996</v>
      </c>
    </row>
    <row r="40" spans="1:14" x14ac:dyDescent="0.3">
      <c r="A40" s="3">
        <v>0.38</v>
      </c>
      <c r="B40" s="3">
        <f t="shared" si="0"/>
        <v>0.62</v>
      </c>
      <c r="C40" s="3"/>
      <c r="D40" s="3"/>
      <c r="E40" s="14"/>
      <c r="F40" s="14"/>
      <c r="G40" s="3"/>
      <c r="H40" s="3"/>
      <c r="I40" s="15">
        <f t="shared" si="1"/>
        <v>114572.98637087838</v>
      </c>
      <c r="J40" s="15">
        <f t="shared" si="2"/>
        <v>2.665886046692683</v>
      </c>
      <c r="K40" s="15">
        <f t="shared" si="3"/>
        <v>7.7845289873706376</v>
      </c>
      <c r="L40" s="15">
        <f t="shared" si="4"/>
        <v>217296388.32342765</v>
      </c>
      <c r="M40" s="15">
        <f t="shared" si="5"/>
        <v>70.339823805865649</v>
      </c>
      <c r="N40" s="15">
        <f t="shared" si="6"/>
        <v>11387.199848980996</v>
      </c>
    </row>
    <row r="41" spans="1:14" x14ac:dyDescent="0.3">
      <c r="A41" s="3">
        <v>0.39</v>
      </c>
      <c r="B41" s="3">
        <f t="shared" si="0"/>
        <v>0.61</v>
      </c>
      <c r="C41" s="3"/>
      <c r="D41" s="3"/>
      <c r="E41" s="14"/>
      <c r="F41" s="14"/>
      <c r="G41" s="3"/>
      <c r="H41" s="3"/>
      <c r="I41" s="15">
        <f t="shared" si="1"/>
        <v>114572.98637087838</v>
      </c>
      <c r="J41" s="15">
        <f t="shared" si="2"/>
        <v>2.665886046692683</v>
      </c>
      <c r="K41" s="15">
        <f t="shared" si="3"/>
        <v>7.7845289873706376</v>
      </c>
      <c r="L41" s="15">
        <f t="shared" si="4"/>
        <v>217296388.32342765</v>
      </c>
      <c r="M41" s="15">
        <f t="shared" si="5"/>
        <v>70.339823805865649</v>
      </c>
      <c r="N41" s="15">
        <f t="shared" si="6"/>
        <v>11387.199848980996</v>
      </c>
    </row>
    <row r="42" spans="1:14" x14ac:dyDescent="0.3">
      <c r="A42" s="3">
        <v>0.4</v>
      </c>
      <c r="B42" s="3">
        <f t="shared" si="0"/>
        <v>0.6</v>
      </c>
      <c r="C42" s="3"/>
      <c r="D42" s="3"/>
      <c r="E42" s="14"/>
      <c r="F42" s="14"/>
      <c r="G42" s="3"/>
      <c r="H42" s="3"/>
      <c r="I42" s="15">
        <f t="shared" si="1"/>
        <v>114572.98637087838</v>
      </c>
      <c r="J42" s="15">
        <f t="shared" si="2"/>
        <v>2.665886046692683</v>
      </c>
      <c r="K42" s="15">
        <f t="shared" si="3"/>
        <v>7.7845289873706376</v>
      </c>
      <c r="L42" s="15">
        <f t="shared" si="4"/>
        <v>217296388.32342765</v>
      </c>
      <c r="M42" s="15">
        <f t="shared" si="5"/>
        <v>70.339823805865649</v>
      </c>
      <c r="N42" s="15">
        <f t="shared" si="6"/>
        <v>11387.199848980996</v>
      </c>
    </row>
    <row r="43" spans="1:14" x14ac:dyDescent="0.3">
      <c r="A43" s="3">
        <v>0.41</v>
      </c>
      <c r="B43" s="3">
        <f t="shared" si="0"/>
        <v>0.59000000000000008</v>
      </c>
      <c r="C43" s="3"/>
      <c r="D43" s="3"/>
      <c r="E43" s="14"/>
      <c r="F43" s="14"/>
      <c r="G43" s="3"/>
      <c r="H43" s="3"/>
      <c r="I43" s="15">
        <f t="shared" si="1"/>
        <v>114572.98637087838</v>
      </c>
      <c r="J43" s="15">
        <f t="shared" si="2"/>
        <v>2.665886046692683</v>
      </c>
      <c r="K43" s="15">
        <f t="shared" si="3"/>
        <v>7.7845289873706376</v>
      </c>
      <c r="L43" s="15">
        <f t="shared" si="4"/>
        <v>217296388.32342765</v>
      </c>
      <c r="M43" s="15">
        <f t="shared" si="5"/>
        <v>70.339823805865649</v>
      </c>
      <c r="N43" s="15">
        <f t="shared" si="6"/>
        <v>11387.199848980996</v>
      </c>
    </row>
    <row r="44" spans="1:14" x14ac:dyDescent="0.3">
      <c r="A44" s="3">
        <v>0.42</v>
      </c>
      <c r="B44" s="3">
        <f t="shared" si="0"/>
        <v>0.58000000000000007</v>
      </c>
      <c r="C44" s="3"/>
      <c r="D44" s="3"/>
      <c r="E44" s="14"/>
      <c r="F44" s="14"/>
      <c r="G44" s="3"/>
      <c r="H44" s="3"/>
      <c r="I44" s="15">
        <f t="shared" si="1"/>
        <v>114572.98637087838</v>
      </c>
      <c r="J44" s="15">
        <f t="shared" si="2"/>
        <v>2.665886046692683</v>
      </c>
      <c r="K44" s="15">
        <f t="shared" si="3"/>
        <v>7.7845289873706376</v>
      </c>
      <c r="L44" s="15">
        <f t="shared" si="4"/>
        <v>217296388.32342765</v>
      </c>
      <c r="M44" s="15">
        <f t="shared" si="5"/>
        <v>70.339823805865649</v>
      </c>
      <c r="N44" s="15">
        <f t="shared" si="6"/>
        <v>11387.199848980996</v>
      </c>
    </row>
    <row r="45" spans="1:14" x14ac:dyDescent="0.3">
      <c r="A45" s="3">
        <v>0.43</v>
      </c>
      <c r="B45" s="3">
        <f t="shared" si="0"/>
        <v>0.57000000000000006</v>
      </c>
      <c r="C45" s="3"/>
      <c r="D45" s="3"/>
      <c r="E45" s="14"/>
      <c r="F45" s="14"/>
      <c r="G45" s="3"/>
      <c r="H45" s="3"/>
      <c r="I45" s="15">
        <f t="shared" si="1"/>
        <v>114572.98637087838</v>
      </c>
      <c r="J45" s="15">
        <f t="shared" si="2"/>
        <v>2.665886046692683</v>
      </c>
      <c r="K45" s="15">
        <f t="shared" si="3"/>
        <v>7.7845289873706376</v>
      </c>
      <c r="L45" s="15">
        <f t="shared" si="4"/>
        <v>217296388.32342765</v>
      </c>
      <c r="M45" s="15">
        <f t="shared" si="5"/>
        <v>70.339823805865649</v>
      </c>
      <c r="N45" s="15">
        <f t="shared" si="6"/>
        <v>11387.199848980996</v>
      </c>
    </row>
    <row r="46" spans="1:14" x14ac:dyDescent="0.3">
      <c r="A46" s="3">
        <v>0.44</v>
      </c>
      <c r="B46" s="3">
        <f t="shared" si="0"/>
        <v>0.56000000000000005</v>
      </c>
      <c r="C46" s="3"/>
      <c r="D46" s="3"/>
      <c r="E46" s="14"/>
      <c r="F46" s="14"/>
      <c r="G46" s="3"/>
      <c r="H46" s="3"/>
      <c r="I46" s="15">
        <f t="shared" si="1"/>
        <v>114572.98637087838</v>
      </c>
      <c r="J46" s="15">
        <f t="shared" si="2"/>
        <v>2.665886046692683</v>
      </c>
      <c r="K46" s="15">
        <f t="shared" si="3"/>
        <v>7.7845289873706376</v>
      </c>
      <c r="L46" s="15">
        <f t="shared" si="4"/>
        <v>217296388.32342765</v>
      </c>
      <c r="M46" s="15">
        <f t="shared" si="5"/>
        <v>70.339823805865649</v>
      </c>
      <c r="N46" s="15">
        <f t="shared" si="6"/>
        <v>11387.199848980996</v>
      </c>
    </row>
    <row r="47" spans="1:14" x14ac:dyDescent="0.3">
      <c r="A47" s="3">
        <v>0.45</v>
      </c>
      <c r="B47" s="3">
        <f t="shared" si="0"/>
        <v>0.55000000000000004</v>
      </c>
      <c r="C47" s="3"/>
      <c r="D47" s="3"/>
      <c r="E47" s="14"/>
      <c r="F47" s="14"/>
      <c r="G47" s="3"/>
      <c r="H47" s="3"/>
      <c r="I47" s="15">
        <f t="shared" si="1"/>
        <v>114572.98637087838</v>
      </c>
      <c r="J47" s="15">
        <f t="shared" si="2"/>
        <v>2.665886046692683</v>
      </c>
      <c r="K47" s="15">
        <f t="shared" si="3"/>
        <v>7.7845289873706376</v>
      </c>
      <c r="L47" s="15">
        <f t="shared" si="4"/>
        <v>217296388.32342765</v>
      </c>
      <c r="M47" s="15">
        <f t="shared" si="5"/>
        <v>70.339823805865649</v>
      </c>
      <c r="N47" s="15">
        <f t="shared" si="6"/>
        <v>11387.199848980996</v>
      </c>
    </row>
    <row r="48" spans="1:14" x14ac:dyDescent="0.3">
      <c r="A48" s="3">
        <v>0.46</v>
      </c>
      <c r="B48" s="3">
        <f t="shared" si="0"/>
        <v>0.54</v>
      </c>
      <c r="C48" s="3"/>
      <c r="D48" s="3"/>
      <c r="E48" s="14"/>
      <c r="F48" s="14"/>
      <c r="G48" s="3"/>
      <c r="H48" s="3"/>
      <c r="I48" s="15">
        <f t="shared" si="1"/>
        <v>114572.98637087838</v>
      </c>
      <c r="J48" s="15">
        <f t="shared" si="2"/>
        <v>2.665886046692683</v>
      </c>
      <c r="K48" s="15">
        <f t="shared" si="3"/>
        <v>7.7845289873706376</v>
      </c>
      <c r="L48" s="15">
        <f t="shared" si="4"/>
        <v>217296388.32342765</v>
      </c>
      <c r="M48" s="15">
        <f t="shared" si="5"/>
        <v>70.339823805865649</v>
      </c>
      <c r="N48" s="15">
        <f t="shared" si="6"/>
        <v>11387.199848980996</v>
      </c>
    </row>
    <row r="49" spans="1:14" x14ac:dyDescent="0.3">
      <c r="A49" s="3">
        <v>0.47</v>
      </c>
      <c r="B49" s="3">
        <f t="shared" si="0"/>
        <v>0.53</v>
      </c>
      <c r="C49" s="3"/>
      <c r="D49" s="3"/>
      <c r="E49" s="14"/>
      <c r="F49" s="14"/>
      <c r="G49" s="3"/>
      <c r="H49" s="3"/>
      <c r="I49" s="15">
        <f t="shared" si="1"/>
        <v>114572.98637087838</v>
      </c>
      <c r="J49" s="15">
        <f t="shared" si="2"/>
        <v>2.665886046692683</v>
      </c>
      <c r="K49" s="15">
        <f t="shared" si="3"/>
        <v>7.7845289873706376</v>
      </c>
      <c r="L49" s="15">
        <f t="shared" si="4"/>
        <v>217296388.32342765</v>
      </c>
      <c r="M49" s="15">
        <f t="shared" si="5"/>
        <v>70.339823805865649</v>
      </c>
      <c r="N49" s="15">
        <f t="shared" si="6"/>
        <v>11387.199848980996</v>
      </c>
    </row>
    <row r="50" spans="1:14" x14ac:dyDescent="0.3">
      <c r="A50" s="3">
        <v>0.48</v>
      </c>
      <c r="B50" s="3">
        <f t="shared" si="0"/>
        <v>0.52</v>
      </c>
      <c r="C50" s="3"/>
      <c r="D50" s="3"/>
      <c r="E50" s="14"/>
      <c r="F50" s="14"/>
      <c r="G50" s="3"/>
      <c r="H50" s="3"/>
      <c r="I50" s="15">
        <f t="shared" si="1"/>
        <v>114572.98637087838</v>
      </c>
      <c r="J50" s="15">
        <f t="shared" si="2"/>
        <v>2.665886046692683</v>
      </c>
      <c r="K50" s="15">
        <f t="shared" si="3"/>
        <v>7.7845289873706376</v>
      </c>
      <c r="L50" s="15">
        <f t="shared" si="4"/>
        <v>217296388.32342765</v>
      </c>
      <c r="M50" s="15">
        <f t="shared" si="5"/>
        <v>70.339823805865649</v>
      </c>
      <c r="N50" s="15">
        <f t="shared" si="6"/>
        <v>11387.199848980996</v>
      </c>
    </row>
    <row r="51" spans="1:14" x14ac:dyDescent="0.3">
      <c r="A51" s="3">
        <v>0.49</v>
      </c>
      <c r="B51" s="3">
        <f t="shared" si="0"/>
        <v>0.51</v>
      </c>
      <c r="C51" s="3"/>
      <c r="D51" s="3"/>
      <c r="E51" s="14"/>
      <c r="F51" s="14"/>
      <c r="G51" s="3"/>
      <c r="H51" s="3"/>
      <c r="I51" s="15">
        <f t="shared" si="1"/>
        <v>114572.98637087838</v>
      </c>
      <c r="J51" s="15">
        <f t="shared" si="2"/>
        <v>2.665886046692683</v>
      </c>
      <c r="K51" s="15">
        <f t="shared" si="3"/>
        <v>7.7845289873706376</v>
      </c>
      <c r="L51" s="15">
        <f t="shared" si="4"/>
        <v>217296388.32342765</v>
      </c>
      <c r="M51" s="15">
        <f t="shared" si="5"/>
        <v>70.339823805865649</v>
      </c>
      <c r="N51" s="15">
        <f t="shared" si="6"/>
        <v>11387.199848980996</v>
      </c>
    </row>
    <row r="52" spans="1:14" x14ac:dyDescent="0.3">
      <c r="A52" s="3">
        <v>0.5</v>
      </c>
      <c r="B52" s="3">
        <f t="shared" si="0"/>
        <v>0.5</v>
      </c>
      <c r="C52" s="3"/>
      <c r="D52" s="3"/>
      <c r="E52" s="14"/>
      <c r="F52" s="14"/>
      <c r="G52" s="3"/>
      <c r="H52" s="3"/>
      <c r="I52" s="15">
        <f t="shared" si="1"/>
        <v>114572.98637087838</v>
      </c>
      <c r="J52" s="15">
        <f t="shared" si="2"/>
        <v>2.665886046692683</v>
      </c>
      <c r="K52" s="15">
        <f t="shared" si="3"/>
        <v>7.7845289873706376</v>
      </c>
      <c r="L52" s="15">
        <f t="shared" si="4"/>
        <v>217296388.32342765</v>
      </c>
      <c r="M52" s="15">
        <f t="shared" si="5"/>
        <v>70.339823805865649</v>
      </c>
      <c r="N52" s="15">
        <f t="shared" si="6"/>
        <v>11387.199848980996</v>
      </c>
    </row>
    <row r="53" spans="1:14" x14ac:dyDescent="0.3">
      <c r="A53" s="3">
        <v>0.51</v>
      </c>
      <c r="B53" s="3">
        <f t="shared" si="0"/>
        <v>0.49</v>
      </c>
      <c r="C53" s="3"/>
      <c r="D53" s="3"/>
      <c r="E53" s="14"/>
      <c r="F53" s="14"/>
      <c r="G53" s="3"/>
      <c r="H53" s="3"/>
      <c r="I53" s="15">
        <f t="shared" si="1"/>
        <v>114572.98637087838</v>
      </c>
      <c r="J53" s="15">
        <f t="shared" si="2"/>
        <v>2.665886046692683</v>
      </c>
      <c r="K53" s="15">
        <f t="shared" si="3"/>
        <v>7.7845289873706376</v>
      </c>
      <c r="L53" s="15">
        <f t="shared" si="4"/>
        <v>217296388.32342765</v>
      </c>
      <c r="M53" s="15">
        <f t="shared" si="5"/>
        <v>70.339823805865649</v>
      </c>
      <c r="N53" s="15">
        <f t="shared" si="6"/>
        <v>11387.199848980996</v>
      </c>
    </row>
    <row r="54" spans="1:14" x14ac:dyDescent="0.3">
      <c r="A54" s="3">
        <v>0.52</v>
      </c>
      <c r="B54" s="3">
        <f t="shared" si="0"/>
        <v>0.48</v>
      </c>
      <c r="C54" s="3"/>
      <c r="D54" s="3"/>
      <c r="E54" s="14"/>
      <c r="F54" s="14"/>
      <c r="G54" s="3"/>
      <c r="H54" s="3"/>
      <c r="I54" s="15">
        <f t="shared" si="1"/>
        <v>114572.98637087838</v>
      </c>
      <c r="J54" s="15">
        <f t="shared" si="2"/>
        <v>2.665886046692683</v>
      </c>
      <c r="K54" s="15">
        <f t="shared" si="3"/>
        <v>7.7845289873706376</v>
      </c>
      <c r="L54" s="15">
        <f t="shared" si="4"/>
        <v>217296388.32342765</v>
      </c>
      <c r="M54" s="15">
        <f t="shared" si="5"/>
        <v>70.339823805865649</v>
      </c>
      <c r="N54" s="15">
        <f t="shared" si="6"/>
        <v>11387.199848980996</v>
      </c>
    </row>
    <row r="55" spans="1:14" x14ac:dyDescent="0.3">
      <c r="A55" s="3">
        <v>0.53</v>
      </c>
      <c r="B55" s="3">
        <f t="shared" si="0"/>
        <v>0.47</v>
      </c>
      <c r="C55" s="3"/>
      <c r="D55" s="3"/>
      <c r="E55" s="14"/>
      <c r="F55" s="14"/>
      <c r="G55" s="3"/>
      <c r="H55" s="3"/>
      <c r="I55" s="15">
        <f t="shared" si="1"/>
        <v>114572.98637087838</v>
      </c>
      <c r="J55" s="15">
        <f t="shared" si="2"/>
        <v>2.665886046692683</v>
      </c>
      <c r="K55" s="15">
        <f t="shared" si="3"/>
        <v>7.7845289873706376</v>
      </c>
      <c r="L55" s="15">
        <f t="shared" si="4"/>
        <v>217296388.32342765</v>
      </c>
      <c r="M55" s="15">
        <f t="shared" si="5"/>
        <v>70.339823805865649</v>
      </c>
      <c r="N55" s="15">
        <f t="shared" si="6"/>
        <v>11387.199848980996</v>
      </c>
    </row>
    <row r="56" spans="1:14" x14ac:dyDescent="0.3">
      <c r="A56" s="3">
        <v>0.54</v>
      </c>
      <c r="B56" s="3">
        <f t="shared" si="0"/>
        <v>0.45999999999999996</v>
      </c>
      <c r="C56" s="3"/>
      <c r="D56" s="3"/>
      <c r="E56" s="14"/>
      <c r="F56" s="14"/>
      <c r="G56" s="3"/>
      <c r="H56" s="3"/>
      <c r="I56" s="15">
        <f t="shared" si="1"/>
        <v>114572.98637087838</v>
      </c>
      <c r="J56" s="15">
        <f t="shared" si="2"/>
        <v>2.665886046692683</v>
      </c>
      <c r="K56" s="15">
        <f t="shared" si="3"/>
        <v>7.7845289873706376</v>
      </c>
      <c r="L56" s="15">
        <f t="shared" si="4"/>
        <v>217296388.32342765</v>
      </c>
      <c r="M56" s="15">
        <f t="shared" si="5"/>
        <v>70.339823805865649</v>
      </c>
      <c r="N56" s="15">
        <f t="shared" si="6"/>
        <v>11387.199848980996</v>
      </c>
    </row>
    <row r="57" spans="1:14" x14ac:dyDescent="0.3">
      <c r="A57" s="3">
        <v>0.55000000000000004</v>
      </c>
      <c r="B57" s="3">
        <f t="shared" si="0"/>
        <v>0.44999999999999996</v>
      </c>
      <c r="C57" s="3"/>
      <c r="D57" s="3"/>
      <c r="E57" s="14"/>
      <c r="F57" s="14"/>
      <c r="G57" s="3"/>
      <c r="H57" s="3"/>
      <c r="I57" s="15">
        <f t="shared" si="1"/>
        <v>114572.98637087838</v>
      </c>
      <c r="J57" s="15">
        <f t="shared" si="2"/>
        <v>2.665886046692683</v>
      </c>
      <c r="K57" s="15">
        <f t="shared" si="3"/>
        <v>7.7845289873706376</v>
      </c>
      <c r="L57" s="15">
        <f t="shared" si="4"/>
        <v>217296388.32342765</v>
      </c>
      <c r="M57" s="15">
        <f t="shared" si="5"/>
        <v>70.339823805865649</v>
      </c>
      <c r="N57" s="15">
        <f t="shared" si="6"/>
        <v>11387.199848980996</v>
      </c>
    </row>
    <row r="58" spans="1:14" x14ac:dyDescent="0.3">
      <c r="A58" s="3">
        <v>0.56000000000000005</v>
      </c>
      <c r="B58" s="3">
        <f t="shared" si="0"/>
        <v>0.43999999999999995</v>
      </c>
      <c r="C58" s="3"/>
      <c r="D58" s="3"/>
      <c r="E58" s="14"/>
      <c r="F58" s="14"/>
      <c r="G58" s="3"/>
      <c r="H58" s="3"/>
      <c r="I58" s="15">
        <f t="shared" si="1"/>
        <v>114572.98637087838</v>
      </c>
      <c r="J58" s="15">
        <f t="shared" si="2"/>
        <v>2.665886046692683</v>
      </c>
      <c r="K58" s="15">
        <f t="shared" si="3"/>
        <v>7.7845289873706376</v>
      </c>
      <c r="L58" s="15">
        <f t="shared" si="4"/>
        <v>217296388.32342765</v>
      </c>
      <c r="M58" s="15">
        <f t="shared" si="5"/>
        <v>70.339823805865649</v>
      </c>
      <c r="N58" s="15">
        <f t="shared" si="6"/>
        <v>11387.199848980996</v>
      </c>
    </row>
    <row r="59" spans="1:14" x14ac:dyDescent="0.3">
      <c r="A59" s="3">
        <v>0.56999999999999995</v>
      </c>
      <c r="B59" s="3">
        <f t="shared" si="0"/>
        <v>0.43000000000000005</v>
      </c>
      <c r="C59" s="3"/>
      <c r="D59" s="3"/>
      <c r="E59" s="14"/>
      <c r="F59" s="14"/>
      <c r="G59" s="3"/>
      <c r="H59" s="3"/>
      <c r="I59" s="15">
        <f t="shared" si="1"/>
        <v>114572.98637087838</v>
      </c>
      <c r="J59" s="15">
        <f t="shared" si="2"/>
        <v>2.665886046692683</v>
      </c>
      <c r="K59" s="15">
        <f t="shared" si="3"/>
        <v>7.7845289873706376</v>
      </c>
      <c r="L59" s="15">
        <f t="shared" si="4"/>
        <v>217296388.32342765</v>
      </c>
      <c r="M59" s="15">
        <f t="shared" si="5"/>
        <v>70.339823805865649</v>
      </c>
      <c r="N59" s="15">
        <f t="shared" si="6"/>
        <v>11387.199848980996</v>
      </c>
    </row>
    <row r="60" spans="1:14" x14ac:dyDescent="0.3">
      <c r="A60" s="3">
        <v>0.57999999999999996</v>
      </c>
      <c r="B60" s="3">
        <f t="shared" si="0"/>
        <v>0.42000000000000004</v>
      </c>
      <c r="C60" s="3"/>
      <c r="D60" s="3"/>
      <c r="E60" s="14"/>
      <c r="F60" s="14"/>
      <c r="G60" s="3"/>
      <c r="H60" s="3"/>
      <c r="I60" s="15">
        <f t="shared" si="1"/>
        <v>114572.98637087838</v>
      </c>
      <c r="J60" s="15">
        <f t="shared" si="2"/>
        <v>2.665886046692683</v>
      </c>
      <c r="K60" s="15">
        <f t="shared" si="3"/>
        <v>7.7845289873706376</v>
      </c>
      <c r="L60" s="15">
        <f t="shared" si="4"/>
        <v>217296388.32342765</v>
      </c>
      <c r="M60" s="15">
        <f t="shared" si="5"/>
        <v>70.339823805865649</v>
      </c>
      <c r="N60" s="15">
        <f t="shared" si="6"/>
        <v>11387.199848980996</v>
      </c>
    </row>
    <row r="61" spans="1:14" x14ac:dyDescent="0.3">
      <c r="A61" s="3">
        <v>0.59</v>
      </c>
      <c r="B61" s="3">
        <f t="shared" si="0"/>
        <v>0.41000000000000003</v>
      </c>
      <c r="C61" s="3"/>
      <c r="D61" s="3"/>
      <c r="E61" s="14"/>
      <c r="F61" s="14"/>
      <c r="G61" s="3"/>
      <c r="H61" s="3"/>
      <c r="I61" s="15">
        <f t="shared" si="1"/>
        <v>114572.98637087838</v>
      </c>
      <c r="J61" s="15">
        <f t="shared" si="2"/>
        <v>2.665886046692683</v>
      </c>
      <c r="K61" s="15">
        <f t="shared" si="3"/>
        <v>7.7845289873706376</v>
      </c>
      <c r="L61" s="15">
        <f t="shared" si="4"/>
        <v>217296388.32342765</v>
      </c>
      <c r="M61" s="15">
        <f t="shared" si="5"/>
        <v>70.339823805865649</v>
      </c>
      <c r="N61" s="15">
        <f t="shared" si="6"/>
        <v>11387.199848980996</v>
      </c>
    </row>
    <row r="62" spans="1:14" x14ac:dyDescent="0.3">
      <c r="A62" s="3">
        <v>0.6</v>
      </c>
      <c r="B62" s="3">
        <f t="shared" si="0"/>
        <v>0.4</v>
      </c>
      <c r="C62" s="3"/>
      <c r="D62" s="3"/>
      <c r="E62" s="14"/>
      <c r="F62" s="14"/>
      <c r="G62" s="3"/>
      <c r="H62" s="3"/>
      <c r="I62" s="15">
        <f t="shared" si="1"/>
        <v>114572.98637087838</v>
      </c>
      <c r="J62" s="15">
        <f t="shared" si="2"/>
        <v>2.665886046692683</v>
      </c>
      <c r="K62" s="15">
        <f t="shared" si="3"/>
        <v>7.7845289873706376</v>
      </c>
      <c r="L62" s="15">
        <f t="shared" si="4"/>
        <v>217296388.32342765</v>
      </c>
      <c r="M62" s="15">
        <f t="shared" si="5"/>
        <v>70.339823805865649</v>
      </c>
      <c r="N62" s="15">
        <f t="shared" si="6"/>
        <v>11387.199848980996</v>
      </c>
    </row>
    <row r="63" spans="1:14" x14ac:dyDescent="0.3">
      <c r="A63" s="3">
        <v>0.61</v>
      </c>
      <c r="B63" s="3">
        <f t="shared" si="0"/>
        <v>0.39</v>
      </c>
      <c r="C63" s="3"/>
      <c r="D63" s="3"/>
      <c r="E63" s="14"/>
      <c r="F63" s="14"/>
      <c r="G63" s="3"/>
      <c r="H63" s="3"/>
      <c r="I63" s="15">
        <f t="shared" si="1"/>
        <v>114572.98637087838</v>
      </c>
      <c r="J63" s="15">
        <f t="shared" si="2"/>
        <v>2.665886046692683</v>
      </c>
      <c r="K63" s="15">
        <f t="shared" si="3"/>
        <v>7.7845289873706376</v>
      </c>
      <c r="L63" s="15">
        <f t="shared" si="4"/>
        <v>217296388.32342765</v>
      </c>
      <c r="M63" s="15">
        <f t="shared" si="5"/>
        <v>70.339823805865649</v>
      </c>
      <c r="N63" s="15">
        <f t="shared" si="6"/>
        <v>11387.199848980996</v>
      </c>
    </row>
    <row r="64" spans="1:14" x14ac:dyDescent="0.3">
      <c r="A64" s="3">
        <v>0.62</v>
      </c>
      <c r="B64" s="3">
        <f t="shared" si="0"/>
        <v>0.38</v>
      </c>
      <c r="C64" s="3"/>
      <c r="D64" s="3"/>
      <c r="E64" s="14"/>
      <c r="F64" s="14"/>
      <c r="G64" s="3"/>
      <c r="H64" s="3"/>
      <c r="I64" s="15">
        <f t="shared" si="1"/>
        <v>114572.98637087838</v>
      </c>
      <c r="J64" s="15">
        <f t="shared" si="2"/>
        <v>2.665886046692683</v>
      </c>
      <c r="K64" s="15">
        <f t="shared" si="3"/>
        <v>7.7845289873706376</v>
      </c>
      <c r="L64" s="15">
        <f t="shared" si="4"/>
        <v>217296388.32342765</v>
      </c>
      <c r="M64" s="15">
        <f t="shared" si="5"/>
        <v>70.339823805865649</v>
      </c>
      <c r="N64" s="15">
        <f t="shared" si="6"/>
        <v>11387.199848980996</v>
      </c>
    </row>
    <row r="65" spans="1:14" x14ac:dyDescent="0.3">
      <c r="A65" s="3">
        <v>0.63</v>
      </c>
      <c r="B65" s="3">
        <f t="shared" si="0"/>
        <v>0.37</v>
      </c>
      <c r="C65" s="3"/>
      <c r="D65" s="3"/>
      <c r="E65" s="14"/>
      <c r="F65" s="14"/>
      <c r="G65" s="3"/>
      <c r="H65" s="3"/>
      <c r="I65" s="15">
        <f t="shared" si="1"/>
        <v>114572.98637087838</v>
      </c>
      <c r="J65" s="15">
        <f t="shared" si="2"/>
        <v>2.665886046692683</v>
      </c>
      <c r="K65" s="15">
        <f t="shared" si="3"/>
        <v>7.7845289873706376</v>
      </c>
      <c r="L65" s="15">
        <f t="shared" si="4"/>
        <v>217296388.32342765</v>
      </c>
      <c r="M65" s="15">
        <f t="shared" si="5"/>
        <v>70.339823805865649</v>
      </c>
      <c r="N65" s="15">
        <f t="shared" si="6"/>
        <v>11387.199848980996</v>
      </c>
    </row>
    <row r="66" spans="1:14" x14ac:dyDescent="0.3">
      <c r="A66" s="3">
        <v>0.64</v>
      </c>
      <c r="B66" s="3">
        <f t="shared" si="0"/>
        <v>0.36</v>
      </c>
      <c r="C66" s="3"/>
      <c r="D66" s="3"/>
      <c r="E66" s="14"/>
      <c r="F66" s="14"/>
      <c r="G66" s="3"/>
      <c r="H66" s="3"/>
      <c r="I66" s="15">
        <f t="shared" si="1"/>
        <v>114572.98637087838</v>
      </c>
      <c r="J66" s="15">
        <f t="shared" si="2"/>
        <v>2.665886046692683</v>
      </c>
      <c r="K66" s="15">
        <f t="shared" si="3"/>
        <v>7.7845289873706376</v>
      </c>
      <c r="L66" s="15">
        <f t="shared" si="4"/>
        <v>217296388.32342765</v>
      </c>
      <c r="M66" s="15">
        <f t="shared" si="5"/>
        <v>70.339823805865649</v>
      </c>
      <c r="N66" s="15">
        <f t="shared" si="6"/>
        <v>11387.199848980996</v>
      </c>
    </row>
    <row r="67" spans="1:14" x14ac:dyDescent="0.3">
      <c r="A67" s="3">
        <v>0.65</v>
      </c>
      <c r="B67" s="3">
        <f t="shared" ref="B67:B102" si="7">1-A67</f>
        <v>0.35</v>
      </c>
      <c r="C67" s="3"/>
      <c r="D67" s="3"/>
      <c r="E67" s="14"/>
      <c r="F67" s="14"/>
      <c r="G67" s="3"/>
      <c r="H67" s="3"/>
      <c r="I67" s="15">
        <f t="shared" ref="I67:I102" si="8">(0.457235*(((8.314^2)*(304.18^2))/73.8))*((1 + 0.708*(1 - SQRT(308/304.18)))^2)*(1+0.708)^2</f>
        <v>114572.98637087838</v>
      </c>
      <c r="J67" s="15">
        <f t="shared" ref="J67:J102" si="9">0.077796*((8.314*304.18)/73.8)</f>
        <v>2.665886046692683</v>
      </c>
      <c r="K67" s="15">
        <f t="shared" ref="K67:K102" si="10">(0.457235*(((8.314^2)*(304.18^2))/73.8))*((1 + 0.708*(1 - SQRT(308/304.18)))^2)*((0.708^2)/(8.314*304.18))</f>
        <v>7.7845289873706376</v>
      </c>
      <c r="L67" s="15">
        <f t="shared" ref="L67:L102" si="11">(0.457235*(((8.314^2)*(1149.5^2))/10.57))*((1 + 2.421*(1 - SQRT(308/1149.5)))^2)*(1+2.421)^2</f>
        <v>217296388.32342765</v>
      </c>
      <c r="M67" s="15">
        <f t="shared" ref="M67:M102" si="12">0.077796*((8.314*1149.5)/10.57)</f>
        <v>70.339823805865649</v>
      </c>
      <c r="N67" s="15">
        <f t="shared" ref="N67:N102" si="13">(0.457235*(((8.314^2)*(1149.5^2))/10.57))*((1 + 2.421*(1 - SQRT(308/1149.5)))^2)*((2.421^2)/(8.314*1149.5))</f>
        <v>11387.199848980996</v>
      </c>
    </row>
    <row r="68" spans="1:14" x14ac:dyDescent="0.3">
      <c r="A68" s="3">
        <v>0.66</v>
      </c>
      <c r="B68" s="3">
        <f t="shared" si="7"/>
        <v>0.33999999999999997</v>
      </c>
      <c r="C68" s="3"/>
      <c r="D68" s="3"/>
      <c r="E68" s="14"/>
      <c r="F68" s="14"/>
      <c r="G68" s="3"/>
      <c r="H68" s="3"/>
      <c r="I68" s="15">
        <f t="shared" si="8"/>
        <v>114572.98637087838</v>
      </c>
      <c r="J68" s="15">
        <f t="shared" si="9"/>
        <v>2.665886046692683</v>
      </c>
      <c r="K68" s="15">
        <f t="shared" si="10"/>
        <v>7.7845289873706376</v>
      </c>
      <c r="L68" s="15">
        <f t="shared" si="11"/>
        <v>217296388.32342765</v>
      </c>
      <c r="M68" s="15">
        <f t="shared" si="12"/>
        <v>70.339823805865649</v>
      </c>
      <c r="N68" s="15">
        <f t="shared" si="13"/>
        <v>11387.199848980996</v>
      </c>
    </row>
    <row r="69" spans="1:14" x14ac:dyDescent="0.3">
      <c r="A69" s="3">
        <v>0.67</v>
      </c>
      <c r="B69" s="3">
        <f t="shared" si="7"/>
        <v>0.32999999999999996</v>
      </c>
      <c r="C69" s="3"/>
      <c r="D69" s="3"/>
      <c r="E69" s="14"/>
      <c r="F69" s="14"/>
      <c r="G69" s="3"/>
      <c r="H69" s="3"/>
      <c r="I69" s="15">
        <f t="shared" si="8"/>
        <v>114572.98637087838</v>
      </c>
      <c r="J69" s="15">
        <f t="shared" si="9"/>
        <v>2.665886046692683</v>
      </c>
      <c r="K69" s="15">
        <f t="shared" si="10"/>
        <v>7.7845289873706376</v>
      </c>
      <c r="L69" s="15">
        <f t="shared" si="11"/>
        <v>217296388.32342765</v>
      </c>
      <c r="M69" s="15">
        <f t="shared" si="12"/>
        <v>70.339823805865649</v>
      </c>
      <c r="N69" s="15">
        <f t="shared" si="13"/>
        <v>11387.199848980996</v>
      </c>
    </row>
    <row r="70" spans="1:14" x14ac:dyDescent="0.3">
      <c r="A70" s="3">
        <v>0.68</v>
      </c>
      <c r="B70" s="3">
        <f t="shared" si="7"/>
        <v>0.31999999999999995</v>
      </c>
      <c r="C70" s="3"/>
      <c r="D70" s="3"/>
      <c r="E70" s="14"/>
      <c r="F70" s="14"/>
      <c r="G70" s="3"/>
      <c r="H70" s="3"/>
      <c r="I70" s="15">
        <f t="shared" si="8"/>
        <v>114572.98637087838</v>
      </c>
      <c r="J70" s="15">
        <f t="shared" si="9"/>
        <v>2.665886046692683</v>
      </c>
      <c r="K70" s="15">
        <f t="shared" si="10"/>
        <v>7.7845289873706376</v>
      </c>
      <c r="L70" s="15">
        <f t="shared" si="11"/>
        <v>217296388.32342765</v>
      </c>
      <c r="M70" s="15">
        <f t="shared" si="12"/>
        <v>70.339823805865649</v>
      </c>
      <c r="N70" s="15">
        <f t="shared" si="13"/>
        <v>11387.199848980996</v>
      </c>
    </row>
    <row r="71" spans="1:14" x14ac:dyDescent="0.3">
      <c r="A71" s="3">
        <v>0.69</v>
      </c>
      <c r="B71" s="3">
        <f t="shared" si="7"/>
        <v>0.31000000000000005</v>
      </c>
      <c r="C71" s="3"/>
      <c r="D71" s="3"/>
      <c r="E71" s="14"/>
      <c r="F71" s="14"/>
      <c r="G71" s="3"/>
      <c r="H71" s="3"/>
      <c r="I71" s="15">
        <f t="shared" si="8"/>
        <v>114572.98637087838</v>
      </c>
      <c r="J71" s="15">
        <f t="shared" si="9"/>
        <v>2.665886046692683</v>
      </c>
      <c r="K71" s="15">
        <f t="shared" si="10"/>
        <v>7.7845289873706376</v>
      </c>
      <c r="L71" s="15">
        <f t="shared" si="11"/>
        <v>217296388.32342765</v>
      </c>
      <c r="M71" s="15">
        <f t="shared" si="12"/>
        <v>70.339823805865649</v>
      </c>
      <c r="N71" s="15">
        <f t="shared" si="13"/>
        <v>11387.199848980996</v>
      </c>
    </row>
    <row r="72" spans="1:14" x14ac:dyDescent="0.3">
      <c r="A72" s="3">
        <v>0.7</v>
      </c>
      <c r="B72" s="3">
        <f t="shared" si="7"/>
        <v>0.30000000000000004</v>
      </c>
      <c r="C72" s="3"/>
      <c r="D72" s="3"/>
      <c r="E72" s="14"/>
      <c r="F72" s="14"/>
      <c r="G72" s="3"/>
      <c r="H72" s="3"/>
      <c r="I72" s="15">
        <f t="shared" si="8"/>
        <v>114572.98637087838</v>
      </c>
      <c r="J72" s="15">
        <f t="shared" si="9"/>
        <v>2.665886046692683</v>
      </c>
      <c r="K72" s="15">
        <f t="shared" si="10"/>
        <v>7.7845289873706376</v>
      </c>
      <c r="L72" s="15">
        <f t="shared" si="11"/>
        <v>217296388.32342765</v>
      </c>
      <c r="M72" s="15">
        <f t="shared" si="12"/>
        <v>70.339823805865649</v>
      </c>
      <c r="N72" s="15">
        <f t="shared" si="13"/>
        <v>11387.199848980996</v>
      </c>
    </row>
    <row r="73" spans="1:14" x14ac:dyDescent="0.3">
      <c r="A73" s="3">
        <v>0.71</v>
      </c>
      <c r="B73" s="3">
        <f t="shared" si="7"/>
        <v>0.29000000000000004</v>
      </c>
      <c r="C73" s="3"/>
      <c r="D73" s="3"/>
      <c r="E73" s="14"/>
      <c r="F73" s="14"/>
      <c r="G73" s="3"/>
      <c r="H73" s="3"/>
      <c r="I73" s="15">
        <f t="shared" si="8"/>
        <v>114572.98637087838</v>
      </c>
      <c r="J73" s="15">
        <f t="shared" si="9"/>
        <v>2.665886046692683</v>
      </c>
      <c r="K73" s="15">
        <f t="shared" si="10"/>
        <v>7.7845289873706376</v>
      </c>
      <c r="L73" s="15">
        <f t="shared" si="11"/>
        <v>217296388.32342765</v>
      </c>
      <c r="M73" s="15">
        <f t="shared" si="12"/>
        <v>70.339823805865649</v>
      </c>
      <c r="N73" s="15">
        <f t="shared" si="13"/>
        <v>11387.199848980996</v>
      </c>
    </row>
    <row r="74" spans="1:14" x14ac:dyDescent="0.3">
      <c r="A74" s="3">
        <v>0.72</v>
      </c>
      <c r="B74" s="3">
        <f t="shared" si="7"/>
        <v>0.28000000000000003</v>
      </c>
      <c r="C74" s="3"/>
      <c r="D74" s="3"/>
      <c r="E74" s="14"/>
      <c r="F74" s="14"/>
      <c r="G74" s="3"/>
      <c r="H74" s="3"/>
      <c r="I74" s="15">
        <f t="shared" si="8"/>
        <v>114572.98637087838</v>
      </c>
      <c r="J74" s="15">
        <f t="shared" si="9"/>
        <v>2.665886046692683</v>
      </c>
      <c r="K74" s="15">
        <f t="shared" si="10"/>
        <v>7.7845289873706376</v>
      </c>
      <c r="L74" s="15">
        <f t="shared" si="11"/>
        <v>217296388.32342765</v>
      </c>
      <c r="M74" s="15">
        <f t="shared" si="12"/>
        <v>70.339823805865649</v>
      </c>
      <c r="N74" s="15">
        <f t="shared" si="13"/>
        <v>11387.199848980996</v>
      </c>
    </row>
    <row r="75" spans="1:14" x14ac:dyDescent="0.3">
      <c r="A75" s="3">
        <v>0.73</v>
      </c>
      <c r="B75" s="3">
        <f t="shared" si="7"/>
        <v>0.27</v>
      </c>
      <c r="C75" s="3"/>
      <c r="D75" s="3"/>
      <c r="E75" s="14"/>
      <c r="F75" s="14"/>
      <c r="G75" s="3"/>
      <c r="H75" s="3"/>
      <c r="I75" s="15">
        <f t="shared" si="8"/>
        <v>114572.98637087838</v>
      </c>
      <c r="J75" s="15">
        <f t="shared" si="9"/>
        <v>2.665886046692683</v>
      </c>
      <c r="K75" s="15">
        <f t="shared" si="10"/>
        <v>7.7845289873706376</v>
      </c>
      <c r="L75" s="15">
        <f t="shared" si="11"/>
        <v>217296388.32342765</v>
      </c>
      <c r="M75" s="15">
        <f t="shared" si="12"/>
        <v>70.339823805865649</v>
      </c>
      <c r="N75" s="15">
        <f t="shared" si="13"/>
        <v>11387.199848980996</v>
      </c>
    </row>
    <row r="76" spans="1:14" x14ac:dyDescent="0.3">
      <c r="A76" s="3">
        <v>0.74</v>
      </c>
      <c r="B76" s="3">
        <f t="shared" si="7"/>
        <v>0.26</v>
      </c>
      <c r="C76" s="3"/>
      <c r="D76" s="3"/>
      <c r="E76" s="14"/>
      <c r="F76" s="14"/>
      <c r="G76" s="3"/>
      <c r="H76" s="3"/>
      <c r="I76" s="15">
        <f t="shared" si="8"/>
        <v>114572.98637087838</v>
      </c>
      <c r="J76" s="15">
        <f t="shared" si="9"/>
        <v>2.665886046692683</v>
      </c>
      <c r="K76" s="15">
        <f t="shared" si="10"/>
        <v>7.7845289873706376</v>
      </c>
      <c r="L76" s="15">
        <f t="shared" si="11"/>
        <v>217296388.32342765</v>
      </c>
      <c r="M76" s="15">
        <f t="shared" si="12"/>
        <v>70.339823805865649</v>
      </c>
      <c r="N76" s="15">
        <f t="shared" si="13"/>
        <v>11387.199848980996</v>
      </c>
    </row>
    <row r="77" spans="1:14" x14ac:dyDescent="0.3">
      <c r="A77" s="3">
        <v>0.75</v>
      </c>
      <c r="B77" s="3">
        <f t="shared" si="7"/>
        <v>0.25</v>
      </c>
      <c r="C77" s="3"/>
      <c r="D77" s="3"/>
      <c r="E77" s="14"/>
      <c r="F77" s="14"/>
      <c r="G77" s="3"/>
      <c r="H77" s="3"/>
      <c r="I77" s="15">
        <f t="shared" si="8"/>
        <v>114572.98637087838</v>
      </c>
      <c r="J77" s="15">
        <f t="shared" si="9"/>
        <v>2.665886046692683</v>
      </c>
      <c r="K77" s="15">
        <f t="shared" si="10"/>
        <v>7.7845289873706376</v>
      </c>
      <c r="L77" s="15">
        <f t="shared" si="11"/>
        <v>217296388.32342765</v>
      </c>
      <c r="M77" s="15">
        <f t="shared" si="12"/>
        <v>70.339823805865649</v>
      </c>
      <c r="N77" s="15">
        <f t="shared" si="13"/>
        <v>11387.199848980996</v>
      </c>
    </row>
    <row r="78" spans="1:14" x14ac:dyDescent="0.3">
      <c r="A78" s="3">
        <v>0.76</v>
      </c>
      <c r="B78" s="3">
        <f t="shared" si="7"/>
        <v>0.24</v>
      </c>
      <c r="C78" s="3"/>
      <c r="D78" s="3"/>
      <c r="E78" s="14"/>
      <c r="F78" s="14"/>
      <c r="G78" s="3"/>
      <c r="H78" s="3"/>
      <c r="I78" s="15">
        <f t="shared" si="8"/>
        <v>114572.98637087838</v>
      </c>
      <c r="J78" s="15">
        <f t="shared" si="9"/>
        <v>2.665886046692683</v>
      </c>
      <c r="K78" s="15">
        <f t="shared" si="10"/>
        <v>7.7845289873706376</v>
      </c>
      <c r="L78" s="15">
        <f t="shared" si="11"/>
        <v>217296388.32342765</v>
      </c>
      <c r="M78" s="15">
        <f t="shared" si="12"/>
        <v>70.339823805865649</v>
      </c>
      <c r="N78" s="15">
        <f t="shared" si="13"/>
        <v>11387.199848980996</v>
      </c>
    </row>
    <row r="79" spans="1:14" x14ac:dyDescent="0.3">
      <c r="A79" s="3">
        <v>0.77</v>
      </c>
      <c r="B79" s="3">
        <f t="shared" si="7"/>
        <v>0.22999999999999998</v>
      </c>
      <c r="C79" s="3"/>
      <c r="D79" s="3"/>
      <c r="E79" s="14"/>
      <c r="F79" s="14"/>
      <c r="G79" s="3"/>
      <c r="H79" s="3"/>
      <c r="I79" s="15">
        <f t="shared" si="8"/>
        <v>114572.98637087838</v>
      </c>
      <c r="J79" s="15">
        <f t="shared" si="9"/>
        <v>2.665886046692683</v>
      </c>
      <c r="K79" s="15">
        <f t="shared" si="10"/>
        <v>7.7845289873706376</v>
      </c>
      <c r="L79" s="15">
        <f t="shared" si="11"/>
        <v>217296388.32342765</v>
      </c>
      <c r="M79" s="15">
        <f t="shared" si="12"/>
        <v>70.339823805865649</v>
      </c>
      <c r="N79" s="15">
        <f t="shared" si="13"/>
        <v>11387.199848980996</v>
      </c>
    </row>
    <row r="80" spans="1:14" x14ac:dyDescent="0.3">
      <c r="A80" s="3">
        <v>0.78</v>
      </c>
      <c r="B80" s="3">
        <f t="shared" si="7"/>
        <v>0.21999999999999997</v>
      </c>
      <c r="C80" s="3"/>
      <c r="D80" s="3"/>
      <c r="E80" s="14"/>
      <c r="F80" s="14"/>
      <c r="G80" s="3"/>
      <c r="H80" s="3"/>
      <c r="I80" s="15">
        <f t="shared" si="8"/>
        <v>114572.98637087838</v>
      </c>
      <c r="J80" s="15">
        <f t="shared" si="9"/>
        <v>2.665886046692683</v>
      </c>
      <c r="K80" s="15">
        <f t="shared" si="10"/>
        <v>7.7845289873706376</v>
      </c>
      <c r="L80" s="15">
        <f t="shared" si="11"/>
        <v>217296388.32342765</v>
      </c>
      <c r="M80" s="15">
        <f t="shared" si="12"/>
        <v>70.339823805865649</v>
      </c>
      <c r="N80" s="15">
        <f t="shared" si="13"/>
        <v>11387.199848980996</v>
      </c>
    </row>
    <row r="81" spans="1:14" x14ac:dyDescent="0.3">
      <c r="A81" s="3">
        <v>0.79</v>
      </c>
      <c r="B81" s="3">
        <f t="shared" si="7"/>
        <v>0.20999999999999996</v>
      </c>
      <c r="C81" s="3"/>
      <c r="D81" s="3"/>
      <c r="E81" s="14"/>
      <c r="F81" s="14"/>
      <c r="G81" s="3"/>
      <c r="H81" s="3"/>
      <c r="I81" s="15">
        <f t="shared" si="8"/>
        <v>114572.98637087838</v>
      </c>
      <c r="J81" s="15">
        <f t="shared" si="9"/>
        <v>2.665886046692683</v>
      </c>
      <c r="K81" s="15">
        <f t="shared" si="10"/>
        <v>7.7845289873706376</v>
      </c>
      <c r="L81" s="15">
        <f t="shared" si="11"/>
        <v>217296388.32342765</v>
      </c>
      <c r="M81" s="15">
        <f t="shared" si="12"/>
        <v>70.339823805865649</v>
      </c>
      <c r="N81" s="15">
        <f t="shared" si="13"/>
        <v>11387.199848980996</v>
      </c>
    </row>
    <row r="82" spans="1:14" x14ac:dyDescent="0.3">
      <c r="A82" s="3">
        <v>0.8</v>
      </c>
      <c r="B82" s="3">
        <f t="shared" si="7"/>
        <v>0.19999999999999996</v>
      </c>
      <c r="C82" s="3"/>
      <c r="D82" s="3"/>
      <c r="E82" s="14"/>
      <c r="F82" s="14"/>
      <c r="G82" s="3"/>
      <c r="H82" s="3"/>
      <c r="I82" s="15">
        <f t="shared" si="8"/>
        <v>114572.98637087838</v>
      </c>
      <c r="J82" s="15">
        <f t="shared" si="9"/>
        <v>2.665886046692683</v>
      </c>
      <c r="K82" s="15">
        <f t="shared" si="10"/>
        <v>7.7845289873706376</v>
      </c>
      <c r="L82" s="15">
        <f t="shared" si="11"/>
        <v>217296388.32342765</v>
      </c>
      <c r="M82" s="15">
        <f t="shared" si="12"/>
        <v>70.339823805865649</v>
      </c>
      <c r="N82" s="15">
        <f t="shared" si="13"/>
        <v>11387.199848980996</v>
      </c>
    </row>
    <row r="83" spans="1:14" x14ac:dyDescent="0.3">
      <c r="A83" s="3">
        <v>0.81</v>
      </c>
      <c r="B83" s="3">
        <f t="shared" si="7"/>
        <v>0.18999999999999995</v>
      </c>
      <c r="C83" s="3"/>
      <c r="D83" s="3"/>
      <c r="E83" s="14"/>
      <c r="F83" s="14"/>
      <c r="G83" s="3"/>
      <c r="H83" s="3"/>
      <c r="I83" s="15">
        <f t="shared" si="8"/>
        <v>114572.98637087838</v>
      </c>
      <c r="J83" s="15">
        <f t="shared" si="9"/>
        <v>2.665886046692683</v>
      </c>
      <c r="K83" s="15">
        <f t="shared" si="10"/>
        <v>7.7845289873706376</v>
      </c>
      <c r="L83" s="15">
        <f t="shared" si="11"/>
        <v>217296388.32342765</v>
      </c>
      <c r="M83" s="15">
        <f t="shared" si="12"/>
        <v>70.339823805865649</v>
      </c>
      <c r="N83" s="15">
        <f t="shared" si="13"/>
        <v>11387.199848980996</v>
      </c>
    </row>
    <row r="84" spans="1:14" x14ac:dyDescent="0.3">
      <c r="A84" s="3">
        <v>0.82</v>
      </c>
      <c r="B84" s="3">
        <f t="shared" si="7"/>
        <v>0.18000000000000005</v>
      </c>
      <c r="C84" s="3"/>
      <c r="D84" s="3"/>
      <c r="E84" s="14"/>
      <c r="F84" s="14"/>
      <c r="G84" s="3"/>
      <c r="H84" s="3"/>
      <c r="I84" s="15">
        <f t="shared" si="8"/>
        <v>114572.98637087838</v>
      </c>
      <c r="J84" s="15">
        <f t="shared" si="9"/>
        <v>2.665886046692683</v>
      </c>
      <c r="K84" s="15">
        <f t="shared" si="10"/>
        <v>7.7845289873706376</v>
      </c>
      <c r="L84" s="15">
        <f t="shared" si="11"/>
        <v>217296388.32342765</v>
      </c>
      <c r="M84" s="15">
        <f t="shared" si="12"/>
        <v>70.339823805865649</v>
      </c>
      <c r="N84" s="15">
        <f t="shared" si="13"/>
        <v>11387.199848980996</v>
      </c>
    </row>
    <row r="85" spans="1:14" x14ac:dyDescent="0.3">
      <c r="A85" s="3">
        <v>0.83</v>
      </c>
      <c r="B85" s="3">
        <f t="shared" si="7"/>
        <v>0.17000000000000004</v>
      </c>
      <c r="C85" s="3"/>
      <c r="D85" s="3"/>
      <c r="E85" s="14"/>
      <c r="F85" s="14"/>
      <c r="G85" s="3"/>
      <c r="H85" s="3"/>
      <c r="I85" s="15">
        <f t="shared" si="8"/>
        <v>114572.98637087838</v>
      </c>
      <c r="J85" s="15">
        <f t="shared" si="9"/>
        <v>2.665886046692683</v>
      </c>
      <c r="K85" s="15">
        <f t="shared" si="10"/>
        <v>7.7845289873706376</v>
      </c>
      <c r="L85" s="15">
        <f t="shared" si="11"/>
        <v>217296388.32342765</v>
      </c>
      <c r="M85" s="15">
        <f t="shared" si="12"/>
        <v>70.339823805865649</v>
      </c>
      <c r="N85" s="15">
        <f t="shared" si="13"/>
        <v>11387.199848980996</v>
      </c>
    </row>
    <row r="86" spans="1:14" x14ac:dyDescent="0.3">
      <c r="A86" s="3">
        <v>0.84</v>
      </c>
      <c r="B86" s="3">
        <f t="shared" si="7"/>
        <v>0.16000000000000003</v>
      </c>
      <c r="C86" s="3"/>
      <c r="D86" s="3"/>
      <c r="E86" s="14"/>
      <c r="F86" s="14"/>
      <c r="G86" s="3"/>
      <c r="H86" s="3"/>
      <c r="I86" s="15">
        <f t="shared" si="8"/>
        <v>114572.98637087838</v>
      </c>
      <c r="J86" s="15">
        <f t="shared" si="9"/>
        <v>2.665886046692683</v>
      </c>
      <c r="K86" s="15">
        <f t="shared" si="10"/>
        <v>7.7845289873706376</v>
      </c>
      <c r="L86" s="15">
        <f t="shared" si="11"/>
        <v>217296388.32342765</v>
      </c>
      <c r="M86" s="15">
        <f t="shared" si="12"/>
        <v>70.339823805865649</v>
      </c>
      <c r="N86" s="15">
        <f t="shared" si="13"/>
        <v>11387.199848980996</v>
      </c>
    </row>
    <row r="87" spans="1:14" x14ac:dyDescent="0.3">
      <c r="A87" s="3">
        <v>0.85</v>
      </c>
      <c r="B87" s="3">
        <f t="shared" si="7"/>
        <v>0.15000000000000002</v>
      </c>
      <c r="C87" s="3"/>
      <c r="D87" s="3"/>
      <c r="E87" s="14"/>
      <c r="F87" s="14"/>
      <c r="G87" s="3"/>
      <c r="H87" s="3"/>
      <c r="I87" s="15">
        <f t="shared" si="8"/>
        <v>114572.98637087838</v>
      </c>
      <c r="J87" s="15">
        <f t="shared" si="9"/>
        <v>2.665886046692683</v>
      </c>
      <c r="K87" s="15">
        <f t="shared" si="10"/>
        <v>7.7845289873706376</v>
      </c>
      <c r="L87" s="15">
        <f t="shared" si="11"/>
        <v>217296388.32342765</v>
      </c>
      <c r="M87" s="15">
        <f t="shared" si="12"/>
        <v>70.339823805865649</v>
      </c>
      <c r="N87" s="15">
        <f t="shared" si="13"/>
        <v>11387.199848980996</v>
      </c>
    </row>
    <row r="88" spans="1:14" x14ac:dyDescent="0.3">
      <c r="A88" s="3">
        <v>0.86</v>
      </c>
      <c r="B88" s="3">
        <f t="shared" si="7"/>
        <v>0.14000000000000001</v>
      </c>
      <c r="C88" s="3"/>
      <c r="D88" s="3"/>
      <c r="E88" s="14"/>
      <c r="F88" s="14"/>
      <c r="G88" s="3"/>
      <c r="H88" s="3"/>
      <c r="I88" s="15">
        <f t="shared" si="8"/>
        <v>114572.98637087838</v>
      </c>
      <c r="J88" s="15">
        <f t="shared" si="9"/>
        <v>2.665886046692683</v>
      </c>
      <c r="K88" s="15">
        <f t="shared" si="10"/>
        <v>7.7845289873706376</v>
      </c>
      <c r="L88" s="15">
        <f t="shared" si="11"/>
        <v>217296388.32342765</v>
      </c>
      <c r="M88" s="15">
        <f t="shared" si="12"/>
        <v>70.339823805865649</v>
      </c>
      <c r="N88" s="15">
        <f t="shared" si="13"/>
        <v>11387.199848980996</v>
      </c>
    </row>
    <row r="89" spans="1:14" x14ac:dyDescent="0.3">
      <c r="A89" s="3">
        <v>0.87</v>
      </c>
      <c r="B89" s="3">
        <f t="shared" si="7"/>
        <v>0.13</v>
      </c>
      <c r="C89" s="3"/>
      <c r="D89" s="3"/>
      <c r="E89" s="14"/>
      <c r="F89" s="14"/>
      <c r="G89" s="3"/>
      <c r="H89" s="3"/>
      <c r="I89" s="15">
        <f t="shared" si="8"/>
        <v>114572.98637087838</v>
      </c>
      <c r="J89" s="15">
        <f t="shared" si="9"/>
        <v>2.665886046692683</v>
      </c>
      <c r="K89" s="15">
        <f t="shared" si="10"/>
        <v>7.7845289873706376</v>
      </c>
      <c r="L89" s="15">
        <f t="shared" si="11"/>
        <v>217296388.32342765</v>
      </c>
      <c r="M89" s="15">
        <f t="shared" si="12"/>
        <v>70.339823805865649</v>
      </c>
      <c r="N89" s="15">
        <f t="shared" si="13"/>
        <v>11387.199848980996</v>
      </c>
    </row>
    <row r="90" spans="1:14" x14ac:dyDescent="0.3">
      <c r="A90" s="3">
        <v>0.88</v>
      </c>
      <c r="B90" s="3">
        <f t="shared" si="7"/>
        <v>0.12</v>
      </c>
      <c r="C90" s="3"/>
      <c r="D90" s="3"/>
      <c r="E90" s="14"/>
      <c r="F90" s="14"/>
      <c r="G90" s="3"/>
      <c r="H90" s="3"/>
      <c r="I90" s="15">
        <f t="shared" si="8"/>
        <v>114572.98637087838</v>
      </c>
      <c r="J90" s="15">
        <f t="shared" si="9"/>
        <v>2.665886046692683</v>
      </c>
      <c r="K90" s="15">
        <f t="shared" si="10"/>
        <v>7.7845289873706376</v>
      </c>
      <c r="L90" s="15">
        <f t="shared" si="11"/>
        <v>217296388.32342765</v>
      </c>
      <c r="M90" s="15">
        <f t="shared" si="12"/>
        <v>70.339823805865649</v>
      </c>
      <c r="N90" s="15">
        <f t="shared" si="13"/>
        <v>11387.199848980996</v>
      </c>
    </row>
    <row r="91" spans="1:14" x14ac:dyDescent="0.3">
      <c r="A91" s="3">
        <v>0.89</v>
      </c>
      <c r="B91" s="3">
        <f t="shared" si="7"/>
        <v>0.10999999999999999</v>
      </c>
      <c r="C91" s="3"/>
      <c r="D91" s="3"/>
      <c r="E91" s="14"/>
      <c r="F91" s="14"/>
      <c r="G91" s="3"/>
      <c r="H91" s="3"/>
      <c r="I91" s="15">
        <f t="shared" si="8"/>
        <v>114572.98637087838</v>
      </c>
      <c r="J91" s="15">
        <f t="shared" si="9"/>
        <v>2.665886046692683</v>
      </c>
      <c r="K91" s="15">
        <f t="shared" si="10"/>
        <v>7.7845289873706376</v>
      </c>
      <c r="L91" s="15">
        <f t="shared" si="11"/>
        <v>217296388.32342765</v>
      </c>
      <c r="M91" s="15">
        <f t="shared" si="12"/>
        <v>70.339823805865649</v>
      </c>
      <c r="N91" s="15">
        <f t="shared" si="13"/>
        <v>11387.199848980996</v>
      </c>
    </row>
    <row r="92" spans="1:14" x14ac:dyDescent="0.3">
      <c r="A92" s="3">
        <v>0.9</v>
      </c>
      <c r="B92" s="3">
        <f t="shared" si="7"/>
        <v>9.9999999999999978E-2</v>
      </c>
      <c r="C92" s="3"/>
      <c r="D92" s="3"/>
      <c r="E92" s="14"/>
      <c r="F92" s="14"/>
      <c r="G92" s="3"/>
      <c r="H92" s="3"/>
      <c r="I92" s="15">
        <f t="shared" si="8"/>
        <v>114572.98637087838</v>
      </c>
      <c r="J92" s="15">
        <f t="shared" si="9"/>
        <v>2.665886046692683</v>
      </c>
      <c r="K92" s="15">
        <f t="shared" si="10"/>
        <v>7.7845289873706376</v>
      </c>
      <c r="L92" s="15">
        <f t="shared" si="11"/>
        <v>217296388.32342765</v>
      </c>
      <c r="M92" s="15">
        <f t="shared" si="12"/>
        <v>70.339823805865649</v>
      </c>
      <c r="N92" s="15">
        <f t="shared" si="13"/>
        <v>11387.199848980996</v>
      </c>
    </row>
    <row r="93" spans="1:14" x14ac:dyDescent="0.3">
      <c r="A93" s="3">
        <v>0.91</v>
      </c>
      <c r="B93" s="3">
        <f t="shared" si="7"/>
        <v>8.9999999999999969E-2</v>
      </c>
      <c r="C93" s="3"/>
      <c r="D93" s="3"/>
      <c r="E93" s="14"/>
      <c r="F93" s="14"/>
      <c r="G93" s="3"/>
      <c r="H93" s="3"/>
      <c r="I93" s="15">
        <f t="shared" si="8"/>
        <v>114572.98637087838</v>
      </c>
      <c r="J93" s="15">
        <f t="shared" si="9"/>
        <v>2.665886046692683</v>
      </c>
      <c r="K93" s="15">
        <f t="shared" si="10"/>
        <v>7.7845289873706376</v>
      </c>
      <c r="L93" s="15">
        <f t="shared" si="11"/>
        <v>217296388.32342765</v>
      </c>
      <c r="M93" s="15">
        <f t="shared" si="12"/>
        <v>70.339823805865649</v>
      </c>
      <c r="N93" s="15">
        <f t="shared" si="13"/>
        <v>11387.199848980996</v>
      </c>
    </row>
    <row r="94" spans="1:14" x14ac:dyDescent="0.3">
      <c r="A94" s="3">
        <v>0.92</v>
      </c>
      <c r="B94" s="3">
        <f t="shared" si="7"/>
        <v>7.999999999999996E-2</v>
      </c>
      <c r="C94" s="3"/>
      <c r="D94" s="3"/>
      <c r="E94" s="14"/>
      <c r="F94" s="14"/>
      <c r="G94" s="3"/>
      <c r="H94" s="3"/>
      <c r="I94" s="15">
        <f t="shared" si="8"/>
        <v>114572.98637087838</v>
      </c>
      <c r="J94" s="15">
        <f t="shared" si="9"/>
        <v>2.665886046692683</v>
      </c>
      <c r="K94" s="15">
        <f t="shared" si="10"/>
        <v>7.7845289873706376</v>
      </c>
      <c r="L94" s="15">
        <f t="shared" si="11"/>
        <v>217296388.32342765</v>
      </c>
      <c r="M94" s="15">
        <f t="shared" si="12"/>
        <v>70.339823805865649</v>
      </c>
      <c r="N94" s="15">
        <f t="shared" si="13"/>
        <v>11387.199848980996</v>
      </c>
    </row>
    <row r="95" spans="1:14" x14ac:dyDescent="0.3">
      <c r="A95" s="3">
        <v>0.93</v>
      </c>
      <c r="B95" s="3">
        <f t="shared" si="7"/>
        <v>6.9999999999999951E-2</v>
      </c>
      <c r="C95" s="3"/>
      <c r="D95" s="3"/>
      <c r="E95" s="14"/>
      <c r="F95" s="14"/>
      <c r="G95" s="3"/>
      <c r="H95" s="3"/>
      <c r="I95" s="15">
        <f t="shared" si="8"/>
        <v>114572.98637087838</v>
      </c>
      <c r="J95" s="15">
        <f t="shared" si="9"/>
        <v>2.665886046692683</v>
      </c>
      <c r="K95" s="15">
        <f t="shared" si="10"/>
        <v>7.7845289873706376</v>
      </c>
      <c r="L95" s="15">
        <f t="shared" si="11"/>
        <v>217296388.32342765</v>
      </c>
      <c r="M95" s="15">
        <f t="shared" si="12"/>
        <v>70.339823805865649</v>
      </c>
      <c r="N95" s="15">
        <f t="shared" si="13"/>
        <v>11387.199848980996</v>
      </c>
    </row>
    <row r="96" spans="1:14" x14ac:dyDescent="0.3">
      <c r="A96" s="3">
        <v>0.94</v>
      </c>
      <c r="B96" s="3">
        <f t="shared" si="7"/>
        <v>6.0000000000000053E-2</v>
      </c>
      <c r="C96" s="3"/>
      <c r="D96" s="3"/>
      <c r="E96" s="14"/>
      <c r="F96" s="14"/>
      <c r="G96" s="3"/>
      <c r="H96" s="3"/>
      <c r="I96" s="15">
        <f t="shared" si="8"/>
        <v>114572.98637087838</v>
      </c>
      <c r="J96" s="15">
        <f t="shared" si="9"/>
        <v>2.665886046692683</v>
      </c>
      <c r="K96" s="15">
        <f t="shared" si="10"/>
        <v>7.7845289873706376</v>
      </c>
      <c r="L96" s="15">
        <f t="shared" si="11"/>
        <v>217296388.32342765</v>
      </c>
      <c r="M96" s="15">
        <f t="shared" si="12"/>
        <v>70.339823805865649</v>
      </c>
      <c r="N96" s="15">
        <f t="shared" si="13"/>
        <v>11387.199848980996</v>
      </c>
    </row>
    <row r="97" spans="1:14" x14ac:dyDescent="0.3">
      <c r="A97" s="3">
        <v>0.95</v>
      </c>
      <c r="B97" s="3">
        <f t="shared" si="7"/>
        <v>5.0000000000000044E-2</v>
      </c>
      <c r="C97" s="3"/>
      <c r="D97" s="3"/>
      <c r="E97" s="14"/>
      <c r="F97" s="14"/>
      <c r="G97" s="3"/>
      <c r="H97" s="3"/>
      <c r="I97" s="15">
        <f t="shared" si="8"/>
        <v>114572.98637087838</v>
      </c>
      <c r="J97" s="15">
        <f t="shared" si="9"/>
        <v>2.665886046692683</v>
      </c>
      <c r="K97" s="15">
        <f t="shared" si="10"/>
        <v>7.7845289873706376</v>
      </c>
      <c r="L97" s="15">
        <f t="shared" si="11"/>
        <v>217296388.32342765</v>
      </c>
      <c r="M97" s="15">
        <f t="shared" si="12"/>
        <v>70.339823805865649</v>
      </c>
      <c r="N97" s="15">
        <f t="shared" si="13"/>
        <v>11387.199848980996</v>
      </c>
    </row>
    <row r="98" spans="1:14" x14ac:dyDescent="0.3">
      <c r="A98" s="3">
        <v>0.96</v>
      </c>
      <c r="B98" s="3">
        <f t="shared" si="7"/>
        <v>4.0000000000000036E-2</v>
      </c>
      <c r="C98" s="3"/>
      <c r="D98" s="3"/>
      <c r="E98" s="14"/>
      <c r="F98" s="14"/>
      <c r="G98" s="3"/>
      <c r="H98" s="3"/>
      <c r="I98" s="15">
        <f t="shared" si="8"/>
        <v>114572.98637087838</v>
      </c>
      <c r="J98" s="15">
        <f t="shared" si="9"/>
        <v>2.665886046692683</v>
      </c>
      <c r="K98" s="15">
        <f t="shared" si="10"/>
        <v>7.7845289873706376</v>
      </c>
      <c r="L98" s="15">
        <f t="shared" si="11"/>
        <v>217296388.32342765</v>
      </c>
      <c r="M98" s="15">
        <f t="shared" si="12"/>
        <v>70.339823805865649</v>
      </c>
      <c r="N98" s="15">
        <f t="shared" si="13"/>
        <v>11387.199848980996</v>
      </c>
    </row>
    <row r="99" spans="1:14" x14ac:dyDescent="0.3">
      <c r="A99" s="3">
        <v>0.97</v>
      </c>
      <c r="B99" s="3">
        <f t="shared" si="7"/>
        <v>3.0000000000000027E-2</v>
      </c>
      <c r="C99" s="3"/>
      <c r="D99" s="3"/>
      <c r="E99" s="14"/>
      <c r="F99" s="14"/>
      <c r="G99" s="3"/>
      <c r="H99" s="3"/>
      <c r="I99" s="15">
        <f t="shared" si="8"/>
        <v>114572.98637087838</v>
      </c>
      <c r="J99" s="15">
        <f t="shared" si="9"/>
        <v>2.665886046692683</v>
      </c>
      <c r="K99" s="15">
        <f t="shared" si="10"/>
        <v>7.7845289873706376</v>
      </c>
      <c r="L99" s="15">
        <f t="shared" si="11"/>
        <v>217296388.32342765</v>
      </c>
      <c r="M99" s="15">
        <f t="shared" si="12"/>
        <v>70.339823805865649</v>
      </c>
      <c r="N99" s="15">
        <f t="shared" si="13"/>
        <v>11387.199848980996</v>
      </c>
    </row>
    <row r="100" spans="1:14" x14ac:dyDescent="0.3">
      <c r="A100" s="3">
        <v>0.98</v>
      </c>
      <c r="B100" s="3">
        <f t="shared" si="7"/>
        <v>2.0000000000000018E-2</v>
      </c>
      <c r="C100" s="3"/>
      <c r="D100" s="3"/>
      <c r="E100" s="14"/>
      <c r="F100" s="14"/>
      <c r="G100" s="3"/>
      <c r="H100" s="3"/>
      <c r="I100" s="15">
        <f t="shared" si="8"/>
        <v>114572.98637087838</v>
      </c>
      <c r="J100" s="15">
        <f t="shared" si="9"/>
        <v>2.665886046692683</v>
      </c>
      <c r="K100" s="15">
        <f t="shared" si="10"/>
        <v>7.7845289873706376</v>
      </c>
      <c r="L100" s="15">
        <f t="shared" si="11"/>
        <v>217296388.32342765</v>
      </c>
      <c r="M100" s="15">
        <f t="shared" si="12"/>
        <v>70.339823805865649</v>
      </c>
      <c r="N100" s="15">
        <f t="shared" si="13"/>
        <v>11387.199848980996</v>
      </c>
    </row>
    <row r="101" spans="1:14" x14ac:dyDescent="0.3">
      <c r="A101" s="3">
        <v>0.99</v>
      </c>
      <c r="B101" s="3">
        <f t="shared" si="7"/>
        <v>1.0000000000000009E-2</v>
      </c>
      <c r="C101" s="3"/>
      <c r="D101" s="3"/>
      <c r="E101" s="14"/>
      <c r="F101" s="14"/>
      <c r="G101" s="3"/>
      <c r="H101" s="3"/>
      <c r="I101" s="15">
        <f t="shared" si="8"/>
        <v>114572.98637087838</v>
      </c>
      <c r="J101" s="15">
        <f t="shared" si="9"/>
        <v>2.665886046692683</v>
      </c>
      <c r="K101" s="15">
        <f t="shared" si="10"/>
        <v>7.7845289873706376</v>
      </c>
      <c r="L101" s="15">
        <f t="shared" si="11"/>
        <v>217296388.32342765</v>
      </c>
      <c r="M101" s="15">
        <f t="shared" si="12"/>
        <v>70.339823805865649</v>
      </c>
      <c r="N101" s="15">
        <f t="shared" si="13"/>
        <v>11387.199848980996</v>
      </c>
    </row>
    <row r="102" spans="1:14" x14ac:dyDescent="0.3">
      <c r="A102" s="3">
        <v>1</v>
      </c>
      <c r="B102" s="3">
        <f t="shared" si="7"/>
        <v>0</v>
      </c>
      <c r="C102" s="3"/>
      <c r="D102" s="3"/>
      <c r="E102" s="14"/>
      <c r="F102" s="14"/>
      <c r="G102" s="3"/>
      <c r="H102" s="3"/>
      <c r="I102" s="15">
        <f t="shared" si="8"/>
        <v>114572.98637087838</v>
      </c>
      <c r="J102" s="15">
        <f t="shared" si="9"/>
        <v>2.665886046692683</v>
      </c>
      <c r="K102" s="15">
        <f t="shared" si="10"/>
        <v>7.7845289873706376</v>
      </c>
      <c r="L102" s="15">
        <f t="shared" si="11"/>
        <v>217296388.32342765</v>
      </c>
      <c r="M102" s="15">
        <f t="shared" si="12"/>
        <v>70.339823805865649</v>
      </c>
      <c r="N102" s="15">
        <f t="shared" si="13"/>
        <v>11387.199848980996</v>
      </c>
    </row>
    <row r="103" spans="1:14" x14ac:dyDescent="0.3">
      <c r="A103"/>
      <c r="B103"/>
      <c r="C103"/>
      <c r="D103"/>
      <c r="E103"/>
      <c r="F103"/>
    </row>
    <row r="104" spans="1:14" x14ac:dyDescent="0.3">
      <c r="A104"/>
      <c r="B104"/>
      <c r="C104"/>
      <c r="D104"/>
      <c r="E104"/>
      <c r="F104"/>
    </row>
    <row r="105" spans="1:14" x14ac:dyDescent="0.3">
      <c r="A105"/>
      <c r="B105"/>
      <c r="C105"/>
      <c r="D105"/>
      <c r="E105"/>
      <c r="F105"/>
    </row>
    <row r="106" spans="1:14" x14ac:dyDescent="0.3">
      <c r="A106"/>
      <c r="B106"/>
      <c r="C106"/>
      <c r="D106"/>
      <c r="E106"/>
      <c r="F106"/>
    </row>
    <row r="107" spans="1:14" x14ac:dyDescent="0.3">
      <c r="A107"/>
      <c r="B107"/>
      <c r="C107"/>
      <c r="D107"/>
      <c r="E107"/>
      <c r="F107"/>
    </row>
    <row r="108" spans="1:14" x14ac:dyDescent="0.3">
      <c r="A108"/>
      <c r="B108"/>
      <c r="C108"/>
      <c r="D108"/>
      <c r="E108"/>
      <c r="F108"/>
    </row>
    <row r="109" spans="1:14" x14ac:dyDescent="0.3">
      <c r="A109"/>
      <c r="B109"/>
      <c r="C109"/>
      <c r="D109"/>
      <c r="E109"/>
      <c r="F109"/>
    </row>
    <row r="110" spans="1:14" x14ac:dyDescent="0.3">
      <c r="A110"/>
      <c r="B110"/>
      <c r="C110"/>
      <c r="D110"/>
      <c r="E110"/>
      <c r="F110"/>
    </row>
    <row r="111" spans="1:14" x14ac:dyDescent="0.3">
      <c r="A111"/>
      <c r="B111"/>
      <c r="C111"/>
      <c r="D111"/>
      <c r="E111"/>
      <c r="F111"/>
    </row>
    <row r="112" spans="1:14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Nikkhah</dc:creator>
  <cp:lastModifiedBy>Hosein Nikkhah</cp:lastModifiedBy>
  <dcterms:created xsi:type="dcterms:W3CDTF">2025-02-28T08:58:03Z</dcterms:created>
  <dcterms:modified xsi:type="dcterms:W3CDTF">2025-03-01T19:40:31Z</dcterms:modified>
</cp:coreProperties>
</file>