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am\OneDrive\Desktop\마작대회\"/>
    </mc:Choice>
  </mc:AlternateContent>
  <xr:revisionPtr revIDLastSave="0" documentId="13_ncr:1_{0C523057-C7CF-42B2-AD63-129B7824C939}" xr6:coauthVersionLast="47" xr6:coauthVersionMax="47" xr10:uidLastSave="{00000000-0000-0000-0000-000000000000}"/>
  <bookViews>
    <workbookView xWindow="960" yWindow="0" windowWidth="22350" windowHeight="15585" xr2:uid="{8246F45E-A6BA-40E9-B1ED-AC2880C7DE86}"/>
  </bookViews>
  <sheets>
    <sheet name="요약" sheetId="2" r:id="rId1"/>
    <sheet name="1월결과" sheetId="36" r:id="rId2"/>
    <sheet name="2월결과" sheetId="37" r:id="rId3"/>
    <sheet name="3월결과" sheetId="38" r:id="rId4"/>
    <sheet name="1월" sheetId="1" r:id="rId5"/>
    <sheet name="2월" sheetId="21" r:id="rId6"/>
    <sheet name="3월" sheetId="26" r:id="rId7"/>
    <sheet name="4월" sheetId="27" r:id="rId8"/>
    <sheet name="5월" sheetId="28" r:id="rId9"/>
    <sheet name="6월" sheetId="29" r:id="rId10"/>
    <sheet name="7월" sheetId="30" r:id="rId11"/>
    <sheet name="8월" sheetId="31" r:id="rId12"/>
    <sheet name="9월" sheetId="32" r:id="rId13"/>
    <sheet name="10월" sheetId="33" r:id="rId14"/>
    <sheet name="11월" sheetId="34" r:id="rId15"/>
    <sheet name="12월" sheetId="35" r:id="rId16"/>
    <sheet name="차트" sheetId="19" r:id="rId17"/>
  </sheets>
  <definedNames>
    <definedName name="_xlnm._FilterDatabase" localSheetId="0" hidden="1">요약!$H$5:$K$22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35" l="1"/>
  <c r="C22" i="35"/>
  <c r="C21" i="35"/>
  <c r="C20" i="35"/>
  <c r="C19" i="35"/>
  <c r="C23" i="35" s="1"/>
  <c r="J17" i="35" a="1"/>
  <c r="J17" i="35" s="1"/>
  <c r="I17" i="35"/>
  <c r="H17" i="35"/>
  <c r="G17" i="35" a="1"/>
  <c r="G17" i="35" s="1"/>
  <c r="J16" i="35" a="1"/>
  <c r="J16" i="35" s="1"/>
  <c r="H16" i="35"/>
  <c r="I16" i="35" s="1"/>
  <c r="G16" i="35" a="1"/>
  <c r="G16" i="35" s="1"/>
  <c r="C16" i="35"/>
  <c r="J15" i="35" a="1"/>
  <c r="J15" i="35" s="1"/>
  <c r="H15" i="35"/>
  <c r="I15" i="35" s="1"/>
  <c r="G15" i="35" a="1"/>
  <c r="G15" i="35" s="1"/>
  <c r="C15" i="35"/>
  <c r="J14" i="35" a="1"/>
  <c r="J14" i="35" s="1"/>
  <c r="H14" i="35"/>
  <c r="I14" i="35" s="1"/>
  <c r="G14" i="35"/>
  <c r="G14" i="35" a="1"/>
  <c r="C14" i="35"/>
  <c r="J13" i="35" a="1"/>
  <c r="J13" i="35" s="1"/>
  <c r="H13" i="35"/>
  <c r="I13" i="35" s="1"/>
  <c r="G13" i="35"/>
  <c r="G13" i="35" a="1"/>
  <c r="C13" i="35"/>
  <c r="C17" i="35" s="1"/>
  <c r="J12" i="35" a="1"/>
  <c r="J12" i="35" s="1"/>
  <c r="I12" i="35"/>
  <c r="H12" i="35"/>
  <c r="G12" i="35"/>
  <c r="G12" i="35" a="1"/>
  <c r="J11" i="35" a="1"/>
  <c r="J11" i="35" s="1"/>
  <c r="H11" i="35"/>
  <c r="I11" i="35" s="1"/>
  <c r="G11" i="35" a="1"/>
  <c r="G11" i="35" s="1"/>
  <c r="J10" i="35" a="1"/>
  <c r="J10" i="35" s="1"/>
  <c r="H10" i="35"/>
  <c r="I10" i="35" s="1"/>
  <c r="G10" i="35" a="1"/>
  <c r="G10" i="35" s="1"/>
  <c r="C10" i="35"/>
  <c r="J9" i="35" a="1"/>
  <c r="J9" i="35" s="1"/>
  <c r="H9" i="35"/>
  <c r="I9" i="35" s="1"/>
  <c r="G9" i="35" a="1"/>
  <c r="G9" i="35" s="1"/>
  <c r="C9" i="35"/>
  <c r="J8" i="35" a="1"/>
  <c r="J8" i="35" s="1"/>
  <c r="H8" i="35"/>
  <c r="I8" i="35" s="1"/>
  <c r="G8" i="35" a="1"/>
  <c r="G8" i="35" s="1"/>
  <c r="C8" i="35"/>
  <c r="J7" i="35" a="1"/>
  <c r="J7" i="35" s="1"/>
  <c r="H7" i="35"/>
  <c r="I7" i="35" s="1"/>
  <c r="G7" i="35" a="1"/>
  <c r="G7" i="35" s="1"/>
  <c r="C7" i="35"/>
  <c r="C11" i="35" s="1"/>
  <c r="J6" i="35" a="1"/>
  <c r="J6" i="35" s="1"/>
  <c r="H6" i="35"/>
  <c r="I6" i="35" s="1"/>
  <c r="G6" i="35"/>
  <c r="G6" i="35" a="1"/>
  <c r="J5" i="35"/>
  <c r="J5" i="35" a="1"/>
  <c r="H5" i="35"/>
  <c r="I5" i="35" s="1"/>
  <c r="G5" i="35" a="1"/>
  <c r="G5" i="35" s="1"/>
  <c r="J4" i="35"/>
  <c r="J4" i="35" a="1"/>
  <c r="H4" i="35"/>
  <c r="I4" i="35" s="1"/>
  <c r="G4" i="35" a="1"/>
  <c r="G4" i="35" s="1"/>
  <c r="C4" i="35"/>
  <c r="J3" i="35" a="1"/>
  <c r="J3" i="35" s="1"/>
  <c r="H3" i="35"/>
  <c r="I3" i="35" s="1"/>
  <c r="G3" i="35" a="1"/>
  <c r="G3" i="35" s="1"/>
  <c r="C3" i="35"/>
  <c r="J2" i="35" a="1"/>
  <c r="J2" i="35" s="1"/>
  <c r="H2" i="35"/>
  <c r="I2" i="35" s="1"/>
  <c r="G2" i="35" a="1"/>
  <c r="G2" i="35" s="1"/>
  <c r="C2" i="35"/>
  <c r="J1" i="35" a="1"/>
  <c r="J1" i="35" s="1"/>
  <c r="H1" i="35"/>
  <c r="H23" i="35" s="1"/>
  <c r="G1" i="35" a="1"/>
  <c r="G1" i="35" s="1"/>
  <c r="C1" i="35"/>
  <c r="C5" i="35" s="1"/>
  <c r="D23" i="34"/>
  <c r="C22" i="34"/>
  <c r="C21" i="34"/>
  <c r="C20" i="34"/>
  <c r="C19" i="34"/>
  <c r="C23" i="34" s="1"/>
  <c r="J17" i="34" a="1"/>
  <c r="J17" i="34" s="1"/>
  <c r="H17" i="34"/>
  <c r="I17" i="34" s="1"/>
  <c r="G17" i="34" a="1"/>
  <c r="G17" i="34" s="1"/>
  <c r="J16" i="34" a="1"/>
  <c r="J16" i="34" s="1"/>
  <c r="H16" i="34"/>
  <c r="I16" i="34" s="1"/>
  <c r="G16" i="34" a="1"/>
  <c r="G16" i="34" s="1"/>
  <c r="C16" i="34"/>
  <c r="J15" i="34" a="1"/>
  <c r="J15" i="34" s="1"/>
  <c r="H15" i="34"/>
  <c r="I15" i="34" s="1"/>
  <c r="G15" i="34" a="1"/>
  <c r="G15" i="34" s="1"/>
  <c r="C15" i="34"/>
  <c r="J14" i="34" a="1"/>
  <c r="J14" i="34" s="1"/>
  <c r="H14" i="34"/>
  <c r="I14" i="34" s="1"/>
  <c r="G14" i="34"/>
  <c r="G14" i="34" a="1"/>
  <c r="C14" i="34"/>
  <c r="J13" i="34" a="1"/>
  <c r="J13" i="34" s="1"/>
  <c r="H13" i="34"/>
  <c r="I13" i="34" s="1"/>
  <c r="G13" i="34"/>
  <c r="G13" i="34" a="1"/>
  <c r="C13" i="34"/>
  <c r="C17" i="34" s="1"/>
  <c r="J12" i="34" a="1"/>
  <c r="J12" i="34" s="1"/>
  <c r="I12" i="34"/>
  <c r="H12" i="34"/>
  <c r="G12" i="34" a="1"/>
  <c r="G12" i="34" s="1"/>
  <c r="J11" i="34" a="1"/>
  <c r="J11" i="34" s="1"/>
  <c r="I11" i="34"/>
  <c r="H11" i="34"/>
  <c r="G11" i="34" a="1"/>
  <c r="G11" i="34" s="1"/>
  <c r="J10" i="34" a="1"/>
  <c r="J10" i="34" s="1"/>
  <c r="I10" i="34"/>
  <c r="H10" i="34"/>
  <c r="G10" i="34" a="1"/>
  <c r="G10" i="34" s="1"/>
  <c r="C10" i="34"/>
  <c r="J9" i="34" a="1"/>
  <c r="J9" i="34" s="1"/>
  <c r="H9" i="34"/>
  <c r="I9" i="34" s="1"/>
  <c r="G9" i="34" a="1"/>
  <c r="G9" i="34" s="1"/>
  <c r="C9" i="34"/>
  <c r="J8" i="34" a="1"/>
  <c r="J8" i="34" s="1"/>
  <c r="H8" i="34"/>
  <c r="I8" i="34" s="1"/>
  <c r="G8" i="34" a="1"/>
  <c r="G8" i="34" s="1"/>
  <c r="C8" i="34"/>
  <c r="J7" i="34" a="1"/>
  <c r="J7" i="34" s="1"/>
  <c r="H7" i="34"/>
  <c r="I7" i="34" s="1"/>
  <c r="G7" i="34" a="1"/>
  <c r="G7" i="34" s="1"/>
  <c r="C7" i="34"/>
  <c r="C11" i="34" s="1"/>
  <c r="J6" i="34" a="1"/>
  <c r="J6" i="34" s="1"/>
  <c r="H6" i="34"/>
  <c r="I6" i="34" s="1"/>
  <c r="G6" i="34"/>
  <c r="G6" i="34" a="1"/>
  <c r="J5" i="34"/>
  <c r="J5" i="34" a="1"/>
  <c r="H5" i="34"/>
  <c r="I5" i="34" s="1"/>
  <c r="G5" i="34" a="1"/>
  <c r="G5" i="34" s="1"/>
  <c r="J4" i="34" a="1"/>
  <c r="J4" i="34" s="1"/>
  <c r="H4" i="34"/>
  <c r="I4" i="34" s="1"/>
  <c r="G4" i="34" a="1"/>
  <c r="G4" i="34" s="1"/>
  <c r="C4" i="34"/>
  <c r="J3" i="34" a="1"/>
  <c r="J3" i="34" s="1"/>
  <c r="H3" i="34"/>
  <c r="I3" i="34" s="1"/>
  <c r="G3" i="34" a="1"/>
  <c r="G3" i="34" s="1"/>
  <c r="C3" i="34"/>
  <c r="J2" i="34" a="1"/>
  <c r="J2" i="34" s="1"/>
  <c r="H2" i="34"/>
  <c r="I2" i="34" s="1"/>
  <c r="G2" i="34" a="1"/>
  <c r="G2" i="34" s="1"/>
  <c r="C2" i="34"/>
  <c r="J1" i="34" a="1"/>
  <c r="J1" i="34" s="1"/>
  <c r="H1" i="34"/>
  <c r="H23" i="34" s="1"/>
  <c r="G1" i="34" a="1"/>
  <c r="G1" i="34" s="1"/>
  <c r="G23" i="34" s="1"/>
  <c r="C1" i="34"/>
  <c r="C5" i="34" s="1"/>
  <c r="D23" i="33"/>
  <c r="C22" i="33"/>
  <c r="C21" i="33"/>
  <c r="C20" i="33"/>
  <c r="C19" i="33"/>
  <c r="C23" i="33" s="1"/>
  <c r="J17" i="33" a="1"/>
  <c r="J17" i="33" s="1"/>
  <c r="I17" i="33"/>
  <c r="H17" i="33"/>
  <c r="G17" i="33" a="1"/>
  <c r="G17" i="33" s="1"/>
  <c r="J16" i="33" a="1"/>
  <c r="J16" i="33" s="1"/>
  <c r="H16" i="33"/>
  <c r="I16" i="33" s="1"/>
  <c r="G16" i="33" a="1"/>
  <c r="G16" i="33" s="1"/>
  <c r="C16" i="33"/>
  <c r="J15" i="33" a="1"/>
  <c r="J15" i="33" s="1"/>
  <c r="H15" i="33"/>
  <c r="I15" i="33" s="1"/>
  <c r="G15" i="33" a="1"/>
  <c r="G15" i="33" s="1"/>
  <c r="C15" i="33"/>
  <c r="J14" i="33" a="1"/>
  <c r="J14" i="33" s="1"/>
  <c r="H14" i="33"/>
  <c r="I14" i="33" s="1"/>
  <c r="G14" i="33"/>
  <c r="G14" i="33" a="1"/>
  <c r="C14" i="33"/>
  <c r="J13" i="33" a="1"/>
  <c r="J13" i="33" s="1"/>
  <c r="H13" i="33"/>
  <c r="I13" i="33" s="1"/>
  <c r="G13" i="33"/>
  <c r="G13" i="33" a="1"/>
  <c r="C13" i="33"/>
  <c r="C17" i="33" s="1"/>
  <c r="J12" i="33" a="1"/>
  <c r="J12" i="33" s="1"/>
  <c r="I12" i="33"/>
  <c r="H12" i="33"/>
  <c r="G12" i="33" a="1"/>
  <c r="G12" i="33" s="1"/>
  <c r="J11" i="33"/>
  <c r="J11" i="33" a="1"/>
  <c r="I11" i="33"/>
  <c r="H11" i="33"/>
  <c r="G11" i="33" a="1"/>
  <c r="G11" i="33" s="1"/>
  <c r="J10" i="33" a="1"/>
  <c r="J10" i="33" s="1"/>
  <c r="I10" i="33"/>
  <c r="H10" i="33"/>
  <c r="G10" i="33" a="1"/>
  <c r="G10" i="33" s="1"/>
  <c r="C10" i="33"/>
  <c r="J9" i="33" a="1"/>
  <c r="J9" i="33" s="1"/>
  <c r="H9" i="33"/>
  <c r="I9" i="33" s="1"/>
  <c r="G9" i="33" a="1"/>
  <c r="G9" i="33" s="1"/>
  <c r="C9" i="33"/>
  <c r="J8" i="33" a="1"/>
  <c r="J8" i="33" s="1"/>
  <c r="H8" i="33"/>
  <c r="I8" i="33" s="1"/>
  <c r="G8" i="33" a="1"/>
  <c r="G8" i="33" s="1"/>
  <c r="C8" i="33"/>
  <c r="J7" i="33" a="1"/>
  <c r="J7" i="33" s="1"/>
  <c r="H7" i="33"/>
  <c r="I7" i="33" s="1"/>
  <c r="G7" i="33"/>
  <c r="G7" i="33" a="1"/>
  <c r="C7" i="33"/>
  <c r="C11" i="33" s="1"/>
  <c r="J6" i="33" a="1"/>
  <c r="J6" i="33" s="1"/>
  <c r="H6" i="33"/>
  <c r="I6" i="33" s="1"/>
  <c r="G6" i="33"/>
  <c r="G6" i="33" a="1"/>
  <c r="J5" i="33"/>
  <c r="J5" i="33" a="1"/>
  <c r="H5" i="33"/>
  <c r="I5" i="33" s="1"/>
  <c r="G5" i="33" a="1"/>
  <c r="G5" i="33" s="1"/>
  <c r="J4" i="33"/>
  <c r="J4" i="33" a="1"/>
  <c r="H4" i="33"/>
  <c r="I4" i="33" s="1"/>
  <c r="G4" i="33" a="1"/>
  <c r="G4" i="33" s="1"/>
  <c r="C4" i="33"/>
  <c r="J3" i="33" a="1"/>
  <c r="J3" i="33" s="1"/>
  <c r="H3" i="33"/>
  <c r="I3" i="33" s="1"/>
  <c r="G3" i="33" a="1"/>
  <c r="G3" i="33" s="1"/>
  <c r="C3" i="33"/>
  <c r="J2" i="33" a="1"/>
  <c r="J2" i="33" s="1"/>
  <c r="H2" i="33"/>
  <c r="I2" i="33" s="1"/>
  <c r="G2" i="33" a="1"/>
  <c r="G2" i="33" s="1"/>
  <c r="C2" i="33"/>
  <c r="J1" i="33" a="1"/>
  <c r="J1" i="33" s="1"/>
  <c r="H1" i="33"/>
  <c r="H23" i="33" s="1"/>
  <c r="G1" i="33" a="1"/>
  <c r="G1" i="33" s="1"/>
  <c r="C1" i="33"/>
  <c r="C5" i="33" s="1"/>
  <c r="D23" i="32"/>
  <c r="C22" i="32"/>
  <c r="C21" i="32"/>
  <c r="C20" i="32"/>
  <c r="C19" i="32"/>
  <c r="C23" i="32" s="1"/>
  <c r="J17" i="32" a="1"/>
  <c r="J17" i="32" s="1"/>
  <c r="H17" i="32"/>
  <c r="I17" i="32" s="1"/>
  <c r="G17" i="32" a="1"/>
  <c r="G17" i="32" s="1"/>
  <c r="J16" i="32" a="1"/>
  <c r="J16" i="32" s="1"/>
  <c r="H16" i="32"/>
  <c r="I16" i="32" s="1"/>
  <c r="G16" i="32" a="1"/>
  <c r="G16" i="32" s="1"/>
  <c r="C16" i="32"/>
  <c r="J15" i="32" a="1"/>
  <c r="J15" i="32" s="1"/>
  <c r="H15" i="32"/>
  <c r="I15" i="32" s="1"/>
  <c r="G15" i="32" a="1"/>
  <c r="G15" i="32" s="1"/>
  <c r="C15" i="32"/>
  <c r="J14" i="32" a="1"/>
  <c r="J14" i="32" s="1"/>
  <c r="H14" i="32"/>
  <c r="I14" i="32" s="1"/>
  <c r="G14" i="32"/>
  <c r="G14" i="32" a="1"/>
  <c r="C14" i="32"/>
  <c r="J13" i="32" a="1"/>
  <c r="J13" i="32" s="1"/>
  <c r="H13" i="32"/>
  <c r="I13" i="32" s="1"/>
  <c r="G13" i="32" a="1"/>
  <c r="G13" i="32" s="1"/>
  <c r="C13" i="32"/>
  <c r="C17" i="32" s="1"/>
  <c r="J12" i="32" a="1"/>
  <c r="J12" i="32" s="1"/>
  <c r="I12" i="32"/>
  <c r="H12" i="32"/>
  <c r="G12" i="32" a="1"/>
  <c r="G12" i="32" s="1"/>
  <c r="J11" i="32"/>
  <c r="J11" i="32" a="1"/>
  <c r="H11" i="32"/>
  <c r="I11" i="32" s="1"/>
  <c r="G11" i="32" a="1"/>
  <c r="G11" i="32" s="1"/>
  <c r="J10" i="32" a="1"/>
  <c r="J10" i="32" s="1"/>
  <c r="I10" i="32"/>
  <c r="H10" i="32"/>
  <c r="G10" i="32" a="1"/>
  <c r="G10" i="32" s="1"/>
  <c r="C10" i="32"/>
  <c r="J9" i="32" a="1"/>
  <c r="J9" i="32" s="1"/>
  <c r="H9" i="32"/>
  <c r="I9" i="32" s="1"/>
  <c r="G9" i="32" a="1"/>
  <c r="G9" i="32" s="1"/>
  <c r="C9" i="32"/>
  <c r="J8" i="32" a="1"/>
  <c r="J8" i="32" s="1"/>
  <c r="H8" i="32"/>
  <c r="I8" i="32" s="1"/>
  <c r="G8" i="32" a="1"/>
  <c r="G8" i="32" s="1"/>
  <c r="C8" i="32"/>
  <c r="J7" i="32" a="1"/>
  <c r="J7" i="32" s="1"/>
  <c r="H7" i="32"/>
  <c r="I7" i="32" s="1"/>
  <c r="G7" i="32"/>
  <c r="G7" i="32" a="1"/>
  <c r="C7" i="32"/>
  <c r="C11" i="32" s="1"/>
  <c r="J6" i="32" a="1"/>
  <c r="J6" i="32" s="1"/>
  <c r="H6" i="32"/>
  <c r="I6" i="32" s="1"/>
  <c r="G6" i="32" a="1"/>
  <c r="G6" i="32" s="1"/>
  <c r="J5" i="32"/>
  <c r="J5" i="32" a="1"/>
  <c r="H5" i="32"/>
  <c r="I5" i="32" s="1"/>
  <c r="G5" i="32" a="1"/>
  <c r="G5" i="32" s="1"/>
  <c r="J4" i="32"/>
  <c r="J4" i="32" a="1"/>
  <c r="H4" i="32"/>
  <c r="I4" i="32" s="1"/>
  <c r="G4" i="32" a="1"/>
  <c r="G4" i="32" s="1"/>
  <c r="C4" i="32"/>
  <c r="J3" i="32" a="1"/>
  <c r="J3" i="32" s="1"/>
  <c r="H3" i="32"/>
  <c r="I3" i="32" s="1"/>
  <c r="G3" i="32" a="1"/>
  <c r="G3" i="32" s="1"/>
  <c r="C3" i="32"/>
  <c r="J2" i="32" a="1"/>
  <c r="J2" i="32" s="1"/>
  <c r="H2" i="32"/>
  <c r="I2" i="32" s="1"/>
  <c r="G2" i="32" a="1"/>
  <c r="G2" i="32" s="1"/>
  <c r="C2" i="32"/>
  <c r="J1" i="32" a="1"/>
  <c r="J1" i="32" s="1"/>
  <c r="H1" i="32"/>
  <c r="H23" i="32" s="1"/>
  <c r="G1" i="32" a="1"/>
  <c r="G1" i="32" s="1"/>
  <c r="C1" i="32"/>
  <c r="C5" i="32" s="1"/>
  <c r="D23" i="31"/>
  <c r="C22" i="31"/>
  <c r="C21" i="31"/>
  <c r="C20" i="31"/>
  <c r="C19" i="31"/>
  <c r="C23" i="31" s="1"/>
  <c r="J17" i="31" a="1"/>
  <c r="J17" i="31" s="1"/>
  <c r="H17" i="31"/>
  <c r="I17" i="31" s="1"/>
  <c r="G17" i="31" a="1"/>
  <c r="G17" i="31" s="1"/>
  <c r="J16" i="31" a="1"/>
  <c r="J16" i="31" s="1"/>
  <c r="H16" i="31"/>
  <c r="I16" i="31" s="1"/>
  <c r="G16" i="31" a="1"/>
  <c r="G16" i="31" s="1"/>
  <c r="C16" i="31"/>
  <c r="J15" i="31" a="1"/>
  <c r="J15" i="31" s="1"/>
  <c r="H15" i="31"/>
  <c r="I15" i="31" s="1"/>
  <c r="G15" i="31" a="1"/>
  <c r="G15" i="31" s="1"/>
  <c r="C15" i="31"/>
  <c r="J14" i="31" a="1"/>
  <c r="J14" i="31" s="1"/>
  <c r="H14" i="31"/>
  <c r="I14" i="31" s="1"/>
  <c r="G14" i="31"/>
  <c r="G14" i="31" a="1"/>
  <c r="C14" i="31"/>
  <c r="J13" i="31" a="1"/>
  <c r="J13" i="31" s="1"/>
  <c r="H13" i="31"/>
  <c r="I13" i="31" s="1"/>
  <c r="G13" i="31"/>
  <c r="G13" i="31" a="1"/>
  <c r="C13" i="31"/>
  <c r="C17" i="31" s="1"/>
  <c r="J12" i="31" a="1"/>
  <c r="J12" i="31" s="1"/>
  <c r="I12" i="31"/>
  <c r="H12" i="31"/>
  <c r="G12" i="31" a="1"/>
  <c r="G12" i="31" s="1"/>
  <c r="J11" i="31"/>
  <c r="J11" i="31" a="1"/>
  <c r="I11" i="31"/>
  <c r="H11" i="31"/>
  <c r="G11" i="31" a="1"/>
  <c r="G11" i="31" s="1"/>
  <c r="J10" i="31" a="1"/>
  <c r="J10" i="31" s="1"/>
  <c r="I10" i="31"/>
  <c r="H10" i="31"/>
  <c r="G10" i="31" a="1"/>
  <c r="G10" i="31" s="1"/>
  <c r="C10" i="31"/>
  <c r="J9" i="31" a="1"/>
  <c r="J9" i="31" s="1"/>
  <c r="H9" i="31"/>
  <c r="I9" i="31" s="1"/>
  <c r="G9" i="31" a="1"/>
  <c r="G9" i="31" s="1"/>
  <c r="C9" i="31"/>
  <c r="J8" i="31" a="1"/>
  <c r="J8" i="31" s="1"/>
  <c r="H8" i="31"/>
  <c r="I8" i="31" s="1"/>
  <c r="G8" i="31" a="1"/>
  <c r="G8" i="31" s="1"/>
  <c r="C8" i="31"/>
  <c r="J7" i="31" a="1"/>
  <c r="J7" i="31" s="1"/>
  <c r="H7" i="31"/>
  <c r="I7" i="31" s="1"/>
  <c r="G7" i="31" a="1"/>
  <c r="G7" i="31" s="1"/>
  <c r="C7" i="31"/>
  <c r="C11" i="31" s="1"/>
  <c r="J6" i="31" a="1"/>
  <c r="J6" i="31" s="1"/>
  <c r="H6" i="31"/>
  <c r="I6" i="31" s="1"/>
  <c r="G6" i="31"/>
  <c r="G6" i="31" a="1"/>
  <c r="J5" i="31"/>
  <c r="J5" i="31" a="1"/>
  <c r="H5" i="31"/>
  <c r="I5" i="31" s="1"/>
  <c r="G5" i="31" a="1"/>
  <c r="G5" i="31" s="1"/>
  <c r="J4" i="31" a="1"/>
  <c r="J4" i="31" s="1"/>
  <c r="I4" i="31"/>
  <c r="H4" i="31"/>
  <c r="G4" i="31" a="1"/>
  <c r="G4" i="31" s="1"/>
  <c r="C4" i="31"/>
  <c r="J3" i="31" a="1"/>
  <c r="J3" i="31" s="1"/>
  <c r="H3" i="31"/>
  <c r="I3" i="31" s="1"/>
  <c r="G3" i="31" a="1"/>
  <c r="G3" i="31" s="1"/>
  <c r="C3" i="31"/>
  <c r="J2" i="31" a="1"/>
  <c r="J2" i="31" s="1"/>
  <c r="H2" i="31"/>
  <c r="I2" i="31" s="1"/>
  <c r="G2" i="31" a="1"/>
  <c r="G2" i="31" s="1"/>
  <c r="C2" i="31"/>
  <c r="J1" i="31" a="1"/>
  <c r="J1" i="31" s="1"/>
  <c r="H1" i="31"/>
  <c r="H23" i="31" s="1"/>
  <c r="G1" i="31" a="1"/>
  <c r="G1" i="31" s="1"/>
  <c r="C1" i="31"/>
  <c r="C5" i="31" s="1"/>
  <c r="D23" i="30"/>
  <c r="C22" i="30"/>
  <c r="C21" i="30"/>
  <c r="C20" i="30"/>
  <c r="C19" i="30"/>
  <c r="C23" i="30" s="1"/>
  <c r="J17" i="30" a="1"/>
  <c r="J17" i="30" s="1"/>
  <c r="H17" i="30"/>
  <c r="I17" i="30" s="1"/>
  <c r="G17" i="30" a="1"/>
  <c r="G17" i="30" s="1"/>
  <c r="J16" i="30" a="1"/>
  <c r="J16" i="30" s="1"/>
  <c r="H16" i="30"/>
  <c r="I16" i="30" s="1"/>
  <c r="G16" i="30" a="1"/>
  <c r="G16" i="30" s="1"/>
  <c r="C16" i="30"/>
  <c r="J15" i="30" a="1"/>
  <c r="J15" i="30" s="1"/>
  <c r="H15" i="30"/>
  <c r="I15" i="30" s="1"/>
  <c r="G15" i="30" a="1"/>
  <c r="G15" i="30" s="1"/>
  <c r="C15" i="30"/>
  <c r="J14" i="30" a="1"/>
  <c r="J14" i="30" s="1"/>
  <c r="H14" i="30"/>
  <c r="I14" i="30" s="1"/>
  <c r="G14" i="30"/>
  <c r="G14" i="30" a="1"/>
  <c r="C14" i="30"/>
  <c r="J13" i="30" a="1"/>
  <c r="J13" i="30" s="1"/>
  <c r="H13" i="30"/>
  <c r="I13" i="30" s="1"/>
  <c r="G13" i="30" a="1"/>
  <c r="G13" i="30" s="1"/>
  <c r="C13" i="30"/>
  <c r="C17" i="30" s="1"/>
  <c r="J12" i="30" a="1"/>
  <c r="J12" i="30" s="1"/>
  <c r="I12" i="30"/>
  <c r="H12" i="30"/>
  <c r="G12" i="30"/>
  <c r="G12" i="30" a="1"/>
  <c r="J11" i="30"/>
  <c r="J11" i="30" a="1"/>
  <c r="H11" i="30"/>
  <c r="I11" i="30" s="1"/>
  <c r="G11" i="30" a="1"/>
  <c r="G11" i="30" s="1"/>
  <c r="J10" i="30" a="1"/>
  <c r="J10" i="30" s="1"/>
  <c r="H10" i="30"/>
  <c r="I10" i="30" s="1"/>
  <c r="G10" i="30" a="1"/>
  <c r="G10" i="30" s="1"/>
  <c r="C10" i="30"/>
  <c r="J9" i="30" a="1"/>
  <c r="J9" i="30" s="1"/>
  <c r="H9" i="30"/>
  <c r="I9" i="30" s="1"/>
  <c r="G9" i="30" a="1"/>
  <c r="G9" i="30" s="1"/>
  <c r="C9" i="30"/>
  <c r="J8" i="30" a="1"/>
  <c r="J8" i="30" s="1"/>
  <c r="H8" i="30"/>
  <c r="I8" i="30" s="1"/>
  <c r="G8" i="30" a="1"/>
  <c r="G8" i="30" s="1"/>
  <c r="C8" i="30"/>
  <c r="J7" i="30" a="1"/>
  <c r="J7" i="30" s="1"/>
  <c r="H7" i="30"/>
  <c r="I7" i="30" s="1"/>
  <c r="G7" i="30" a="1"/>
  <c r="G7" i="30" s="1"/>
  <c r="C7" i="30"/>
  <c r="C11" i="30" s="1"/>
  <c r="J6" i="30" a="1"/>
  <c r="J6" i="30" s="1"/>
  <c r="H6" i="30"/>
  <c r="I6" i="30" s="1"/>
  <c r="G6" i="30" a="1"/>
  <c r="G6" i="30" s="1"/>
  <c r="J5" i="30"/>
  <c r="J5" i="30" a="1"/>
  <c r="H5" i="30"/>
  <c r="I5" i="30" s="1"/>
  <c r="G5" i="30" a="1"/>
  <c r="G5" i="30" s="1"/>
  <c r="J4" i="30"/>
  <c r="J4" i="30" a="1"/>
  <c r="H4" i="30"/>
  <c r="I4" i="30" s="1"/>
  <c r="G4" i="30" a="1"/>
  <c r="G4" i="30" s="1"/>
  <c r="C4" i="30"/>
  <c r="J3" i="30" a="1"/>
  <c r="J3" i="30" s="1"/>
  <c r="H3" i="30"/>
  <c r="I3" i="30" s="1"/>
  <c r="G3" i="30" a="1"/>
  <c r="G3" i="30" s="1"/>
  <c r="C3" i="30"/>
  <c r="J2" i="30" a="1"/>
  <c r="J2" i="30" s="1"/>
  <c r="H2" i="30"/>
  <c r="I2" i="30" s="1"/>
  <c r="G2" i="30" a="1"/>
  <c r="G2" i="30" s="1"/>
  <c r="C2" i="30"/>
  <c r="J1" i="30" a="1"/>
  <c r="J1" i="30" s="1"/>
  <c r="H1" i="30"/>
  <c r="H23" i="30" s="1"/>
  <c r="G1" i="30" a="1"/>
  <c r="G1" i="30" s="1"/>
  <c r="C1" i="30"/>
  <c r="C5" i="30" s="1"/>
  <c r="D23" i="29"/>
  <c r="C22" i="29"/>
  <c r="C21" i="29"/>
  <c r="C20" i="29"/>
  <c r="C19" i="29"/>
  <c r="C23" i="29" s="1"/>
  <c r="J17" i="29" a="1"/>
  <c r="J17" i="29" s="1"/>
  <c r="I17" i="29"/>
  <c r="H17" i="29"/>
  <c r="G17" i="29" a="1"/>
  <c r="G17" i="29" s="1"/>
  <c r="J16" i="29" a="1"/>
  <c r="J16" i="29" s="1"/>
  <c r="H16" i="29"/>
  <c r="I16" i="29" s="1"/>
  <c r="G16" i="29" a="1"/>
  <c r="G16" i="29" s="1"/>
  <c r="C16" i="29"/>
  <c r="J15" i="29" a="1"/>
  <c r="J15" i="29" s="1"/>
  <c r="H15" i="29"/>
  <c r="I15" i="29" s="1"/>
  <c r="G15" i="29" a="1"/>
  <c r="G15" i="29" s="1"/>
  <c r="C15" i="29"/>
  <c r="J14" i="29" a="1"/>
  <c r="J14" i="29" s="1"/>
  <c r="H14" i="29"/>
  <c r="I14" i="29" s="1"/>
  <c r="G14" i="29" a="1"/>
  <c r="G14" i="29" s="1"/>
  <c r="C14" i="29"/>
  <c r="J13" i="29" a="1"/>
  <c r="J13" i="29" s="1"/>
  <c r="H13" i="29"/>
  <c r="I13" i="29" s="1"/>
  <c r="G13" i="29"/>
  <c r="G13" i="29" a="1"/>
  <c r="C13" i="29"/>
  <c r="C17" i="29" s="1"/>
  <c r="J12" i="29" a="1"/>
  <c r="J12" i="29" s="1"/>
  <c r="H12" i="29"/>
  <c r="I12" i="29" s="1"/>
  <c r="G12" i="29" a="1"/>
  <c r="G12" i="29" s="1"/>
  <c r="J11" i="29"/>
  <c r="J11" i="29" a="1"/>
  <c r="I11" i="29"/>
  <c r="H11" i="29"/>
  <c r="G11" i="29" a="1"/>
  <c r="G11" i="29" s="1"/>
  <c r="J10" i="29" a="1"/>
  <c r="J10" i="29" s="1"/>
  <c r="I10" i="29"/>
  <c r="H10" i="29"/>
  <c r="G10" i="29" a="1"/>
  <c r="G10" i="29" s="1"/>
  <c r="C10" i="29"/>
  <c r="J9" i="29" a="1"/>
  <c r="J9" i="29" s="1"/>
  <c r="H9" i="29"/>
  <c r="I9" i="29" s="1"/>
  <c r="G9" i="29" a="1"/>
  <c r="G9" i="29" s="1"/>
  <c r="C9" i="29"/>
  <c r="J8" i="29" a="1"/>
  <c r="J8" i="29" s="1"/>
  <c r="H8" i="29"/>
  <c r="I8" i="29" s="1"/>
  <c r="G8" i="29" a="1"/>
  <c r="G8" i="29" s="1"/>
  <c r="C8" i="29"/>
  <c r="J7" i="29" a="1"/>
  <c r="J7" i="29" s="1"/>
  <c r="H7" i="29"/>
  <c r="I7" i="29" s="1"/>
  <c r="G7" i="29" a="1"/>
  <c r="G7" i="29" s="1"/>
  <c r="C7" i="29"/>
  <c r="C11" i="29" s="1"/>
  <c r="J6" i="29" a="1"/>
  <c r="J6" i="29" s="1"/>
  <c r="H6" i="29"/>
  <c r="I6" i="29" s="1"/>
  <c r="G6" i="29"/>
  <c r="G6" i="29" a="1"/>
  <c r="J5" i="29"/>
  <c r="J5" i="29" a="1"/>
  <c r="H5" i="29"/>
  <c r="I5" i="29" s="1"/>
  <c r="G5" i="29" a="1"/>
  <c r="G5" i="29" s="1"/>
  <c r="J4" i="29"/>
  <c r="J4" i="29" a="1"/>
  <c r="H4" i="29"/>
  <c r="I4" i="29" s="1"/>
  <c r="G4" i="29" a="1"/>
  <c r="G4" i="29" s="1"/>
  <c r="C4" i="29"/>
  <c r="J3" i="29" a="1"/>
  <c r="J3" i="29" s="1"/>
  <c r="H3" i="29"/>
  <c r="I3" i="29" s="1"/>
  <c r="G3" i="29" a="1"/>
  <c r="G3" i="29" s="1"/>
  <c r="C3" i="29"/>
  <c r="J2" i="29" a="1"/>
  <c r="J2" i="29" s="1"/>
  <c r="H2" i="29"/>
  <c r="I2" i="29" s="1"/>
  <c r="G2" i="29" a="1"/>
  <c r="G2" i="29" s="1"/>
  <c r="C2" i="29"/>
  <c r="J1" i="29" a="1"/>
  <c r="J1" i="29" s="1"/>
  <c r="H1" i="29"/>
  <c r="H23" i="29" s="1"/>
  <c r="G1" i="29" a="1"/>
  <c r="G1" i="29" s="1"/>
  <c r="C1" i="29"/>
  <c r="C5" i="29" s="1"/>
  <c r="D23" i="28"/>
  <c r="C22" i="28"/>
  <c r="C21" i="28"/>
  <c r="C20" i="28"/>
  <c r="C19" i="28"/>
  <c r="C23" i="28" s="1"/>
  <c r="J17" i="28" a="1"/>
  <c r="J17" i="28" s="1"/>
  <c r="I17" i="28"/>
  <c r="H17" i="28"/>
  <c r="G17" i="28" a="1"/>
  <c r="G17" i="28" s="1"/>
  <c r="J16" i="28" a="1"/>
  <c r="J16" i="28" s="1"/>
  <c r="H16" i="28"/>
  <c r="I16" i="28" s="1"/>
  <c r="G16" i="28" a="1"/>
  <c r="G16" i="28" s="1"/>
  <c r="C16" i="28"/>
  <c r="J15" i="28" a="1"/>
  <c r="J15" i="28" s="1"/>
  <c r="H15" i="28"/>
  <c r="I15" i="28" s="1"/>
  <c r="G15" i="28" a="1"/>
  <c r="G15" i="28" s="1"/>
  <c r="C15" i="28"/>
  <c r="J14" i="28" a="1"/>
  <c r="J14" i="28" s="1"/>
  <c r="H14" i="28"/>
  <c r="I14" i="28" s="1"/>
  <c r="G14" i="28" a="1"/>
  <c r="G14" i="28" s="1"/>
  <c r="C14" i="28"/>
  <c r="J13" i="28" a="1"/>
  <c r="J13" i="28" s="1"/>
  <c r="H13" i="28"/>
  <c r="I13" i="28" s="1"/>
  <c r="G13" i="28"/>
  <c r="G13" i="28" a="1"/>
  <c r="C13" i="28"/>
  <c r="C17" i="28" s="1"/>
  <c r="J12" i="28" a="1"/>
  <c r="J12" i="28" s="1"/>
  <c r="H12" i="28"/>
  <c r="I12" i="28" s="1"/>
  <c r="G12" i="28"/>
  <c r="G12" i="28" a="1"/>
  <c r="J11" i="28" a="1"/>
  <c r="J11" i="28" s="1"/>
  <c r="H11" i="28"/>
  <c r="I11" i="28" s="1"/>
  <c r="G11" i="28" a="1"/>
  <c r="G11" i="28" s="1"/>
  <c r="J10" i="28" a="1"/>
  <c r="J10" i="28" s="1"/>
  <c r="I10" i="28"/>
  <c r="H10" i="28"/>
  <c r="G10" i="28" a="1"/>
  <c r="G10" i="28" s="1"/>
  <c r="C10" i="28"/>
  <c r="J9" i="28" a="1"/>
  <c r="J9" i="28" s="1"/>
  <c r="H9" i="28"/>
  <c r="I9" i="28" s="1"/>
  <c r="G9" i="28" a="1"/>
  <c r="G9" i="28" s="1"/>
  <c r="C9" i="28"/>
  <c r="J8" i="28" a="1"/>
  <c r="J8" i="28" s="1"/>
  <c r="H8" i="28"/>
  <c r="I8" i="28" s="1"/>
  <c r="G8" i="28" a="1"/>
  <c r="G8" i="28" s="1"/>
  <c r="C8" i="28"/>
  <c r="J7" i="28" a="1"/>
  <c r="J7" i="28" s="1"/>
  <c r="H7" i="28"/>
  <c r="I7" i="28" s="1"/>
  <c r="G7" i="28" a="1"/>
  <c r="G7" i="28" s="1"/>
  <c r="C7" i="28"/>
  <c r="C11" i="28" s="1"/>
  <c r="J6" i="28" a="1"/>
  <c r="J6" i="28" s="1"/>
  <c r="H6" i="28"/>
  <c r="I6" i="28" s="1"/>
  <c r="G6" i="28"/>
  <c r="G6" i="28" a="1"/>
  <c r="J5" i="28"/>
  <c r="J5" i="28" a="1"/>
  <c r="H5" i="28"/>
  <c r="I5" i="28" s="1"/>
  <c r="G5" i="28" a="1"/>
  <c r="G5" i="28" s="1"/>
  <c r="J4" i="28" a="1"/>
  <c r="J4" i="28" s="1"/>
  <c r="H4" i="28"/>
  <c r="I4" i="28" s="1"/>
  <c r="G4" i="28" a="1"/>
  <c r="G4" i="28" s="1"/>
  <c r="C4" i="28"/>
  <c r="J3" i="28" a="1"/>
  <c r="J3" i="28" s="1"/>
  <c r="H3" i="28"/>
  <c r="I3" i="28" s="1"/>
  <c r="G3" i="28" a="1"/>
  <c r="G3" i="28" s="1"/>
  <c r="C3" i="28"/>
  <c r="J2" i="28" a="1"/>
  <c r="J2" i="28" s="1"/>
  <c r="H2" i="28"/>
  <c r="I2" i="28" s="1"/>
  <c r="G2" i="28" a="1"/>
  <c r="G2" i="28" s="1"/>
  <c r="C2" i="28"/>
  <c r="J1" i="28" a="1"/>
  <c r="J1" i="28" s="1"/>
  <c r="H1" i="28"/>
  <c r="H23" i="28" s="1"/>
  <c r="G1" i="28" a="1"/>
  <c r="G1" i="28" s="1"/>
  <c r="C1" i="28"/>
  <c r="C5" i="28" s="1"/>
  <c r="D23" i="27"/>
  <c r="C22" i="27"/>
  <c r="C21" i="27"/>
  <c r="C20" i="27"/>
  <c r="C19" i="27"/>
  <c r="C23" i="27" s="1"/>
  <c r="J17" i="27" a="1"/>
  <c r="J17" i="27" s="1"/>
  <c r="I17" i="27"/>
  <c r="H17" i="27"/>
  <c r="G17" i="27" a="1"/>
  <c r="G17" i="27" s="1"/>
  <c r="J16" i="27" a="1"/>
  <c r="J16" i="27" s="1"/>
  <c r="H16" i="27"/>
  <c r="I16" i="27" s="1"/>
  <c r="G16" i="27" a="1"/>
  <c r="G16" i="27" s="1"/>
  <c r="C16" i="27"/>
  <c r="J15" i="27" a="1"/>
  <c r="J15" i="27" s="1"/>
  <c r="H15" i="27"/>
  <c r="I15" i="27" s="1"/>
  <c r="G15" i="27" a="1"/>
  <c r="G15" i="27" s="1"/>
  <c r="C15" i="27"/>
  <c r="J14" i="27" a="1"/>
  <c r="J14" i="27" s="1"/>
  <c r="H14" i="27"/>
  <c r="I14" i="27" s="1"/>
  <c r="G14" i="27"/>
  <c r="G14" i="27" a="1"/>
  <c r="C14" i="27"/>
  <c r="J13" i="27" a="1"/>
  <c r="J13" i="27" s="1"/>
  <c r="H13" i="27"/>
  <c r="I13" i="27" s="1"/>
  <c r="G13" i="27"/>
  <c r="G13" i="27" a="1"/>
  <c r="C13" i="27"/>
  <c r="C17" i="27" s="1"/>
  <c r="J12" i="27" a="1"/>
  <c r="J12" i="27" s="1"/>
  <c r="I12" i="27"/>
  <c r="H12" i="27"/>
  <c r="G12" i="27"/>
  <c r="G12" i="27" a="1"/>
  <c r="J11" i="27"/>
  <c r="J11" i="27" a="1"/>
  <c r="H11" i="27"/>
  <c r="I11" i="27" s="1"/>
  <c r="G11" i="27" a="1"/>
  <c r="G11" i="27" s="1"/>
  <c r="J10" i="27" a="1"/>
  <c r="J10" i="27" s="1"/>
  <c r="H10" i="27"/>
  <c r="I10" i="27" s="1"/>
  <c r="G10" i="27" a="1"/>
  <c r="G10" i="27" s="1"/>
  <c r="C10" i="27"/>
  <c r="J9" i="27" a="1"/>
  <c r="J9" i="27" s="1"/>
  <c r="H9" i="27"/>
  <c r="I9" i="27" s="1"/>
  <c r="G9" i="27" a="1"/>
  <c r="G9" i="27" s="1"/>
  <c r="C9" i="27"/>
  <c r="J8" i="27" a="1"/>
  <c r="J8" i="27" s="1"/>
  <c r="H8" i="27"/>
  <c r="I8" i="27" s="1"/>
  <c r="G8" i="27" a="1"/>
  <c r="G8" i="27" s="1"/>
  <c r="C8" i="27"/>
  <c r="J7" i="27" a="1"/>
  <c r="J7" i="27" s="1"/>
  <c r="H7" i="27"/>
  <c r="I7" i="27" s="1"/>
  <c r="G7" i="27"/>
  <c r="G7" i="27" a="1"/>
  <c r="C7" i="27"/>
  <c r="C11" i="27" s="1"/>
  <c r="J6" i="27" a="1"/>
  <c r="J6" i="27" s="1"/>
  <c r="H6" i="27"/>
  <c r="I6" i="27" s="1"/>
  <c r="G6" i="27" a="1"/>
  <c r="G6" i="27" s="1"/>
  <c r="J5" i="27"/>
  <c r="J5" i="27" a="1"/>
  <c r="H5" i="27"/>
  <c r="I5" i="27" s="1"/>
  <c r="G5" i="27" a="1"/>
  <c r="G5" i="27" s="1"/>
  <c r="J4" i="27"/>
  <c r="J4" i="27" a="1"/>
  <c r="H4" i="27"/>
  <c r="I4" i="27" s="1"/>
  <c r="G4" i="27" a="1"/>
  <c r="G4" i="27" s="1"/>
  <c r="C4" i="27"/>
  <c r="J3" i="27" a="1"/>
  <c r="J3" i="27" s="1"/>
  <c r="H3" i="27"/>
  <c r="I3" i="27" s="1"/>
  <c r="G3" i="27" a="1"/>
  <c r="G3" i="27" s="1"/>
  <c r="C3" i="27"/>
  <c r="J2" i="27" a="1"/>
  <c r="J2" i="27" s="1"/>
  <c r="H2" i="27"/>
  <c r="I2" i="27" s="1"/>
  <c r="G2" i="27" a="1"/>
  <c r="G2" i="27" s="1"/>
  <c r="C2" i="27"/>
  <c r="J1" i="27" a="1"/>
  <c r="J1" i="27" s="1"/>
  <c r="H1" i="27"/>
  <c r="H23" i="27" s="1"/>
  <c r="G1" i="27" a="1"/>
  <c r="G1" i="27" s="1"/>
  <c r="G23" i="27" s="1"/>
  <c r="C1" i="27"/>
  <c r="C5" i="27" s="1"/>
  <c r="D23" i="26"/>
  <c r="C22" i="26"/>
  <c r="C21" i="26"/>
  <c r="C20" i="26"/>
  <c r="C19" i="26"/>
  <c r="J17" i="26" a="1"/>
  <c r="J17" i="26" s="1"/>
  <c r="H17" i="26"/>
  <c r="I17" i="26" s="1"/>
  <c r="G17" i="26" a="1"/>
  <c r="G17" i="26" s="1"/>
  <c r="J16" i="26" a="1"/>
  <c r="J16" i="26" s="1"/>
  <c r="H16" i="26"/>
  <c r="I16" i="26" s="1"/>
  <c r="G16" i="26" a="1"/>
  <c r="G16" i="26" s="1"/>
  <c r="C16" i="26"/>
  <c r="J15" i="26" a="1"/>
  <c r="J15" i="26" s="1"/>
  <c r="H15" i="26"/>
  <c r="I15" i="26" s="1"/>
  <c r="G15" i="26" a="1"/>
  <c r="G15" i="26" s="1"/>
  <c r="C15" i="26"/>
  <c r="J14" i="26" a="1"/>
  <c r="J14" i="26" s="1"/>
  <c r="H14" i="26"/>
  <c r="I14" i="26" s="1"/>
  <c r="G14" i="26" a="1"/>
  <c r="G14" i="26" s="1"/>
  <c r="C14" i="26"/>
  <c r="J13" i="26" a="1"/>
  <c r="J13" i="26" s="1"/>
  <c r="H13" i="26"/>
  <c r="I13" i="26" s="1"/>
  <c r="G13" i="26" a="1"/>
  <c r="G13" i="26" s="1"/>
  <c r="C13" i="26"/>
  <c r="C17" i="26" s="1"/>
  <c r="J12" i="26" a="1"/>
  <c r="J12" i="26" s="1"/>
  <c r="H12" i="26"/>
  <c r="I12" i="26" s="1"/>
  <c r="G12" i="26" a="1"/>
  <c r="G12" i="26" s="1"/>
  <c r="J11" i="26" a="1"/>
  <c r="J11" i="26" s="1"/>
  <c r="H11" i="26"/>
  <c r="I11" i="26" s="1"/>
  <c r="G11" i="26" a="1"/>
  <c r="G11" i="26" s="1"/>
  <c r="J10" i="26" a="1"/>
  <c r="J10" i="26" s="1"/>
  <c r="H10" i="26"/>
  <c r="I10" i="26" s="1"/>
  <c r="G10" i="26" a="1"/>
  <c r="G10" i="26" s="1"/>
  <c r="C10" i="26"/>
  <c r="J9" i="26" a="1"/>
  <c r="J9" i="26" s="1"/>
  <c r="H9" i="26"/>
  <c r="I9" i="26" s="1"/>
  <c r="G9" i="26" a="1"/>
  <c r="G9" i="26" s="1"/>
  <c r="C9" i="26"/>
  <c r="J8" i="26" a="1"/>
  <c r="J8" i="26" s="1"/>
  <c r="H8" i="26"/>
  <c r="I8" i="26" s="1"/>
  <c r="G8" i="26" a="1"/>
  <c r="G8" i="26" s="1"/>
  <c r="C8" i="26"/>
  <c r="J7" i="26" a="1"/>
  <c r="J7" i="26" s="1"/>
  <c r="H7" i="26"/>
  <c r="I7" i="26" s="1"/>
  <c r="G7" i="26" a="1"/>
  <c r="G7" i="26" s="1"/>
  <c r="C7" i="26"/>
  <c r="C11" i="26" s="1"/>
  <c r="J6" i="26" a="1"/>
  <c r="J6" i="26" s="1"/>
  <c r="H6" i="26"/>
  <c r="I6" i="26" s="1"/>
  <c r="G6" i="26" a="1"/>
  <c r="G6" i="26" s="1"/>
  <c r="J5" i="26" a="1"/>
  <c r="J5" i="26" s="1"/>
  <c r="H5" i="26"/>
  <c r="I5" i="26" s="1"/>
  <c r="G5" i="26" a="1"/>
  <c r="G5" i="26" s="1"/>
  <c r="J4" i="26" a="1"/>
  <c r="J4" i="26" s="1"/>
  <c r="H4" i="26"/>
  <c r="I4" i="26" s="1"/>
  <c r="G4" i="26" a="1"/>
  <c r="G4" i="26" s="1"/>
  <c r="C4" i="26"/>
  <c r="J3" i="26" a="1"/>
  <c r="J3" i="26" s="1"/>
  <c r="H3" i="26"/>
  <c r="I3" i="26" s="1"/>
  <c r="G3" i="26" a="1"/>
  <c r="G3" i="26" s="1"/>
  <c r="C3" i="26"/>
  <c r="J2" i="26" a="1"/>
  <c r="J2" i="26" s="1"/>
  <c r="H2" i="26"/>
  <c r="I2" i="26" s="1"/>
  <c r="G2" i="26" a="1"/>
  <c r="G2" i="26" s="1"/>
  <c r="C2" i="26"/>
  <c r="J1" i="26" a="1"/>
  <c r="J1" i="26" s="1"/>
  <c r="H1" i="26"/>
  <c r="G1" i="26" a="1"/>
  <c r="G1" i="26" s="1"/>
  <c r="C1" i="26"/>
  <c r="C5" i="26" s="1"/>
  <c r="D23" i="21"/>
  <c r="C22" i="21"/>
  <c r="C21" i="21"/>
  <c r="C20" i="21"/>
  <c r="C19" i="21"/>
  <c r="J17" i="21" a="1"/>
  <c r="J17" i="21" s="1"/>
  <c r="H17" i="21"/>
  <c r="I17" i="21" s="1"/>
  <c r="G17" i="21" a="1"/>
  <c r="G17" i="21" s="1"/>
  <c r="J16" i="21" a="1"/>
  <c r="J16" i="21" s="1"/>
  <c r="H16" i="21"/>
  <c r="I16" i="21" s="1"/>
  <c r="G16" i="21" a="1"/>
  <c r="G16" i="21" s="1"/>
  <c r="C16" i="21"/>
  <c r="J15" i="21" a="1"/>
  <c r="J15" i="21" s="1"/>
  <c r="H15" i="21"/>
  <c r="I15" i="21" s="1"/>
  <c r="G15" i="21" a="1"/>
  <c r="G15" i="21" s="1"/>
  <c r="C15" i="21"/>
  <c r="J14" i="21" a="1"/>
  <c r="J14" i="21" s="1"/>
  <c r="H14" i="21"/>
  <c r="I14" i="21" s="1"/>
  <c r="G14" i="21" a="1"/>
  <c r="G14" i="21" s="1"/>
  <c r="C14" i="21"/>
  <c r="J13" i="21" a="1"/>
  <c r="J13" i="21" s="1"/>
  <c r="H13" i="21"/>
  <c r="I13" i="21" s="1"/>
  <c r="G13" i="21" a="1"/>
  <c r="G13" i="21" s="1"/>
  <c r="C13" i="21"/>
  <c r="J12" i="21" a="1"/>
  <c r="J12" i="21" s="1"/>
  <c r="H12" i="21"/>
  <c r="I12" i="21" s="1"/>
  <c r="G12" i="21" a="1"/>
  <c r="G12" i="21" s="1"/>
  <c r="J11" i="21" a="1"/>
  <c r="J11" i="21" s="1"/>
  <c r="H11" i="21"/>
  <c r="I11" i="21" s="1"/>
  <c r="G11" i="21" a="1"/>
  <c r="G11" i="21" s="1"/>
  <c r="J10" i="21" a="1"/>
  <c r="J10" i="21" s="1"/>
  <c r="H10" i="21"/>
  <c r="I10" i="21" s="1"/>
  <c r="G10" i="21" a="1"/>
  <c r="G10" i="21" s="1"/>
  <c r="C10" i="21"/>
  <c r="J9" i="21" a="1"/>
  <c r="J9" i="21" s="1"/>
  <c r="H9" i="21"/>
  <c r="I9" i="21" s="1"/>
  <c r="G9" i="21" a="1"/>
  <c r="G9" i="21" s="1"/>
  <c r="C9" i="21"/>
  <c r="J8" i="21" a="1"/>
  <c r="J8" i="21" s="1"/>
  <c r="H8" i="21"/>
  <c r="I8" i="21" s="1"/>
  <c r="G8" i="21" a="1"/>
  <c r="G8" i="21" s="1"/>
  <c r="C8" i="21"/>
  <c r="J7" i="21" a="1"/>
  <c r="J7" i="21" s="1"/>
  <c r="H7" i="21"/>
  <c r="I7" i="21" s="1"/>
  <c r="G7" i="21" a="1"/>
  <c r="G7" i="21" s="1"/>
  <c r="C7" i="21"/>
  <c r="J6" i="21" a="1"/>
  <c r="J6" i="21" s="1"/>
  <c r="H6" i="21"/>
  <c r="I6" i="21" s="1"/>
  <c r="G6" i="21" a="1"/>
  <c r="G6" i="21" s="1"/>
  <c r="J5" i="21" a="1"/>
  <c r="J5" i="21" s="1"/>
  <c r="H5" i="21"/>
  <c r="I5" i="21" s="1"/>
  <c r="G5" i="21" a="1"/>
  <c r="G5" i="21" s="1"/>
  <c r="J4" i="21" a="1"/>
  <c r="J4" i="21" s="1"/>
  <c r="H4" i="21"/>
  <c r="I4" i="21" s="1"/>
  <c r="G4" i="21" a="1"/>
  <c r="G4" i="21" s="1"/>
  <c r="C4" i="21"/>
  <c r="J3" i="21" a="1"/>
  <c r="J3" i="21" s="1"/>
  <c r="H3" i="21"/>
  <c r="G3" i="21" a="1"/>
  <c r="G3" i="21" s="1"/>
  <c r="C3" i="21"/>
  <c r="J2" i="21" a="1"/>
  <c r="J2" i="21" s="1"/>
  <c r="H2" i="21"/>
  <c r="I2" i="21" s="1"/>
  <c r="G2" i="21" a="1"/>
  <c r="G2" i="21" s="1"/>
  <c r="C2" i="21"/>
  <c r="J1" i="21" a="1"/>
  <c r="J1" i="21" s="1"/>
  <c r="H1" i="21"/>
  <c r="G1" i="21" a="1"/>
  <c r="G1" i="21" s="1"/>
  <c r="C1" i="21"/>
  <c r="C5" i="21" s="1"/>
  <c r="G17" i="1" a="1"/>
  <c r="G17" i="1" s="1"/>
  <c r="H17" i="1"/>
  <c r="J17" i="1" a="1"/>
  <c r="J17" i="1" s="1"/>
  <c r="G16" i="1" a="1"/>
  <c r="G16" i="1" s="1"/>
  <c r="H16" i="1"/>
  <c r="I16" i="1" s="1"/>
  <c r="J16" i="1" a="1"/>
  <c r="J16" i="1" s="1"/>
  <c r="G15" i="1" a="1"/>
  <c r="G15" i="1" s="1"/>
  <c r="H15" i="1"/>
  <c r="I15" i="1" s="1"/>
  <c r="J15" i="1" a="1"/>
  <c r="J15" i="1" s="1"/>
  <c r="G5" i="1" a="1"/>
  <c r="G5" i="1" s="1"/>
  <c r="H5" i="1"/>
  <c r="I5" i="1" s="1"/>
  <c r="J5" i="1" a="1"/>
  <c r="J5" i="1" s="1"/>
  <c r="K23" i="2"/>
  <c r="K24" i="2" s="1"/>
  <c r="C18" i="19"/>
  <c r="J2" i="1" a="1"/>
  <c r="J2" i="1" s="1"/>
  <c r="J3" i="1" a="1"/>
  <c r="J3" i="1" s="1"/>
  <c r="J4" i="1" a="1"/>
  <c r="J4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" i="1" a="1"/>
  <c r="J1" i="1" s="1"/>
  <c r="H2" i="1"/>
  <c r="I2" i="1" s="1"/>
  <c r="H3" i="1"/>
  <c r="H4" i="1"/>
  <c r="H6" i="1"/>
  <c r="I6" i="1" s="1"/>
  <c r="H7" i="1"/>
  <c r="H8" i="1"/>
  <c r="I8" i="1" s="1"/>
  <c r="H9" i="1"/>
  <c r="I9" i="1" s="1"/>
  <c r="H10" i="1"/>
  <c r="I10" i="1" s="1"/>
  <c r="H11" i="1"/>
  <c r="H12" i="1"/>
  <c r="H13" i="1"/>
  <c r="H14" i="1"/>
  <c r="G2" i="1" a="1"/>
  <c r="G2" i="1" s="1"/>
  <c r="C5" i="19" s="1"/>
  <c r="G3" i="1" a="1"/>
  <c r="G3" i="1" s="1"/>
  <c r="C6" i="19" s="1"/>
  <c r="G4" i="1" a="1"/>
  <c r="G4" i="1" s="1"/>
  <c r="C7" i="19" s="1"/>
  <c r="G6" i="1" a="1"/>
  <c r="G6" i="1" s="1"/>
  <c r="G7" i="1" a="1"/>
  <c r="G7" i="1" s="1"/>
  <c r="C10" i="19" s="1"/>
  <c r="G8" i="1" a="1"/>
  <c r="G8" i="1" s="1"/>
  <c r="C11" i="19" s="1"/>
  <c r="G9" i="1" a="1"/>
  <c r="G9" i="1" s="1"/>
  <c r="C12" i="19" s="1"/>
  <c r="G10" i="1" a="1"/>
  <c r="G10" i="1" s="1"/>
  <c r="C13" i="19" s="1"/>
  <c r="G11" i="1" a="1"/>
  <c r="G11" i="1" s="1"/>
  <c r="C14" i="19" s="1"/>
  <c r="G12" i="1" a="1"/>
  <c r="G12" i="1" s="1"/>
  <c r="C15" i="19" s="1"/>
  <c r="G13" i="1" a="1"/>
  <c r="G13" i="1" s="1"/>
  <c r="C16" i="19" s="1"/>
  <c r="G14" i="1" a="1"/>
  <c r="G14" i="1" s="1"/>
  <c r="C17" i="19" s="1"/>
  <c r="G1" i="1" a="1"/>
  <c r="G1" i="1" s="1"/>
  <c r="D23" i="1"/>
  <c r="C23" i="26" l="1"/>
  <c r="H23" i="26"/>
  <c r="C23" i="21"/>
  <c r="C17" i="21"/>
  <c r="C11" i="21"/>
  <c r="H23" i="21"/>
  <c r="D22" i="2"/>
  <c r="F22" i="2" s="1"/>
  <c r="G23" i="35"/>
  <c r="I1" i="35"/>
  <c r="I23" i="35" s="1"/>
  <c r="I1" i="34"/>
  <c r="I23" i="34" s="1"/>
  <c r="G23" i="33"/>
  <c r="I1" i="33"/>
  <c r="I23" i="33" s="1"/>
  <c r="G23" i="32"/>
  <c r="I1" i="32"/>
  <c r="I23" i="32" s="1"/>
  <c r="G23" i="31"/>
  <c r="I1" i="31"/>
  <c r="I23" i="31" s="1"/>
  <c r="G23" i="30"/>
  <c r="I1" i="30"/>
  <c r="I23" i="30" s="1"/>
  <c r="G23" i="29"/>
  <c r="I1" i="29"/>
  <c r="I23" i="29" s="1"/>
  <c r="G23" i="28"/>
  <c r="I1" i="28"/>
  <c r="I23" i="28" s="1"/>
  <c r="I1" i="27"/>
  <c r="I23" i="27" s="1"/>
  <c r="G23" i="26"/>
  <c r="D8" i="2"/>
  <c r="F8" i="2" s="1"/>
  <c r="I1" i="26"/>
  <c r="I23" i="26" s="1"/>
  <c r="G23" i="21"/>
  <c r="I3" i="21"/>
  <c r="I1" i="21"/>
  <c r="C18" i="2"/>
  <c r="C19" i="2"/>
  <c r="E15" i="2"/>
  <c r="C17" i="2"/>
  <c r="C22" i="2"/>
  <c r="C9" i="2"/>
  <c r="O6" i="2" s="1" a="1"/>
  <c r="O6" i="2" s="1"/>
  <c r="C12" i="2"/>
  <c r="C15" i="2"/>
  <c r="C7" i="2"/>
  <c r="C13" i="2"/>
  <c r="C16" i="2"/>
  <c r="E7" i="2"/>
  <c r="E13" i="2"/>
  <c r="C8" i="2"/>
  <c r="C11" i="2"/>
  <c r="C14" i="2"/>
  <c r="E11" i="2"/>
  <c r="E14" i="2"/>
  <c r="C6" i="2"/>
  <c r="O7" i="2" s="1" a="1"/>
  <c r="O7" i="2" s="1"/>
  <c r="E20" i="19"/>
  <c r="F20" i="19"/>
  <c r="D20" i="19"/>
  <c r="G20" i="19"/>
  <c r="I17" i="1"/>
  <c r="C21" i="2"/>
  <c r="E21" i="2"/>
  <c r="D20" i="2"/>
  <c r="F20" i="2" s="1"/>
  <c r="C20" i="2"/>
  <c r="D8" i="19"/>
  <c r="E10" i="2"/>
  <c r="D14" i="2"/>
  <c r="F14" i="2" s="1"/>
  <c r="E20" i="2"/>
  <c r="D17" i="2"/>
  <c r="F17" i="2" s="1"/>
  <c r="D7" i="2"/>
  <c r="F7" i="2" s="1"/>
  <c r="D10" i="2"/>
  <c r="F10" i="2" s="1"/>
  <c r="D13" i="2"/>
  <c r="F13" i="2" s="1"/>
  <c r="C10" i="2"/>
  <c r="D16" i="2"/>
  <c r="F16" i="2" s="1"/>
  <c r="D19" i="2"/>
  <c r="F19" i="2" s="1"/>
  <c r="D9" i="2"/>
  <c r="F9" i="2" s="1"/>
  <c r="D12" i="2"/>
  <c r="F12" i="2" s="1"/>
  <c r="D15" i="2"/>
  <c r="F15" i="2" s="1"/>
  <c r="D9" i="19"/>
  <c r="D4" i="19"/>
  <c r="D18" i="2"/>
  <c r="F18" i="2" s="1"/>
  <c r="D21" i="2"/>
  <c r="F21" i="2" s="1"/>
  <c r="D11" i="2"/>
  <c r="F11" i="2" s="1"/>
  <c r="E6" i="19"/>
  <c r="C9" i="19"/>
  <c r="D7" i="19"/>
  <c r="C8" i="19"/>
  <c r="D6" i="19"/>
  <c r="E16" i="19"/>
  <c r="D17" i="19"/>
  <c r="D5" i="19"/>
  <c r="E10" i="19"/>
  <c r="E13" i="19"/>
  <c r="D16" i="19"/>
  <c r="F4" i="19"/>
  <c r="E7" i="19"/>
  <c r="D15" i="19"/>
  <c r="C4" i="19"/>
  <c r="D14" i="19"/>
  <c r="E17" i="19"/>
  <c r="K4" i="19"/>
  <c r="K22" i="19" s="1"/>
  <c r="D13" i="19"/>
  <c r="E11" i="19"/>
  <c r="E14" i="19"/>
  <c r="G10" i="19"/>
  <c r="G13" i="19"/>
  <c r="L4" i="19"/>
  <c r="L22" i="19" s="1"/>
  <c r="D12" i="19"/>
  <c r="E5" i="19"/>
  <c r="E8" i="19"/>
  <c r="M4" i="19"/>
  <c r="M22" i="19" s="1"/>
  <c r="D11" i="19"/>
  <c r="N4" i="19"/>
  <c r="N22" i="19" s="1"/>
  <c r="D10" i="19"/>
  <c r="E15" i="19"/>
  <c r="E9" i="19"/>
  <c r="E12" i="19"/>
  <c r="K25" i="2"/>
  <c r="F14" i="19"/>
  <c r="F10" i="19"/>
  <c r="F6" i="19"/>
  <c r="G15" i="19"/>
  <c r="G9" i="19"/>
  <c r="G12" i="19"/>
  <c r="G6" i="19"/>
  <c r="F17" i="19"/>
  <c r="F13" i="19"/>
  <c r="F9" i="19"/>
  <c r="F5" i="19"/>
  <c r="G16" i="19"/>
  <c r="F16" i="19"/>
  <c r="F12" i="19"/>
  <c r="F8" i="19"/>
  <c r="G4" i="19"/>
  <c r="G7" i="19"/>
  <c r="G17" i="19"/>
  <c r="F15" i="19"/>
  <c r="F11" i="19"/>
  <c r="F7" i="19"/>
  <c r="G11" i="19"/>
  <c r="G14" i="19"/>
  <c r="E4" i="19"/>
  <c r="G5" i="19"/>
  <c r="G8" i="19"/>
  <c r="F18" i="19"/>
  <c r="D19" i="19"/>
  <c r="E18" i="19"/>
  <c r="D18" i="19"/>
  <c r="G18" i="19"/>
  <c r="C20" i="19"/>
  <c r="C19" i="19"/>
  <c r="G23" i="1"/>
  <c r="G19" i="19"/>
  <c r="F19" i="19"/>
  <c r="E19" i="19"/>
  <c r="J4" i="19"/>
  <c r="H8" i="19"/>
  <c r="H12" i="19"/>
  <c r="H16" i="19"/>
  <c r="H5" i="19"/>
  <c r="H20" i="19"/>
  <c r="H9" i="19"/>
  <c r="H13" i="19"/>
  <c r="H17" i="19"/>
  <c r="I6" i="19"/>
  <c r="H10" i="19"/>
  <c r="H14" i="19"/>
  <c r="I18" i="19"/>
  <c r="H7" i="19"/>
  <c r="J11" i="19"/>
  <c r="H15" i="19"/>
  <c r="H19" i="19"/>
  <c r="H18" i="19"/>
  <c r="J16" i="19"/>
  <c r="I11" i="19"/>
  <c r="H6" i="19"/>
  <c r="I16" i="19"/>
  <c r="H11" i="19"/>
  <c r="J9" i="19"/>
  <c r="J14" i="19"/>
  <c r="I9" i="19"/>
  <c r="J19" i="19"/>
  <c r="I14" i="19"/>
  <c r="J7" i="19"/>
  <c r="I19" i="19"/>
  <c r="J12" i="19"/>
  <c r="I7" i="19"/>
  <c r="H4" i="19"/>
  <c r="J17" i="19"/>
  <c r="I12" i="19"/>
  <c r="J5" i="19"/>
  <c r="I4" i="19"/>
  <c r="I17" i="19"/>
  <c r="J10" i="19"/>
  <c r="I5" i="19"/>
  <c r="J15" i="19"/>
  <c r="I10" i="19"/>
  <c r="J20" i="19"/>
  <c r="I15" i="19"/>
  <c r="J8" i="19"/>
  <c r="I20" i="19"/>
  <c r="J13" i="19"/>
  <c r="I8" i="19"/>
  <c r="J18" i="19"/>
  <c r="I13" i="19"/>
  <c r="J6" i="19"/>
  <c r="I14" i="1"/>
  <c r="E19" i="2" s="1"/>
  <c r="I7" i="1"/>
  <c r="E12" i="2" s="1"/>
  <c r="I4" i="1"/>
  <c r="E9" i="2" s="1"/>
  <c r="I3" i="1"/>
  <c r="I13" i="1"/>
  <c r="E18" i="2" s="1"/>
  <c r="I12" i="1"/>
  <c r="E17" i="2" s="1"/>
  <c r="I11" i="1"/>
  <c r="E16" i="2" s="1"/>
  <c r="H1" i="1"/>
  <c r="H23" i="1" s="1"/>
  <c r="C20" i="1"/>
  <c r="C21" i="1"/>
  <c r="C22" i="1"/>
  <c r="C19" i="1"/>
  <c r="C14" i="1"/>
  <c r="C15" i="1"/>
  <c r="C16" i="1"/>
  <c r="C13" i="1"/>
  <c r="C8" i="1"/>
  <c r="C9" i="1"/>
  <c r="C10" i="1"/>
  <c r="C7" i="1"/>
  <c r="C2" i="1"/>
  <c r="C3" i="1"/>
  <c r="C4" i="1"/>
  <c r="C1" i="1"/>
  <c r="J26" i="2"/>
  <c r="I28" i="2"/>
  <c r="O9" i="2" l="1" a="1"/>
  <c r="O9" i="2" s="1"/>
  <c r="O8" i="2" a="1"/>
  <c r="O8" i="2" s="1"/>
  <c r="O10" i="2" s="1"/>
  <c r="D6" i="2"/>
  <c r="F6" i="2" s="1"/>
  <c r="E22" i="2"/>
  <c r="E8" i="2"/>
  <c r="I23" i="21"/>
  <c r="C22" i="19"/>
  <c r="D22" i="19"/>
  <c r="F22" i="19"/>
  <c r="G22" i="19"/>
  <c r="E22" i="19"/>
  <c r="J22" i="19"/>
  <c r="H22" i="19"/>
  <c r="I22" i="19"/>
  <c r="I1" i="1"/>
  <c r="I23" i="1" s="1"/>
  <c r="C23" i="1"/>
  <c r="C5" i="1"/>
  <c r="C17" i="1"/>
  <c r="C11" i="1"/>
  <c r="I26" i="2"/>
  <c r="E6" i="2" l="1"/>
  <c r="E26" i="2" s="1"/>
  <c r="C26" i="2"/>
  <c r="D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<sst xmlns="http://schemas.openxmlformats.org/spreadsheetml/2006/main" count="445" uniqueCount="60">
  <si>
    <t>AB</t>
  </si>
  <si>
    <t>이온</t>
  </si>
  <si>
    <t>이르쥬</t>
  </si>
  <si>
    <t>와곰</t>
  </si>
  <si>
    <t>시을</t>
  </si>
  <si>
    <t>스피리아</t>
  </si>
  <si>
    <t>대국수</t>
  </si>
  <si>
    <t>점수총합</t>
  </si>
  <si>
    <t>이름</t>
  </si>
  <si>
    <t>세하</t>
  </si>
  <si>
    <t>오랑시</t>
  </si>
  <si>
    <t>재생</t>
  </si>
  <si>
    <t>마루몽</t>
  </si>
  <si>
    <t>녹차</t>
  </si>
  <si>
    <t>총합</t>
  </si>
  <si>
    <t>1화/2화</t>
  </si>
  <si>
    <t>4판씩</t>
  </si>
  <si>
    <t>그 후</t>
  </si>
  <si>
    <t>3판씩</t>
  </si>
  <si>
    <t>정렬전</t>
  </si>
  <si>
    <t>정렬후</t>
  </si>
  <si>
    <t>25000점 시작, 25000점 반환</t>
  </si>
  <si>
    <t>오카 없음</t>
  </si>
  <si>
    <t>우마 +15, +5, -5, -15</t>
  </si>
  <si>
    <t>작혼기본점수계산</t>
  </si>
  <si>
    <t>업데이트</t>
  </si>
  <si>
    <t>7화까지</t>
  </si>
  <si>
    <t>반장수</t>
  </si>
  <si>
    <t>왼쪽 셀들을 복사 뒤 정렬하세요</t>
  </si>
  <si>
    <t>최고점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</si>
  <si>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</si>
  <si>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</si>
  <si>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</si>
  <si>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</si>
  <si>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</si>
  <si>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</si>
  <si>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</si>
  <si>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</si>
  <si>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</si>
  <si>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</si>
  <si>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</si>
  <si>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</si>
  <si>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참가횟수</t>
  </si>
  <si>
    <t>치킨무</t>
  </si>
  <si>
    <t>롸</t>
  </si>
  <si>
    <t>푸딩</t>
  </si>
  <si>
    <t>바바</t>
  </si>
  <si>
    <t>피</t>
  </si>
  <si>
    <t>시온</t>
  </si>
  <si>
    <t>평균순위</t>
  </si>
  <si>
    <t>아린켄</t>
  </si>
  <si>
    <t>경경채</t>
  </si>
  <si>
    <t>간쨩</t>
  </si>
  <si>
    <t>-</t>
  </si>
  <si>
    <t>릴리일발쯔모</t>
  </si>
  <si>
    <t>팀 감자깡</t>
  </si>
  <si>
    <t>선라이즈 허리케인릴리</t>
  </si>
  <si>
    <t>개천 드래곤즈</t>
  </si>
  <si>
    <t>개인</t>
  </si>
  <si>
    <t>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</si>
</sst>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위&quot;"/>
  </numFmts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국립박물관문화재단클래식 Medium"/>
      <family val="1"/>
      <charset val="129"/>
    </font>
    <font>
      <sz val="11"/>
      <color theme="1"/>
      <name val="국립박물관문화재단클래식 Light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D5A11E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CD7F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/>
    <xf numFmtId="0" fontId="3" fillId="0" borderId="0" xfId="0" applyFont="1"/>
    <xf numFmtId="164" fontId="3" fillId="2" borderId="0" xfId="0" applyNumberFormat="1" applyFont="1" applyFill="1"/>
    <xf numFmtId="164" fontId="3" fillId="3" borderId="0" xfId="0" applyNumberFormat="1" applyFont="1" applyFill="1"/>
    <xf numFmtId="164" fontId="3" fillId="4" borderId="0" xfId="0" applyNumberFormat="1" applyFont="1" applyFill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7F32"/>
      <color rgb="FFA3A3A3"/>
      <color rgb="FFD5A1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9BA5-78FB-4193-BB52-CC6BF96C9823}">
  <dimension ref="B2:O36"/>
  <sheetViews>
    <sheetView tabSelected="1" zoomScale="130" zoomScaleNormal="130" workbookViewId="0">
      <selection activeCell="P26" sqref="P26"/>
    </sheetView>
  </sheetViews>
  <sheetFormatPr defaultRowHeight="15"/>
  <cols>
    <col min="7" max="7" width="5.85546875" customWidth="1"/>
    <col min="12" max="12" width="9.140625" customWidth="1"/>
    <col min="13" max="13" width="5.85546875" customWidth="1"/>
    <col min="14" max="14" width="24.140625" customWidth="1"/>
  </cols>
  <sheetData>
    <row r="2" spans="2:15">
      <c r="B2" t="s">
        <v>19</v>
      </c>
      <c r="H2" t="s">
        <v>20</v>
      </c>
    </row>
    <row r="3" spans="2:15">
      <c r="H3" t="s">
        <v>28</v>
      </c>
    </row>
    <row r="4" spans="2:15">
      <c r="G4" t="s">
        <v>58</v>
      </c>
      <c r="M4" t="s">
        <v>59</v>
      </c>
    </row>
    <row r="5" spans="2:15">
      <c r="B5" t="s">
        <v>8</v>
      </c>
      <c r="C5" t="s">
        <v>7</v>
      </c>
      <c r="D5" t="s">
        <v>6</v>
      </c>
      <c r="E5" t="s">
        <v>42</v>
      </c>
      <c r="F5" t="s">
        <v>49</v>
      </c>
      <c r="G5" s="2"/>
      <c r="H5" s="2" t="s">
        <v>8</v>
      </c>
      <c r="I5" s="2" t="s">
        <v>7</v>
      </c>
      <c r="J5" s="2" t="s">
        <v>6</v>
      </c>
      <c r="K5" s="2" t="s">
        <v>42</v>
      </c>
      <c r="L5" s="2" t="s">
        <v>49</v>
      </c>
      <c r="M5" s="2"/>
      <c r="N5" s="2" t="s">
        <v>8</v>
      </c>
      <c r="O5" s="2" t="s">
        <v>7</v>
      </c>
    </row>
    <row r="6" spans="2:15">
      <c r="B6" t="s">
        <v>0</v>
      </c>
      <c r="C6">
        <f>SUM('1월:12월'!G1)</f>
        <v>-18.7</v>
      </c>
      <c r="D6">
        <f>SUM('1월:12월'!H1)</f>
        <v>3</v>
      </c>
      <c r="E6">
        <f>SUM('1월:12월'!I1)</f>
        <v>2</v>
      </c>
      <c r="F6">
        <f>ROUND(SUM('1월:12월'!J1)/D6,1)</f>
        <v>2.7</v>
      </c>
      <c r="G6" s="3">
        <v>1</v>
      </c>
      <c r="H6" s="2" t="s">
        <v>2</v>
      </c>
      <c r="I6" s="2">
        <v>68.899999999999991</v>
      </c>
      <c r="J6" s="2">
        <v>4</v>
      </c>
      <c r="K6" s="2">
        <v>3</v>
      </c>
      <c r="L6" s="2">
        <v>2.2999999999999998</v>
      </c>
      <c r="M6" s="3">
        <v>1</v>
      </c>
      <c r="N6" s="2" t="s">
        <v>57</v>
      </c>
      <c r="O6" s="2" cm="1">
        <f t="array" ref="O6">SUM(SUMIF(B:B, {"와곰","오랑시","세하","경경채"}, C:C))</f>
        <v>154.39999999999998</v>
      </c>
    </row>
    <row r="7" spans="2:15">
      <c r="B7" t="s">
        <v>1</v>
      </c>
      <c r="C7">
        <f>SUM('1월:12월'!G2)</f>
        <v>-16.799999999999994</v>
      </c>
      <c r="D7">
        <f>SUM('1월:12월'!H2)</f>
        <v>5</v>
      </c>
      <c r="E7">
        <f>SUM('1월:12월'!I2)</f>
        <v>3</v>
      </c>
      <c r="F7">
        <f>ROUND(SUM('1월:12월'!J2)/D7,1)</f>
        <v>2.8</v>
      </c>
      <c r="G7" s="4">
        <v>2</v>
      </c>
      <c r="H7" s="2" t="s">
        <v>9</v>
      </c>
      <c r="I7" s="2">
        <v>65.900000000000006</v>
      </c>
      <c r="J7" s="2">
        <v>3</v>
      </c>
      <c r="K7" s="2">
        <v>3</v>
      </c>
      <c r="L7" s="2">
        <v>1.7</v>
      </c>
      <c r="M7" s="4">
        <v>2</v>
      </c>
      <c r="N7" s="2" t="s">
        <v>54</v>
      </c>
      <c r="O7" s="2" cm="1">
        <f t="array" ref="O7">SUM(SUMIF(B:B, {"AB","이르쥬","간쨩","롸","피"}, C:C))</f>
        <v>-30.600000000000009</v>
      </c>
    </row>
    <row r="8" spans="2:15">
      <c r="B8" t="s">
        <v>2</v>
      </c>
      <c r="C8">
        <f>SUM('1월:12월'!G3)</f>
        <v>68.899999999999991</v>
      </c>
      <c r="D8">
        <f>SUM('1월:12월'!H3)</f>
        <v>4</v>
      </c>
      <c r="E8">
        <f>SUM('1월:12월'!I3)</f>
        <v>3</v>
      </c>
      <c r="F8">
        <f>ROUND(SUM('1월:12월'!J3)/D8,1)</f>
        <v>2.2999999999999998</v>
      </c>
      <c r="G8" s="5">
        <v>3</v>
      </c>
      <c r="H8" s="2" t="s">
        <v>3</v>
      </c>
      <c r="I8" s="2">
        <v>60.099999999999994</v>
      </c>
      <c r="J8" s="2">
        <v>2</v>
      </c>
      <c r="K8" s="2">
        <v>2</v>
      </c>
      <c r="L8" s="2">
        <v>1.5</v>
      </c>
      <c r="M8" s="5">
        <v>3</v>
      </c>
      <c r="N8" s="2" t="s">
        <v>55</v>
      </c>
      <c r="O8" s="2" cm="1">
        <f t="array" ref="O8">SUM(SUMIF(B:B, {"재생","녹차","시을","아린켄"}, C:C))</f>
        <v>-49.399999999999991</v>
      </c>
    </row>
    <row r="9" spans="2:15">
      <c r="B9" t="s">
        <v>3</v>
      </c>
      <c r="C9">
        <f>SUM('1월:12월'!G4)</f>
        <v>60.099999999999994</v>
      </c>
      <c r="D9">
        <f>SUM('1월:12월'!H4)</f>
        <v>2</v>
      </c>
      <c r="E9">
        <f>SUM('1월:12월'!I4)</f>
        <v>2</v>
      </c>
      <c r="F9">
        <f>ROUND(SUM('1월:12월'!J4)/D9,1)</f>
        <v>1.5</v>
      </c>
      <c r="G9" s="6">
        <v>4</v>
      </c>
      <c r="H9" s="2" t="s">
        <v>44</v>
      </c>
      <c r="I9" s="2">
        <v>57</v>
      </c>
      <c r="J9" s="2">
        <v>4</v>
      </c>
      <c r="K9" s="2">
        <v>3</v>
      </c>
      <c r="L9" s="2">
        <v>1.8</v>
      </c>
      <c r="M9" s="6">
        <v>4</v>
      </c>
      <c r="N9" s="2" t="s">
        <v>56</v>
      </c>
      <c r="O9" s="2" cm="1">
        <f t="array" ref="O9">SUM(SUMIF(B:B, {"스피리아","이온","치킨무","푸딩"}, C:C))</f>
        <v>-74.399999999999991</v>
      </c>
    </row>
    <row r="10" spans="2:15">
      <c r="B10" t="s">
        <v>50</v>
      </c>
      <c r="C10">
        <f>SUM('1월:12월'!G5)</f>
        <v>32.700000000000003</v>
      </c>
      <c r="D10">
        <f>SUM('1월:12월'!H5)</f>
        <v>3</v>
      </c>
      <c r="E10">
        <f>SUM('1월:12월'!I5)</f>
        <v>3</v>
      </c>
      <c r="F10">
        <f>ROUND(SUM('1월:12월'!J5)/D10,1)</f>
        <v>2</v>
      </c>
      <c r="G10" s="6">
        <v>5</v>
      </c>
      <c r="H10" s="2" t="s">
        <v>50</v>
      </c>
      <c r="I10" s="2">
        <v>32.700000000000003</v>
      </c>
      <c r="J10" s="2">
        <v>3</v>
      </c>
      <c r="K10" s="2">
        <v>3</v>
      </c>
      <c r="L10" s="2">
        <v>2</v>
      </c>
      <c r="M10" s="1"/>
      <c r="O10" s="2">
        <f>SUM(O6:O9)</f>
        <v>0</v>
      </c>
    </row>
    <row r="11" spans="2:15">
      <c r="B11" t="s">
        <v>4</v>
      </c>
      <c r="C11">
        <f>SUM('1월:12월'!G6)</f>
        <v>-24.099999999999998</v>
      </c>
      <c r="D11">
        <f>SUM('1월:12월'!H6)</f>
        <v>3</v>
      </c>
      <c r="E11">
        <f>SUM('1월:12월'!I6)</f>
        <v>3</v>
      </c>
      <c r="F11">
        <f>ROUND(SUM('1월:12월'!J6)/D11,1)</f>
        <v>2.7</v>
      </c>
      <c r="G11" s="6">
        <v>6</v>
      </c>
      <c r="H11" s="2" t="s">
        <v>43</v>
      </c>
      <c r="I11" s="2">
        <v>19</v>
      </c>
      <c r="J11" s="2">
        <v>3</v>
      </c>
      <c r="K11" s="2">
        <v>2</v>
      </c>
      <c r="L11" s="2">
        <v>2</v>
      </c>
      <c r="M11" s="1"/>
    </row>
    <row r="12" spans="2:15">
      <c r="B12" t="s">
        <v>5</v>
      </c>
      <c r="C12">
        <f>SUM('1월:12월'!G7)</f>
        <v>-45.4</v>
      </c>
      <c r="D12">
        <f>SUM('1월:12월'!H7)</f>
        <v>3</v>
      </c>
      <c r="E12">
        <f>SUM('1월:12월'!I7)</f>
        <v>3</v>
      </c>
      <c r="F12">
        <f>ROUND(SUM('1월:12월'!J7)/D12,1)</f>
        <v>3</v>
      </c>
      <c r="G12" s="6">
        <v>7</v>
      </c>
      <c r="H12" s="2" t="s">
        <v>10</v>
      </c>
      <c r="I12" s="2">
        <v>16.2</v>
      </c>
      <c r="J12" s="2">
        <v>2</v>
      </c>
      <c r="K12" s="2">
        <v>2</v>
      </c>
      <c r="L12" s="2">
        <v>2</v>
      </c>
      <c r="M12" s="1"/>
    </row>
    <row r="13" spans="2:15">
      <c r="B13" t="s">
        <v>9</v>
      </c>
      <c r="C13">
        <f>SUM('1월:12월'!G8)</f>
        <v>65.900000000000006</v>
      </c>
      <c r="D13">
        <f>SUM('1월:12월'!H8)</f>
        <v>3</v>
      </c>
      <c r="E13">
        <f>SUM('1월:12월'!I8)</f>
        <v>3</v>
      </c>
      <c r="F13">
        <f>ROUND(SUM('1월:12월'!J8)/D13,1)</f>
        <v>1.7</v>
      </c>
      <c r="G13" s="6">
        <v>8</v>
      </c>
      <c r="H13" s="2" t="s">
        <v>51</v>
      </c>
      <c r="I13" s="2">
        <v>12.200000000000003</v>
      </c>
      <c r="J13" s="2">
        <v>3</v>
      </c>
      <c r="K13" s="2">
        <v>2</v>
      </c>
      <c r="L13" s="2">
        <v>2.2999999999999998</v>
      </c>
      <c r="M13" s="1"/>
    </row>
    <row r="14" spans="2:15">
      <c r="B14" t="s">
        <v>10</v>
      </c>
      <c r="C14">
        <f>SUM('1월:12월'!G9)</f>
        <v>16.2</v>
      </c>
      <c r="D14">
        <f>SUM('1월:12월'!H9)</f>
        <v>2</v>
      </c>
      <c r="E14">
        <f>SUM('1월:12월'!I9)</f>
        <v>2</v>
      </c>
      <c r="F14">
        <f>ROUND(SUM('1월:12월'!J9)/D14,1)</f>
        <v>2</v>
      </c>
      <c r="G14" s="6">
        <v>9</v>
      </c>
      <c r="H14" s="2" t="s">
        <v>1</v>
      </c>
      <c r="I14" s="2">
        <v>-16.799999999999994</v>
      </c>
      <c r="J14" s="2">
        <v>5</v>
      </c>
      <c r="K14" s="2">
        <v>3</v>
      </c>
      <c r="L14" s="2">
        <v>2.8</v>
      </c>
      <c r="M14" s="1"/>
    </row>
    <row r="15" spans="2:15">
      <c r="B15" t="s">
        <v>11</v>
      </c>
      <c r="C15">
        <f>SUM('1월:12월'!G10)</f>
        <v>-29.8</v>
      </c>
      <c r="D15">
        <f>SUM('1월:12월'!H10)</f>
        <v>2</v>
      </c>
      <c r="E15">
        <f>SUM('1월:12월'!I10)</f>
        <v>2</v>
      </c>
      <c r="F15">
        <f>ROUND(SUM('1월:12월'!J10)/D15,1)</f>
        <v>3</v>
      </c>
      <c r="G15" s="6">
        <v>10</v>
      </c>
      <c r="H15" s="2" t="s">
        <v>0</v>
      </c>
      <c r="I15" s="2">
        <v>-18.7</v>
      </c>
      <c r="J15" s="2">
        <v>3</v>
      </c>
      <c r="K15" s="2">
        <v>2</v>
      </c>
      <c r="L15" s="2">
        <v>2.7</v>
      </c>
      <c r="M15" s="1"/>
    </row>
    <row r="16" spans="2:15">
      <c r="B16" t="s">
        <v>13</v>
      </c>
      <c r="C16">
        <f>SUM('1월:12월'!G11)</f>
        <v>-28.200000000000003</v>
      </c>
      <c r="D16">
        <f>SUM('1월:12월'!H11)</f>
        <v>2</v>
      </c>
      <c r="E16">
        <f>SUM('1월:12월'!I11)</f>
        <v>2</v>
      </c>
      <c r="F16">
        <f>ROUND(SUM('1월:12월'!J11)/D16,1)</f>
        <v>3</v>
      </c>
      <c r="G16" s="6">
        <v>11</v>
      </c>
      <c r="H16" s="2" t="s">
        <v>4</v>
      </c>
      <c r="I16" s="2">
        <v>-24.099999999999998</v>
      </c>
      <c r="J16" s="2">
        <v>3</v>
      </c>
      <c r="K16" s="2">
        <v>3</v>
      </c>
      <c r="L16" s="2">
        <v>2.7</v>
      </c>
      <c r="M16" s="1"/>
    </row>
    <row r="17" spans="2:13">
      <c r="B17" t="s">
        <v>43</v>
      </c>
      <c r="C17">
        <f>SUM('1월:12월'!G12)</f>
        <v>19</v>
      </c>
      <c r="D17">
        <f>SUM('1월:12월'!H12)</f>
        <v>3</v>
      </c>
      <c r="E17">
        <f>SUM('1월:12월'!I12)</f>
        <v>2</v>
      </c>
      <c r="F17">
        <f>ROUND(SUM('1월:12월'!J12)/D17,1)</f>
        <v>2</v>
      </c>
      <c r="G17" s="6">
        <v>12</v>
      </c>
      <c r="H17" s="2" t="s">
        <v>13</v>
      </c>
      <c r="I17" s="2">
        <v>-28.200000000000003</v>
      </c>
      <c r="J17" s="2">
        <v>2</v>
      </c>
      <c r="K17" s="2">
        <v>2</v>
      </c>
      <c r="L17" s="2">
        <v>3</v>
      </c>
      <c r="M17" s="1"/>
    </row>
    <row r="18" spans="2:13">
      <c r="B18" t="s">
        <v>44</v>
      </c>
      <c r="C18">
        <f>SUM('1월:12월'!G13)</f>
        <v>57</v>
      </c>
      <c r="D18">
        <f>SUM('1월:12월'!H13)</f>
        <v>4</v>
      </c>
      <c r="E18">
        <f>SUM('1월:12월'!I13)</f>
        <v>3</v>
      </c>
      <c r="F18">
        <f>ROUND(SUM('1월:12월'!J13)/D18,1)</f>
        <v>1.8</v>
      </c>
      <c r="G18" s="6">
        <v>13</v>
      </c>
      <c r="H18" s="2" t="s">
        <v>11</v>
      </c>
      <c r="I18" s="2">
        <v>-29.8</v>
      </c>
      <c r="J18" s="2">
        <v>2</v>
      </c>
      <c r="K18" s="2">
        <v>2</v>
      </c>
      <c r="L18" s="2">
        <v>3</v>
      </c>
      <c r="M18" s="1"/>
    </row>
    <row r="19" spans="2:13">
      <c r="B19" t="s">
        <v>47</v>
      </c>
      <c r="C19">
        <f>SUM('1월:12월'!G14)</f>
        <v>-73</v>
      </c>
      <c r="D19">
        <f>SUM('1월:12월'!H14)</f>
        <v>2</v>
      </c>
      <c r="E19">
        <f>SUM('1월:12월'!I14)</f>
        <v>2</v>
      </c>
      <c r="F19">
        <f>ROUND(SUM('1월:12월'!J14)/D19,1)</f>
        <v>4</v>
      </c>
      <c r="G19" s="6">
        <v>14</v>
      </c>
      <c r="H19" s="2" t="s">
        <v>45</v>
      </c>
      <c r="I19" s="2">
        <v>-31.2</v>
      </c>
      <c r="J19" s="2">
        <v>2</v>
      </c>
      <c r="K19" s="2">
        <v>2</v>
      </c>
      <c r="L19" s="2">
        <v>3</v>
      </c>
      <c r="M19" s="1"/>
    </row>
    <row r="20" spans="2:13">
      <c r="B20" t="s">
        <v>51</v>
      </c>
      <c r="C20">
        <f>SUM('1월:12월'!G15)</f>
        <v>12.200000000000003</v>
      </c>
      <c r="D20">
        <f>SUM('1월:12월'!H15)</f>
        <v>3</v>
      </c>
      <c r="E20">
        <f>SUM('1월:12월'!I15)</f>
        <v>2</v>
      </c>
      <c r="F20">
        <f>ROUND(SUM('1월:12월'!J15)/D20,1)</f>
        <v>2.2999999999999998</v>
      </c>
      <c r="G20" s="6">
        <v>15</v>
      </c>
      <c r="H20" s="2" t="s">
        <v>5</v>
      </c>
      <c r="I20" s="2">
        <v>-45.4</v>
      </c>
      <c r="J20" s="2">
        <v>3</v>
      </c>
      <c r="K20" s="2">
        <v>3</v>
      </c>
      <c r="L20" s="2">
        <v>3</v>
      </c>
      <c r="M20" s="1"/>
    </row>
    <row r="21" spans="2:13">
      <c r="B21" t="s">
        <v>45</v>
      </c>
      <c r="C21">
        <f>SUM('1월:12월'!G16)</f>
        <v>-31.2</v>
      </c>
      <c r="D21">
        <f>SUM('1월:12월'!H16)</f>
        <v>2</v>
      </c>
      <c r="E21">
        <f>SUM('1월:12월'!I16)</f>
        <v>2</v>
      </c>
      <c r="F21">
        <f>ROUND(SUM('1월:12월'!J16)/D21,1)</f>
        <v>3</v>
      </c>
      <c r="G21" s="6">
        <v>16</v>
      </c>
      <c r="H21" s="2" t="s">
        <v>52</v>
      </c>
      <c r="I21" s="2">
        <v>-64.8</v>
      </c>
      <c r="J21" s="2">
        <v>2</v>
      </c>
      <c r="K21" s="2">
        <v>2</v>
      </c>
      <c r="L21" s="2">
        <v>4</v>
      </c>
      <c r="M21" s="1"/>
    </row>
    <row r="22" spans="2:13">
      <c r="B22" t="s">
        <v>52</v>
      </c>
      <c r="C22">
        <f>SUM('1월:12월'!G17)</f>
        <v>-64.8</v>
      </c>
      <c r="D22">
        <f>SUM('1월:12월'!H17)</f>
        <v>2</v>
      </c>
      <c r="E22">
        <f>SUM('1월:12월'!I17)</f>
        <v>2</v>
      </c>
      <c r="F22">
        <f>ROUND(SUM('1월:12월'!J17)/D22,1)</f>
        <v>4</v>
      </c>
      <c r="G22" s="6">
        <v>17</v>
      </c>
      <c r="H22" s="2" t="s">
        <v>47</v>
      </c>
      <c r="I22" s="2">
        <v>-73</v>
      </c>
      <c r="J22" s="2">
        <v>2</v>
      </c>
      <c r="K22" s="2">
        <v>2</v>
      </c>
      <c r="L22" s="2">
        <v>4</v>
      </c>
      <c r="M22" s="1"/>
    </row>
    <row r="23" spans="2:13">
      <c r="K23">
        <f>SUM(K6:K21)</f>
        <v>39</v>
      </c>
    </row>
    <row r="24" spans="2:13">
      <c r="K24">
        <f>K23/12</f>
        <v>3.25</v>
      </c>
    </row>
    <row r="25" spans="2:13">
      <c r="K25">
        <f>K24/16</f>
        <v>0.203125</v>
      </c>
    </row>
    <row r="26" spans="2:13">
      <c r="B26" t="s">
        <v>14</v>
      </c>
      <c r="C26">
        <f>SUM(C6:C20)</f>
        <v>96.000000000000014</v>
      </c>
      <c r="D26">
        <f>SUM(D6:D20)</f>
        <v>44</v>
      </c>
      <c r="E26">
        <f>SUM(E6:E20)</f>
        <v>37</v>
      </c>
      <c r="H26" t="s">
        <v>14</v>
      </c>
      <c r="I26">
        <f>SUM(I6:I18)</f>
        <v>214.39999999999998</v>
      </c>
      <c r="J26">
        <f>SUM(J6:J18)</f>
        <v>39</v>
      </c>
    </row>
    <row r="28" spans="2:13">
      <c r="G28" t="s">
        <v>29</v>
      </c>
      <c r="I28">
        <f>MAX('1월'!D1:D4,'1월'!D7:D10,'1월'!D13:D16,'1월'!D19:D22)</f>
        <v>55.4</v>
      </c>
      <c r="M28" t="s">
        <v>29</v>
      </c>
    </row>
    <row r="33" spans="2:13">
      <c r="B33" t="s">
        <v>24</v>
      </c>
      <c r="F33" t="s">
        <v>27</v>
      </c>
      <c r="I33" t="s">
        <v>25</v>
      </c>
    </row>
    <row r="34" spans="2:13">
      <c r="B34" t="s">
        <v>21</v>
      </c>
      <c r="F34" t="s">
        <v>15</v>
      </c>
      <c r="G34" t="s">
        <v>16</v>
      </c>
      <c r="I34" t="s">
        <v>26</v>
      </c>
      <c r="M34" t="s">
        <v>16</v>
      </c>
    </row>
    <row r="35" spans="2:13">
      <c r="B35" t="s">
        <v>22</v>
      </c>
      <c r="F35" t="s">
        <v>17</v>
      </c>
      <c r="G35" t="s">
        <v>18</v>
      </c>
      <c r="M35" t="s">
        <v>18</v>
      </c>
    </row>
    <row r="36" spans="2:13">
      <c r="B36" t="s">
        <v>23</v>
      </c>
    </row>
  </sheetData>
  <sortState xmlns:xlrd2="http://schemas.microsoft.com/office/spreadsheetml/2017/richdata2" ref="H6:L22">
    <sortCondition descending="1" ref="I6:I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7A97-3D66-4397-BAC4-219C40EF1553}">
  <dimension ref="A1:E18"/>
  <sheetViews>
    <sheetView workbookViewId="0">
      <selection activeCell="D28" sqref="D28"/>
    </sheetView>
  </sheetViews>
  <sheetFormatPr defaultRowHeight="15"/>
  <sheetData>
    <row r="1" spans="1:5">
      <c r="A1" t="s">
        <v>8</v>
      </c>
      <c r="B1" t="s">
        <v>7</v>
      </c>
      <c r="C1" t="s">
        <v>6</v>
      </c>
      <c r="D1" t="s">
        <v>42</v>
      </c>
      <c r="E1" t="s">
        <v>49</v>
      </c>
    </row>
    <row r="2" spans="1:5">
      <c r="A2" t="s">
        <v>2</v>
      </c>
      <c r="B2">
        <v>58.199999999999996</v>
      </c>
      <c r="C2">
        <v>2</v>
      </c>
      <c r="D2">
        <v>1</v>
      </c>
      <c r="E2">
        <v>2</v>
      </c>
    </row>
    <row r="3" spans="1:5">
      <c r="A3" t="s">
        <v>44</v>
      </c>
      <c r="B3">
        <v>30</v>
      </c>
      <c r="C3">
        <v>1</v>
      </c>
      <c r="D3">
        <v>1</v>
      </c>
      <c r="E3">
        <v>1</v>
      </c>
    </row>
    <row r="4" spans="1:5">
      <c r="A4" t="s">
        <v>50</v>
      </c>
      <c r="B4">
        <v>27.3</v>
      </c>
      <c r="C4">
        <v>1</v>
      </c>
      <c r="D4">
        <v>1</v>
      </c>
      <c r="E4">
        <v>1</v>
      </c>
    </row>
    <row r="5" spans="1:5">
      <c r="A5" t="s">
        <v>10</v>
      </c>
      <c r="B5">
        <v>26.9</v>
      </c>
      <c r="C5">
        <v>1</v>
      </c>
      <c r="D5">
        <v>1</v>
      </c>
      <c r="E5">
        <v>1</v>
      </c>
    </row>
    <row r="6" spans="1:5">
      <c r="A6" t="s">
        <v>5</v>
      </c>
      <c r="B6">
        <v>9.4</v>
      </c>
      <c r="C6">
        <v>1</v>
      </c>
      <c r="D6">
        <v>1</v>
      </c>
      <c r="E6">
        <v>2</v>
      </c>
    </row>
    <row r="7" spans="1:5">
      <c r="A7" t="s">
        <v>9</v>
      </c>
      <c r="B7">
        <v>1.3</v>
      </c>
      <c r="C7">
        <v>1</v>
      </c>
      <c r="D7">
        <v>1</v>
      </c>
      <c r="E7">
        <v>2</v>
      </c>
    </row>
    <row r="8" spans="1:5">
      <c r="A8" t="s">
        <v>3</v>
      </c>
      <c r="B8">
        <v>0</v>
      </c>
      <c r="C8">
        <v>0</v>
      </c>
      <c r="D8">
        <v>0</v>
      </c>
      <c r="E8" t="s">
        <v>53</v>
      </c>
    </row>
    <row r="9" spans="1:5">
      <c r="A9" t="s">
        <v>11</v>
      </c>
      <c r="B9">
        <v>0</v>
      </c>
      <c r="C9">
        <v>0</v>
      </c>
      <c r="D9">
        <v>0</v>
      </c>
      <c r="E9" t="s">
        <v>53</v>
      </c>
    </row>
    <row r="10" spans="1:5">
      <c r="A10" t="s">
        <v>13</v>
      </c>
      <c r="B10">
        <v>0</v>
      </c>
      <c r="C10">
        <v>0</v>
      </c>
      <c r="D10">
        <v>0</v>
      </c>
      <c r="E10" t="s">
        <v>53</v>
      </c>
    </row>
    <row r="11" spans="1:5">
      <c r="A11" t="s">
        <v>51</v>
      </c>
      <c r="B11">
        <v>0</v>
      </c>
      <c r="C11">
        <v>0</v>
      </c>
      <c r="D11">
        <v>0</v>
      </c>
      <c r="E11" t="s">
        <v>53</v>
      </c>
    </row>
    <row r="12" spans="1:5">
      <c r="A12" t="s">
        <v>1</v>
      </c>
      <c r="B12">
        <v>-4</v>
      </c>
      <c r="C12">
        <v>1</v>
      </c>
      <c r="D12">
        <v>1</v>
      </c>
      <c r="E12">
        <v>3</v>
      </c>
    </row>
    <row r="13" spans="1:5">
      <c r="A13" t="s">
        <v>43</v>
      </c>
      <c r="B13">
        <v>-8.2999999999999989</v>
      </c>
      <c r="C13">
        <v>2</v>
      </c>
      <c r="D13">
        <v>1</v>
      </c>
      <c r="E13">
        <v>2.5</v>
      </c>
    </row>
    <row r="14" spans="1:5">
      <c r="A14" t="s">
        <v>45</v>
      </c>
      <c r="B14">
        <v>-10.8</v>
      </c>
      <c r="C14">
        <v>1</v>
      </c>
      <c r="D14">
        <v>1</v>
      </c>
      <c r="E14">
        <v>3</v>
      </c>
    </row>
    <row r="15" spans="1:5">
      <c r="A15" t="s">
        <v>0</v>
      </c>
      <c r="B15">
        <v>-22.4</v>
      </c>
      <c r="C15">
        <v>2</v>
      </c>
      <c r="D15">
        <v>1</v>
      </c>
      <c r="E15">
        <v>3</v>
      </c>
    </row>
    <row r="16" spans="1:5">
      <c r="A16" t="s">
        <v>52</v>
      </c>
      <c r="B16">
        <v>-27.2</v>
      </c>
      <c r="C16">
        <v>1</v>
      </c>
      <c r="D16">
        <v>1</v>
      </c>
      <c r="E16">
        <v>4</v>
      </c>
    </row>
    <row r="17" spans="1:5">
      <c r="A17" t="s">
        <v>47</v>
      </c>
      <c r="B17">
        <v>-35.4</v>
      </c>
      <c r="C17">
        <v>1</v>
      </c>
      <c r="D17">
        <v>1</v>
      </c>
      <c r="E17">
        <v>4</v>
      </c>
    </row>
    <row r="18" spans="1:5">
      <c r="A18" t="s">
        <v>4</v>
      </c>
      <c r="B18">
        <v>-45</v>
      </c>
      <c r="C18">
        <v>1</v>
      </c>
      <c r="D18">
        <v>1</v>
      </c>
      <c r="E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3478-24DC-46BA-80CC-1BBF9EF62D9C}">
  <dimension ref="A1:E18"/>
  <sheetViews>
    <sheetView workbookViewId="0">
      <selection activeCell="D22" sqref="D22"/>
    </sheetView>
  </sheetViews>
  <sheetFormatPr defaultRowHeight="15"/>
  <sheetData>
    <row r="1" spans="1:5">
      <c r="A1" t="s">
        <v>8</v>
      </c>
      <c r="B1" t="s">
        <v>7</v>
      </c>
      <c r="C1" t="s">
        <v>6</v>
      </c>
      <c r="D1" t="s">
        <v>42</v>
      </c>
      <c r="E1" t="s">
        <v>49</v>
      </c>
    </row>
    <row r="2" spans="1:5">
      <c r="A2" t="s">
        <v>9</v>
      </c>
      <c r="B2">
        <v>52.4</v>
      </c>
      <c r="C2">
        <v>2</v>
      </c>
      <c r="D2">
        <v>2</v>
      </c>
      <c r="E2">
        <v>1.5</v>
      </c>
    </row>
    <row r="3" spans="1:5">
      <c r="A3" t="s">
        <v>51</v>
      </c>
      <c r="B3">
        <v>42.6</v>
      </c>
      <c r="C3">
        <v>1</v>
      </c>
      <c r="D3">
        <v>1</v>
      </c>
      <c r="E3">
        <v>1</v>
      </c>
    </row>
    <row r="4" spans="1:5">
      <c r="A4" t="s">
        <v>3</v>
      </c>
      <c r="B4">
        <v>40.9</v>
      </c>
      <c r="C4">
        <v>1</v>
      </c>
      <c r="D4">
        <v>1</v>
      </c>
      <c r="E4">
        <v>1</v>
      </c>
    </row>
    <row r="5" spans="1:5">
      <c r="A5" t="s">
        <v>44</v>
      </c>
      <c r="B5">
        <v>32.799999999999997</v>
      </c>
      <c r="C5">
        <v>3</v>
      </c>
      <c r="D5">
        <v>2</v>
      </c>
      <c r="E5">
        <v>2</v>
      </c>
    </row>
    <row r="6" spans="1:5">
      <c r="A6" t="s">
        <v>2</v>
      </c>
      <c r="B6">
        <v>29.899999999999995</v>
      </c>
      <c r="C6">
        <v>3</v>
      </c>
      <c r="D6">
        <v>2</v>
      </c>
      <c r="E6">
        <v>2.7</v>
      </c>
    </row>
    <row r="7" spans="1:5">
      <c r="A7" t="s">
        <v>43</v>
      </c>
      <c r="B7">
        <v>19</v>
      </c>
      <c r="C7">
        <v>3</v>
      </c>
      <c r="D7">
        <v>2</v>
      </c>
      <c r="E7">
        <v>2</v>
      </c>
    </row>
    <row r="8" spans="1:5">
      <c r="A8" t="s">
        <v>10</v>
      </c>
      <c r="B8">
        <v>16.2</v>
      </c>
      <c r="C8">
        <v>2</v>
      </c>
      <c r="D8">
        <v>2</v>
      </c>
      <c r="E8">
        <v>2</v>
      </c>
    </row>
    <row r="9" spans="1:5">
      <c r="A9" t="s">
        <v>50</v>
      </c>
      <c r="B9">
        <v>-6.0999999999999979</v>
      </c>
      <c r="C9">
        <v>2</v>
      </c>
      <c r="D9">
        <v>2</v>
      </c>
      <c r="E9">
        <v>2.5</v>
      </c>
    </row>
    <row r="10" spans="1:5">
      <c r="A10" t="s">
        <v>5</v>
      </c>
      <c r="B10">
        <v>-8.4999999999999982</v>
      </c>
      <c r="C10">
        <v>2</v>
      </c>
      <c r="D10">
        <v>2</v>
      </c>
      <c r="E10">
        <v>2.5</v>
      </c>
    </row>
    <row r="11" spans="1:5">
      <c r="A11" t="s">
        <v>45</v>
      </c>
      <c r="B11">
        <v>-10.8</v>
      </c>
      <c r="C11">
        <v>1</v>
      </c>
      <c r="D11">
        <v>1</v>
      </c>
      <c r="E11">
        <v>3</v>
      </c>
    </row>
    <row r="12" spans="1:5">
      <c r="A12" t="s">
        <v>11</v>
      </c>
      <c r="B12">
        <v>-12.7</v>
      </c>
      <c r="C12">
        <v>1</v>
      </c>
      <c r="D12">
        <v>1</v>
      </c>
      <c r="E12">
        <v>3</v>
      </c>
    </row>
    <row r="13" spans="1:5">
      <c r="A13" t="s">
        <v>0</v>
      </c>
      <c r="B13">
        <v>-18.7</v>
      </c>
      <c r="C13">
        <v>3</v>
      </c>
      <c r="D13">
        <v>2</v>
      </c>
      <c r="E13">
        <v>2.7</v>
      </c>
    </row>
    <row r="14" spans="1:5">
      <c r="A14" t="s">
        <v>52</v>
      </c>
      <c r="B14">
        <v>-27.2</v>
      </c>
      <c r="C14">
        <v>1</v>
      </c>
      <c r="D14">
        <v>1</v>
      </c>
      <c r="E14">
        <v>4</v>
      </c>
    </row>
    <row r="15" spans="1:5">
      <c r="A15" t="s">
        <v>1</v>
      </c>
      <c r="B15">
        <v>-32.299999999999997</v>
      </c>
      <c r="C15">
        <v>3</v>
      </c>
      <c r="D15">
        <v>2</v>
      </c>
      <c r="E15">
        <v>3</v>
      </c>
    </row>
    <row r="16" spans="1:5">
      <c r="A16" t="s">
        <v>47</v>
      </c>
      <c r="B16">
        <v>-35.4</v>
      </c>
      <c r="C16">
        <v>1</v>
      </c>
      <c r="D16">
        <v>1</v>
      </c>
      <c r="E16">
        <v>4</v>
      </c>
    </row>
    <row r="17" spans="1:5">
      <c r="A17" t="s">
        <v>13</v>
      </c>
      <c r="B17">
        <v>-40.700000000000003</v>
      </c>
      <c r="C17">
        <v>1</v>
      </c>
      <c r="D17">
        <v>1</v>
      </c>
      <c r="E17">
        <v>4</v>
      </c>
    </row>
    <row r="18" spans="1:5">
      <c r="A18" t="s">
        <v>4</v>
      </c>
      <c r="B18">
        <v>-41.4</v>
      </c>
      <c r="C18">
        <v>2</v>
      </c>
      <c r="D18">
        <v>2</v>
      </c>
      <c r="E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E6-708E-47CD-A062-BD8BCDB6483B}">
  <dimension ref="A1:I19"/>
  <sheetViews>
    <sheetView workbookViewId="0">
      <selection activeCell="O13" sqref="O13"/>
    </sheetView>
  </sheetViews>
  <sheetFormatPr defaultRowHeight="15"/>
  <sheetData>
    <row r="1" spans="1:9">
      <c r="A1" t="s">
        <v>58</v>
      </c>
      <c r="G1" t="s">
        <v>59</v>
      </c>
    </row>
    <row r="2" spans="1:9">
      <c r="B2" t="s">
        <v>8</v>
      </c>
      <c r="C2" t="s">
        <v>7</v>
      </c>
      <c r="D2" t="s">
        <v>6</v>
      </c>
      <c r="E2" t="s">
        <v>42</v>
      </c>
      <c r="F2" t="s">
        <v>49</v>
      </c>
      <c r="H2" t="s">
        <v>8</v>
      </c>
      <c r="I2" t="s">
        <v>7</v>
      </c>
    </row>
    <row r="3" spans="1:9">
      <c r="A3">
        <v>1</v>
      </c>
      <c r="B3" t="s">
        <v>2</v>
      </c>
      <c r="C3">
        <v>68.899999999999991</v>
      </c>
      <c r="D3">
        <v>4</v>
      </c>
      <c r="E3">
        <v>3</v>
      </c>
      <c r="F3">
        <v>2.2999999999999998</v>
      </c>
      <c r="G3">
        <v>1</v>
      </c>
      <c r="H3" t="s">
        <v>57</v>
      </c>
      <c r="I3">
        <v>154.39999999999998</v>
      </c>
    </row>
    <row r="4" spans="1:9">
      <c r="A4">
        <v>2</v>
      </c>
      <c r="B4" t="s">
        <v>9</v>
      </c>
      <c r="C4">
        <v>65.900000000000006</v>
      </c>
      <c r="D4">
        <v>3</v>
      </c>
      <c r="E4">
        <v>3</v>
      </c>
      <c r="F4">
        <v>1.7</v>
      </c>
      <c r="G4">
        <v>2</v>
      </c>
      <c r="H4" t="s">
        <v>54</v>
      </c>
      <c r="I4">
        <v>-30.600000000000009</v>
      </c>
    </row>
    <row r="5" spans="1:9">
      <c r="A5">
        <v>3</v>
      </c>
      <c r="B5" t="s">
        <v>3</v>
      </c>
      <c r="C5">
        <v>60.099999999999994</v>
      </c>
      <c r="D5">
        <v>2</v>
      </c>
      <c r="E5">
        <v>2</v>
      </c>
      <c r="F5">
        <v>1.5</v>
      </c>
      <c r="G5">
        <v>3</v>
      </c>
      <c r="H5" t="s">
        <v>55</v>
      </c>
      <c r="I5">
        <v>-49.399999999999991</v>
      </c>
    </row>
    <row r="6" spans="1:9">
      <c r="A6">
        <v>4</v>
      </c>
      <c r="B6" t="s">
        <v>44</v>
      </c>
      <c r="C6">
        <v>57</v>
      </c>
      <c r="D6">
        <v>4</v>
      </c>
      <c r="E6">
        <v>3</v>
      </c>
      <c r="F6">
        <v>1.8</v>
      </c>
      <c r="G6">
        <v>4</v>
      </c>
      <c r="H6" t="s">
        <v>56</v>
      </c>
      <c r="I6">
        <v>-74.399999999999991</v>
      </c>
    </row>
    <row r="7" spans="1:9">
      <c r="A7">
        <v>5</v>
      </c>
      <c r="B7" t="s">
        <v>50</v>
      </c>
      <c r="C7">
        <v>32.700000000000003</v>
      </c>
      <c r="D7">
        <v>3</v>
      </c>
      <c r="E7">
        <v>3</v>
      </c>
      <c r="F7">
        <v>2</v>
      </c>
      <c r="I7">
        <v>0</v>
      </c>
    </row>
    <row r="8" spans="1:9">
      <c r="A8">
        <v>6</v>
      </c>
      <c r="B8" t="s">
        <v>43</v>
      </c>
      <c r="C8">
        <v>19</v>
      </c>
      <c r="D8">
        <v>3</v>
      </c>
      <c r="E8">
        <v>2</v>
      </c>
      <c r="F8">
        <v>2</v>
      </c>
    </row>
    <row r="9" spans="1:9">
      <c r="A9">
        <v>7</v>
      </c>
      <c r="B9" t="s">
        <v>10</v>
      </c>
      <c r="C9">
        <v>16.2</v>
      </c>
      <c r="D9">
        <v>2</v>
      </c>
      <c r="E9">
        <v>2</v>
      </c>
      <c r="F9">
        <v>2</v>
      </c>
    </row>
    <row r="10" spans="1:9">
      <c r="A10">
        <v>8</v>
      </c>
      <c r="B10" t="s">
        <v>51</v>
      </c>
      <c r="C10">
        <v>12.200000000000003</v>
      </c>
      <c r="D10">
        <v>3</v>
      </c>
      <c r="E10">
        <v>2</v>
      </c>
      <c r="F10">
        <v>2.2999999999999998</v>
      </c>
    </row>
    <row r="11" spans="1:9">
      <c r="A11">
        <v>9</v>
      </c>
      <c r="B11" t="s">
        <v>1</v>
      </c>
      <c r="C11">
        <v>-16.799999999999994</v>
      </c>
      <c r="D11">
        <v>5</v>
      </c>
      <c r="E11">
        <v>3</v>
      </c>
      <c r="F11">
        <v>2.8</v>
      </c>
    </row>
    <row r="12" spans="1:9">
      <c r="A12">
        <v>10</v>
      </c>
      <c r="B12" t="s">
        <v>0</v>
      </c>
      <c r="C12">
        <v>-18.7</v>
      </c>
      <c r="D12">
        <v>3</v>
      </c>
      <c r="E12">
        <v>2</v>
      </c>
      <c r="F12">
        <v>2.7</v>
      </c>
    </row>
    <row r="13" spans="1:9">
      <c r="A13">
        <v>11</v>
      </c>
      <c r="B13" t="s">
        <v>4</v>
      </c>
      <c r="C13">
        <v>-24.099999999999998</v>
      </c>
      <c r="D13">
        <v>3</v>
      </c>
      <c r="E13">
        <v>3</v>
      </c>
      <c r="F13">
        <v>2.7</v>
      </c>
    </row>
    <row r="14" spans="1:9">
      <c r="A14">
        <v>12</v>
      </c>
      <c r="B14" t="s">
        <v>13</v>
      </c>
      <c r="C14">
        <v>-28.200000000000003</v>
      </c>
      <c r="D14">
        <v>2</v>
      </c>
      <c r="E14">
        <v>2</v>
      </c>
      <c r="F14">
        <v>3</v>
      </c>
    </row>
    <row r="15" spans="1:9">
      <c r="A15">
        <v>13</v>
      </c>
      <c r="B15" t="s">
        <v>11</v>
      </c>
      <c r="C15">
        <v>-29.8</v>
      </c>
      <c r="D15">
        <v>2</v>
      </c>
      <c r="E15">
        <v>2</v>
      </c>
      <c r="F15">
        <v>3</v>
      </c>
    </row>
    <row r="16" spans="1:9">
      <c r="A16">
        <v>14</v>
      </c>
      <c r="B16" t="s">
        <v>45</v>
      </c>
      <c r="C16">
        <v>-31.2</v>
      </c>
      <c r="D16">
        <v>2</v>
      </c>
      <c r="E16">
        <v>2</v>
      </c>
      <c r="F16">
        <v>3</v>
      </c>
    </row>
    <row r="17" spans="1:6">
      <c r="A17">
        <v>15</v>
      </c>
      <c r="B17" t="s">
        <v>5</v>
      </c>
      <c r="C17">
        <v>-45.4</v>
      </c>
      <c r="D17">
        <v>3</v>
      </c>
      <c r="E17">
        <v>3</v>
      </c>
      <c r="F17">
        <v>3</v>
      </c>
    </row>
    <row r="18" spans="1:6">
      <c r="A18">
        <v>16</v>
      </c>
      <c r="B18" t="s">
        <v>52</v>
      </c>
      <c r="C18">
        <v>-64.8</v>
      </c>
      <c r="D18">
        <v>2</v>
      </c>
      <c r="E18">
        <v>2</v>
      </c>
      <c r="F18">
        <v>4</v>
      </c>
    </row>
    <row r="19" spans="1:6">
      <c r="A19">
        <v>17</v>
      </c>
      <c r="B19" t="s">
        <v>47</v>
      </c>
      <c r="C19">
        <v>-73</v>
      </c>
      <c r="D19">
        <v>2</v>
      </c>
      <c r="E19">
        <v>2</v>
      </c>
      <c r="F1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3550-CBB9-49E4-989E-E53872404F21}">
  <dimension ref="A1:J23"/>
  <sheetViews>
    <sheetView zoomScale="130" zoomScaleNormal="130" workbookViewId="0">
      <selection activeCell="D24" sqref="D24"/>
    </sheetView>
  </sheetViews>
  <sheetFormatPr defaultRowHeight="15"/>
  <sheetData>
    <row r="1" spans="1:10">
      <c r="A1">
        <v>1</v>
      </c>
      <c r="B1" t="s">
        <v>10</v>
      </c>
      <c r="C1">
        <f>25000+D1*1000-CHOOSE(A1, 15, 5, -5, -15)*1000</f>
        <v>36900</v>
      </c>
      <c r="D1">
        <v>26.9</v>
      </c>
      <c r="F1" t="s">
        <v>0</v>
      </c>
      <c r="G1" cm="1">
        <f t="array" ref="G1">SUM(_xlfn._xlws.FILTER($D:$D,$B:$B=$F1, 0))</f>
        <v>-22.4</v>
      </c>
      <c r="H1">
        <f>COUNTIF(B:B, F1)</f>
        <v>2</v>
      </c>
      <c r="I1">
        <f>IF(H1=0, 0, 1)</f>
        <v>1</v>
      </c>
      <c r="J1" cm="1">
        <f t="array" ref="J1">SUM(_xlfn._xlws.FILTER($A:$A,$B:$B=$F1, 0))</f>
        <v>6</v>
      </c>
    </row>
    <row r="2" spans="1:10">
      <c r="A2">
        <v>2</v>
      </c>
      <c r="B2" t="s">
        <v>0</v>
      </c>
      <c r="C2">
        <f>25000+D2*1000-CHOOSE(A2, 15, 5, -5, -15)*1000</f>
        <v>31100</v>
      </c>
      <c r="D2">
        <v>11.1</v>
      </c>
      <c r="F2" t="s">
        <v>1</v>
      </c>
      <c r="G2" cm="1">
        <f t="array" ref="G2">SUM(_xlfn._xlws.FILTER($D:$D,$B:$B=$F2, 0))</f>
        <v>-4</v>
      </c>
      <c r="H2">
        <f t="shared" ref="H2:H17" si="0">COUNTIF(B:B, F2)</f>
        <v>1</v>
      </c>
      <c r="I2">
        <f t="shared" ref="I2:I17" si="1">IF(H2=0, 0, 1)</f>
        <v>1</v>
      </c>
      <c r="J2" cm="1">
        <f t="array" ref="J2">SUM(_xlfn._xlws.FILTER($A:$A,$B:$B=$F2, 0))</f>
        <v>3</v>
      </c>
    </row>
    <row r="3" spans="1:10">
      <c r="A3">
        <v>3</v>
      </c>
      <c r="B3" t="s">
        <v>45</v>
      </c>
      <c r="C3">
        <f>25000+D3*1000-CHOOSE(A3, 15, 5, -5, -15)*1000</f>
        <v>19200</v>
      </c>
      <c r="D3">
        <v>-10.8</v>
      </c>
      <c r="F3" t="s">
        <v>2</v>
      </c>
      <c r="G3" cm="1">
        <f t="array" ref="G3">SUM(_xlfn._xlws.FILTER($D:$D,$B:$B=$F3, 0))</f>
        <v>58.199999999999996</v>
      </c>
      <c r="H3">
        <f t="shared" si="0"/>
        <v>2</v>
      </c>
      <c r="I3">
        <f t="shared" si="1"/>
        <v>1</v>
      </c>
      <c r="J3" cm="1">
        <f t="array" ref="J3">SUM(_xlfn._xlws.FILTER($A:$A,$B:$B=$F3, 0))</f>
        <v>4</v>
      </c>
    </row>
    <row r="4" spans="1:10">
      <c r="A4">
        <v>4</v>
      </c>
      <c r="B4" t="s">
        <v>52</v>
      </c>
      <c r="C4">
        <f>25000+D4*1000-CHOOSE(A4, 15, 5, -5, -15)*1000</f>
        <v>12800</v>
      </c>
      <c r="D4">
        <v>-27.2</v>
      </c>
      <c r="F4" t="s">
        <v>3</v>
      </c>
      <c r="G4" cm="1">
        <f t="array" ref="G4">SUM(_xlfn._xlws.FILTER($D:$D,$B:$B=$F4, 0))</f>
        <v>0</v>
      </c>
      <c r="H4">
        <f t="shared" si="0"/>
        <v>0</v>
      </c>
      <c r="I4">
        <f t="shared" si="1"/>
        <v>0</v>
      </c>
      <c r="J4" cm="1">
        <f t="array" ref="J4">SUM(_xlfn._xlws.FILTER($A:$A,$B:$B=$F4, 0))</f>
        <v>0</v>
      </c>
    </row>
    <row r="5" spans="1:10">
      <c r="C5">
        <f>SUM(C1:C4)</f>
        <v>100000</v>
      </c>
      <c r="F5" t="s">
        <v>50</v>
      </c>
      <c r="G5" cm="1">
        <f t="array" ref="G5">SUM(_xlfn._xlws.FILTER($D:$D,$B:$B=$F5, 0))</f>
        <v>27.3</v>
      </c>
      <c r="H5">
        <f t="shared" si="0"/>
        <v>1</v>
      </c>
      <c r="I5">
        <f t="shared" si="1"/>
        <v>1</v>
      </c>
      <c r="J5" cm="1">
        <f t="array" ref="J5">SUM(_xlfn._xlws.FILTER($A:$A,$B:$B=$F5, 0))</f>
        <v>1</v>
      </c>
    </row>
    <row r="6" spans="1:10">
      <c r="F6" t="s">
        <v>4</v>
      </c>
      <c r="G6" cm="1">
        <f t="array" ref="G6">SUM(_xlfn._xlws.FILTER($D:$D,$B:$B=$F6, 0))</f>
        <v>-45</v>
      </c>
      <c r="H6">
        <f t="shared" si="0"/>
        <v>1</v>
      </c>
      <c r="I6">
        <f t="shared" si="1"/>
        <v>1</v>
      </c>
      <c r="J6" cm="1">
        <f t="array" ref="J6">SUM(_xlfn._xlws.FILTER($A:$A,$B:$B=$F6, 0))</f>
        <v>4</v>
      </c>
    </row>
    <row r="7" spans="1:10">
      <c r="A7">
        <v>1</v>
      </c>
      <c r="B7" t="s">
        <v>50</v>
      </c>
      <c r="C7">
        <f>25000+D7*1000-CHOOSE(A7, 15, 5, -5, -15)*1000</f>
        <v>37300</v>
      </c>
      <c r="D7">
        <v>27.3</v>
      </c>
      <c r="F7" t="s">
        <v>5</v>
      </c>
      <c r="G7" cm="1">
        <f t="array" ref="G7">SUM(_xlfn._xlws.FILTER($D:$D,$B:$B=$F7, 0))</f>
        <v>9.4</v>
      </c>
      <c r="H7">
        <f t="shared" si="0"/>
        <v>1</v>
      </c>
      <c r="I7">
        <f t="shared" si="1"/>
        <v>1</v>
      </c>
      <c r="J7" cm="1">
        <f t="array" ref="J7">SUM(_xlfn._xlws.FILTER($A:$A,$B:$B=$F7, 0))</f>
        <v>2</v>
      </c>
    </row>
    <row r="8" spans="1:10">
      <c r="A8">
        <v>2</v>
      </c>
      <c r="B8" t="s">
        <v>43</v>
      </c>
      <c r="C8">
        <f>25000+D8*1000-CHOOSE(A8, 15, 5, -5, -15)*1000</f>
        <v>34900</v>
      </c>
      <c r="D8">
        <v>14.9</v>
      </c>
      <c r="F8" t="s">
        <v>9</v>
      </c>
      <c r="G8" cm="1">
        <f t="array" ref="G8">SUM(_xlfn._xlws.FILTER($D:$D,$B:$B=$F8, 0))</f>
        <v>1.3</v>
      </c>
      <c r="H8">
        <f t="shared" si="0"/>
        <v>1</v>
      </c>
      <c r="I8">
        <f t="shared" si="1"/>
        <v>1</v>
      </c>
      <c r="J8" cm="1">
        <f t="array" ref="J8">SUM(_xlfn._xlws.FILTER($A:$A,$B:$B=$F8, 0))</f>
        <v>2</v>
      </c>
    </row>
    <row r="9" spans="1:10">
      <c r="A9">
        <v>3</v>
      </c>
      <c r="B9" t="s">
        <v>2</v>
      </c>
      <c r="C9">
        <f>25000+D9*1000-CHOOSE(A9, 15, 5, -5, -15)*1000</f>
        <v>32800</v>
      </c>
      <c r="D9">
        <v>2.8</v>
      </c>
      <c r="F9" t="s">
        <v>10</v>
      </c>
      <c r="G9" cm="1">
        <f t="array" ref="G9">SUM(_xlfn._xlws.FILTER($D:$D,$B:$B=$F9, 0))</f>
        <v>26.9</v>
      </c>
      <c r="H9">
        <f t="shared" si="0"/>
        <v>1</v>
      </c>
      <c r="I9">
        <f t="shared" si="1"/>
        <v>1</v>
      </c>
      <c r="J9" cm="1">
        <f t="array" ref="J9">SUM(_xlfn._xlws.FILTER($A:$A,$B:$B=$F9, 0))</f>
        <v>1</v>
      </c>
    </row>
    <row r="10" spans="1:10">
      <c r="A10">
        <v>4</v>
      </c>
      <c r="B10" t="s">
        <v>4</v>
      </c>
      <c r="C10">
        <f>25000+D10*1000-CHOOSE(A10, 15, 5, -5, -15)*1000</f>
        <v>-5000</v>
      </c>
      <c r="D10">
        <v>-45</v>
      </c>
      <c r="F10" t="s">
        <v>11</v>
      </c>
      <c r="G10" cm="1">
        <f t="array" ref="G10">SUM(_xlfn._xlws.FILTER($D:$D,$B:$B=$F10, 0))</f>
        <v>0</v>
      </c>
      <c r="H10">
        <f t="shared" si="0"/>
        <v>0</v>
      </c>
      <c r="I10">
        <f t="shared" si="1"/>
        <v>0</v>
      </c>
      <c r="J10" cm="1">
        <f t="array" ref="J10">SUM(_xlfn._xlws.FILTER($A:$A,$B:$B=$F10, 0))</f>
        <v>0</v>
      </c>
    </row>
    <row r="11" spans="1:10">
      <c r="C11">
        <f>SUM(C7:C10)</f>
        <v>100000</v>
      </c>
      <c r="F11" t="s">
        <v>13</v>
      </c>
      <c r="G11" cm="1">
        <f t="array" ref="G11">SUM(_xlfn._xlws.FILTER($D:$D,$B:$B=$F11, 0))</f>
        <v>0</v>
      </c>
      <c r="H11">
        <f t="shared" si="0"/>
        <v>0</v>
      </c>
      <c r="I11">
        <f t="shared" si="1"/>
        <v>0</v>
      </c>
      <c r="J11" cm="1">
        <f t="array" ref="J11">SUM(_xlfn._xlws.FILTER($A:$A,$B:$B=$F11, 0))</f>
        <v>0</v>
      </c>
    </row>
    <row r="12" spans="1:10">
      <c r="F12" t="s">
        <v>43</v>
      </c>
      <c r="G12" cm="1">
        <f t="array" ref="G12">SUM(_xlfn._xlws.FILTER($D:$D,$B:$B=$F12, 0))</f>
        <v>-8.2999999999999989</v>
      </c>
      <c r="H12">
        <f t="shared" si="0"/>
        <v>2</v>
      </c>
      <c r="I12">
        <f t="shared" si="1"/>
        <v>1</v>
      </c>
      <c r="J12" cm="1">
        <f t="array" ref="J12">SUM(_xlfn._xlws.FILTER($A:$A,$B:$B=$F12, 0))</f>
        <v>5</v>
      </c>
    </row>
    <row r="13" spans="1:10">
      <c r="A13">
        <v>1</v>
      </c>
      <c r="B13" t="s">
        <v>2</v>
      </c>
      <c r="C13">
        <f>25000+D13*1000-CHOOSE(A13, 15, 5, -5, -15)*1000</f>
        <v>65400</v>
      </c>
      <c r="D13">
        <v>55.4</v>
      </c>
      <c r="F13" t="s">
        <v>44</v>
      </c>
      <c r="G13" cm="1">
        <f t="array" ref="G13">SUM(_xlfn._xlws.FILTER($D:$D,$B:$B=$F13, 0))</f>
        <v>30</v>
      </c>
      <c r="H13">
        <f t="shared" si="0"/>
        <v>1</v>
      </c>
      <c r="I13">
        <f t="shared" si="1"/>
        <v>1</v>
      </c>
      <c r="J13" cm="1">
        <f t="array" ref="J13">SUM(_xlfn._xlws.FILTER($A:$A,$B:$B=$F13, 0))</f>
        <v>1</v>
      </c>
    </row>
    <row r="14" spans="1:10">
      <c r="A14">
        <v>2</v>
      </c>
      <c r="B14" t="s">
        <v>9</v>
      </c>
      <c r="C14">
        <f>25000+D14*1000-CHOOSE(A14, 15, 5, -5, -15)*1000</f>
        <v>21300</v>
      </c>
      <c r="D14">
        <v>1.3</v>
      </c>
      <c r="F14" t="s">
        <v>47</v>
      </c>
      <c r="G14" cm="1">
        <f t="array" ref="G14">SUM(_xlfn._xlws.FILTER($D:$D,$B:$B=$F14, 0))</f>
        <v>-35.4</v>
      </c>
      <c r="H14">
        <f t="shared" si="0"/>
        <v>1</v>
      </c>
      <c r="I14">
        <f t="shared" si="1"/>
        <v>1</v>
      </c>
      <c r="J14" cm="1">
        <f t="array" ref="J14">SUM(_xlfn._xlws.FILTER($A:$A,$B:$B=$F14, 0))</f>
        <v>4</v>
      </c>
    </row>
    <row r="15" spans="1:10">
      <c r="A15">
        <v>3</v>
      </c>
      <c r="B15" t="s">
        <v>43</v>
      </c>
      <c r="C15">
        <f>25000+D15*1000-CHOOSE(A15, 15, 5, -5, -15)*1000</f>
        <v>6800</v>
      </c>
      <c r="D15">
        <v>-23.2</v>
      </c>
      <c r="F15" t="s">
        <v>51</v>
      </c>
      <c r="G15" cm="1">
        <f t="array" ref="G15">SUM(_xlfn._xlws.FILTER($D:$D,$B:$B=$F15, 0))</f>
        <v>0</v>
      </c>
      <c r="H15">
        <f t="shared" si="0"/>
        <v>0</v>
      </c>
      <c r="I15">
        <f t="shared" si="1"/>
        <v>0</v>
      </c>
      <c r="J15" cm="1">
        <f t="array" ref="J15">SUM(_xlfn._xlws.FILTER($A:$A,$B:$B=$F15, 0))</f>
        <v>0</v>
      </c>
    </row>
    <row r="16" spans="1:10">
      <c r="A16">
        <v>4</v>
      </c>
      <c r="B16" t="s">
        <v>0</v>
      </c>
      <c r="C16">
        <f>25000+D16*1000-CHOOSE(A16, 15, 5, -5, -15)*1000</f>
        <v>6500</v>
      </c>
      <c r="D16">
        <v>-33.5</v>
      </c>
      <c r="F16" t="s">
        <v>45</v>
      </c>
      <c r="G16" cm="1">
        <f t="array" ref="G16">SUM(_xlfn._xlws.FILTER($D:$D,$B:$B=$F16, 0))</f>
        <v>-10.8</v>
      </c>
      <c r="H16">
        <f t="shared" si="0"/>
        <v>1</v>
      </c>
      <c r="I16">
        <f t="shared" si="1"/>
        <v>1</v>
      </c>
      <c r="J16" cm="1">
        <f t="array" ref="J16">SUM(_xlfn._xlws.FILTER($A:$A,$B:$B=$F16, 0))</f>
        <v>3</v>
      </c>
    </row>
    <row r="17" spans="1:10">
      <c r="C17">
        <f>SUM(C13:C16)</f>
        <v>100000</v>
      </c>
      <c r="F17" t="s">
        <v>52</v>
      </c>
      <c r="G17" cm="1">
        <f t="array" ref="G17">SUM(_xlfn._xlws.FILTER($D:$D,$B:$B=$F17, 0))</f>
        <v>-27.2</v>
      </c>
      <c r="H17">
        <f t="shared" si="0"/>
        <v>1</v>
      </c>
      <c r="I17">
        <f t="shared" si="1"/>
        <v>1</v>
      </c>
      <c r="J17" cm="1">
        <f t="array" ref="J17">SUM(_xlfn._xlws.FILTER($A:$A,$B:$B=$F17, 0))</f>
        <v>4</v>
      </c>
    </row>
    <row r="19" spans="1:10">
      <c r="A19">
        <v>1</v>
      </c>
      <c r="B19" t="s">
        <v>44</v>
      </c>
      <c r="C19">
        <f>25000+D19*1000-CHOOSE(A19, 15, 5, -5, -15)*1000</f>
        <v>40000</v>
      </c>
      <c r="D19">
        <v>30</v>
      </c>
    </row>
    <row r="20" spans="1:10">
      <c r="A20">
        <v>2</v>
      </c>
      <c r="B20" t="s">
        <v>5</v>
      </c>
      <c r="C20">
        <f>25000+D20*1000-CHOOSE(A20, 15, 5, -5, -15)*1000</f>
        <v>29400</v>
      </c>
      <c r="D20">
        <v>9.4</v>
      </c>
    </row>
    <row r="21" spans="1:10">
      <c r="A21">
        <v>3</v>
      </c>
      <c r="B21" t="s">
        <v>1</v>
      </c>
      <c r="C21">
        <f>25000+D21*1000-CHOOSE(A21, 15, 5, -5, -15)*1000</f>
        <v>26000</v>
      </c>
      <c r="D21">
        <v>-4</v>
      </c>
    </row>
    <row r="22" spans="1:10">
      <c r="A22">
        <v>4</v>
      </c>
      <c r="B22" t="s">
        <v>47</v>
      </c>
      <c r="C22">
        <f>25000+D22*1000-CHOOSE(A22, 15, 5, -5, -15)*1000</f>
        <v>4600</v>
      </c>
      <c r="D22">
        <v>-35.4</v>
      </c>
    </row>
    <row r="23" spans="1:10">
      <c r="C23">
        <f>SUM(C19:C22)</f>
        <v>100000</v>
      </c>
      <c r="D23">
        <f>SUM(D19:D22)</f>
        <v>0</v>
      </c>
      <c r="F23" t="s">
        <v>14</v>
      </c>
      <c r="G23">
        <f>ROUND(SUM(G1:G16),2)</f>
        <v>27.2</v>
      </c>
      <c r="H23">
        <f>SUM(H1:H17)</f>
        <v>16</v>
      </c>
      <c r="I23">
        <f>SUM(I1:I17)</f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884AC-6D60-44EB-96BE-1247389DB460}">
  <dimension ref="A1:J23"/>
  <sheetViews>
    <sheetView zoomScale="130" zoomScaleNormal="130" workbookViewId="0">
      <selection activeCell="D22" sqref="D22"/>
    </sheetView>
  </sheetViews>
  <sheetFormatPr defaultRowHeight="15"/>
  <sheetData>
    <row r="1" spans="1:10">
      <c r="A1">
        <v>1</v>
      </c>
      <c r="B1" t="s">
        <v>3</v>
      </c>
      <c r="C1">
        <f>25000+D1*1000-CHOOSE(A1, 15, 5, -5, -15)*1000</f>
        <v>50900</v>
      </c>
      <c r="D1">
        <v>40.9</v>
      </c>
      <c r="F1" t="s">
        <v>0</v>
      </c>
      <c r="G1" cm="1">
        <f t="array" ref="G1">SUM(_xlfn._xlws.FILTER($D:$D,$B:$B=$F1, 0))</f>
        <v>3.7</v>
      </c>
      <c r="H1">
        <f>COUNTIF(B:B, F1)</f>
        <v>1</v>
      </c>
      <c r="I1">
        <f>IF(H1=0, 0, 1)</f>
        <v>1</v>
      </c>
      <c r="J1" cm="1">
        <f t="array" ref="J1">SUM(_xlfn._xlws.FILTER($A:$A,$B:$B=$F1, 0))</f>
        <v>2</v>
      </c>
    </row>
    <row r="2" spans="1:10">
      <c r="A2">
        <v>2</v>
      </c>
      <c r="B2" t="s">
        <v>0</v>
      </c>
      <c r="C2">
        <f>25000+D2*1000-CHOOSE(A2, 15, 5, -5, -15)*1000</f>
        <v>23700</v>
      </c>
      <c r="D2">
        <v>3.7</v>
      </c>
      <c r="F2" t="s">
        <v>1</v>
      </c>
      <c r="G2" cm="1">
        <f t="array" ref="G2">SUM(_xlfn._xlws.FILTER($D:$D,$B:$B=$F2, 0))</f>
        <v>-28.299999999999997</v>
      </c>
      <c r="H2">
        <f t="shared" ref="H2:H17" si="0">COUNTIF(B:B, F2)</f>
        <v>2</v>
      </c>
      <c r="I2">
        <f t="shared" ref="I2:I17" si="1">IF(H2=0, 0, 1)</f>
        <v>1</v>
      </c>
      <c r="J2" cm="1">
        <f t="array" ref="J2">SUM(_xlfn._xlws.FILTER($A:$A,$B:$B=$F2, 0))</f>
        <v>6</v>
      </c>
    </row>
    <row r="3" spans="1:10">
      <c r="A3">
        <v>3</v>
      </c>
      <c r="B3" t="s">
        <v>11</v>
      </c>
      <c r="C3">
        <f>25000+D3*1000-CHOOSE(A3, 15, 5, -5, -15)*1000</f>
        <v>17300</v>
      </c>
      <c r="D3">
        <v>-12.7</v>
      </c>
      <c r="F3" t="s">
        <v>2</v>
      </c>
      <c r="G3" cm="1">
        <f t="array" ref="G3">SUM(_xlfn._xlws.FILTER($D:$D,$B:$B=$F3, 0))</f>
        <v>-28.3</v>
      </c>
      <c r="H3">
        <f t="shared" si="0"/>
        <v>1</v>
      </c>
      <c r="I3">
        <f t="shared" si="1"/>
        <v>1</v>
      </c>
      <c r="J3" cm="1">
        <f t="array" ref="J3">SUM(_xlfn._xlws.FILTER($A:$A,$B:$B=$F3, 0))</f>
        <v>4</v>
      </c>
    </row>
    <row r="4" spans="1:10">
      <c r="A4">
        <v>4</v>
      </c>
      <c r="B4" t="s">
        <v>1</v>
      </c>
      <c r="C4">
        <f>25000+D4*1000-CHOOSE(A4, 15, 5, -5, -15)*1000</f>
        <v>8100</v>
      </c>
      <c r="D4">
        <v>-31.9</v>
      </c>
      <c r="F4" t="s">
        <v>3</v>
      </c>
      <c r="G4" cm="1">
        <f t="array" ref="G4">SUM(_xlfn._xlws.FILTER($D:$D,$B:$B=$F4, 0))</f>
        <v>40.9</v>
      </c>
      <c r="H4">
        <f t="shared" si="0"/>
        <v>1</v>
      </c>
      <c r="I4">
        <f t="shared" si="1"/>
        <v>1</v>
      </c>
      <c r="J4" cm="1">
        <f t="array" ref="J4">SUM(_xlfn._xlws.FILTER($A:$A,$B:$B=$F4, 0))</f>
        <v>1</v>
      </c>
    </row>
    <row r="5" spans="1:10">
      <c r="C5">
        <f>SUM(C1:C4)</f>
        <v>100000</v>
      </c>
      <c r="F5" t="s">
        <v>50</v>
      </c>
      <c r="G5" cm="1">
        <f t="array" ref="G5">SUM(_xlfn._xlws.FILTER($D:$D,$B:$B=$F5, 0))</f>
        <v>-33.4</v>
      </c>
      <c r="H5">
        <f t="shared" si="0"/>
        <v>1</v>
      </c>
      <c r="I5">
        <f t="shared" si="1"/>
        <v>1</v>
      </c>
      <c r="J5" cm="1">
        <f t="array" ref="J5">SUM(_xlfn._xlws.FILTER($A:$A,$B:$B=$F5, 0))</f>
        <v>4</v>
      </c>
    </row>
    <row r="6" spans="1:10">
      <c r="F6" t="s">
        <v>4</v>
      </c>
      <c r="G6" cm="1">
        <f t="array" ref="G6">SUM(_xlfn._xlws.FILTER($D:$D,$B:$B=$F6, 0))</f>
        <v>3.6</v>
      </c>
      <c r="H6">
        <f t="shared" si="0"/>
        <v>1</v>
      </c>
      <c r="I6">
        <f t="shared" si="1"/>
        <v>1</v>
      </c>
      <c r="J6" cm="1">
        <f t="array" ref="J6">SUM(_xlfn._xlws.FILTER($A:$A,$B:$B=$F6, 0))</f>
        <v>2</v>
      </c>
    </row>
    <row r="7" spans="1:10">
      <c r="A7">
        <v>1</v>
      </c>
      <c r="B7" t="s">
        <v>43</v>
      </c>
      <c r="C7">
        <f>25000+D7*1000-CHOOSE(A7, 15, 5, -5, -15)*1000</f>
        <v>37300</v>
      </c>
      <c r="D7">
        <v>27.3</v>
      </c>
      <c r="F7" t="s">
        <v>5</v>
      </c>
      <c r="G7" cm="1">
        <f t="array" ref="G7">SUM(_xlfn._xlws.FILTER($D:$D,$B:$B=$F7, 0))</f>
        <v>-17.899999999999999</v>
      </c>
      <c r="H7">
        <f t="shared" si="0"/>
        <v>1</v>
      </c>
      <c r="I7">
        <f t="shared" si="1"/>
        <v>1</v>
      </c>
      <c r="J7" cm="1">
        <f t="array" ref="J7">SUM(_xlfn._xlws.FILTER($A:$A,$B:$B=$F7, 0))</f>
        <v>3</v>
      </c>
    </row>
    <row r="8" spans="1:10">
      <c r="A8">
        <v>2</v>
      </c>
      <c r="B8" t="s">
        <v>44</v>
      </c>
      <c r="C8">
        <f>25000+D8*1000-CHOOSE(A8, 15, 5, -5, -15)*1000</f>
        <v>36800</v>
      </c>
      <c r="D8">
        <v>16.8</v>
      </c>
      <c r="F8" t="s">
        <v>9</v>
      </c>
      <c r="G8" cm="1">
        <f t="array" ref="G8">SUM(_xlfn._xlws.FILTER($D:$D,$B:$B=$F8, 0))</f>
        <v>51.1</v>
      </c>
      <c r="H8">
        <f t="shared" si="0"/>
        <v>1</v>
      </c>
      <c r="I8">
        <f t="shared" si="1"/>
        <v>1</v>
      </c>
      <c r="J8" cm="1">
        <f t="array" ref="J8">SUM(_xlfn._xlws.FILTER($A:$A,$B:$B=$F8, 0))</f>
        <v>1</v>
      </c>
    </row>
    <row r="9" spans="1:10">
      <c r="A9">
        <v>3</v>
      </c>
      <c r="B9" t="s">
        <v>10</v>
      </c>
      <c r="C9">
        <f>25000+D9*1000-CHOOSE(A9, 15, 5, -5, -15)*1000</f>
        <v>19300</v>
      </c>
      <c r="D9">
        <v>-10.7</v>
      </c>
      <c r="F9" t="s">
        <v>10</v>
      </c>
      <c r="G9" cm="1">
        <f t="array" ref="G9">SUM(_xlfn._xlws.FILTER($D:$D,$B:$B=$F9, 0))</f>
        <v>-10.7</v>
      </c>
      <c r="H9">
        <f t="shared" si="0"/>
        <v>1</v>
      </c>
      <c r="I9">
        <f t="shared" si="1"/>
        <v>1</v>
      </c>
      <c r="J9" cm="1">
        <f t="array" ref="J9">SUM(_xlfn._xlws.FILTER($A:$A,$B:$B=$F9, 0))</f>
        <v>3</v>
      </c>
    </row>
    <row r="10" spans="1:10">
      <c r="A10">
        <v>4</v>
      </c>
      <c r="B10" t="s">
        <v>50</v>
      </c>
      <c r="C10">
        <f>25000+D10*1000-CHOOSE(A10, 15, 5, -5, -15)*1000</f>
        <v>6600</v>
      </c>
      <c r="D10">
        <v>-33.4</v>
      </c>
      <c r="F10" t="s">
        <v>11</v>
      </c>
      <c r="G10" cm="1">
        <f t="array" ref="G10">SUM(_xlfn._xlws.FILTER($D:$D,$B:$B=$F10, 0))</f>
        <v>-12.7</v>
      </c>
      <c r="H10">
        <f t="shared" si="0"/>
        <v>1</v>
      </c>
      <c r="I10">
        <f t="shared" si="1"/>
        <v>1</v>
      </c>
      <c r="J10" cm="1">
        <f t="array" ref="J10">SUM(_xlfn._xlws.FILTER($A:$A,$B:$B=$F10, 0))</f>
        <v>3</v>
      </c>
    </row>
    <row r="11" spans="1:10">
      <c r="C11">
        <f>SUM(C7:C10)</f>
        <v>100000</v>
      </c>
      <c r="F11" t="s">
        <v>13</v>
      </c>
      <c r="G11" cm="1">
        <f t="array" ref="G11">SUM(_xlfn._xlws.FILTER($D:$D,$B:$B=$F11, 0))</f>
        <v>-40.700000000000003</v>
      </c>
      <c r="H11">
        <f t="shared" si="0"/>
        <v>1</v>
      </c>
      <c r="I11">
        <f t="shared" si="1"/>
        <v>1</v>
      </c>
      <c r="J11" cm="1">
        <f t="array" ref="J11">SUM(_xlfn._xlws.FILTER($A:$A,$B:$B=$F11, 0))</f>
        <v>4</v>
      </c>
    </row>
    <row r="12" spans="1:10">
      <c r="F12" t="s">
        <v>43</v>
      </c>
      <c r="G12" cm="1">
        <f t="array" ref="G12">SUM(_xlfn._xlws.FILTER($D:$D,$B:$B=$F12, 0))</f>
        <v>27.3</v>
      </c>
      <c r="H12">
        <f t="shared" si="0"/>
        <v>1</v>
      </c>
      <c r="I12">
        <f t="shared" si="1"/>
        <v>1</v>
      </c>
      <c r="J12" cm="1">
        <f t="array" ref="J12">SUM(_xlfn._xlws.FILTER($A:$A,$B:$B=$F12, 0))</f>
        <v>1</v>
      </c>
    </row>
    <row r="13" spans="1:10">
      <c r="A13">
        <v>1</v>
      </c>
      <c r="B13" t="s">
        <v>51</v>
      </c>
      <c r="C13">
        <f>25000+D13*1000-CHOOSE(A13, 15, 5, -5, -15)*1000</f>
        <v>52600</v>
      </c>
      <c r="D13">
        <v>42.6</v>
      </c>
      <c r="F13" t="s">
        <v>44</v>
      </c>
      <c r="G13" cm="1">
        <f t="array" ref="G13">SUM(_xlfn._xlws.FILTER($D:$D,$B:$B=$F13, 0))</f>
        <v>2.8000000000000007</v>
      </c>
      <c r="H13">
        <f t="shared" si="0"/>
        <v>2</v>
      </c>
      <c r="I13">
        <f t="shared" si="1"/>
        <v>1</v>
      </c>
      <c r="J13" cm="1">
        <f t="array" ref="J13">SUM(_xlfn._xlws.FILTER($A:$A,$B:$B=$F13, 0))</f>
        <v>5</v>
      </c>
    </row>
    <row r="14" spans="1:10">
      <c r="A14">
        <v>2</v>
      </c>
      <c r="B14" t="s">
        <v>4</v>
      </c>
      <c r="C14">
        <f>25000+D14*1000-CHOOSE(A14, 15, 5, -5, -15)*1000</f>
        <v>23600</v>
      </c>
      <c r="D14">
        <v>3.6</v>
      </c>
      <c r="F14" t="s">
        <v>47</v>
      </c>
      <c r="G14" cm="1">
        <f t="array" ref="G14">SUM(_xlfn._xlws.FILTER($D:$D,$B:$B=$F14, 0))</f>
        <v>0</v>
      </c>
      <c r="H14">
        <f t="shared" si="0"/>
        <v>0</v>
      </c>
      <c r="I14">
        <f t="shared" si="1"/>
        <v>0</v>
      </c>
      <c r="J14" cm="1">
        <f t="array" ref="J14">SUM(_xlfn._xlws.FILTER($A:$A,$B:$B=$F14, 0))</f>
        <v>0</v>
      </c>
    </row>
    <row r="15" spans="1:10">
      <c r="A15">
        <v>3</v>
      </c>
      <c r="B15" t="s">
        <v>5</v>
      </c>
      <c r="C15">
        <f>25000+D15*1000-CHOOSE(A15, 15, 5, -5, -15)*1000</f>
        <v>12100</v>
      </c>
      <c r="D15">
        <v>-17.899999999999999</v>
      </c>
      <c r="F15" t="s">
        <v>51</v>
      </c>
      <c r="G15" cm="1">
        <f t="array" ref="G15">SUM(_xlfn._xlws.FILTER($D:$D,$B:$B=$F15, 0))</f>
        <v>42.6</v>
      </c>
      <c r="H15">
        <f t="shared" si="0"/>
        <v>1</v>
      </c>
      <c r="I15">
        <f t="shared" si="1"/>
        <v>1</v>
      </c>
      <c r="J15" cm="1">
        <f t="array" ref="J15">SUM(_xlfn._xlws.FILTER($A:$A,$B:$B=$F15, 0))</f>
        <v>1</v>
      </c>
    </row>
    <row r="16" spans="1:10">
      <c r="A16">
        <v>4</v>
      </c>
      <c r="B16" t="s">
        <v>2</v>
      </c>
      <c r="C16">
        <f>25000+D16*1000-CHOOSE(A16, 15, 5, -5, -15)*1000</f>
        <v>11700</v>
      </c>
      <c r="D16">
        <v>-28.3</v>
      </c>
      <c r="F16" t="s">
        <v>45</v>
      </c>
      <c r="G16" cm="1">
        <f t="array" ref="G16">SUM(_xlfn._xlws.FILTER($D:$D,$B:$B=$F16, 0))</f>
        <v>0</v>
      </c>
      <c r="H16">
        <f t="shared" si="0"/>
        <v>0</v>
      </c>
      <c r="I16">
        <f t="shared" si="1"/>
        <v>0</v>
      </c>
      <c r="J16" cm="1">
        <f t="array" ref="J16">SUM(_xlfn._xlws.FILTER($A:$A,$B:$B=$F16, 0))</f>
        <v>0</v>
      </c>
    </row>
    <row r="17" spans="1:10">
      <c r="C17">
        <f>SUM(C13:C16)</f>
        <v>100000</v>
      </c>
      <c r="F17" t="s">
        <v>52</v>
      </c>
      <c r="G17" cm="1">
        <f t="array" ref="G17">SUM(_xlfn._xlws.FILTER($D:$D,$B:$B=$F17, 0))</f>
        <v>0</v>
      </c>
      <c r="H17">
        <f t="shared" si="0"/>
        <v>0</v>
      </c>
      <c r="I17">
        <f t="shared" si="1"/>
        <v>0</v>
      </c>
      <c r="J17" cm="1">
        <f t="array" ref="J17">SUM(_xlfn._xlws.FILTER($A:$A,$B:$B=$F17, 0))</f>
        <v>0</v>
      </c>
    </row>
    <row r="19" spans="1:10">
      <c r="A19">
        <v>1</v>
      </c>
      <c r="B19" t="s">
        <v>9</v>
      </c>
      <c r="C19">
        <f>25000+D19*1000-CHOOSE(A19, 15, 5, -5, -15)*1000</f>
        <v>61100</v>
      </c>
      <c r="D19">
        <v>51.1</v>
      </c>
    </row>
    <row r="20" spans="1:10">
      <c r="A20">
        <v>2</v>
      </c>
      <c r="B20" t="s">
        <v>1</v>
      </c>
      <c r="C20">
        <f>25000+D20*1000-CHOOSE(A20, 15, 5, -5, -15)*1000</f>
        <v>23600</v>
      </c>
      <c r="D20">
        <v>3.6</v>
      </c>
    </row>
    <row r="21" spans="1:10">
      <c r="A21">
        <v>3</v>
      </c>
      <c r="B21" t="s">
        <v>44</v>
      </c>
      <c r="C21">
        <f>25000+D21*1000-CHOOSE(A21, 15, 5, -5, -15)*1000</f>
        <v>16000</v>
      </c>
      <c r="D21">
        <v>-14</v>
      </c>
    </row>
    <row r="22" spans="1:10">
      <c r="A22">
        <v>4</v>
      </c>
      <c r="B22" t="s">
        <v>13</v>
      </c>
      <c r="C22">
        <f>25000+D22*1000-CHOOSE(A22, 15, 5, -5, -15)*1000</f>
        <v>-700</v>
      </c>
      <c r="D22">
        <v>-40.700000000000003</v>
      </c>
    </row>
    <row r="23" spans="1:10">
      <c r="C23">
        <f>SUM(C19:C22)</f>
        <v>100000</v>
      </c>
      <c r="D23">
        <f>SUM(D19:D22)</f>
        <v>0</v>
      </c>
      <c r="F23" t="s">
        <v>14</v>
      </c>
      <c r="G23">
        <f>ROUND(SUM(G1:G16),2)</f>
        <v>0</v>
      </c>
      <c r="H23">
        <f>SUM(H1:H17)</f>
        <v>16</v>
      </c>
      <c r="I23">
        <f>SUM(I1:I17)</f>
        <v>14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62A7-CF89-407A-945F-E2E2B42A1635}">
  <dimension ref="A1:J23"/>
  <sheetViews>
    <sheetView zoomScale="130" zoomScaleNormal="130" workbookViewId="0">
      <selection activeCell="H17" sqref="H17"/>
    </sheetView>
  </sheetViews>
  <sheetFormatPr defaultRowHeight="15"/>
  <sheetData>
    <row r="1" spans="1:10">
      <c r="A1">
        <v>1</v>
      </c>
      <c r="B1" t="s">
        <v>50</v>
      </c>
      <c r="C1">
        <f>25000+D1*1000-CHOOSE(A1, 15, 5, -5, -15)*1000</f>
        <v>48800</v>
      </c>
      <c r="D1">
        <v>38.799999999999997</v>
      </c>
      <c r="F1" t="s">
        <v>0</v>
      </c>
      <c r="G1" cm="1">
        <f t="array" ref="G1">SUM(_xlfn._xlws.FILTER($D:$D,$B:$B=$F1, 0))</f>
        <v>0</v>
      </c>
      <c r="H1">
        <f>COUNTIF(B:B, F1)</f>
        <v>0</v>
      </c>
      <c r="I1">
        <f>IF(H1=0, 0, 1)</f>
        <v>0</v>
      </c>
      <c r="J1" cm="1">
        <f t="array" ref="J1">SUM(_xlfn._xlws.FILTER($A:$A,$B:$B=$F1, 0))</f>
        <v>0</v>
      </c>
    </row>
    <row r="2" spans="1:10">
      <c r="A2">
        <v>2</v>
      </c>
      <c r="B2" t="s">
        <v>3</v>
      </c>
      <c r="C2">
        <f>25000+D2*1000-CHOOSE(A2, 15, 5, -5, -15)*1000</f>
        <v>39200</v>
      </c>
      <c r="D2">
        <v>19.2</v>
      </c>
      <c r="F2" t="s">
        <v>1</v>
      </c>
      <c r="G2" cm="1">
        <f t="array" ref="G2">SUM(_xlfn._xlws.FILTER($D:$D,$B:$B=$F2, 0))</f>
        <v>15.500000000000004</v>
      </c>
      <c r="H2">
        <f t="shared" ref="H2:H17" si="0">COUNTIF(B:B, F2)</f>
        <v>2</v>
      </c>
      <c r="I2">
        <f t="shared" ref="I2:I17" si="1">IF(H2=0, 0, 1)</f>
        <v>1</v>
      </c>
      <c r="J2" cm="1">
        <f t="array" ref="J2">SUM(_xlfn._xlws.FILTER($A:$A,$B:$B=$F2, 0))</f>
        <v>5</v>
      </c>
    </row>
    <row r="3" spans="1:10">
      <c r="A3">
        <v>3</v>
      </c>
      <c r="B3" t="s">
        <v>45</v>
      </c>
      <c r="C3">
        <f>25000+D3*1000-CHOOSE(A3, 15, 5, -5, -15)*1000</f>
        <v>9600</v>
      </c>
      <c r="D3">
        <v>-20.399999999999999</v>
      </c>
      <c r="F3" t="s">
        <v>2</v>
      </c>
      <c r="G3" cm="1">
        <f t="array" ref="G3">SUM(_xlfn._xlws.FILTER($D:$D,$B:$B=$F3, 0))</f>
        <v>39</v>
      </c>
      <c r="H3">
        <f t="shared" si="0"/>
        <v>1</v>
      </c>
      <c r="I3">
        <f t="shared" si="1"/>
        <v>1</v>
      </c>
      <c r="J3" cm="1">
        <f t="array" ref="J3">SUM(_xlfn._xlws.FILTER($A:$A,$B:$B=$F3, 0))</f>
        <v>1</v>
      </c>
    </row>
    <row r="4" spans="1:10">
      <c r="A4">
        <v>4</v>
      </c>
      <c r="B4" t="s">
        <v>52</v>
      </c>
      <c r="C4">
        <f>25000+D4*1000-CHOOSE(A4, 15, 5, -5, -15)*1000</f>
        <v>2400</v>
      </c>
      <c r="D4">
        <v>-37.6</v>
      </c>
      <c r="F4" t="s">
        <v>3</v>
      </c>
      <c r="G4" cm="1">
        <f t="array" ref="G4">SUM(_xlfn._xlws.FILTER($D:$D,$B:$B=$F4, 0))</f>
        <v>19.2</v>
      </c>
      <c r="H4">
        <f t="shared" si="0"/>
        <v>1</v>
      </c>
      <c r="I4">
        <f t="shared" si="1"/>
        <v>1</v>
      </c>
      <c r="J4" cm="1">
        <f t="array" ref="J4">SUM(_xlfn._xlws.FILTER($A:$A,$B:$B=$F4, 0))</f>
        <v>2</v>
      </c>
    </row>
    <row r="5" spans="1:10">
      <c r="C5">
        <f>SUM(C1:C4)</f>
        <v>100000</v>
      </c>
      <c r="F5" t="s">
        <v>50</v>
      </c>
      <c r="G5" cm="1">
        <f t="array" ref="G5">SUM(_xlfn._xlws.FILTER($D:$D,$B:$B=$F5, 0))</f>
        <v>38.799999999999997</v>
      </c>
      <c r="H5">
        <f t="shared" si="0"/>
        <v>1</v>
      </c>
      <c r="I5">
        <f t="shared" si="1"/>
        <v>1</v>
      </c>
      <c r="J5" cm="1">
        <f t="array" ref="J5">SUM(_xlfn._xlws.FILTER($A:$A,$B:$B=$F5, 0))</f>
        <v>1</v>
      </c>
    </row>
    <row r="6" spans="1:10">
      <c r="F6" t="s">
        <v>4</v>
      </c>
      <c r="G6" cm="1">
        <f t="array" ref="G6">SUM(_xlfn._xlws.FILTER($D:$D,$B:$B=$F6, 0))</f>
        <v>17.3</v>
      </c>
      <c r="H6">
        <f t="shared" si="0"/>
        <v>1</v>
      </c>
      <c r="I6">
        <f t="shared" si="1"/>
        <v>1</v>
      </c>
      <c r="J6" cm="1">
        <f t="array" ref="J6">SUM(_xlfn._xlws.FILTER($A:$A,$B:$B=$F6, 0))</f>
        <v>2</v>
      </c>
    </row>
    <row r="7" spans="1:10">
      <c r="A7">
        <v>1</v>
      </c>
      <c r="B7" t="s">
        <v>1</v>
      </c>
      <c r="C7">
        <f>25000+D7*1000-CHOOSE(A7, 15, 5, -5, -15)*1000</f>
        <v>51200</v>
      </c>
      <c r="D7">
        <v>41.2</v>
      </c>
      <c r="F7" t="s">
        <v>5</v>
      </c>
      <c r="G7" cm="1">
        <f t="array" ref="G7">SUM(_xlfn._xlws.FILTER($D:$D,$B:$B=$F7, 0))</f>
        <v>-36.9</v>
      </c>
      <c r="H7">
        <f t="shared" si="0"/>
        <v>1</v>
      </c>
      <c r="I7">
        <f t="shared" si="1"/>
        <v>1</v>
      </c>
      <c r="J7" cm="1">
        <f t="array" ref="J7">SUM(_xlfn._xlws.FILTER($A:$A,$B:$B=$F7, 0))</f>
        <v>4</v>
      </c>
    </row>
    <row r="8" spans="1:10">
      <c r="A8">
        <v>2</v>
      </c>
      <c r="B8" t="s">
        <v>9</v>
      </c>
      <c r="C8">
        <f>25000+D8*1000-CHOOSE(A8, 15, 5, -5, -15)*1000</f>
        <v>33500</v>
      </c>
      <c r="D8">
        <v>13.5</v>
      </c>
      <c r="F8" t="s">
        <v>9</v>
      </c>
      <c r="G8" cm="1">
        <f t="array" ref="G8">SUM(_xlfn._xlws.FILTER($D:$D,$B:$B=$F8, 0))</f>
        <v>13.5</v>
      </c>
      <c r="H8">
        <f t="shared" si="0"/>
        <v>1</v>
      </c>
      <c r="I8">
        <f t="shared" si="1"/>
        <v>1</v>
      </c>
      <c r="J8" cm="1">
        <f t="array" ref="J8">SUM(_xlfn._xlws.FILTER($A:$A,$B:$B=$F8, 0))</f>
        <v>2</v>
      </c>
    </row>
    <row r="9" spans="1:10">
      <c r="A9">
        <v>3</v>
      </c>
      <c r="B9" t="s">
        <v>11</v>
      </c>
      <c r="C9">
        <f>25000+D9*1000-CHOOSE(A9, 15, 5, -5, -15)*1000</f>
        <v>12900</v>
      </c>
      <c r="D9">
        <v>-17.100000000000001</v>
      </c>
      <c r="F9" t="s">
        <v>10</v>
      </c>
      <c r="G9" cm="1">
        <f t="array" ref="G9">SUM(_xlfn._xlws.FILTER($D:$D,$B:$B=$F9, 0))</f>
        <v>0</v>
      </c>
      <c r="H9">
        <f t="shared" si="0"/>
        <v>0</v>
      </c>
      <c r="I9">
        <f t="shared" si="1"/>
        <v>0</v>
      </c>
      <c r="J9" cm="1">
        <f t="array" ref="J9">SUM(_xlfn._xlws.FILTER($A:$A,$B:$B=$F9, 0))</f>
        <v>0</v>
      </c>
    </row>
    <row r="10" spans="1:10">
      <c r="A10">
        <v>4</v>
      </c>
      <c r="B10" t="s">
        <v>47</v>
      </c>
      <c r="C10">
        <f>25000+D10*1000-CHOOSE(A10, 15, 5, -5, -15)*1000</f>
        <v>2400</v>
      </c>
      <c r="D10">
        <v>-37.6</v>
      </c>
      <c r="F10" t="s">
        <v>11</v>
      </c>
      <c r="G10" cm="1">
        <f t="array" ref="G10">SUM(_xlfn._xlws.FILTER($D:$D,$B:$B=$F10, 0))</f>
        <v>-17.100000000000001</v>
      </c>
      <c r="H10">
        <f t="shared" si="0"/>
        <v>1</v>
      </c>
      <c r="I10">
        <f t="shared" si="1"/>
        <v>1</v>
      </c>
      <c r="J10" cm="1">
        <f t="array" ref="J10">SUM(_xlfn._xlws.FILTER($A:$A,$B:$B=$F10, 0))</f>
        <v>3</v>
      </c>
    </row>
    <row r="11" spans="1:10">
      <c r="C11">
        <f>SUM(C7:C10)</f>
        <v>100000</v>
      </c>
      <c r="F11" t="s">
        <v>13</v>
      </c>
      <c r="G11" cm="1">
        <f t="array" ref="G11">SUM(_xlfn._xlws.FILTER($D:$D,$B:$B=$F11, 0))</f>
        <v>12.5</v>
      </c>
      <c r="H11">
        <f t="shared" si="0"/>
        <v>1</v>
      </c>
      <c r="I11">
        <f t="shared" si="1"/>
        <v>1</v>
      </c>
      <c r="J11" cm="1">
        <f t="array" ref="J11">SUM(_xlfn._xlws.FILTER($A:$A,$B:$B=$F11, 0))</f>
        <v>2</v>
      </c>
    </row>
    <row r="12" spans="1:10">
      <c r="F12" t="s">
        <v>43</v>
      </c>
      <c r="G12" cm="1">
        <f t="array" ref="G12">SUM(_xlfn._xlws.FILTER($D:$D,$B:$B=$F12, 0))</f>
        <v>0</v>
      </c>
      <c r="H12">
        <f t="shared" si="0"/>
        <v>0</v>
      </c>
      <c r="I12">
        <f t="shared" si="1"/>
        <v>0</v>
      </c>
      <c r="J12" cm="1">
        <f t="array" ref="J12">SUM(_xlfn._xlws.FILTER($A:$A,$B:$B=$F12, 0))</f>
        <v>0</v>
      </c>
    </row>
    <row r="13" spans="1:10">
      <c r="A13">
        <v>1</v>
      </c>
      <c r="B13" t="s">
        <v>44</v>
      </c>
      <c r="C13">
        <f>25000+D13*1000-CHOOSE(A13, 15, 5, -5, -15)*1000</f>
        <v>34200</v>
      </c>
      <c r="D13">
        <v>24.2</v>
      </c>
      <c r="F13" t="s">
        <v>44</v>
      </c>
      <c r="G13" cm="1">
        <f t="array" ref="G13">SUM(_xlfn._xlws.FILTER($D:$D,$B:$B=$F13, 0))</f>
        <v>24.2</v>
      </c>
      <c r="H13">
        <f t="shared" si="0"/>
        <v>1</v>
      </c>
      <c r="I13">
        <f t="shared" si="1"/>
        <v>1</v>
      </c>
      <c r="J13" cm="1">
        <f t="array" ref="J13">SUM(_xlfn._xlws.FILTER($A:$A,$B:$B=$F13, 0))</f>
        <v>1</v>
      </c>
    </row>
    <row r="14" spans="1:10">
      <c r="A14">
        <v>2</v>
      </c>
      <c r="B14" t="s">
        <v>13</v>
      </c>
      <c r="C14">
        <f>25000+D14*1000-CHOOSE(A14, 15, 5, -5, -15)*1000</f>
        <v>32500</v>
      </c>
      <c r="D14">
        <v>12.5</v>
      </c>
      <c r="F14" t="s">
        <v>47</v>
      </c>
      <c r="G14" cm="1">
        <f t="array" ref="G14">SUM(_xlfn._xlws.FILTER($D:$D,$B:$B=$F14, 0))</f>
        <v>-37.6</v>
      </c>
      <c r="H14">
        <f t="shared" si="0"/>
        <v>1</v>
      </c>
      <c r="I14">
        <f t="shared" si="1"/>
        <v>1</v>
      </c>
      <c r="J14" cm="1">
        <f t="array" ref="J14">SUM(_xlfn._xlws.FILTER($A:$A,$B:$B=$F14, 0))</f>
        <v>4</v>
      </c>
    </row>
    <row r="15" spans="1:10">
      <c r="A15">
        <v>3</v>
      </c>
      <c r="B15" t="s">
        <v>51</v>
      </c>
      <c r="C15">
        <f>25000+D15*1000-CHOOSE(A15, 15, 5, -5, -15)*1000</f>
        <v>19000</v>
      </c>
      <c r="D15">
        <v>-11</v>
      </c>
      <c r="F15" t="s">
        <v>51</v>
      </c>
      <c r="G15" cm="1">
        <f t="array" ref="G15">SUM(_xlfn._xlws.FILTER($D:$D,$B:$B=$F15, 0))</f>
        <v>-30.4</v>
      </c>
      <c r="H15">
        <f t="shared" si="0"/>
        <v>2</v>
      </c>
      <c r="I15">
        <f t="shared" si="1"/>
        <v>1</v>
      </c>
      <c r="J15" cm="1">
        <f t="array" ref="J15">SUM(_xlfn._xlws.FILTER($A:$A,$B:$B=$F15, 0))</f>
        <v>6</v>
      </c>
    </row>
    <row r="16" spans="1:10">
      <c r="A16">
        <v>4</v>
      </c>
      <c r="B16" t="s">
        <v>1</v>
      </c>
      <c r="C16">
        <f>25000+D16*1000-CHOOSE(A16, 15, 5, -5, -15)*1000</f>
        <v>14300</v>
      </c>
      <c r="D16">
        <v>-25.7</v>
      </c>
      <c r="F16" t="s">
        <v>45</v>
      </c>
      <c r="G16" cm="1">
        <f t="array" ref="G16">SUM(_xlfn._xlws.FILTER($D:$D,$B:$B=$F16, 0))</f>
        <v>-20.399999999999999</v>
      </c>
      <c r="H16">
        <f t="shared" si="0"/>
        <v>1</v>
      </c>
      <c r="I16">
        <f t="shared" si="1"/>
        <v>1</v>
      </c>
      <c r="J16" cm="1">
        <f t="array" ref="J16">SUM(_xlfn._xlws.FILTER($A:$A,$B:$B=$F16, 0))</f>
        <v>3</v>
      </c>
    </row>
    <row r="17" spans="1:10">
      <c r="C17">
        <f>SUM(C13:C16)</f>
        <v>100000</v>
      </c>
      <c r="F17" t="s">
        <v>52</v>
      </c>
      <c r="G17" cm="1">
        <f t="array" ref="G17">SUM(_xlfn._xlws.FILTER($D:$D,$B:$B=$F17, 0))</f>
        <v>-37.6</v>
      </c>
      <c r="H17">
        <f t="shared" si="0"/>
        <v>1</v>
      </c>
      <c r="I17">
        <f t="shared" si="1"/>
        <v>1</v>
      </c>
      <c r="J17" cm="1">
        <f t="array" ref="J17">SUM(_xlfn._xlws.FILTER($A:$A,$B:$B=$F17, 0))</f>
        <v>4</v>
      </c>
    </row>
    <row r="19" spans="1:10">
      <c r="A19">
        <v>1</v>
      </c>
      <c r="B19" t="s">
        <v>2</v>
      </c>
      <c r="C19">
        <f>25000+D19*1000-CHOOSE(A19, 15, 5, -5, -15)*1000</f>
        <v>49000</v>
      </c>
      <c r="D19">
        <v>39</v>
      </c>
    </row>
    <row r="20" spans="1:10">
      <c r="A20">
        <v>2</v>
      </c>
      <c r="B20" t="s">
        <v>4</v>
      </c>
      <c r="C20">
        <f>25000+D20*1000-CHOOSE(A20, 15, 5, -5, -15)*1000</f>
        <v>37300</v>
      </c>
      <c r="D20">
        <v>17.3</v>
      </c>
    </row>
    <row r="21" spans="1:10">
      <c r="A21">
        <v>3</v>
      </c>
      <c r="B21" t="s">
        <v>51</v>
      </c>
      <c r="C21">
        <f>25000+D21*1000-CHOOSE(A21, 15, 5, -5, -15)*1000</f>
        <v>10600</v>
      </c>
      <c r="D21">
        <v>-19.399999999999999</v>
      </c>
    </row>
    <row r="22" spans="1:10">
      <c r="A22">
        <v>4</v>
      </c>
      <c r="B22" t="s">
        <v>5</v>
      </c>
      <c r="C22">
        <f>25000+D22*1000-CHOOSE(A22, 15, 5, -5, -15)*1000</f>
        <v>3100</v>
      </c>
      <c r="D22">
        <v>-36.9</v>
      </c>
    </row>
    <row r="23" spans="1:10">
      <c r="C23">
        <f>SUM(C19:C22)</f>
        <v>100000</v>
      </c>
      <c r="D23">
        <f>SUM(D19:D22)</f>
        <v>0</v>
      </c>
      <c r="F23" t="s">
        <v>14</v>
      </c>
      <c r="G23">
        <f>ROUND(SUM(G1:G16),2)</f>
        <v>37.6</v>
      </c>
      <c r="H23">
        <f>SUM(H1:H17)</f>
        <v>16</v>
      </c>
      <c r="I23">
        <f>SUM(I1:I17)</f>
        <v>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F36B-551D-4F9B-B92C-64CCEB5537FC}">
  <dimension ref="A1:J23"/>
  <sheetViews>
    <sheetView zoomScale="130" zoomScaleNormal="130" workbookViewId="0">
      <selection sqref="A1:XFD1048576"/>
    </sheetView>
  </sheetViews>
  <sheetFormatPr defaultRowHeight="15"/>
  <sheetData>
    <row r="1" spans="1:10">
      <c r="A1">
        <v>1</v>
      </c>
      <c r="C1">
        <f>25000+D1*1000-CHOOSE(A1, 15, 5, -5, -15)*1000</f>
        <v>10000</v>
      </c>
      <c r="F1" t="s">
        <v>0</v>
      </c>
      <c r="G1" cm="1">
        <f t="array" ref="G1">SUM(_xlfn._xlws.FILTER($D:$D,$B:$B=$F1, 0))</f>
        <v>0</v>
      </c>
      <c r="H1">
        <f>COUNTIF(B:B, F1)</f>
        <v>0</v>
      </c>
      <c r="I1">
        <f>IF(H1=0, 0, 1)</f>
        <v>0</v>
      </c>
      <c r="J1" cm="1">
        <f t="array" ref="J1">SUM(_xlfn._xlws.FILTER($A:$A,$B:$B=$F1, 0))</f>
        <v>0</v>
      </c>
    </row>
    <row r="2" spans="1:10">
      <c r="A2">
        <v>2</v>
      </c>
      <c r="C2">
        <f>25000+D2*1000-CHOOSE(A2, 15, 5, -5, -15)*1000</f>
        <v>20000</v>
      </c>
      <c r="F2" t="s">
        <v>1</v>
      </c>
      <c r="G2" cm="1">
        <f t="array" ref="G2">SUM(_xlfn._xlws.FILTER($D:$D,$B:$B=$F2, 0))</f>
        <v>0</v>
      </c>
      <c r="H2">
        <f t="shared" ref="H2:H17" si="0">COUNTIF(B:B, F2)</f>
        <v>0</v>
      </c>
      <c r="I2">
        <f t="shared" ref="I2:I17" si="1">IF(H2=0, 0, 1)</f>
        <v>0</v>
      </c>
      <c r="J2" cm="1">
        <f t="array" ref="J2">SUM(_xlfn._xlws.FILTER($A:$A,$B:$B=$F2, 0))</f>
        <v>0</v>
      </c>
    </row>
    <row r="3" spans="1:10">
      <c r="A3">
        <v>3</v>
      </c>
      <c r="C3">
        <f>25000+D3*1000-CHOOSE(A3, 15, 5, -5, -15)*1000</f>
        <v>30000</v>
      </c>
      <c r="F3" t="s">
        <v>2</v>
      </c>
      <c r="G3" cm="1">
        <f t="array" ref="G3">SUM(_xlfn._xlws.FILTER($D:$D,$B:$B=$F3, 0))</f>
        <v>0</v>
      </c>
      <c r="H3">
        <f t="shared" si="0"/>
        <v>0</v>
      </c>
      <c r="I3">
        <f t="shared" si="1"/>
        <v>0</v>
      </c>
      <c r="J3" cm="1">
        <f t="array" ref="J3">SUM(_xlfn._xlws.FILTER($A:$A,$B:$B=$F3, 0))</f>
        <v>0</v>
      </c>
    </row>
    <row r="4" spans="1:10">
      <c r="A4">
        <v>4</v>
      </c>
      <c r="C4">
        <f>25000+D4*1000-CHOOSE(A4, 15, 5, -5, -15)*1000</f>
        <v>40000</v>
      </c>
      <c r="F4" t="s">
        <v>3</v>
      </c>
      <c r="G4" cm="1">
        <f t="array" ref="G4">SUM(_xlfn._xlws.FILTER($D:$D,$B:$B=$F4, 0))</f>
        <v>0</v>
      </c>
      <c r="H4">
        <f t="shared" si="0"/>
        <v>0</v>
      </c>
      <c r="I4">
        <f t="shared" si="1"/>
        <v>0</v>
      </c>
      <c r="J4" cm="1">
        <f t="array" ref="J4">SUM(_xlfn._xlws.FILTER($A:$A,$B:$B=$F4, 0))</f>
        <v>0</v>
      </c>
    </row>
    <row r="5" spans="1:10">
      <c r="C5">
        <f>SUM(C1:C4)</f>
        <v>100000</v>
      </c>
      <c r="F5" t="s">
        <v>50</v>
      </c>
      <c r="G5" cm="1">
        <f t="array" ref="G5">SUM(_xlfn._xlws.FILTER($D:$D,$B:$B=$F5, 0))</f>
        <v>0</v>
      </c>
      <c r="H5">
        <f t="shared" si="0"/>
        <v>0</v>
      </c>
      <c r="I5">
        <f t="shared" si="1"/>
        <v>0</v>
      </c>
      <c r="J5" cm="1">
        <f t="array" ref="J5">SUM(_xlfn._xlws.FILTER($A:$A,$B:$B=$F5, 0))</f>
        <v>0</v>
      </c>
    </row>
    <row r="6" spans="1:10">
      <c r="F6" t="s">
        <v>4</v>
      </c>
      <c r="G6" cm="1">
        <f t="array" ref="G6">SUM(_xlfn._xlws.FILTER($D:$D,$B:$B=$F6, 0))</f>
        <v>0</v>
      </c>
      <c r="H6">
        <f t="shared" si="0"/>
        <v>0</v>
      </c>
      <c r="I6">
        <f t="shared" si="1"/>
        <v>0</v>
      </c>
      <c r="J6" cm="1">
        <f t="array" ref="J6">SUM(_xlfn._xlws.FILTER($A:$A,$B:$B=$F6, 0))</f>
        <v>0</v>
      </c>
    </row>
    <row r="7" spans="1:10">
      <c r="A7">
        <v>1</v>
      </c>
      <c r="C7">
        <f>25000+D7*1000-CHOOSE(A7, 15, 5, -5, -15)*1000</f>
        <v>10000</v>
      </c>
      <c r="F7" t="s">
        <v>5</v>
      </c>
      <c r="G7" cm="1">
        <f t="array" ref="G7">SUM(_xlfn._xlws.FILTER($D:$D,$B:$B=$F7, 0))</f>
        <v>0</v>
      </c>
      <c r="H7">
        <f t="shared" si="0"/>
        <v>0</v>
      </c>
      <c r="I7">
        <f t="shared" si="1"/>
        <v>0</v>
      </c>
      <c r="J7" cm="1">
        <f t="array" ref="J7">SUM(_xlfn._xlws.FILTER($A:$A,$B:$B=$F7, 0))</f>
        <v>0</v>
      </c>
    </row>
    <row r="8" spans="1:10">
      <c r="A8">
        <v>2</v>
      </c>
      <c r="C8">
        <f>25000+D8*1000-CHOOSE(A8, 15, 5, -5, -15)*1000</f>
        <v>20000</v>
      </c>
      <c r="F8" t="s">
        <v>9</v>
      </c>
      <c r="G8" cm="1">
        <f t="array" ref="G8">SUM(_xlfn._xlws.FILTER($D:$D,$B:$B=$F8, 0))</f>
        <v>0</v>
      </c>
      <c r="H8">
        <f t="shared" si="0"/>
        <v>0</v>
      </c>
      <c r="I8">
        <f t="shared" si="1"/>
        <v>0</v>
      </c>
      <c r="J8" cm="1">
        <f t="array" ref="J8">SUM(_xlfn._xlws.FILTER($A:$A,$B:$B=$F8, 0))</f>
        <v>0</v>
      </c>
    </row>
    <row r="9" spans="1:10">
      <c r="A9">
        <v>3</v>
      </c>
      <c r="C9">
        <f>25000+D9*1000-CHOOSE(A9, 15, 5, -5, -15)*1000</f>
        <v>30000</v>
      </c>
      <c r="F9" t="s">
        <v>10</v>
      </c>
      <c r="G9" cm="1">
        <f t="array" ref="G9">SUM(_xlfn._xlws.FILTER($D:$D,$B:$B=$F9, 0))</f>
        <v>0</v>
      </c>
      <c r="H9">
        <f t="shared" si="0"/>
        <v>0</v>
      </c>
      <c r="I9">
        <f t="shared" si="1"/>
        <v>0</v>
      </c>
      <c r="J9" cm="1">
        <f t="array" ref="J9">SUM(_xlfn._xlws.FILTER($A:$A,$B:$B=$F9, 0))</f>
        <v>0</v>
      </c>
    </row>
    <row r="10" spans="1:10">
      <c r="A10">
        <v>4</v>
      </c>
      <c r="C10">
        <f>25000+D10*1000-CHOOSE(A10, 15, 5, -5, -15)*1000</f>
        <v>40000</v>
      </c>
      <c r="F10" t="s">
        <v>11</v>
      </c>
      <c r="G10" cm="1">
        <f t="array" ref="G10">SUM(_xlfn._xlws.FILTER($D:$D,$B:$B=$F10, 0))</f>
        <v>0</v>
      </c>
      <c r="H10">
        <f t="shared" si="0"/>
        <v>0</v>
      </c>
      <c r="I10">
        <f t="shared" si="1"/>
        <v>0</v>
      </c>
      <c r="J10" cm="1">
        <f t="array" ref="J10">SUM(_xlfn._xlws.FILTER($A:$A,$B:$B=$F10, 0))</f>
        <v>0</v>
      </c>
    </row>
    <row r="11" spans="1:10">
      <c r="C11">
        <f>SUM(C7:C10)</f>
        <v>100000</v>
      </c>
      <c r="F11" t="s">
        <v>13</v>
      </c>
      <c r="G11" cm="1">
        <f t="array" ref="G11">SUM(_xlfn._xlws.FILTER($D:$D,$B:$B=$F11, 0))</f>
        <v>0</v>
      </c>
      <c r="H11">
        <f t="shared" si="0"/>
        <v>0</v>
      </c>
      <c r="I11">
        <f t="shared" si="1"/>
        <v>0</v>
      </c>
      <c r="J11" cm="1">
        <f t="array" ref="J11">SUM(_xlfn._xlws.FILTER($A:$A,$B:$B=$F11, 0))</f>
        <v>0</v>
      </c>
    </row>
    <row r="12" spans="1:10">
      <c r="F12" t="s">
        <v>43</v>
      </c>
      <c r="G12" cm="1">
        <f t="array" ref="G12">SUM(_xlfn._xlws.FILTER($D:$D,$B:$B=$F12, 0))</f>
        <v>0</v>
      </c>
      <c r="H12">
        <f t="shared" si="0"/>
        <v>0</v>
      </c>
      <c r="I12">
        <f t="shared" si="1"/>
        <v>0</v>
      </c>
      <c r="J12" cm="1">
        <f t="array" ref="J12">SUM(_xlfn._xlws.FILTER($A:$A,$B:$B=$F12, 0))</f>
        <v>0</v>
      </c>
    </row>
    <row r="13" spans="1:10">
      <c r="A13">
        <v>1</v>
      </c>
      <c r="C13">
        <f>25000+D13*1000-CHOOSE(A13, 15, 5, -5, -15)*1000</f>
        <v>10000</v>
      </c>
      <c r="F13" t="s">
        <v>44</v>
      </c>
      <c r="G13" cm="1">
        <f t="array" ref="G13">SUM(_xlfn._xlws.FILTER($D:$D,$B:$B=$F13, 0))</f>
        <v>0</v>
      </c>
      <c r="H13">
        <f t="shared" si="0"/>
        <v>0</v>
      </c>
      <c r="I13">
        <f t="shared" si="1"/>
        <v>0</v>
      </c>
      <c r="J13" cm="1">
        <f t="array" ref="J13">SUM(_xlfn._xlws.FILTER($A:$A,$B:$B=$F13, 0))</f>
        <v>0</v>
      </c>
    </row>
    <row r="14" spans="1:10">
      <c r="A14">
        <v>2</v>
      </c>
      <c r="C14">
        <f>25000+D14*1000-CHOOSE(A14, 15, 5, -5, -15)*1000</f>
        <v>20000</v>
      </c>
      <c r="F14" t="s">
        <v>47</v>
      </c>
      <c r="G14" cm="1">
        <f t="array" ref="G14">SUM(_xlfn._xlws.FILTER($D:$D,$B:$B=$F14, 0))</f>
        <v>0</v>
      </c>
      <c r="H14">
        <f t="shared" si="0"/>
        <v>0</v>
      </c>
      <c r="I14">
        <f t="shared" si="1"/>
        <v>0</v>
      </c>
      <c r="J14" cm="1">
        <f t="array" ref="J14">SUM(_xlfn._xlws.FILTER($A:$A,$B:$B=$F14, 0))</f>
        <v>0</v>
      </c>
    </row>
    <row r="15" spans="1:10">
      <c r="A15">
        <v>3</v>
      </c>
      <c r="C15">
        <f>25000+D15*1000-CHOOSE(A15, 15, 5, -5, -15)*1000</f>
        <v>30000</v>
      </c>
      <c r="F15" t="s">
        <v>51</v>
      </c>
      <c r="G15" cm="1">
        <f t="array" ref="G15">SUM(_xlfn._xlws.FILTER($D:$D,$B:$B=$F15, 0))</f>
        <v>0</v>
      </c>
      <c r="H15">
        <f t="shared" si="0"/>
        <v>0</v>
      </c>
      <c r="I15">
        <f t="shared" si="1"/>
        <v>0</v>
      </c>
      <c r="J15" cm="1">
        <f t="array" ref="J15">SUM(_xlfn._xlws.FILTER($A:$A,$B:$B=$F15, 0))</f>
        <v>0</v>
      </c>
    </row>
    <row r="16" spans="1:10">
      <c r="A16">
        <v>4</v>
      </c>
      <c r="C16">
        <f>25000+D16*1000-CHOOSE(A16, 15, 5, -5, -15)*1000</f>
        <v>40000</v>
      </c>
      <c r="F16" t="s">
        <v>45</v>
      </c>
      <c r="G16" cm="1">
        <f t="array" ref="G16">SUM(_xlfn._xlws.FILTER($D:$D,$B:$B=$F16, 0))</f>
        <v>0</v>
      </c>
      <c r="H16">
        <f t="shared" si="0"/>
        <v>0</v>
      </c>
      <c r="I16">
        <f t="shared" si="1"/>
        <v>0</v>
      </c>
      <c r="J16" cm="1">
        <f t="array" ref="J16">SUM(_xlfn._xlws.FILTER($A:$A,$B:$B=$F16, 0))</f>
        <v>0</v>
      </c>
    </row>
    <row r="17" spans="1:10">
      <c r="C17">
        <f>SUM(C13:C16)</f>
        <v>100000</v>
      </c>
      <c r="F17" t="s">
        <v>52</v>
      </c>
      <c r="G17" cm="1">
        <f t="array" ref="G17">SUM(_xlfn._xlws.FILTER($D:$D,$B:$B=$F17, 0))</f>
        <v>0</v>
      </c>
      <c r="H17">
        <f t="shared" si="0"/>
        <v>0</v>
      </c>
      <c r="I17">
        <f t="shared" si="1"/>
        <v>0</v>
      </c>
      <c r="J17" cm="1">
        <f t="array" ref="J17">SUM(_xlfn._xlws.FILTER($A:$A,$B:$B=$F17, 0))</f>
        <v>0</v>
      </c>
    </row>
    <row r="19" spans="1:10">
      <c r="A19">
        <v>1</v>
      </c>
      <c r="C19">
        <f>25000+D19*1000-CHOOSE(A19, 15, 5, -5, -15)*1000</f>
        <v>10000</v>
      </c>
    </row>
    <row r="20" spans="1:10">
      <c r="A20">
        <v>2</v>
      </c>
      <c r="C20">
        <f>25000+D20*1000-CHOOSE(A20, 15, 5, -5, -15)*1000</f>
        <v>20000</v>
      </c>
    </row>
    <row r="21" spans="1:10">
      <c r="A21">
        <v>3</v>
      </c>
      <c r="C21">
        <f>25000+D21*1000-CHOOSE(A21, 15, 5, -5, -15)*1000</f>
        <v>30000</v>
      </c>
    </row>
    <row r="22" spans="1:10">
      <c r="A22">
        <v>4</v>
      </c>
      <c r="C22">
        <f>25000+D22*1000-CHOOSE(A22, 15, 5, -5, -15)*1000</f>
        <v>40000</v>
      </c>
    </row>
    <row r="23" spans="1:10">
      <c r="C23">
        <f>SUM(C19:C22)</f>
        <v>100000</v>
      </c>
      <c r="D23">
        <f>SUM(D19:D22)</f>
        <v>0</v>
      </c>
      <c r="F23" t="s">
        <v>14</v>
      </c>
      <c r="G23">
        <f>ROUND(SUM(G1:G16),2)</f>
        <v>0</v>
      </c>
      <c r="H23">
        <f>SUM(H1:H17)</f>
        <v>0</v>
      </c>
      <c r="I23">
        <f>SUM(I1:I17)</f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5309-894F-4327-AA0A-764ABA7C353A}">
  <dimension ref="A1:J23"/>
  <sheetViews>
    <sheetView zoomScale="130" zoomScaleNormal="130" workbookViewId="0">
      <selection sqref="A1:XFD1048576"/>
    </sheetView>
  </sheetViews>
  <sheetFormatPr defaultRowHeight="15"/>
  <sheetData>
    <row r="1" spans="1:10">
      <c r="A1">
        <v>1</v>
      </c>
      <c r="C1">
        <f>25000+D1*1000-CHOOSE(A1, 15, 5, -5, -15)*1000</f>
        <v>10000</v>
      </c>
      <c r="F1" t="s">
        <v>0</v>
      </c>
      <c r="G1" cm="1">
        <f t="array" ref="G1">SUM(_xlfn._xlws.FILTER($D:$D,$B:$B=$F1, 0))</f>
        <v>0</v>
      </c>
      <c r="H1">
        <f>COUNTIF(B:B, F1)</f>
        <v>0</v>
      </c>
      <c r="I1">
        <f>IF(H1=0, 0, 1)</f>
        <v>0</v>
      </c>
      <c r="J1" cm="1">
        <f t="array" ref="J1">SUM(_xlfn._xlws.FILTER($A:$A,$B:$B=$F1, 0))</f>
        <v>0</v>
      </c>
    </row>
    <row r="2" spans="1:10">
      <c r="A2">
        <v>2</v>
      </c>
      <c r="C2">
        <f>25000+D2*1000-CHOOSE(A2, 15, 5, -5, -15)*1000</f>
        <v>20000</v>
      </c>
      <c r="F2" t="s">
        <v>1</v>
      </c>
      <c r="G2" cm="1">
        <f t="array" ref="G2">SUM(_xlfn._xlws.FILTER($D:$D,$B:$B=$F2, 0))</f>
        <v>0</v>
      </c>
      <c r="H2">
        <f t="shared" ref="H2:H17" si="0">COUNTIF(B:B, F2)</f>
        <v>0</v>
      </c>
      <c r="I2">
        <f t="shared" ref="I2:I17" si="1">IF(H2=0, 0, 1)</f>
        <v>0</v>
      </c>
      <c r="J2" cm="1">
        <f t="array" ref="J2">SUM(_xlfn._xlws.FILTER($A:$A,$B:$B=$F2, 0))</f>
        <v>0</v>
      </c>
    </row>
    <row r="3" spans="1:10">
      <c r="A3">
        <v>3</v>
      </c>
      <c r="C3">
        <f>25000+D3*1000-CHOOSE(A3, 15, 5, -5, -15)*1000</f>
        <v>30000</v>
      </c>
      <c r="F3" t="s">
        <v>2</v>
      </c>
      <c r="G3" cm="1">
        <f t="array" ref="G3">SUM(_xlfn._xlws.FILTER($D:$D,$B:$B=$F3, 0))</f>
        <v>0</v>
      </c>
      <c r="H3">
        <f t="shared" si="0"/>
        <v>0</v>
      </c>
      <c r="I3">
        <f t="shared" si="1"/>
        <v>0</v>
      </c>
      <c r="J3" cm="1">
        <f t="array" ref="J3">SUM(_xlfn._xlws.FILTER($A:$A,$B:$B=$F3, 0))</f>
        <v>0</v>
      </c>
    </row>
    <row r="4" spans="1:10">
      <c r="A4">
        <v>4</v>
      </c>
      <c r="C4">
        <f>25000+D4*1000-CHOOSE(A4, 15, 5, -5, -15)*1000</f>
        <v>40000</v>
      </c>
      <c r="F4" t="s">
        <v>3</v>
      </c>
      <c r="G4" cm="1">
        <f t="array" ref="G4">SUM(_xlfn._xlws.FILTER($D:$D,$B:$B=$F4, 0))</f>
        <v>0</v>
      </c>
      <c r="H4">
        <f t="shared" si="0"/>
        <v>0</v>
      </c>
      <c r="I4">
        <f t="shared" si="1"/>
        <v>0</v>
      </c>
      <c r="J4" cm="1">
        <f t="array" ref="J4">SUM(_xlfn._xlws.FILTER($A:$A,$B:$B=$F4, 0))</f>
        <v>0</v>
      </c>
    </row>
    <row r="5" spans="1:10">
      <c r="C5">
        <f>SUM(C1:C4)</f>
        <v>100000</v>
      </c>
      <c r="F5" t="s">
        <v>50</v>
      </c>
      <c r="G5" cm="1">
        <f t="array" ref="G5">SUM(_xlfn._xlws.FILTER($D:$D,$B:$B=$F5, 0))</f>
        <v>0</v>
      </c>
      <c r="H5">
        <f t="shared" si="0"/>
        <v>0</v>
      </c>
      <c r="I5">
        <f t="shared" si="1"/>
        <v>0</v>
      </c>
      <c r="J5" cm="1">
        <f t="array" ref="J5">SUM(_xlfn._xlws.FILTER($A:$A,$B:$B=$F5, 0))</f>
        <v>0</v>
      </c>
    </row>
    <row r="6" spans="1:10">
      <c r="F6" t="s">
        <v>4</v>
      </c>
      <c r="G6" cm="1">
        <f t="array" ref="G6">SUM(_xlfn._xlws.FILTER($D:$D,$B:$B=$F6, 0))</f>
        <v>0</v>
      </c>
      <c r="H6">
        <f t="shared" si="0"/>
        <v>0</v>
      </c>
      <c r="I6">
        <f t="shared" si="1"/>
        <v>0</v>
      </c>
      <c r="J6" cm="1">
        <f t="array" ref="J6">SUM(_xlfn._xlws.FILTER($A:$A,$B:$B=$F6, 0))</f>
        <v>0</v>
      </c>
    </row>
    <row r="7" spans="1:10">
      <c r="A7">
        <v>1</v>
      </c>
      <c r="C7">
        <f>25000+D7*1000-CHOOSE(A7, 15, 5, -5, -15)*1000</f>
        <v>10000</v>
      </c>
      <c r="F7" t="s">
        <v>5</v>
      </c>
      <c r="G7" cm="1">
        <f t="array" ref="G7">SUM(_xlfn._xlws.FILTER($D:$D,$B:$B=$F7, 0))</f>
        <v>0</v>
      </c>
      <c r="H7">
        <f t="shared" si="0"/>
        <v>0</v>
      </c>
      <c r="I7">
        <f t="shared" si="1"/>
        <v>0</v>
      </c>
      <c r="J7" cm="1">
        <f t="array" ref="J7">SUM(_xlfn._xlws.FILTER($A:$A,$B:$B=$F7, 0))</f>
        <v>0</v>
      </c>
    </row>
    <row r="8" spans="1:10">
      <c r="A8">
        <v>2</v>
      </c>
      <c r="C8">
        <f>25000+D8*1000-CHOOSE(A8, 15, 5, -5, -15)*1000</f>
        <v>20000</v>
      </c>
      <c r="F8" t="s">
        <v>9</v>
      </c>
      <c r="G8" cm="1">
        <f t="array" ref="G8">SUM(_xlfn._xlws.FILTER($D:$D,$B:$B=$F8, 0))</f>
        <v>0</v>
      </c>
      <c r="H8">
        <f t="shared" si="0"/>
        <v>0</v>
      </c>
      <c r="I8">
        <f t="shared" si="1"/>
        <v>0</v>
      </c>
      <c r="J8" cm="1">
        <f t="array" ref="J8">SUM(_xlfn._xlws.FILTER($A:$A,$B:$B=$F8, 0))</f>
        <v>0</v>
      </c>
    </row>
    <row r="9" spans="1:10">
      <c r="A9">
        <v>3</v>
      </c>
      <c r="C9">
        <f>25000+D9*1000-CHOOSE(A9, 15, 5, -5, -15)*1000</f>
        <v>30000</v>
      </c>
      <c r="F9" t="s">
        <v>10</v>
      </c>
      <c r="G9" cm="1">
        <f t="array" ref="G9">SUM(_xlfn._xlws.FILTER($D:$D,$B:$B=$F9, 0))</f>
        <v>0</v>
      </c>
      <c r="H9">
        <f t="shared" si="0"/>
        <v>0</v>
      </c>
      <c r="I9">
        <f t="shared" si="1"/>
        <v>0</v>
      </c>
      <c r="J9" cm="1">
        <f t="array" ref="J9">SUM(_xlfn._xlws.FILTER($A:$A,$B:$B=$F9, 0))</f>
        <v>0</v>
      </c>
    </row>
    <row r="10" spans="1:10">
      <c r="A10">
        <v>4</v>
      </c>
      <c r="C10">
        <f>25000+D10*1000-CHOOSE(A10, 15, 5, -5, -15)*1000</f>
        <v>40000</v>
      </c>
      <c r="F10" t="s">
        <v>11</v>
      </c>
      <c r="G10" cm="1">
        <f t="array" ref="G10">SUM(_xlfn._xlws.FILTER($D:$D,$B:$B=$F10, 0))</f>
        <v>0</v>
      </c>
      <c r="H10">
        <f t="shared" si="0"/>
        <v>0</v>
      </c>
      <c r="I10">
        <f t="shared" si="1"/>
        <v>0</v>
      </c>
      <c r="J10" cm="1">
        <f t="array" ref="J10">SUM(_xlfn._xlws.FILTER($A:$A,$B:$B=$F10, 0))</f>
        <v>0</v>
      </c>
    </row>
    <row r="11" spans="1:10">
      <c r="C11">
        <f>SUM(C7:C10)</f>
        <v>100000</v>
      </c>
      <c r="F11" t="s">
        <v>13</v>
      </c>
      <c r="G11" cm="1">
        <f t="array" ref="G11">SUM(_xlfn._xlws.FILTER($D:$D,$B:$B=$F11, 0))</f>
        <v>0</v>
      </c>
      <c r="H11">
        <f t="shared" si="0"/>
        <v>0</v>
      </c>
      <c r="I11">
        <f t="shared" si="1"/>
        <v>0</v>
      </c>
      <c r="J11" cm="1">
        <f t="array" ref="J11">SUM(_xlfn._xlws.FILTER($A:$A,$B:$B=$F11, 0))</f>
        <v>0</v>
      </c>
    </row>
    <row r="12" spans="1:10">
      <c r="F12" t="s">
        <v>43</v>
      </c>
      <c r="G12" cm="1">
        <f t="array" ref="G12">SUM(_xlfn._xlws.FILTER($D:$D,$B:$B=$F12, 0))</f>
        <v>0</v>
      </c>
      <c r="H12">
        <f t="shared" si="0"/>
        <v>0</v>
      </c>
      <c r="I12">
        <f t="shared" si="1"/>
        <v>0</v>
      </c>
      <c r="J12" cm="1">
        <f t="array" ref="J12">SUM(_xlfn._xlws.FILTER($A:$A,$B:$B=$F12, 0))</f>
        <v>0</v>
      </c>
    </row>
    <row r="13" spans="1:10">
      <c r="A13">
        <v>1</v>
      </c>
      <c r="C13">
        <f>25000+D13*1000-CHOOSE(A13, 15, 5, -5, -15)*1000</f>
        <v>10000</v>
      </c>
      <c r="F13" t="s">
        <v>44</v>
      </c>
      <c r="G13" cm="1">
        <f t="array" ref="G13">SUM(_xlfn._xlws.FILTER($D:$D,$B:$B=$F13, 0))</f>
        <v>0</v>
      </c>
      <c r="H13">
        <f t="shared" si="0"/>
        <v>0</v>
      </c>
      <c r="I13">
        <f t="shared" si="1"/>
        <v>0</v>
      </c>
      <c r="J13" cm="1">
        <f t="array" ref="J13">SUM(_xlfn._xlws.FILTER($A:$A,$B:$B=$F13, 0))</f>
        <v>0</v>
      </c>
    </row>
    <row r="14" spans="1:10">
      <c r="A14">
        <v>2</v>
      </c>
      <c r="C14">
        <f>25000+D14*1000-CHOOSE(A14, 15, 5, -5, -15)*1000</f>
        <v>20000</v>
      </c>
      <c r="F14" t="s">
        <v>47</v>
      </c>
      <c r="G14" cm="1">
        <f t="array" ref="G14">SUM(_xlfn._xlws.FILTER($D:$D,$B:$B=$F14, 0))</f>
        <v>0</v>
      </c>
      <c r="H14">
        <f t="shared" si="0"/>
        <v>0</v>
      </c>
      <c r="I14">
        <f t="shared" si="1"/>
        <v>0</v>
      </c>
      <c r="J14" cm="1">
        <f t="array" ref="J14">SUM(_xlfn._xlws.FILTER($A:$A,$B:$B=$F14, 0))</f>
        <v>0</v>
      </c>
    </row>
    <row r="15" spans="1:10">
      <c r="A15">
        <v>3</v>
      </c>
      <c r="C15">
        <f>25000+D15*1000-CHOOSE(A15, 15, 5, -5, -15)*1000</f>
        <v>30000</v>
      </c>
      <c r="F15" t="s">
        <v>51</v>
      </c>
      <c r="G15" cm="1">
        <f t="array" ref="G15">SUM(_xlfn._xlws.FILTER($D:$D,$B:$B=$F15, 0))</f>
        <v>0</v>
      </c>
      <c r="H15">
        <f t="shared" si="0"/>
        <v>0</v>
      </c>
      <c r="I15">
        <f t="shared" si="1"/>
        <v>0</v>
      </c>
      <c r="J15" cm="1">
        <f t="array" ref="J15">SUM(_xlfn._xlws.FILTER($A:$A,$B:$B=$F15, 0))</f>
        <v>0</v>
      </c>
    </row>
    <row r="16" spans="1:10">
      <c r="A16">
        <v>4</v>
      </c>
      <c r="C16">
        <f>25000+D16*1000-CHOOSE(A16, 15, 5, -5, -15)*1000</f>
        <v>40000</v>
      </c>
      <c r="F16" t="s">
        <v>45</v>
      </c>
      <c r="G16" cm="1">
        <f t="array" ref="G16">SUM(_xlfn._xlws.FILTER($D:$D,$B:$B=$F16, 0))</f>
        <v>0</v>
      </c>
      <c r="H16">
        <f t="shared" si="0"/>
        <v>0</v>
      </c>
      <c r="I16">
        <f t="shared" si="1"/>
        <v>0</v>
      </c>
      <c r="J16" cm="1">
        <f t="array" ref="J16">SUM(_xlfn._xlws.FILTER($A:$A,$B:$B=$F16, 0))</f>
        <v>0</v>
      </c>
    </row>
    <row r="17" spans="1:10">
      <c r="C17">
        <f>SUM(C13:C16)</f>
        <v>100000</v>
      </c>
      <c r="F17" t="s">
        <v>52</v>
      </c>
      <c r="G17" cm="1">
        <f t="array" ref="G17">SUM(_xlfn._xlws.FILTER($D:$D,$B:$B=$F17, 0))</f>
        <v>0</v>
      </c>
      <c r="H17">
        <f t="shared" si="0"/>
        <v>0</v>
      </c>
      <c r="I17">
        <f t="shared" si="1"/>
        <v>0</v>
      </c>
      <c r="J17" cm="1">
        <f t="array" ref="J17">SUM(_xlfn._xlws.FILTER($A:$A,$B:$B=$F17, 0))</f>
        <v>0</v>
      </c>
    </row>
    <row r="19" spans="1:10">
      <c r="A19">
        <v>1</v>
      </c>
      <c r="C19">
        <f>25000+D19*1000-CHOOSE(A19, 15, 5, -5, -15)*1000</f>
        <v>10000</v>
      </c>
    </row>
    <row r="20" spans="1:10">
      <c r="A20">
        <v>2</v>
      </c>
      <c r="C20">
        <f>25000+D20*1000-CHOOSE(A20, 15, 5, -5, -15)*1000</f>
        <v>20000</v>
      </c>
    </row>
    <row r="21" spans="1:10">
      <c r="A21">
        <v>3</v>
      </c>
      <c r="C21">
        <f>25000+D21*1000-CHOOSE(A21, 15, 5, -5, -15)*1000</f>
        <v>30000</v>
      </c>
    </row>
    <row r="22" spans="1:10">
      <c r="A22">
        <v>4</v>
      </c>
      <c r="C22">
        <f>25000+D22*1000-CHOOSE(A22, 15, 5, -5, -15)*1000</f>
        <v>40000</v>
      </c>
    </row>
    <row r="23" spans="1:10">
      <c r="C23">
        <f>SUM(C19:C22)</f>
        <v>100000</v>
      </c>
      <c r="D23">
        <f>SUM(D19:D22)</f>
        <v>0</v>
      </c>
      <c r="F23" t="s">
        <v>14</v>
      </c>
      <c r="G23">
        <f>ROUND(SUM(G1:G16),2)</f>
        <v>0</v>
      </c>
      <c r="H23">
        <f>SUM(H1:H17)</f>
        <v>0</v>
      </c>
      <c r="I23">
        <f>SUM(I1:I17)</f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B3D9-69A6-40C0-A82C-9283631559B9}">
  <dimension ref="A1:J23"/>
  <sheetViews>
    <sheetView zoomScale="130" zoomScaleNormal="130" workbookViewId="0">
      <selection sqref="A1:XFD1048576"/>
    </sheetView>
  </sheetViews>
  <sheetFormatPr defaultRowHeight="15"/>
  <sheetData>
    <row r="1" spans="1:10">
      <c r="A1">
        <v>1</v>
      </c>
      <c r="C1">
        <f>25000+D1*1000-CHOOSE(A1, 15, 5, -5, -15)*1000</f>
        <v>10000</v>
      </c>
      <c r="F1" t="s">
        <v>0</v>
      </c>
      <c r="G1" cm="1">
        <f t="array" ref="G1">SUM(_xlfn._xlws.FILTER($D:$D,$B:$B=$F1, 0))</f>
        <v>0</v>
      </c>
      <c r="H1">
        <f>COUNTIF(B:B, F1)</f>
        <v>0</v>
      </c>
      <c r="I1">
        <f>IF(H1=0, 0, 1)</f>
        <v>0</v>
      </c>
      <c r="J1" cm="1">
        <f t="array" ref="J1">SUM(_xlfn._xlws.FILTER($A:$A,$B:$B=$F1, 0))</f>
        <v>0</v>
      </c>
    </row>
    <row r="2" spans="1:10">
      <c r="A2">
        <v>2</v>
      </c>
      <c r="C2">
        <f>25000+D2*1000-CHOOSE(A2, 15, 5, -5, -15)*1000</f>
        <v>20000</v>
      </c>
      <c r="F2" t="s">
        <v>1</v>
      </c>
      <c r="G2" cm="1">
        <f t="array" ref="G2">SUM(_xlfn._xlws.FILTER($D:$D,$B:$B=$F2, 0))</f>
        <v>0</v>
      </c>
      <c r="H2">
        <f t="shared" ref="H2:H17" si="0">COUNTIF(B:B, F2)</f>
        <v>0</v>
      </c>
      <c r="I2">
        <f t="shared" ref="I2:I17" si="1">IF(H2=0, 0, 1)</f>
        <v>0</v>
      </c>
      <c r="J2" cm="1">
        <f t="array" ref="J2">SUM(_xlfn._xlws.FILTER($A:$A,$B:$B=$F2, 0))</f>
        <v>0</v>
      </c>
    </row>
    <row r="3" spans="1:10">
      <c r="A3">
        <v>3</v>
      </c>
      <c r="C3">
        <f>25000+D3*1000-CHOOSE(A3, 15, 5, -5, -15)*1000</f>
        <v>30000</v>
      </c>
      <c r="F3" t="s">
        <v>2</v>
      </c>
      <c r="G3" cm="1">
        <f t="array" ref="G3">SUM(_xlfn._xlws.FILTER($D:$D,$B:$B=$F3, 0))</f>
        <v>0</v>
      </c>
      <c r="H3">
        <f t="shared" si="0"/>
        <v>0</v>
      </c>
      <c r="I3">
        <f t="shared" si="1"/>
        <v>0</v>
      </c>
      <c r="J3" cm="1">
        <f t="array" ref="J3">SUM(_xlfn._xlws.FILTER($A:$A,$B:$B=$F3, 0))</f>
        <v>0</v>
      </c>
    </row>
    <row r="4" spans="1:10">
      <c r="A4">
        <v>4</v>
      </c>
      <c r="C4">
        <f>25000+D4*1000-CHOOSE(A4, 15, 5, -5, -15)*1000</f>
        <v>40000</v>
      </c>
      <c r="F4" t="s">
        <v>3</v>
      </c>
      <c r="G4" cm="1">
        <f t="array" ref="G4">SUM(_xlfn._xlws.FILTER($D:$D,$B:$B=$F4, 0))</f>
        <v>0</v>
      </c>
      <c r="H4">
        <f t="shared" si="0"/>
        <v>0</v>
      </c>
      <c r="I4">
        <f t="shared" si="1"/>
        <v>0</v>
      </c>
      <c r="J4" cm="1">
        <f t="array" ref="J4">SUM(_xlfn._xlws.FILTER($A:$A,$B:$B=$F4, 0))</f>
        <v>0</v>
      </c>
    </row>
    <row r="5" spans="1:10">
      <c r="C5">
        <f>SUM(C1:C4)</f>
        <v>100000</v>
      </c>
      <c r="F5" t="s">
        <v>50</v>
      </c>
      <c r="G5" cm="1">
        <f t="array" ref="G5">SUM(_xlfn._xlws.FILTER($D:$D,$B:$B=$F5, 0))</f>
        <v>0</v>
      </c>
      <c r="H5">
        <f t="shared" si="0"/>
        <v>0</v>
      </c>
      <c r="I5">
        <f t="shared" si="1"/>
        <v>0</v>
      </c>
      <c r="J5" cm="1">
        <f t="array" ref="J5">SUM(_xlfn._xlws.FILTER($A:$A,$B:$B=$F5, 0))</f>
        <v>0</v>
      </c>
    </row>
    <row r="6" spans="1:10">
      <c r="F6" t="s">
        <v>4</v>
      </c>
      <c r="G6" cm="1">
        <f t="array" ref="G6">SUM(_xlfn._xlws.FILTER($D:$D,$B:$B=$F6, 0))</f>
        <v>0</v>
      </c>
      <c r="H6">
        <f t="shared" si="0"/>
        <v>0</v>
      </c>
      <c r="I6">
        <f t="shared" si="1"/>
        <v>0</v>
      </c>
      <c r="J6" cm="1">
        <f t="array" ref="J6">SUM(_xlfn._xlws.FILTER($A:$A,$B:$B=$F6, 0))</f>
        <v>0</v>
      </c>
    </row>
    <row r="7" spans="1:10">
      <c r="A7">
        <v>1</v>
      </c>
      <c r="C7">
        <f>25000+D7*1000-CHOOSE(A7, 15, 5, -5, -15)*1000</f>
        <v>10000</v>
      </c>
      <c r="F7" t="s">
        <v>5</v>
      </c>
      <c r="G7" cm="1">
        <f t="array" ref="G7">SUM(_xlfn._xlws.FILTER($D:$D,$B:$B=$F7, 0))</f>
        <v>0</v>
      </c>
      <c r="H7">
        <f t="shared" si="0"/>
        <v>0</v>
      </c>
      <c r="I7">
        <f t="shared" si="1"/>
        <v>0</v>
      </c>
      <c r="J7" cm="1">
        <f t="array" ref="J7">SUM(_xlfn._xlws.FILTER($A:$A,$B:$B=$F7, 0))</f>
        <v>0</v>
      </c>
    </row>
    <row r="8" spans="1:10">
      <c r="A8">
        <v>2</v>
      </c>
      <c r="C8">
        <f>25000+D8*1000-CHOOSE(A8, 15, 5, -5, -15)*1000</f>
        <v>20000</v>
      </c>
      <c r="F8" t="s">
        <v>9</v>
      </c>
      <c r="G8" cm="1">
        <f t="array" ref="G8">SUM(_xlfn._xlws.FILTER($D:$D,$B:$B=$F8, 0))</f>
        <v>0</v>
      </c>
      <c r="H8">
        <f t="shared" si="0"/>
        <v>0</v>
      </c>
      <c r="I8">
        <f t="shared" si="1"/>
        <v>0</v>
      </c>
      <c r="J8" cm="1">
        <f t="array" ref="J8">SUM(_xlfn._xlws.FILTER($A:$A,$B:$B=$F8, 0))</f>
        <v>0</v>
      </c>
    </row>
    <row r="9" spans="1:10">
      <c r="A9">
        <v>3</v>
      </c>
      <c r="C9">
        <f>25000+D9*1000-CHOOSE(A9, 15, 5, -5, -15)*1000</f>
        <v>30000</v>
      </c>
      <c r="F9" t="s">
        <v>10</v>
      </c>
      <c r="G9" cm="1">
        <f t="array" ref="G9">SUM(_xlfn._xlws.FILTER($D:$D,$B:$B=$F9, 0))</f>
        <v>0</v>
      </c>
      <c r="H9">
        <f t="shared" si="0"/>
        <v>0</v>
      </c>
      <c r="I9">
        <f t="shared" si="1"/>
        <v>0</v>
      </c>
      <c r="J9" cm="1">
        <f t="array" ref="J9">SUM(_xlfn._xlws.FILTER($A:$A,$B:$B=$F9, 0))</f>
        <v>0</v>
      </c>
    </row>
    <row r="10" spans="1:10">
      <c r="A10">
        <v>4</v>
      </c>
      <c r="C10">
        <f>25000+D10*1000-CHOOSE(A10, 15, 5, -5, -15)*1000</f>
        <v>40000</v>
      </c>
      <c r="F10" t="s">
        <v>11</v>
      </c>
      <c r="G10" cm="1">
        <f t="array" ref="G10">SUM(_xlfn._xlws.FILTER($D:$D,$B:$B=$F10, 0))</f>
        <v>0</v>
      </c>
      <c r="H10">
        <f t="shared" si="0"/>
        <v>0</v>
      </c>
      <c r="I10">
        <f t="shared" si="1"/>
        <v>0</v>
      </c>
      <c r="J10" cm="1">
        <f t="array" ref="J10">SUM(_xlfn._xlws.FILTER($A:$A,$B:$B=$F10, 0))</f>
        <v>0</v>
      </c>
    </row>
    <row r="11" spans="1:10">
      <c r="C11">
        <f>SUM(C7:C10)</f>
        <v>100000</v>
      </c>
      <c r="F11" t="s">
        <v>13</v>
      </c>
      <c r="G11" cm="1">
        <f t="array" ref="G11">SUM(_xlfn._xlws.FILTER($D:$D,$B:$B=$F11, 0))</f>
        <v>0</v>
      </c>
      <c r="H11">
        <f t="shared" si="0"/>
        <v>0</v>
      </c>
      <c r="I11">
        <f t="shared" si="1"/>
        <v>0</v>
      </c>
      <c r="J11" cm="1">
        <f t="array" ref="J11">SUM(_xlfn._xlws.FILTER($A:$A,$B:$B=$F11, 0))</f>
        <v>0</v>
      </c>
    </row>
    <row r="12" spans="1:10">
      <c r="F12" t="s">
        <v>43</v>
      </c>
      <c r="G12" cm="1">
        <f t="array" ref="G12">SUM(_xlfn._xlws.FILTER($D:$D,$B:$B=$F12, 0))</f>
        <v>0</v>
      </c>
      <c r="H12">
        <f t="shared" si="0"/>
        <v>0</v>
      </c>
      <c r="I12">
        <f t="shared" si="1"/>
        <v>0</v>
      </c>
      <c r="J12" cm="1">
        <f t="array" ref="J12">SUM(_xlfn._xlws.FILTER($A:$A,$B:$B=$F12, 0))</f>
        <v>0</v>
      </c>
    </row>
    <row r="13" spans="1:10">
      <c r="A13">
        <v>1</v>
      </c>
      <c r="C13">
        <f>25000+D13*1000-CHOOSE(A13, 15, 5, -5, -15)*1000</f>
        <v>10000</v>
      </c>
      <c r="F13" t="s">
        <v>44</v>
      </c>
      <c r="G13" cm="1">
        <f t="array" ref="G13">SUM(_xlfn._xlws.FILTER($D:$D,$B:$B=$F13, 0))</f>
        <v>0</v>
      </c>
      <c r="H13">
        <f t="shared" si="0"/>
        <v>0</v>
      </c>
      <c r="I13">
        <f t="shared" si="1"/>
        <v>0</v>
      </c>
      <c r="J13" cm="1">
        <f t="array" ref="J13">SUM(_xlfn._xlws.FILTER($A:$A,$B:$B=$F13, 0))</f>
        <v>0</v>
      </c>
    </row>
    <row r="14" spans="1:10">
      <c r="A14">
        <v>2</v>
      </c>
      <c r="C14">
        <f>25000+D14*1000-CHOOSE(A14, 15, 5, -5, -15)*1000</f>
        <v>20000</v>
      </c>
      <c r="F14" t="s">
        <v>47</v>
      </c>
      <c r="G14" cm="1">
        <f t="array" ref="G14">SUM(_xlfn._xlws.FILTER($D:$D,$B:$B=$F14, 0))</f>
        <v>0</v>
      </c>
      <c r="H14">
        <f t="shared" si="0"/>
        <v>0</v>
      </c>
      <c r="I14">
        <f t="shared" si="1"/>
        <v>0</v>
      </c>
      <c r="J14" cm="1">
        <f t="array" ref="J14">SUM(_xlfn._xlws.FILTER($A:$A,$B:$B=$F14, 0))</f>
        <v>0</v>
      </c>
    </row>
    <row r="15" spans="1:10">
      <c r="A15">
        <v>3</v>
      </c>
      <c r="C15">
        <f>25000+D15*1000-CHOOSE(A15, 15, 5, -5, -15)*1000</f>
        <v>30000</v>
      </c>
      <c r="F15" t="s">
        <v>51</v>
      </c>
      <c r="G15" cm="1">
        <f t="array" ref="G15">SUM(_xlfn._xlws.FILTER($D:$D,$B:$B=$F15, 0))</f>
        <v>0</v>
      </c>
      <c r="H15">
        <f t="shared" si="0"/>
        <v>0</v>
      </c>
      <c r="I15">
        <f t="shared" si="1"/>
        <v>0</v>
      </c>
      <c r="J15" cm="1">
        <f t="array" ref="J15">SUM(_xlfn._xlws.FILTER($A:$A,$B:$B=$F15, 0))</f>
        <v>0</v>
      </c>
    </row>
    <row r="16" spans="1:10">
      <c r="A16">
        <v>4</v>
      </c>
      <c r="C16">
        <f>25000+D16*1000-CHOOSE(A16, 15, 5, -5, -15)*1000</f>
        <v>40000</v>
      </c>
      <c r="F16" t="s">
        <v>45</v>
      </c>
      <c r="G16" cm="1">
        <f t="array" ref="G16">SUM(_xlfn._xlws.FILTER($D:$D,$B:$B=$F16, 0))</f>
        <v>0</v>
      </c>
      <c r="H16">
        <f t="shared" si="0"/>
        <v>0</v>
      </c>
      <c r="I16">
        <f t="shared" si="1"/>
        <v>0</v>
      </c>
      <c r="J16" cm="1">
        <f t="array" ref="J16">SUM(_xlfn._xlws.FILTER($A:$A,$B:$B=$F16, 0))</f>
        <v>0</v>
      </c>
    </row>
    <row r="17" spans="1:10">
      <c r="C17">
        <f>SUM(C13:C16)</f>
        <v>100000</v>
      </c>
      <c r="F17" t="s">
        <v>52</v>
      </c>
      <c r="G17" cm="1">
        <f t="array" ref="G17">SUM(_xlfn._xlws.FILTER($D:$D,$B:$B=$F17, 0))</f>
        <v>0</v>
      </c>
      <c r="H17">
        <f t="shared" si="0"/>
        <v>0</v>
      </c>
      <c r="I17">
        <f t="shared" si="1"/>
        <v>0</v>
      </c>
      <c r="J17" cm="1">
        <f t="array" ref="J17">SUM(_xlfn._xlws.FILTER($A:$A,$B:$B=$F17, 0))</f>
        <v>0</v>
      </c>
    </row>
    <row r="19" spans="1:10">
      <c r="A19">
        <v>1</v>
      </c>
      <c r="C19">
        <f>25000+D19*1000-CHOOSE(A19, 15, 5, -5, -15)*1000</f>
        <v>10000</v>
      </c>
    </row>
    <row r="20" spans="1:10">
      <c r="A20">
        <v>2</v>
      </c>
      <c r="C20">
        <f>25000+D20*1000-CHOOSE(A20, 15, 5, -5, -15)*1000</f>
        <v>20000</v>
      </c>
    </row>
    <row r="21" spans="1:10">
      <c r="A21">
        <v>3</v>
      </c>
      <c r="C21">
        <f>25000+D21*1000-CHOOSE(A21, 15, 5, -5, -15)*1000</f>
        <v>30000</v>
      </c>
    </row>
    <row r="22" spans="1:10">
      <c r="A22">
        <v>4</v>
      </c>
      <c r="C22">
        <f>25000+D22*1000-CHOOSE(A22, 15, 5, -5, -15)*1000</f>
        <v>40000</v>
      </c>
    </row>
    <row r="23" spans="1:10">
      <c r="C23">
        <f>SUM(C19:C22)</f>
        <v>100000</v>
      </c>
      <c r="D23">
        <f>SUM(D19:D22)</f>
        <v>0</v>
      </c>
      <c r="F23" t="s">
        <v>14</v>
      </c>
      <c r="G23">
        <f>ROUND(SUM(G1:G16),2)</f>
        <v>0</v>
      </c>
      <c r="H23">
        <f>SUM(H1:H17)</f>
        <v>0</v>
      </c>
      <c r="I23">
        <f>SUM(I1:I17)</f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0DC9-24B9-4605-9358-ECB5852B81F1}">
  <dimension ref="A1:J23"/>
  <sheetViews>
    <sheetView zoomScale="130" zoomScaleNormal="130" workbookViewId="0">
      <selection sqref="A1:XFD1048576"/>
    </sheetView>
  </sheetViews>
  <sheetFormatPr defaultRowHeight="15"/>
  <sheetData>
    <row r="1" spans="1:10">
      <c r="A1">
        <v>1</v>
      </c>
      <c r="C1">
        <f>25000+D1*1000-CHOOSE(A1, 15, 5, -5, -15)*1000</f>
        <v>10000</v>
      </c>
      <c r="F1" t="s">
        <v>0</v>
      </c>
      <c r="G1" cm="1">
        <f t="array" ref="G1">SUM(_xlfn._xlws.FILTER($D:$D,$B:$B=$F1, 0))</f>
        <v>0</v>
      </c>
      <c r="H1">
        <f>COUNTIF(B:B, F1)</f>
        <v>0</v>
      </c>
      <c r="I1">
        <f>IF(H1=0, 0, 1)</f>
        <v>0</v>
      </c>
      <c r="J1" cm="1">
        <f t="array" ref="J1">SUM(_xlfn._xlws.FILTER($A:$A,$B:$B=$F1, 0))</f>
        <v>0</v>
      </c>
    </row>
    <row r="2" spans="1:10">
      <c r="A2">
        <v>2</v>
      </c>
      <c r="C2">
        <f>25000+D2*1000-CHOOSE(A2, 15, 5, -5, -15)*1000</f>
        <v>20000</v>
      </c>
      <c r="F2" t="s">
        <v>1</v>
      </c>
      <c r="G2" cm="1">
        <f t="array" ref="G2">SUM(_xlfn._xlws.FILTER($D:$D,$B:$B=$F2, 0))</f>
        <v>0</v>
      </c>
      <c r="H2">
        <f t="shared" ref="H2:H17" si="0">COUNTIF(B:B, F2)</f>
        <v>0</v>
      </c>
      <c r="I2">
        <f t="shared" ref="I2:I17" si="1">IF(H2=0, 0, 1)</f>
        <v>0</v>
      </c>
      <c r="J2" cm="1">
        <f t="array" ref="J2">SUM(_xlfn._xlws.FILTER($A:$A,$B:$B=$F2, 0))</f>
        <v>0</v>
      </c>
    </row>
    <row r="3" spans="1:10">
      <c r="A3">
        <v>3</v>
      </c>
      <c r="C3">
        <f>25000+D3*1000-CHOOSE(A3, 15, 5, -5, -15)*1000</f>
        <v>30000</v>
      </c>
      <c r="F3" t="s">
        <v>2</v>
      </c>
      <c r="G3" cm="1">
        <f t="array" ref="G3">SUM(_xlfn._xlws.FILTER($D:$D,$B:$B=$F3, 0))</f>
        <v>0</v>
      </c>
      <c r="H3">
        <f t="shared" si="0"/>
        <v>0</v>
      </c>
      <c r="I3">
        <f t="shared" si="1"/>
        <v>0</v>
      </c>
      <c r="J3" cm="1">
        <f t="array" ref="J3">SUM(_xlfn._xlws.FILTER($A:$A,$B:$B=$F3, 0))</f>
        <v>0</v>
      </c>
    </row>
    <row r="4" spans="1:10">
      <c r="A4">
        <v>4</v>
      </c>
      <c r="C4">
        <f>25000+D4*1000-CHOOSE(A4, 15, 5, -5, -15)*1000</f>
        <v>40000</v>
      </c>
      <c r="F4" t="s">
        <v>3</v>
      </c>
      <c r="G4" cm="1">
        <f t="array" ref="G4">SUM(_xlfn._xlws.FILTER($D:$D,$B:$B=$F4, 0))</f>
        <v>0</v>
      </c>
      <c r="H4">
        <f t="shared" si="0"/>
        <v>0</v>
      </c>
      <c r="I4">
        <f t="shared" si="1"/>
        <v>0</v>
      </c>
      <c r="J4" cm="1">
        <f t="array" ref="J4">SUM(_xlfn._xlws.FILTER($A:$A,$B:$B=$F4, 0))</f>
        <v>0</v>
      </c>
    </row>
    <row r="5" spans="1:10">
      <c r="C5">
        <f>SUM(C1:C4)</f>
        <v>100000</v>
      </c>
      <c r="F5" t="s">
        <v>50</v>
      </c>
      <c r="G5" cm="1">
        <f t="array" ref="G5">SUM(_xlfn._xlws.FILTER($D:$D,$B:$B=$F5, 0))</f>
        <v>0</v>
      </c>
      <c r="H5">
        <f t="shared" si="0"/>
        <v>0</v>
      </c>
      <c r="I5">
        <f t="shared" si="1"/>
        <v>0</v>
      </c>
      <c r="J5" cm="1">
        <f t="array" ref="J5">SUM(_xlfn._xlws.FILTER($A:$A,$B:$B=$F5, 0))</f>
        <v>0</v>
      </c>
    </row>
    <row r="6" spans="1:10">
      <c r="F6" t="s">
        <v>4</v>
      </c>
      <c r="G6" cm="1">
        <f t="array" ref="G6">SUM(_xlfn._xlws.FILTER($D:$D,$B:$B=$F6, 0))</f>
        <v>0</v>
      </c>
      <c r="H6">
        <f t="shared" si="0"/>
        <v>0</v>
      </c>
      <c r="I6">
        <f t="shared" si="1"/>
        <v>0</v>
      </c>
      <c r="J6" cm="1">
        <f t="array" ref="J6">SUM(_xlfn._xlws.FILTER($A:$A,$B:$B=$F6, 0))</f>
        <v>0</v>
      </c>
    </row>
    <row r="7" spans="1:10">
      <c r="A7">
        <v>1</v>
      </c>
      <c r="C7">
        <f>25000+D7*1000-CHOOSE(A7, 15, 5, -5, -15)*1000</f>
        <v>10000</v>
      </c>
      <c r="F7" t="s">
        <v>5</v>
      </c>
      <c r="G7" cm="1">
        <f t="array" ref="G7">SUM(_xlfn._xlws.FILTER($D:$D,$B:$B=$F7, 0))</f>
        <v>0</v>
      </c>
      <c r="H7">
        <f t="shared" si="0"/>
        <v>0</v>
      </c>
      <c r="I7">
        <f t="shared" si="1"/>
        <v>0</v>
      </c>
      <c r="J7" cm="1">
        <f t="array" ref="J7">SUM(_xlfn._xlws.FILTER($A:$A,$B:$B=$F7, 0))</f>
        <v>0</v>
      </c>
    </row>
    <row r="8" spans="1:10">
      <c r="A8">
        <v>2</v>
      </c>
      <c r="C8">
        <f>25000+D8*1000-CHOOSE(A8, 15, 5, -5, -15)*1000</f>
        <v>20000</v>
      </c>
      <c r="F8" t="s">
        <v>9</v>
      </c>
      <c r="G8" cm="1">
        <f t="array" ref="G8">SUM(_xlfn._xlws.FILTER($D:$D,$B:$B=$F8, 0))</f>
        <v>0</v>
      </c>
      <c r="H8">
        <f t="shared" si="0"/>
        <v>0</v>
      </c>
      <c r="I8">
        <f t="shared" si="1"/>
        <v>0</v>
      </c>
      <c r="J8" cm="1">
        <f t="array" ref="J8">SUM(_xlfn._xlws.FILTER($A:$A,$B:$B=$F8, 0))</f>
        <v>0</v>
      </c>
    </row>
    <row r="9" spans="1:10">
      <c r="A9">
        <v>3</v>
      </c>
      <c r="C9">
        <f>25000+D9*1000-CHOOSE(A9, 15, 5, -5, -15)*1000</f>
        <v>30000</v>
      </c>
      <c r="F9" t="s">
        <v>10</v>
      </c>
      <c r="G9" cm="1">
        <f t="array" ref="G9">SUM(_xlfn._xlws.FILTER($D:$D,$B:$B=$F9, 0))</f>
        <v>0</v>
      </c>
      <c r="H9">
        <f t="shared" si="0"/>
        <v>0</v>
      </c>
      <c r="I9">
        <f t="shared" si="1"/>
        <v>0</v>
      </c>
      <c r="J9" cm="1">
        <f t="array" ref="J9">SUM(_xlfn._xlws.FILTER($A:$A,$B:$B=$F9, 0))</f>
        <v>0</v>
      </c>
    </row>
    <row r="10" spans="1:10">
      <c r="A10">
        <v>4</v>
      </c>
      <c r="C10">
        <f>25000+D10*1000-CHOOSE(A10, 15, 5, -5, -15)*1000</f>
        <v>40000</v>
      </c>
      <c r="F10" t="s">
        <v>11</v>
      </c>
      <c r="G10" cm="1">
        <f t="array" ref="G10">SUM(_xlfn._xlws.FILTER($D:$D,$B:$B=$F10, 0))</f>
        <v>0</v>
      </c>
      <c r="H10">
        <f t="shared" si="0"/>
        <v>0</v>
      </c>
      <c r="I10">
        <f t="shared" si="1"/>
        <v>0</v>
      </c>
      <c r="J10" cm="1">
        <f t="array" ref="J10">SUM(_xlfn._xlws.FILTER($A:$A,$B:$B=$F10, 0))</f>
        <v>0</v>
      </c>
    </row>
    <row r="11" spans="1:10">
      <c r="C11">
        <f>SUM(C7:C10)</f>
        <v>100000</v>
      </c>
      <c r="F11" t="s">
        <v>13</v>
      </c>
      <c r="G11" cm="1">
        <f t="array" ref="G11">SUM(_xlfn._xlws.FILTER($D:$D,$B:$B=$F11, 0))</f>
        <v>0</v>
      </c>
      <c r="H11">
        <f t="shared" si="0"/>
        <v>0</v>
      </c>
      <c r="I11">
        <f t="shared" si="1"/>
        <v>0</v>
      </c>
      <c r="J11" cm="1">
        <f t="array" ref="J11">SUM(_xlfn._xlws.FILTER($A:$A,$B:$B=$F11, 0))</f>
        <v>0</v>
      </c>
    </row>
    <row r="12" spans="1:10">
      <c r="F12" t="s">
        <v>43</v>
      </c>
      <c r="G12" cm="1">
        <f t="array" ref="G12">SUM(_xlfn._xlws.FILTER($D:$D,$B:$B=$F12, 0))</f>
        <v>0</v>
      </c>
      <c r="H12">
        <f t="shared" si="0"/>
        <v>0</v>
      </c>
      <c r="I12">
        <f t="shared" si="1"/>
        <v>0</v>
      </c>
      <c r="J12" cm="1">
        <f t="array" ref="J12">SUM(_xlfn._xlws.FILTER($A:$A,$B:$B=$F12, 0))</f>
        <v>0</v>
      </c>
    </row>
    <row r="13" spans="1:10">
      <c r="A13">
        <v>1</v>
      </c>
      <c r="C13">
        <f>25000+D13*1000-CHOOSE(A13, 15, 5, -5, -15)*1000</f>
        <v>10000</v>
      </c>
      <c r="F13" t="s">
        <v>44</v>
      </c>
      <c r="G13" cm="1">
        <f t="array" ref="G13">SUM(_xlfn._xlws.FILTER($D:$D,$B:$B=$F13, 0))</f>
        <v>0</v>
      </c>
      <c r="H13">
        <f t="shared" si="0"/>
        <v>0</v>
      </c>
      <c r="I13">
        <f t="shared" si="1"/>
        <v>0</v>
      </c>
      <c r="J13" cm="1">
        <f t="array" ref="J13">SUM(_xlfn._xlws.FILTER($A:$A,$B:$B=$F13, 0))</f>
        <v>0</v>
      </c>
    </row>
    <row r="14" spans="1:10">
      <c r="A14">
        <v>2</v>
      </c>
      <c r="C14">
        <f>25000+D14*1000-CHOOSE(A14, 15, 5, -5, -15)*1000</f>
        <v>20000</v>
      </c>
      <c r="F14" t="s">
        <v>47</v>
      </c>
      <c r="G14" cm="1">
        <f t="array" ref="G14">SUM(_xlfn._xlws.FILTER($D:$D,$B:$B=$F14, 0))</f>
        <v>0</v>
      </c>
      <c r="H14">
        <f t="shared" si="0"/>
        <v>0</v>
      </c>
      <c r="I14">
        <f t="shared" si="1"/>
        <v>0</v>
      </c>
      <c r="J14" cm="1">
        <f t="array" ref="J14">SUM(_xlfn._xlws.FILTER($A:$A,$B:$B=$F14, 0))</f>
        <v>0</v>
      </c>
    </row>
    <row r="15" spans="1:10">
      <c r="A15">
        <v>3</v>
      </c>
      <c r="C15">
        <f>25000+D15*1000-CHOOSE(A15, 15, 5, -5, -15)*1000</f>
        <v>30000</v>
      </c>
      <c r="F15" t="s">
        <v>51</v>
      </c>
      <c r="G15" cm="1">
        <f t="array" ref="G15">SUM(_xlfn._xlws.FILTER($D:$D,$B:$B=$F15, 0))</f>
        <v>0</v>
      </c>
      <c r="H15">
        <f t="shared" si="0"/>
        <v>0</v>
      </c>
      <c r="I15">
        <f t="shared" si="1"/>
        <v>0</v>
      </c>
      <c r="J15" cm="1">
        <f t="array" ref="J15">SUM(_xlfn._xlws.FILTER($A:$A,$B:$B=$F15, 0))</f>
        <v>0</v>
      </c>
    </row>
    <row r="16" spans="1:10">
      <c r="A16">
        <v>4</v>
      </c>
      <c r="C16">
        <f>25000+D16*1000-CHOOSE(A16, 15, 5, -5, -15)*1000</f>
        <v>40000</v>
      </c>
      <c r="F16" t="s">
        <v>45</v>
      </c>
      <c r="G16" cm="1">
        <f t="array" ref="G16">SUM(_xlfn._xlws.FILTER($D:$D,$B:$B=$F16, 0))</f>
        <v>0</v>
      </c>
      <c r="H16">
        <f t="shared" si="0"/>
        <v>0</v>
      </c>
      <c r="I16">
        <f t="shared" si="1"/>
        <v>0</v>
      </c>
      <c r="J16" cm="1">
        <f t="array" ref="J16">SUM(_xlfn._xlws.FILTER($A:$A,$B:$B=$F16, 0))</f>
        <v>0</v>
      </c>
    </row>
    <row r="17" spans="1:10">
      <c r="C17">
        <f>SUM(C13:C16)</f>
        <v>100000</v>
      </c>
      <c r="F17" t="s">
        <v>52</v>
      </c>
      <c r="G17" cm="1">
        <f t="array" ref="G17">SUM(_xlfn._xlws.FILTER($D:$D,$B:$B=$F17, 0))</f>
        <v>0</v>
      </c>
      <c r="H17">
        <f t="shared" si="0"/>
        <v>0</v>
      </c>
      <c r="I17">
        <f t="shared" si="1"/>
        <v>0</v>
      </c>
      <c r="J17" cm="1">
        <f t="array" ref="J17">SUM(_xlfn._xlws.FILTER($A:$A,$B:$B=$F17, 0))</f>
        <v>0</v>
      </c>
    </row>
    <row r="19" spans="1:10">
      <c r="A19">
        <v>1</v>
      </c>
      <c r="C19">
        <f>25000+D19*1000-CHOOSE(A19, 15, 5, -5, -15)*1000</f>
        <v>10000</v>
      </c>
    </row>
    <row r="20" spans="1:10">
      <c r="A20">
        <v>2</v>
      </c>
      <c r="C20">
        <f>25000+D20*1000-CHOOSE(A20, 15, 5, -5, -15)*1000</f>
        <v>20000</v>
      </c>
    </row>
    <row r="21" spans="1:10">
      <c r="A21">
        <v>3</v>
      </c>
      <c r="C21">
        <f>25000+D21*1000-CHOOSE(A21, 15, 5, -5, -15)*1000</f>
        <v>30000</v>
      </c>
    </row>
    <row r="22" spans="1:10">
      <c r="A22">
        <v>4</v>
      </c>
      <c r="C22">
        <f>25000+D22*1000-CHOOSE(A22, 15, 5, -5, -15)*1000</f>
        <v>40000</v>
      </c>
    </row>
    <row r="23" spans="1:10">
      <c r="C23">
        <f>SUM(C19:C22)</f>
        <v>100000</v>
      </c>
      <c r="D23">
        <f>SUM(D19:D22)</f>
        <v>0</v>
      </c>
      <c r="F23" t="s">
        <v>14</v>
      </c>
      <c r="G23">
        <f>ROUND(SUM(G1:G16),2)</f>
        <v>0</v>
      </c>
      <c r="H23">
        <f>SUM(H1:H17)</f>
        <v>0</v>
      </c>
      <c r="I23">
        <f>SUM(I1:I17)</f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710-6D33-4894-A7AB-BF0C4313464D}">
  <dimension ref="A1:J23"/>
  <sheetViews>
    <sheetView zoomScale="130" zoomScaleNormal="130" workbookViewId="0">
      <selection sqref="A1:XFD1048576"/>
    </sheetView>
  </sheetViews>
  <sheetFormatPr defaultRowHeight="15"/>
  <sheetData>
    <row r="1" spans="1:10">
      <c r="A1">
        <v>1</v>
      </c>
      <c r="C1">
        <f>25000+D1*1000-CHOOSE(A1, 15, 5, -5, -15)*1000</f>
        <v>10000</v>
      </c>
      <c r="F1" t="s">
        <v>0</v>
      </c>
      <c r="G1" cm="1">
        <f t="array" ref="G1">SUM(_xlfn._xlws.FILTER($D:$D,$B:$B=$F1, 0))</f>
        <v>0</v>
      </c>
      <c r="H1">
        <f>COUNTIF(B:B, F1)</f>
        <v>0</v>
      </c>
      <c r="I1">
        <f>IF(H1=0, 0, 1)</f>
        <v>0</v>
      </c>
      <c r="J1" cm="1">
        <f t="array" ref="J1">SUM(_xlfn._xlws.FILTER($A:$A,$B:$B=$F1, 0))</f>
        <v>0</v>
      </c>
    </row>
    <row r="2" spans="1:10">
      <c r="A2">
        <v>2</v>
      </c>
      <c r="C2">
        <f>25000+D2*1000-CHOOSE(A2, 15, 5, -5, -15)*1000</f>
        <v>20000</v>
      </c>
      <c r="F2" t="s">
        <v>1</v>
      </c>
      <c r="G2" cm="1">
        <f t="array" ref="G2">SUM(_xlfn._xlws.FILTER($D:$D,$B:$B=$F2, 0))</f>
        <v>0</v>
      </c>
      <c r="H2">
        <f t="shared" ref="H2:H17" si="0">COUNTIF(B:B, F2)</f>
        <v>0</v>
      </c>
      <c r="I2">
        <f t="shared" ref="I2:I17" si="1">IF(H2=0, 0, 1)</f>
        <v>0</v>
      </c>
      <c r="J2" cm="1">
        <f t="array" ref="J2">SUM(_xlfn._xlws.FILTER($A:$A,$B:$B=$F2, 0))</f>
        <v>0</v>
      </c>
    </row>
    <row r="3" spans="1:10">
      <c r="A3">
        <v>3</v>
      </c>
      <c r="C3">
        <f>25000+D3*1000-CHOOSE(A3, 15, 5, -5, -15)*1000</f>
        <v>30000</v>
      </c>
      <c r="F3" t="s">
        <v>2</v>
      </c>
      <c r="G3" cm="1">
        <f t="array" ref="G3">SUM(_xlfn._xlws.FILTER($D:$D,$B:$B=$F3, 0))</f>
        <v>0</v>
      </c>
      <c r="H3">
        <f t="shared" si="0"/>
        <v>0</v>
      </c>
      <c r="I3">
        <f t="shared" si="1"/>
        <v>0</v>
      </c>
      <c r="J3" cm="1">
        <f t="array" ref="J3">SUM(_xlfn._xlws.FILTER($A:$A,$B:$B=$F3, 0))</f>
        <v>0</v>
      </c>
    </row>
    <row r="4" spans="1:10">
      <c r="A4">
        <v>4</v>
      </c>
      <c r="C4">
        <f>25000+D4*1000-CHOOSE(A4, 15, 5, -5, -15)*1000</f>
        <v>40000</v>
      </c>
      <c r="F4" t="s">
        <v>3</v>
      </c>
      <c r="G4" cm="1">
        <f t="array" ref="G4">SUM(_xlfn._xlws.FILTER($D:$D,$B:$B=$F4, 0))</f>
        <v>0</v>
      </c>
      <c r="H4">
        <f t="shared" si="0"/>
        <v>0</v>
      </c>
      <c r="I4">
        <f t="shared" si="1"/>
        <v>0</v>
      </c>
      <c r="J4" cm="1">
        <f t="array" ref="J4">SUM(_xlfn._xlws.FILTER($A:$A,$B:$B=$F4, 0))</f>
        <v>0</v>
      </c>
    </row>
    <row r="5" spans="1:10">
      <c r="C5">
        <f>SUM(C1:C4)</f>
        <v>100000</v>
      </c>
      <c r="F5" t="s">
        <v>50</v>
      </c>
      <c r="G5" cm="1">
        <f t="array" ref="G5">SUM(_xlfn._xlws.FILTER($D:$D,$B:$B=$F5, 0))</f>
        <v>0</v>
      </c>
      <c r="H5">
        <f t="shared" si="0"/>
        <v>0</v>
      </c>
      <c r="I5">
        <f t="shared" si="1"/>
        <v>0</v>
      </c>
      <c r="J5" cm="1">
        <f t="array" ref="J5">SUM(_xlfn._xlws.FILTER($A:$A,$B:$B=$F5, 0))</f>
        <v>0</v>
      </c>
    </row>
    <row r="6" spans="1:10">
      <c r="F6" t="s">
        <v>4</v>
      </c>
      <c r="G6" cm="1">
        <f t="array" ref="G6">SUM(_xlfn._xlws.FILTER($D:$D,$B:$B=$F6, 0))</f>
        <v>0</v>
      </c>
      <c r="H6">
        <f t="shared" si="0"/>
        <v>0</v>
      </c>
      <c r="I6">
        <f t="shared" si="1"/>
        <v>0</v>
      </c>
      <c r="J6" cm="1">
        <f t="array" ref="J6">SUM(_xlfn._xlws.FILTER($A:$A,$B:$B=$F6, 0))</f>
        <v>0</v>
      </c>
    </row>
    <row r="7" spans="1:10">
      <c r="A7">
        <v>1</v>
      </c>
      <c r="C7">
        <f>25000+D7*1000-CHOOSE(A7, 15, 5, -5, -15)*1000</f>
        <v>10000</v>
      </c>
      <c r="F7" t="s">
        <v>5</v>
      </c>
      <c r="G7" cm="1">
        <f t="array" ref="G7">SUM(_xlfn._xlws.FILTER($D:$D,$B:$B=$F7, 0))</f>
        <v>0</v>
      </c>
      <c r="H7">
        <f t="shared" si="0"/>
        <v>0</v>
      </c>
      <c r="I7">
        <f t="shared" si="1"/>
        <v>0</v>
      </c>
      <c r="J7" cm="1">
        <f t="array" ref="J7">SUM(_xlfn._xlws.FILTER($A:$A,$B:$B=$F7, 0))</f>
        <v>0</v>
      </c>
    </row>
    <row r="8" spans="1:10">
      <c r="A8">
        <v>2</v>
      </c>
      <c r="C8">
        <f>25000+D8*1000-CHOOSE(A8, 15, 5, -5, -15)*1000</f>
        <v>20000</v>
      </c>
      <c r="F8" t="s">
        <v>9</v>
      </c>
      <c r="G8" cm="1">
        <f t="array" ref="G8">SUM(_xlfn._xlws.FILTER($D:$D,$B:$B=$F8, 0))</f>
        <v>0</v>
      </c>
      <c r="H8">
        <f t="shared" si="0"/>
        <v>0</v>
      </c>
      <c r="I8">
        <f t="shared" si="1"/>
        <v>0</v>
      </c>
      <c r="J8" cm="1">
        <f t="array" ref="J8">SUM(_xlfn._xlws.FILTER($A:$A,$B:$B=$F8, 0))</f>
        <v>0</v>
      </c>
    </row>
    <row r="9" spans="1:10">
      <c r="A9">
        <v>3</v>
      </c>
      <c r="C9">
        <f>25000+D9*1000-CHOOSE(A9, 15, 5, -5, -15)*1000</f>
        <v>30000</v>
      </c>
      <c r="F9" t="s">
        <v>10</v>
      </c>
      <c r="G9" cm="1">
        <f t="array" ref="G9">SUM(_xlfn._xlws.FILTER($D:$D,$B:$B=$F9, 0))</f>
        <v>0</v>
      </c>
      <c r="H9">
        <f t="shared" si="0"/>
        <v>0</v>
      </c>
      <c r="I9">
        <f t="shared" si="1"/>
        <v>0</v>
      </c>
      <c r="J9" cm="1">
        <f t="array" ref="J9">SUM(_xlfn._xlws.FILTER($A:$A,$B:$B=$F9, 0))</f>
        <v>0</v>
      </c>
    </row>
    <row r="10" spans="1:10">
      <c r="A10">
        <v>4</v>
      </c>
      <c r="C10">
        <f>25000+D10*1000-CHOOSE(A10, 15, 5, -5, -15)*1000</f>
        <v>40000</v>
      </c>
      <c r="F10" t="s">
        <v>11</v>
      </c>
      <c r="G10" cm="1">
        <f t="array" ref="G10">SUM(_xlfn._xlws.FILTER($D:$D,$B:$B=$F10, 0))</f>
        <v>0</v>
      </c>
      <c r="H10">
        <f t="shared" si="0"/>
        <v>0</v>
      </c>
      <c r="I10">
        <f t="shared" si="1"/>
        <v>0</v>
      </c>
      <c r="J10" cm="1">
        <f t="array" ref="J10">SUM(_xlfn._xlws.FILTER($A:$A,$B:$B=$F10, 0))</f>
        <v>0</v>
      </c>
    </row>
    <row r="11" spans="1:10">
      <c r="C11">
        <f>SUM(C7:C10)</f>
        <v>100000</v>
      </c>
      <c r="F11" t="s">
        <v>13</v>
      </c>
      <c r="G11" cm="1">
        <f t="array" ref="G11">SUM(_xlfn._xlws.FILTER($D:$D,$B:$B=$F11, 0))</f>
        <v>0</v>
      </c>
      <c r="H11">
        <f t="shared" si="0"/>
        <v>0</v>
      </c>
      <c r="I11">
        <f t="shared" si="1"/>
        <v>0</v>
      </c>
      <c r="J11" cm="1">
        <f t="array" ref="J11">SUM(_xlfn._xlws.FILTER($A:$A,$B:$B=$F11, 0))</f>
        <v>0</v>
      </c>
    </row>
    <row r="12" spans="1:10">
      <c r="F12" t="s">
        <v>43</v>
      </c>
      <c r="G12" cm="1">
        <f t="array" ref="G12">SUM(_xlfn._xlws.FILTER($D:$D,$B:$B=$F12, 0))</f>
        <v>0</v>
      </c>
      <c r="H12">
        <f t="shared" si="0"/>
        <v>0</v>
      </c>
      <c r="I12">
        <f t="shared" si="1"/>
        <v>0</v>
      </c>
      <c r="J12" cm="1">
        <f t="array" ref="J12">SUM(_xlfn._xlws.FILTER($A:$A,$B:$B=$F12, 0))</f>
        <v>0</v>
      </c>
    </row>
    <row r="13" spans="1:10">
      <c r="A13">
        <v>1</v>
      </c>
      <c r="C13">
        <f>25000+D13*1000-CHOOSE(A13, 15, 5, -5, -15)*1000</f>
        <v>10000</v>
      </c>
      <c r="F13" t="s">
        <v>44</v>
      </c>
      <c r="G13" cm="1">
        <f t="array" ref="G13">SUM(_xlfn._xlws.FILTER($D:$D,$B:$B=$F13, 0))</f>
        <v>0</v>
      </c>
      <c r="H13">
        <f t="shared" si="0"/>
        <v>0</v>
      </c>
      <c r="I13">
        <f t="shared" si="1"/>
        <v>0</v>
      </c>
      <c r="J13" cm="1">
        <f t="array" ref="J13">SUM(_xlfn._xlws.FILTER($A:$A,$B:$B=$F13, 0))</f>
        <v>0</v>
      </c>
    </row>
    <row r="14" spans="1:10">
      <c r="A14">
        <v>2</v>
      </c>
      <c r="C14">
        <f>25000+D14*1000-CHOOSE(A14, 15, 5, -5, -15)*1000</f>
        <v>20000</v>
      </c>
      <c r="F14" t="s">
        <v>47</v>
      </c>
      <c r="G14" cm="1">
        <f t="array" ref="G14">SUM(_xlfn._xlws.FILTER($D:$D,$B:$B=$F14, 0))</f>
        <v>0</v>
      </c>
      <c r="H14">
        <f t="shared" si="0"/>
        <v>0</v>
      </c>
      <c r="I14">
        <f t="shared" si="1"/>
        <v>0</v>
      </c>
      <c r="J14" cm="1">
        <f t="array" ref="J14">SUM(_xlfn._xlws.FILTER($A:$A,$B:$B=$F14, 0))</f>
        <v>0</v>
      </c>
    </row>
    <row r="15" spans="1:10">
      <c r="A15">
        <v>3</v>
      </c>
      <c r="C15">
        <f>25000+D15*1000-CHOOSE(A15, 15, 5, -5, -15)*1000</f>
        <v>30000</v>
      </c>
      <c r="F15" t="s">
        <v>51</v>
      </c>
      <c r="G15" cm="1">
        <f t="array" ref="G15">SUM(_xlfn._xlws.FILTER($D:$D,$B:$B=$F15, 0))</f>
        <v>0</v>
      </c>
      <c r="H15">
        <f t="shared" si="0"/>
        <v>0</v>
      </c>
      <c r="I15">
        <f t="shared" si="1"/>
        <v>0</v>
      </c>
      <c r="J15" cm="1">
        <f t="array" ref="J15">SUM(_xlfn._xlws.FILTER($A:$A,$B:$B=$F15, 0))</f>
        <v>0</v>
      </c>
    </row>
    <row r="16" spans="1:10">
      <c r="A16">
        <v>4</v>
      </c>
      <c r="C16">
        <f>25000+D16*1000-CHOOSE(A16, 15, 5, -5, -15)*1000</f>
        <v>40000</v>
      </c>
      <c r="F16" t="s">
        <v>45</v>
      </c>
      <c r="G16" cm="1">
        <f t="array" ref="G16">SUM(_xlfn._xlws.FILTER($D:$D,$B:$B=$F16, 0))</f>
        <v>0</v>
      </c>
      <c r="H16">
        <f t="shared" si="0"/>
        <v>0</v>
      </c>
      <c r="I16">
        <f t="shared" si="1"/>
        <v>0</v>
      </c>
      <c r="J16" cm="1">
        <f t="array" ref="J16">SUM(_xlfn._xlws.FILTER($A:$A,$B:$B=$F16, 0))</f>
        <v>0</v>
      </c>
    </row>
    <row r="17" spans="1:10">
      <c r="C17">
        <f>SUM(C13:C16)</f>
        <v>100000</v>
      </c>
      <c r="F17" t="s">
        <v>52</v>
      </c>
      <c r="G17" cm="1">
        <f t="array" ref="G17">SUM(_xlfn._xlws.FILTER($D:$D,$B:$B=$F17, 0))</f>
        <v>0</v>
      </c>
      <c r="H17">
        <f t="shared" si="0"/>
        <v>0</v>
      </c>
      <c r="I17">
        <f t="shared" si="1"/>
        <v>0</v>
      </c>
      <c r="J17" cm="1">
        <f t="array" ref="J17">SUM(_xlfn._xlws.FILTER($A:$A,$B:$B=$F17, 0))</f>
        <v>0</v>
      </c>
    </row>
    <row r="19" spans="1:10">
      <c r="A19">
        <v>1</v>
      </c>
      <c r="C19">
        <f>25000+D19*1000-CHOOSE(A19, 15, 5, -5, -15)*1000</f>
        <v>10000</v>
      </c>
    </row>
    <row r="20" spans="1:10">
      <c r="A20">
        <v>2</v>
      </c>
      <c r="C20">
        <f>25000+D20*1000-CHOOSE(A20, 15, 5, -5, -15)*1000</f>
        <v>20000</v>
      </c>
    </row>
    <row r="21" spans="1:10">
      <c r="A21">
        <v>3</v>
      </c>
      <c r="C21">
        <f>25000+D21*1000-CHOOSE(A21, 15, 5, -5, -15)*1000</f>
        <v>30000</v>
      </c>
    </row>
    <row r="22" spans="1:10">
      <c r="A22">
        <v>4</v>
      </c>
      <c r="C22">
        <f>25000+D22*1000-CHOOSE(A22, 15, 5, -5, -15)*1000</f>
        <v>40000</v>
      </c>
    </row>
    <row r="23" spans="1:10">
      <c r="C23">
        <f>SUM(C19:C22)</f>
        <v>100000</v>
      </c>
      <c r="D23">
        <f>SUM(D19:D22)</f>
        <v>0</v>
      </c>
      <c r="F23" t="s">
        <v>14</v>
      </c>
      <c r="G23">
        <f>ROUND(SUM(G1:G16),2)</f>
        <v>0</v>
      </c>
      <c r="H23">
        <f>SUM(H1:H17)</f>
        <v>0</v>
      </c>
      <c r="I23">
        <f>SUM(I1:I17)</f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CCFA-B64D-4C68-9AD1-0D03DE020981}">
  <dimension ref="A1:J23"/>
  <sheetViews>
    <sheetView zoomScale="130" zoomScaleNormal="130" workbookViewId="0">
      <selection sqref="A1:XFD1048576"/>
    </sheetView>
  </sheetViews>
  <sheetFormatPr defaultRowHeight="15"/>
  <sheetData>
    <row r="1" spans="1:10">
      <c r="A1">
        <v>1</v>
      </c>
      <c r="C1">
        <f>25000+D1*1000-CHOOSE(A1, 15, 5, -5, -15)*1000</f>
        <v>10000</v>
      </c>
      <c r="F1" t="s">
        <v>0</v>
      </c>
      <c r="G1" cm="1">
        <f t="array" ref="G1">SUM(_xlfn._xlws.FILTER($D:$D,$B:$B=$F1, 0))</f>
        <v>0</v>
      </c>
      <c r="H1">
        <f>COUNTIF(B:B, F1)</f>
        <v>0</v>
      </c>
      <c r="I1">
        <f>IF(H1=0, 0, 1)</f>
        <v>0</v>
      </c>
      <c r="J1" cm="1">
        <f t="array" ref="J1">SUM(_xlfn._xlws.FILTER($A:$A,$B:$B=$F1, 0))</f>
        <v>0</v>
      </c>
    </row>
    <row r="2" spans="1:10">
      <c r="A2">
        <v>2</v>
      </c>
      <c r="C2">
        <f>25000+D2*1000-CHOOSE(A2, 15, 5, -5, -15)*1000</f>
        <v>20000</v>
      </c>
      <c r="F2" t="s">
        <v>1</v>
      </c>
      <c r="G2" cm="1">
        <f t="array" ref="G2">SUM(_xlfn._xlws.FILTER($D:$D,$B:$B=$F2, 0))</f>
        <v>0</v>
      </c>
      <c r="H2">
        <f t="shared" ref="H2:H17" si="0">COUNTIF(B:B, F2)</f>
        <v>0</v>
      </c>
      <c r="I2">
        <f t="shared" ref="I2:I17" si="1">IF(H2=0, 0, 1)</f>
        <v>0</v>
      </c>
      <c r="J2" cm="1">
        <f t="array" ref="J2">SUM(_xlfn._xlws.FILTER($A:$A,$B:$B=$F2, 0))</f>
        <v>0</v>
      </c>
    </row>
    <row r="3" spans="1:10">
      <c r="A3">
        <v>3</v>
      </c>
      <c r="C3">
        <f>25000+D3*1000-CHOOSE(A3, 15, 5, -5, -15)*1000</f>
        <v>30000</v>
      </c>
      <c r="F3" t="s">
        <v>2</v>
      </c>
      <c r="G3" cm="1">
        <f t="array" ref="G3">SUM(_xlfn._xlws.FILTER($D:$D,$B:$B=$F3, 0))</f>
        <v>0</v>
      </c>
      <c r="H3">
        <f t="shared" si="0"/>
        <v>0</v>
      </c>
      <c r="I3">
        <f t="shared" si="1"/>
        <v>0</v>
      </c>
      <c r="J3" cm="1">
        <f t="array" ref="J3">SUM(_xlfn._xlws.FILTER($A:$A,$B:$B=$F3, 0))</f>
        <v>0</v>
      </c>
    </row>
    <row r="4" spans="1:10">
      <c r="A4">
        <v>4</v>
      </c>
      <c r="C4">
        <f>25000+D4*1000-CHOOSE(A4, 15, 5, -5, -15)*1000</f>
        <v>40000</v>
      </c>
      <c r="F4" t="s">
        <v>3</v>
      </c>
      <c r="G4" cm="1">
        <f t="array" ref="G4">SUM(_xlfn._xlws.FILTER($D:$D,$B:$B=$F4, 0))</f>
        <v>0</v>
      </c>
      <c r="H4">
        <f t="shared" si="0"/>
        <v>0</v>
      </c>
      <c r="I4">
        <f t="shared" si="1"/>
        <v>0</v>
      </c>
      <c r="J4" cm="1">
        <f t="array" ref="J4">SUM(_xlfn._xlws.FILTER($A:$A,$B:$B=$F4, 0))</f>
        <v>0</v>
      </c>
    </row>
    <row r="5" spans="1:10">
      <c r="C5">
        <f>SUM(C1:C4)</f>
        <v>100000</v>
      </c>
      <c r="F5" t="s">
        <v>50</v>
      </c>
      <c r="G5" cm="1">
        <f t="array" ref="G5">SUM(_xlfn._xlws.FILTER($D:$D,$B:$B=$F5, 0))</f>
        <v>0</v>
      </c>
      <c r="H5">
        <f t="shared" si="0"/>
        <v>0</v>
      </c>
      <c r="I5">
        <f t="shared" si="1"/>
        <v>0</v>
      </c>
      <c r="J5" cm="1">
        <f t="array" ref="J5">SUM(_xlfn._xlws.FILTER($A:$A,$B:$B=$F5, 0))</f>
        <v>0</v>
      </c>
    </row>
    <row r="6" spans="1:10">
      <c r="F6" t="s">
        <v>4</v>
      </c>
      <c r="G6" cm="1">
        <f t="array" ref="G6">SUM(_xlfn._xlws.FILTER($D:$D,$B:$B=$F6, 0))</f>
        <v>0</v>
      </c>
      <c r="H6">
        <f t="shared" si="0"/>
        <v>0</v>
      </c>
      <c r="I6">
        <f t="shared" si="1"/>
        <v>0</v>
      </c>
      <c r="J6" cm="1">
        <f t="array" ref="J6">SUM(_xlfn._xlws.FILTER($A:$A,$B:$B=$F6, 0))</f>
        <v>0</v>
      </c>
    </row>
    <row r="7" spans="1:10">
      <c r="A7">
        <v>1</v>
      </c>
      <c r="C7">
        <f>25000+D7*1000-CHOOSE(A7, 15, 5, -5, -15)*1000</f>
        <v>10000</v>
      </c>
      <c r="F7" t="s">
        <v>5</v>
      </c>
      <c r="G7" cm="1">
        <f t="array" ref="G7">SUM(_xlfn._xlws.FILTER($D:$D,$B:$B=$F7, 0))</f>
        <v>0</v>
      </c>
      <c r="H7">
        <f t="shared" si="0"/>
        <v>0</v>
      </c>
      <c r="I7">
        <f t="shared" si="1"/>
        <v>0</v>
      </c>
      <c r="J7" cm="1">
        <f t="array" ref="J7">SUM(_xlfn._xlws.FILTER($A:$A,$B:$B=$F7, 0))</f>
        <v>0</v>
      </c>
    </row>
    <row r="8" spans="1:10">
      <c r="A8">
        <v>2</v>
      </c>
      <c r="C8">
        <f>25000+D8*1000-CHOOSE(A8, 15, 5, -5, -15)*1000</f>
        <v>20000</v>
      </c>
      <c r="F8" t="s">
        <v>9</v>
      </c>
      <c r="G8" cm="1">
        <f t="array" ref="G8">SUM(_xlfn._xlws.FILTER($D:$D,$B:$B=$F8, 0))</f>
        <v>0</v>
      </c>
      <c r="H8">
        <f t="shared" si="0"/>
        <v>0</v>
      </c>
      <c r="I8">
        <f t="shared" si="1"/>
        <v>0</v>
      </c>
      <c r="J8" cm="1">
        <f t="array" ref="J8">SUM(_xlfn._xlws.FILTER($A:$A,$B:$B=$F8, 0))</f>
        <v>0</v>
      </c>
    </row>
    <row r="9" spans="1:10">
      <c r="A9">
        <v>3</v>
      </c>
      <c r="C9">
        <f>25000+D9*1000-CHOOSE(A9, 15, 5, -5, -15)*1000</f>
        <v>30000</v>
      </c>
      <c r="F9" t="s">
        <v>10</v>
      </c>
      <c r="G9" cm="1">
        <f t="array" ref="G9">SUM(_xlfn._xlws.FILTER($D:$D,$B:$B=$F9, 0))</f>
        <v>0</v>
      </c>
      <c r="H9">
        <f t="shared" si="0"/>
        <v>0</v>
      </c>
      <c r="I9">
        <f t="shared" si="1"/>
        <v>0</v>
      </c>
      <c r="J9" cm="1">
        <f t="array" ref="J9">SUM(_xlfn._xlws.FILTER($A:$A,$B:$B=$F9, 0))</f>
        <v>0</v>
      </c>
    </row>
    <row r="10" spans="1:10">
      <c r="A10">
        <v>4</v>
      </c>
      <c r="C10">
        <f>25000+D10*1000-CHOOSE(A10, 15, 5, -5, -15)*1000</f>
        <v>40000</v>
      </c>
      <c r="F10" t="s">
        <v>11</v>
      </c>
      <c r="G10" cm="1">
        <f t="array" ref="G10">SUM(_xlfn._xlws.FILTER($D:$D,$B:$B=$F10, 0))</f>
        <v>0</v>
      </c>
      <c r="H10">
        <f t="shared" si="0"/>
        <v>0</v>
      </c>
      <c r="I10">
        <f t="shared" si="1"/>
        <v>0</v>
      </c>
      <c r="J10" cm="1">
        <f t="array" ref="J10">SUM(_xlfn._xlws.FILTER($A:$A,$B:$B=$F10, 0))</f>
        <v>0</v>
      </c>
    </row>
    <row r="11" spans="1:10">
      <c r="C11">
        <f>SUM(C7:C10)</f>
        <v>100000</v>
      </c>
      <c r="F11" t="s">
        <v>13</v>
      </c>
      <c r="G11" cm="1">
        <f t="array" ref="G11">SUM(_xlfn._xlws.FILTER($D:$D,$B:$B=$F11, 0))</f>
        <v>0</v>
      </c>
      <c r="H11">
        <f t="shared" si="0"/>
        <v>0</v>
      </c>
      <c r="I11">
        <f t="shared" si="1"/>
        <v>0</v>
      </c>
      <c r="J11" cm="1">
        <f t="array" ref="J11">SUM(_xlfn._xlws.FILTER($A:$A,$B:$B=$F11, 0))</f>
        <v>0</v>
      </c>
    </row>
    <row r="12" spans="1:10">
      <c r="F12" t="s">
        <v>43</v>
      </c>
      <c r="G12" cm="1">
        <f t="array" ref="G12">SUM(_xlfn._xlws.FILTER($D:$D,$B:$B=$F12, 0))</f>
        <v>0</v>
      </c>
      <c r="H12">
        <f t="shared" si="0"/>
        <v>0</v>
      </c>
      <c r="I12">
        <f t="shared" si="1"/>
        <v>0</v>
      </c>
      <c r="J12" cm="1">
        <f t="array" ref="J12">SUM(_xlfn._xlws.FILTER($A:$A,$B:$B=$F12, 0))</f>
        <v>0</v>
      </c>
    </row>
    <row r="13" spans="1:10">
      <c r="A13">
        <v>1</v>
      </c>
      <c r="C13">
        <f>25000+D13*1000-CHOOSE(A13, 15, 5, -5, -15)*1000</f>
        <v>10000</v>
      </c>
      <c r="F13" t="s">
        <v>44</v>
      </c>
      <c r="G13" cm="1">
        <f t="array" ref="G13">SUM(_xlfn._xlws.FILTER($D:$D,$B:$B=$F13, 0))</f>
        <v>0</v>
      </c>
      <c r="H13">
        <f t="shared" si="0"/>
        <v>0</v>
      </c>
      <c r="I13">
        <f t="shared" si="1"/>
        <v>0</v>
      </c>
      <c r="J13" cm="1">
        <f t="array" ref="J13">SUM(_xlfn._xlws.FILTER($A:$A,$B:$B=$F13, 0))</f>
        <v>0</v>
      </c>
    </row>
    <row r="14" spans="1:10">
      <c r="A14">
        <v>2</v>
      </c>
      <c r="C14">
        <f>25000+D14*1000-CHOOSE(A14, 15, 5, -5, -15)*1000</f>
        <v>20000</v>
      </c>
      <c r="F14" t="s">
        <v>47</v>
      </c>
      <c r="G14" cm="1">
        <f t="array" ref="G14">SUM(_xlfn._xlws.FILTER($D:$D,$B:$B=$F14, 0))</f>
        <v>0</v>
      </c>
      <c r="H14">
        <f t="shared" si="0"/>
        <v>0</v>
      </c>
      <c r="I14">
        <f t="shared" si="1"/>
        <v>0</v>
      </c>
      <c r="J14" cm="1">
        <f t="array" ref="J14">SUM(_xlfn._xlws.FILTER($A:$A,$B:$B=$F14, 0))</f>
        <v>0</v>
      </c>
    </row>
    <row r="15" spans="1:10">
      <c r="A15">
        <v>3</v>
      </c>
      <c r="C15">
        <f>25000+D15*1000-CHOOSE(A15, 15, 5, -5, -15)*1000</f>
        <v>30000</v>
      </c>
      <c r="F15" t="s">
        <v>51</v>
      </c>
      <c r="G15" cm="1">
        <f t="array" ref="G15">SUM(_xlfn._xlws.FILTER($D:$D,$B:$B=$F15, 0))</f>
        <v>0</v>
      </c>
      <c r="H15">
        <f t="shared" si="0"/>
        <v>0</v>
      </c>
      <c r="I15">
        <f t="shared" si="1"/>
        <v>0</v>
      </c>
      <c r="J15" cm="1">
        <f t="array" ref="J15">SUM(_xlfn._xlws.FILTER($A:$A,$B:$B=$F15, 0))</f>
        <v>0</v>
      </c>
    </row>
    <row r="16" spans="1:10">
      <c r="A16">
        <v>4</v>
      </c>
      <c r="C16">
        <f>25000+D16*1000-CHOOSE(A16, 15, 5, -5, -15)*1000</f>
        <v>40000</v>
      </c>
      <c r="F16" t="s">
        <v>45</v>
      </c>
      <c r="G16" cm="1">
        <f t="array" ref="G16">SUM(_xlfn._xlws.FILTER($D:$D,$B:$B=$F16, 0))</f>
        <v>0</v>
      </c>
      <c r="H16">
        <f t="shared" si="0"/>
        <v>0</v>
      </c>
      <c r="I16">
        <f t="shared" si="1"/>
        <v>0</v>
      </c>
      <c r="J16" cm="1">
        <f t="array" ref="J16">SUM(_xlfn._xlws.FILTER($A:$A,$B:$B=$F16, 0))</f>
        <v>0</v>
      </c>
    </row>
    <row r="17" spans="1:10">
      <c r="C17">
        <f>SUM(C13:C16)</f>
        <v>100000</v>
      </c>
      <c r="F17" t="s">
        <v>52</v>
      </c>
      <c r="G17" cm="1">
        <f t="array" ref="G17">SUM(_xlfn._xlws.FILTER($D:$D,$B:$B=$F17, 0))</f>
        <v>0</v>
      </c>
      <c r="H17">
        <f t="shared" si="0"/>
        <v>0</v>
      </c>
      <c r="I17">
        <f t="shared" si="1"/>
        <v>0</v>
      </c>
      <c r="J17" cm="1">
        <f t="array" ref="J17">SUM(_xlfn._xlws.FILTER($A:$A,$B:$B=$F17, 0))</f>
        <v>0</v>
      </c>
    </row>
    <row r="19" spans="1:10">
      <c r="A19">
        <v>1</v>
      </c>
      <c r="C19">
        <f>25000+D19*1000-CHOOSE(A19, 15, 5, -5, -15)*1000</f>
        <v>10000</v>
      </c>
    </row>
    <row r="20" spans="1:10">
      <c r="A20">
        <v>2</v>
      </c>
      <c r="C20">
        <f>25000+D20*1000-CHOOSE(A20, 15, 5, -5, -15)*1000</f>
        <v>20000</v>
      </c>
    </row>
    <row r="21" spans="1:10">
      <c r="A21">
        <v>3</v>
      </c>
      <c r="C21">
        <f>25000+D21*1000-CHOOSE(A21, 15, 5, -5, -15)*1000</f>
        <v>30000</v>
      </c>
    </row>
    <row r="22" spans="1:10">
      <c r="A22">
        <v>4</v>
      </c>
      <c r="C22">
        <f>25000+D22*1000-CHOOSE(A22, 15, 5, -5, -15)*1000</f>
        <v>40000</v>
      </c>
    </row>
    <row r="23" spans="1:10">
      <c r="C23">
        <f>SUM(C19:C22)</f>
        <v>100000</v>
      </c>
      <c r="D23">
        <f>SUM(D19:D22)</f>
        <v>0</v>
      </c>
      <c r="F23" t="s">
        <v>14</v>
      </c>
      <c r="G23">
        <f>ROUND(SUM(G1:G16),2)</f>
        <v>0</v>
      </c>
      <c r="H23">
        <f>SUM(H1:H17)</f>
        <v>0</v>
      </c>
      <c r="I23">
        <f>SUM(I1:I17)</f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9901-3BFB-4FC0-A1FE-F40F4CF1084D}">
  <dimension ref="A1:J23"/>
  <sheetViews>
    <sheetView zoomScale="130" zoomScaleNormal="130" workbookViewId="0">
      <selection sqref="A1:XFD1048576"/>
    </sheetView>
  </sheetViews>
  <sheetFormatPr defaultRowHeight="15"/>
  <sheetData>
    <row r="1" spans="1:10">
      <c r="A1">
        <v>1</v>
      </c>
      <c r="C1">
        <f>25000+D1*1000-CHOOSE(A1, 15, 5, -5, -15)*1000</f>
        <v>10000</v>
      </c>
      <c r="F1" t="s">
        <v>0</v>
      </c>
      <c r="G1" cm="1">
        <f t="array" ref="G1">SUM(_xlfn._xlws.FILTER($D:$D,$B:$B=$F1, 0))</f>
        <v>0</v>
      </c>
      <c r="H1">
        <f>COUNTIF(B:B, F1)</f>
        <v>0</v>
      </c>
      <c r="I1">
        <f>IF(H1=0, 0, 1)</f>
        <v>0</v>
      </c>
      <c r="J1" cm="1">
        <f t="array" ref="J1">SUM(_xlfn._xlws.FILTER($A:$A,$B:$B=$F1, 0))</f>
        <v>0</v>
      </c>
    </row>
    <row r="2" spans="1:10">
      <c r="A2">
        <v>2</v>
      </c>
      <c r="C2">
        <f>25000+D2*1000-CHOOSE(A2, 15, 5, -5, -15)*1000</f>
        <v>20000</v>
      </c>
      <c r="F2" t="s">
        <v>1</v>
      </c>
      <c r="G2" cm="1">
        <f t="array" ref="G2">SUM(_xlfn._xlws.FILTER($D:$D,$B:$B=$F2, 0))</f>
        <v>0</v>
      </c>
      <c r="H2">
        <f t="shared" ref="H2:H17" si="0">COUNTIF(B:B, F2)</f>
        <v>0</v>
      </c>
      <c r="I2">
        <f t="shared" ref="I2:I17" si="1">IF(H2=0, 0, 1)</f>
        <v>0</v>
      </c>
      <c r="J2" cm="1">
        <f t="array" ref="J2">SUM(_xlfn._xlws.FILTER($A:$A,$B:$B=$F2, 0))</f>
        <v>0</v>
      </c>
    </row>
    <row r="3" spans="1:10">
      <c r="A3">
        <v>3</v>
      </c>
      <c r="C3">
        <f>25000+D3*1000-CHOOSE(A3, 15, 5, -5, -15)*1000</f>
        <v>30000</v>
      </c>
      <c r="F3" t="s">
        <v>2</v>
      </c>
      <c r="G3" cm="1">
        <f t="array" ref="G3">SUM(_xlfn._xlws.FILTER($D:$D,$B:$B=$F3, 0))</f>
        <v>0</v>
      </c>
      <c r="H3">
        <f t="shared" si="0"/>
        <v>0</v>
      </c>
      <c r="I3">
        <f t="shared" si="1"/>
        <v>0</v>
      </c>
      <c r="J3" cm="1">
        <f t="array" ref="J3">SUM(_xlfn._xlws.FILTER($A:$A,$B:$B=$F3, 0))</f>
        <v>0</v>
      </c>
    </row>
    <row r="4" spans="1:10">
      <c r="A4">
        <v>4</v>
      </c>
      <c r="C4">
        <f>25000+D4*1000-CHOOSE(A4, 15, 5, -5, -15)*1000</f>
        <v>40000</v>
      </c>
      <c r="F4" t="s">
        <v>3</v>
      </c>
      <c r="G4" cm="1">
        <f t="array" ref="G4">SUM(_xlfn._xlws.FILTER($D:$D,$B:$B=$F4, 0))</f>
        <v>0</v>
      </c>
      <c r="H4">
        <f t="shared" si="0"/>
        <v>0</v>
      </c>
      <c r="I4">
        <f t="shared" si="1"/>
        <v>0</v>
      </c>
      <c r="J4" cm="1">
        <f t="array" ref="J4">SUM(_xlfn._xlws.FILTER($A:$A,$B:$B=$F4, 0))</f>
        <v>0</v>
      </c>
    </row>
    <row r="5" spans="1:10">
      <c r="C5">
        <f>SUM(C1:C4)</f>
        <v>100000</v>
      </c>
      <c r="F5" t="s">
        <v>50</v>
      </c>
      <c r="G5" cm="1">
        <f t="array" ref="G5">SUM(_xlfn._xlws.FILTER($D:$D,$B:$B=$F5, 0))</f>
        <v>0</v>
      </c>
      <c r="H5">
        <f t="shared" si="0"/>
        <v>0</v>
      </c>
      <c r="I5">
        <f t="shared" si="1"/>
        <v>0</v>
      </c>
      <c r="J5" cm="1">
        <f t="array" ref="J5">SUM(_xlfn._xlws.FILTER($A:$A,$B:$B=$F5, 0))</f>
        <v>0</v>
      </c>
    </row>
    <row r="6" spans="1:10">
      <c r="F6" t="s">
        <v>4</v>
      </c>
      <c r="G6" cm="1">
        <f t="array" ref="G6">SUM(_xlfn._xlws.FILTER($D:$D,$B:$B=$F6, 0))</f>
        <v>0</v>
      </c>
      <c r="H6">
        <f t="shared" si="0"/>
        <v>0</v>
      </c>
      <c r="I6">
        <f t="shared" si="1"/>
        <v>0</v>
      </c>
      <c r="J6" cm="1">
        <f t="array" ref="J6">SUM(_xlfn._xlws.FILTER($A:$A,$B:$B=$F6, 0))</f>
        <v>0</v>
      </c>
    </row>
    <row r="7" spans="1:10">
      <c r="A7">
        <v>1</v>
      </c>
      <c r="C7">
        <f>25000+D7*1000-CHOOSE(A7, 15, 5, -5, -15)*1000</f>
        <v>10000</v>
      </c>
      <c r="F7" t="s">
        <v>5</v>
      </c>
      <c r="G7" cm="1">
        <f t="array" ref="G7">SUM(_xlfn._xlws.FILTER($D:$D,$B:$B=$F7, 0))</f>
        <v>0</v>
      </c>
      <c r="H7">
        <f t="shared" si="0"/>
        <v>0</v>
      </c>
      <c r="I7">
        <f t="shared" si="1"/>
        <v>0</v>
      </c>
      <c r="J7" cm="1">
        <f t="array" ref="J7">SUM(_xlfn._xlws.FILTER($A:$A,$B:$B=$F7, 0))</f>
        <v>0</v>
      </c>
    </row>
    <row r="8" spans="1:10">
      <c r="A8">
        <v>2</v>
      </c>
      <c r="C8">
        <f>25000+D8*1000-CHOOSE(A8, 15, 5, -5, -15)*1000</f>
        <v>20000</v>
      </c>
      <c r="F8" t="s">
        <v>9</v>
      </c>
      <c r="G8" cm="1">
        <f t="array" ref="G8">SUM(_xlfn._xlws.FILTER($D:$D,$B:$B=$F8, 0))</f>
        <v>0</v>
      </c>
      <c r="H8">
        <f t="shared" si="0"/>
        <v>0</v>
      </c>
      <c r="I8">
        <f t="shared" si="1"/>
        <v>0</v>
      </c>
      <c r="J8" cm="1">
        <f t="array" ref="J8">SUM(_xlfn._xlws.FILTER($A:$A,$B:$B=$F8, 0))</f>
        <v>0</v>
      </c>
    </row>
    <row r="9" spans="1:10">
      <c r="A9">
        <v>3</v>
      </c>
      <c r="C9">
        <f>25000+D9*1000-CHOOSE(A9, 15, 5, -5, -15)*1000</f>
        <v>30000</v>
      </c>
      <c r="F9" t="s">
        <v>10</v>
      </c>
      <c r="G9" cm="1">
        <f t="array" ref="G9">SUM(_xlfn._xlws.FILTER($D:$D,$B:$B=$F9, 0))</f>
        <v>0</v>
      </c>
      <c r="H9">
        <f t="shared" si="0"/>
        <v>0</v>
      </c>
      <c r="I9">
        <f t="shared" si="1"/>
        <v>0</v>
      </c>
      <c r="J9" cm="1">
        <f t="array" ref="J9">SUM(_xlfn._xlws.FILTER($A:$A,$B:$B=$F9, 0))</f>
        <v>0</v>
      </c>
    </row>
    <row r="10" spans="1:10">
      <c r="A10">
        <v>4</v>
      </c>
      <c r="C10">
        <f>25000+D10*1000-CHOOSE(A10, 15, 5, -5, -15)*1000</f>
        <v>40000</v>
      </c>
      <c r="F10" t="s">
        <v>11</v>
      </c>
      <c r="G10" cm="1">
        <f t="array" ref="G10">SUM(_xlfn._xlws.FILTER($D:$D,$B:$B=$F10, 0))</f>
        <v>0</v>
      </c>
      <c r="H10">
        <f t="shared" si="0"/>
        <v>0</v>
      </c>
      <c r="I10">
        <f t="shared" si="1"/>
        <v>0</v>
      </c>
      <c r="J10" cm="1">
        <f t="array" ref="J10">SUM(_xlfn._xlws.FILTER($A:$A,$B:$B=$F10, 0))</f>
        <v>0</v>
      </c>
    </row>
    <row r="11" spans="1:10">
      <c r="C11">
        <f>SUM(C7:C10)</f>
        <v>100000</v>
      </c>
      <c r="F11" t="s">
        <v>13</v>
      </c>
      <c r="G11" cm="1">
        <f t="array" ref="G11">SUM(_xlfn._xlws.FILTER($D:$D,$B:$B=$F11, 0))</f>
        <v>0</v>
      </c>
      <c r="H11">
        <f t="shared" si="0"/>
        <v>0</v>
      </c>
      <c r="I11">
        <f t="shared" si="1"/>
        <v>0</v>
      </c>
      <c r="J11" cm="1">
        <f t="array" ref="J11">SUM(_xlfn._xlws.FILTER($A:$A,$B:$B=$F11, 0))</f>
        <v>0</v>
      </c>
    </row>
    <row r="12" spans="1:10">
      <c r="F12" t="s">
        <v>43</v>
      </c>
      <c r="G12" cm="1">
        <f t="array" ref="G12">SUM(_xlfn._xlws.FILTER($D:$D,$B:$B=$F12, 0))</f>
        <v>0</v>
      </c>
      <c r="H12">
        <f t="shared" si="0"/>
        <v>0</v>
      </c>
      <c r="I12">
        <f t="shared" si="1"/>
        <v>0</v>
      </c>
      <c r="J12" cm="1">
        <f t="array" ref="J12">SUM(_xlfn._xlws.FILTER($A:$A,$B:$B=$F12, 0))</f>
        <v>0</v>
      </c>
    </row>
    <row r="13" spans="1:10">
      <c r="A13">
        <v>1</v>
      </c>
      <c r="C13">
        <f>25000+D13*1000-CHOOSE(A13, 15, 5, -5, -15)*1000</f>
        <v>10000</v>
      </c>
      <c r="F13" t="s">
        <v>44</v>
      </c>
      <c r="G13" cm="1">
        <f t="array" ref="G13">SUM(_xlfn._xlws.FILTER($D:$D,$B:$B=$F13, 0))</f>
        <v>0</v>
      </c>
      <c r="H13">
        <f t="shared" si="0"/>
        <v>0</v>
      </c>
      <c r="I13">
        <f t="shared" si="1"/>
        <v>0</v>
      </c>
      <c r="J13" cm="1">
        <f t="array" ref="J13">SUM(_xlfn._xlws.FILTER($A:$A,$B:$B=$F13, 0))</f>
        <v>0</v>
      </c>
    </row>
    <row r="14" spans="1:10">
      <c r="A14">
        <v>2</v>
      </c>
      <c r="C14">
        <f>25000+D14*1000-CHOOSE(A14, 15, 5, -5, -15)*1000</f>
        <v>20000</v>
      </c>
      <c r="F14" t="s">
        <v>47</v>
      </c>
      <c r="G14" cm="1">
        <f t="array" ref="G14">SUM(_xlfn._xlws.FILTER($D:$D,$B:$B=$F14, 0))</f>
        <v>0</v>
      </c>
      <c r="H14">
        <f t="shared" si="0"/>
        <v>0</v>
      </c>
      <c r="I14">
        <f t="shared" si="1"/>
        <v>0</v>
      </c>
      <c r="J14" cm="1">
        <f t="array" ref="J14">SUM(_xlfn._xlws.FILTER($A:$A,$B:$B=$F14, 0))</f>
        <v>0</v>
      </c>
    </row>
    <row r="15" spans="1:10">
      <c r="A15">
        <v>3</v>
      </c>
      <c r="C15">
        <f>25000+D15*1000-CHOOSE(A15, 15, 5, -5, -15)*1000</f>
        <v>30000</v>
      </c>
      <c r="F15" t="s">
        <v>51</v>
      </c>
      <c r="G15" cm="1">
        <f t="array" ref="G15">SUM(_xlfn._xlws.FILTER($D:$D,$B:$B=$F15, 0))</f>
        <v>0</v>
      </c>
      <c r="H15">
        <f t="shared" si="0"/>
        <v>0</v>
      </c>
      <c r="I15">
        <f t="shared" si="1"/>
        <v>0</v>
      </c>
      <c r="J15" cm="1">
        <f t="array" ref="J15">SUM(_xlfn._xlws.FILTER($A:$A,$B:$B=$F15, 0))</f>
        <v>0</v>
      </c>
    </row>
    <row r="16" spans="1:10">
      <c r="A16">
        <v>4</v>
      </c>
      <c r="C16">
        <f>25000+D16*1000-CHOOSE(A16, 15, 5, -5, -15)*1000</f>
        <v>40000</v>
      </c>
      <c r="F16" t="s">
        <v>45</v>
      </c>
      <c r="G16" cm="1">
        <f t="array" ref="G16">SUM(_xlfn._xlws.FILTER($D:$D,$B:$B=$F16, 0))</f>
        <v>0</v>
      </c>
      <c r="H16">
        <f t="shared" si="0"/>
        <v>0</v>
      </c>
      <c r="I16">
        <f t="shared" si="1"/>
        <v>0</v>
      </c>
      <c r="J16" cm="1">
        <f t="array" ref="J16">SUM(_xlfn._xlws.FILTER($A:$A,$B:$B=$F16, 0))</f>
        <v>0</v>
      </c>
    </row>
    <row r="17" spans="1:10">
      <c r="C17">
        <f>SUM(C13:C16)</f>
        <v>100000</v>
      </c>
      <c r="F17" t="s">
        <v>52</v>
      </c>
      <c r="G17" cm="1">
        <f t="array" ref="G17">SUM(_xlfn._xlws.FILTER($D:$D,$B:$B=$F17, 0))</f>
        <v>0</v>
      </c>
      <c r="H17">
        <f t="shared" si="0"/>
        <v>0</v>
      </c>
      <c r="I17">
        <f t="shared" si="1"/>
        <v>0</v>
      </c>
      <c r="J17" cm="1">
        <f t="array" ref="J17">SUM(_xlfn._xlws.FILTER($A:$A,$B:$B=$F17, 0))</f>
        <v>0</v>
      </c>
    </row>
    <row r="19" spans="1:10">
      <c r="A19">
        <v>1</v>
      </c>
      <c r="C19">
        <f>25000+D19*1000-CHOOSE(A19, 15, 5, -5, -15)*1000</f>
        <v>10000</v>
      </c>
    </row>
    <row r="20" spans="1:10">
      <c r="A20">
        <v>2</v>
      </c>
      <c r="C20">
        <f>25000+D20*1000-CHOOSE(A20, 15, 5, -5, -15)*1000</f>
        <v>20000</v>
      </c>
    </row>
    <row r="21" spans="1:10">
      <c r="A21">
        <v>3</v>
      </c>
      <c r="C21">
        <f>25000+D21*1000-CHOOSE(A21, 15, 5, -5, -15)*1000</f>
        <v>30000</v>
      </c>
    </row>
    <row r="22" spans="1:10">
      <c r="A22">
        <v>4</v>
      </c>
      <c r="C22">
        <f>25000+D22*1000-CHOOSE(A22, 15, 5, -5, -15)*1000</f>
        <v>40000</v>
      </c>
    </row>
    <row r="23" spans="1:10">
      <c r="C23">
        <f>SUM(C19:C22)</f>
        <v>100000</v>
      </c>
      <c r="D23">
        <f>SUM(D19:D22)</f>
        <v>0</v>
      </c>
      <c r="F23" t="s">
        <v>14</v>
      </c>
      <c r="G23">
        <f>ROUND(SUM(G1:G16),2)</f>
        <v>0</v>
      </c>
      <c r="H23">
        <f>SUM(H1:H17)</f>
        <v>0</v>
      </c>
      <c r="I23">
        <f>SUM(I1:I17)</f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162B-65BD-4F6E-A281-FFA5B8E1EF97}">
  <dimension ref="A1:J23"/>
  <sheetViews>
    <sheetView zoomScale="130" zoomScaleNormal="130" workbookViewId="0">
      <selection sqref="A1:XFD1048576"/>
    </sheetView>
  </sheetViews>
  <sheetFormatPr defaultRowHeight="15"/>
  <sheetData>
    <row r="1" spans="1:10">
      <c r="A1">
        <v>1</v>
      </c>
      <c r="C1">
        <f>25000+D1*1000-CHOOSE(A1, 15, 5, -5, -15)*1000</f>
        <v>10000</v>
      </c>
      <c r="F1" t="s">
        <v>0</v>
      </c>
      <c r="G1" cm="1">
        <f t="array" ref="G1">SUM(_xlfn._xlws.FILTER($D:$D,$B:$B=$F1, 0))</f>
        <v>0</v>
      </c>
      <c r="H1">
        <f>COUNTIF(B:B, F1)</f>
        <v>0</v>
      </c>
      <c r="I1">
        <f>IF(H1=0, 0, 1)</f>
        <v>0</v>
      </c>
      <c r="J1" cm="1">
        <f t="array" ref="J1">SUM(_xlfn._xlws.FILTER($A:$A,$B:$B=$F1, 0))</f>
        <v>0</v>
      </c>
    </row>
    <row r="2" spans="1:10">
      <c r="A2">
        <v>2</v>
      </c>
      <c r="C2">
        <f>25000+D2*1000-CHOOSE(A2, 15, 5, -5, -15)*1000</f>
        <v>20000</v>
      </c>
      <c r="F2" t="s">
        <v>1</v>
      </c>
      <c r="G2" cm="1">
        <f t="array" ref="G2">SUM(_xlfn._xlws.FILTER($D:$D,$B:$B=$F2, 0))</f>
        <v>0</v>
      </c>
      <c r="H2">
        <f t="shared" ref="H2:H17" si="0">COUNTIF(B:B, F2)</f>
        <v>0</v>
      </c>
      <c r="I2">
        <f t="shared" ref="I2:I17" si="1">IF(H2=0, 0, 1)</f>
        <v>0</v>
      </c>
      <c r="J2" cm="1">
        <f t="array" ref="J2">SUM(_xlfn._xlws.FILTER($A:$A,$B:$B=$F2, 0))</f>
        <v>0</v>
      </c>
    </row>
    <row r="3" spans="1:10">
      <c r="A3">
        <v>3</v>
      </c>
      <c r="C3">
        <f>25000+D3*1000-CHOOSE(A3, 15, 5, -5, -15)*1000</f>
        <v>30000</v>
      </c>
      <c r="F3" t="s">
        <v>2</v>
      </c>
      <c r="G3" cm="1">
        <f t="array" ref="G3">SUM(_xlfn._xlws.FILTER($D:$D,$B:$B=$F3, 0))</f>
        <v>0</v>
      </c>
      <c r="H3">
        <f t="shared" si="0"/>
        <v>0</v>
      </c>
      <c r="I3">
        <f t="shared" si="1"/>
        <v>0</v>
      </c>
      <c r="J3" cm="1">
        <f t="array" ref="J3">SUM(_xlfn._xlws.FILTER($A:$A,$B:$B=$F3, 0))</f>
        <v>0</v>
      </c>
    </row>
    <row r="4" spans="1:10">
      <c r="A4">
        <v>4</v>
      </c>
      <c r="C4">
        <f>25000+D4*1000-CHOOSE(A4, 15, 5, -5, -15)*1000</f>
        <v>40000</v>
      </c>
      <c r="F4" t="s">
        <v>3</v>
      </c>
      <c r="G4" cm="1">
        <f t="array" ref="G4">SUM(_xlfn._xlws.FILTER($D:$D,$B:$B=$F4, 0))</f>
        <v>0</v>
      </c>
      <c r="H4">
        <f t="shared" si="0"/>
        <v>0</v>
      </c>
      <c r="I4">
        <f t="shared" si="1"/>
        <v>0</v>
      </c>
      <c r="J4" cm="1">
        <f t="array" ref="J4">SUM(_xlfn._xlws.FILTER($A:$A,$B:$B=$F4, 0))</f>
        <v>0</v>
      </c>
    </row>
    <row r="5" spans="1:10">
      <c r="C5">
        <f>SUM(C1:C4)</f>
        <v>100000</v>
      </c>
      <c r="F5" t="s">
        <v>50</v>
      </c>
      <c r="G5" cm="1">
        <f t="array" ref="G5">SUM(_xlfn._xlws.FILTER($D:$D,$B:$B=$F5, 0))</f>
        <v>0</v>
      </c>
      <c r="H5">
        <f t="shared" si="0"/>
        <v>0</v>
      </c>
      <c r="I5">
        <f t="shared" si="1"/>
        <v>0</v>
      </c>
      <c r="J5" cm="1">
        <f t="array" ref="J5">SUM(_xlfn._xlws.FILTER($A:$A,$B:$B=$F5, 0))</f>
        <v>0</v>
      </c>
    </row>
    <row r="6" spans="1:10">
      <c r="F6" t="s">
        <v>4</v>
      </c>
      <c r="G6" cm="1">
        <f t="array" ref="G6">SUM(_xlfn._xlws.FILTER($D:$D,$B:$B=$F6, 0))</f>
        <v>0</v>
      </c>
      <c r="H6">
        <f t="shared" si="0"/>
        <v>0</v>
      </c>
      <c r="I6">
        <f t="shared" si="1"/>
        <v>0</v>
      </c>
      <c r="J6" cm="1">
        <f t="array" ref="J6">SUM(_xlfn._xlws.FILTER($A:$A,$B:$B=$F6, 0))</f>
        <v>0</v>
      </c>
    </row>
    <row r="7" spans="1:10">
      <c r="A7">
        <v>1</v>
      </c>
      <c r="C7">
        <f>25000+D7*1000-CHOOSE(A7, 15, 5, -5, -15)*1000</f>
        <v>10000</v>
      </c>
      <c r="F7" t="s">
        <v>5</v>
      </c>
      <c r="G7" cm="1">
        <f t="array" ref="G7">SUM(_xlfn._xlws.FILTER($D:$D,$B:$B=$F7, 0))</f>
        <v>0</v>
      </c>
      <c r="H7">
        <f t="shared" si="0"/>
        <v>0</v>
      </c>
      <c r="I7">
        <f t="shared" si="1"/>
        <v>0</v>
      </c>
      <c r="J7" cm="1">
        <f t="array" ref="J7">SUM(_xlfn._xlws.FILTER($A:$A,$B:$B=$F7, 0))</f>
        <v>0</v>
      </c>
    </row>
    <row r="8" spans="1:10">
      <c r="A8">
        <v>2</v>
      </c>
      <c r="C8">
        <f>25000+D8*1000-CHOOSE(A8, 15, 5, -5, -15)*1000</f>
        <v>20000</v>
      </c>
      <c r="F8" t="s">
        <v>9</v>
      </c>
      <c r="G8" cm="1">
        <f t="array" ref="G8">SUM(_xlfn._xlws.FILTER($D:$D,$B:$B=$F8, 0))</f>
        <v>0</v>
      </c>
      <c r="H8">
        <f t="shared" si="0"/>
        <v>0</v>
      </c>
      <c r="I8">
        <f t="shared" si="1"/>
        <v>0</v>
      </c>
      <c r="J8" cm="1">
        <f t="array" ref="J8">SUM(_xlfn._xlws.FILTER($A:$A,$B:$B=$F8, 0))</f>
        <v>0</v>
      </c>
    </row>
    <row r="9" spans="1:10">
      <c r="A9">
        <v>3</v>
      </c>
      <c r="C9">
        <f>25000+D9*1000-CHOOSE(A9, 15, 5, -5, -15)*1000</f>
        <v>30000</v>
      </c>
      <c r="F9" t="s">
        <v>10</v>
      </c>
      <c r="G9" cm="1">
        <f t="array" ref="G9">SUM(_xlfn._xlws.FILTER($D:$D,$B:$B=$F9, 0))</f>
        <v>0</v>
      </c>
      <c r="H9">
        <f t="shared" si="0"/>
        <v>0</v>
      </c>
      <c r="I9">
        <f t="shared" si="1"/>
        <v>0</v>
      </c>
      <c r="J9" cm="1">
        <f t="array" ref="J9">SUM(_xlfn._xlws.FILTER($A:$A,$B:$B=$F9, 0))</f>
        <v>0</v>
      </c>
    </row>
    <row r="10" spans="1:10">
      <c r="A10">
        <v>4</v>
      </c>
      <c r="C10">
        <f>25000+D10*1000-CHOOSE(A10, 15, 5, -5, -15)*1000</f>
        <v>40000</v>
      </c>
      <c r="F10" t="s">
        <v>11</v>
      </c>
      <c r="G10" cm="1">
        <f t="array" ref="G10">SUM(_xlfn._xlws.FILTER($D:$D,$B:$B=$F10, 0))</f>
        <v>0</v>
      </c>
      <c r="H10">
        <f t="shared" si="0"/>
        <v>0</v>
      </c>
      <c r="I10">
        <f t="shared" si="1"/>
        <v>0</v>
      </c>
      <c r="J10" cm="1">
        <f t="array" ref="J10">SUM(_xlfn._xlws.FILTER($A:$A,$B:$B=$F10, 0))</f>
        <v>0</v>
      </c>
    </row>
    <row r="11" spans="1:10">
      <c r="C11">
        <f>SUM(C7:C10)</f>
        <v>100000</v>
      </c>
      <c r="F11" t="s">
        <v>13</v>
      </c>
      <c r="G11" cm="1">
        <f t="array" ref="G11">SUM(_xlfn._xlws.FILTER($D:$D,$B:$B=$F11, 0))</f>
        <v>0</v>
      </c>
      <c r="H11">
        <f t="shared" si="0"/>
        <v>0</v>
      </c>
      <c r="I11">
        <f t="shared" si="1"/>
        <v>0</v>
      </c>
      <c r="J11" cm="1">
        <f t="array" ref="J11">SUM(_xlfn._xlws.FILTER($A:$A,$B:$B=$F11, 0))</f>
        <v>0</v>
      </c>
    </row>
    <row r="12" spans="1:10">
      <c r="F12" t="s">
        <v>43</v>
      </c>
      <c r="G12" cm="1">
        <f t="array" ref="G12">SUM(_xlfn._xlws.FILTER($D:$D,$B:$B=$F12, 0))</f>
        <v>0</v>
      </c>
      <c r="H12">
        <f t="shared" si="0"/>
        <v>0</v>
      </c>
      <c r="I12">
        <f t="shared" si="1"/>
        <v>0</v>
      </c>
      <c r="J12" cm="1">
        <f t="array" ref="J12">SUM(_xlfn._xlws.FILTER($A:$A,$B:$B=$F12, 0))</f>
        <v>0</v>
      </c>
    </row>
    <row r="13" spans="1:10">
      <c r="A13">
        <v>1</v>
      </c>
      <c r="C13">
        <f>25000+D13*1000-CHOOSE(A13, 15, 5, -5, -15)*1000</f>
        <v>10000</v>
      </c>
      <c r="F13" t="s">
        <v>44</v>
      </c>
      <c r="G13" cm="1">
        <f t="array" ref="G13">SUM(_xlfn._xlws.FILTER($D:$D,$B:$B=$F13, 0))</f>
        <v>0</v>
      </c>
      <c r="H13">
        <f t="shared" si="0"/>
        <v>0</v>
      </c>
      <c r="I13">
        <f t="shared" si="1"/>
        <v>0</v>
      </c>
      <c r="J13" cm="1">
        <f t="array" ref="J13">SUM(_xlfn._xlws.FILTER($A:$A,$B:$B=$F13, 0))</f>
        <v>0</v>
      </c>
    </row>
    <row r="14" spans="1:10">
      <c r="A14">
        <v>2</v>
      </c>
      <c r="C14">
        <f>25000+D14*1000-CHOOSE(A14, 15, 5, -5, -15)*1000</f>
        <v>20000</v>
      </c>
      <c r="F14" t="s">
        <v>47</v>
      </c>
      <c r="G14" cm="1">
        <f t="array" ref="G14">SUM(_xlfn._xlws.FILTER($D:$D,$B:$B=$F14, 0))</f>
        <v>0</v>
      </c>
      <c r="H14">
        <f t="shared" si="0"/>
        <v>0</v>
      </c>
      <c r="I14">
        <f t="shared" si="1"/>
        <v>0</v>
      </c>
      <c r="J14" cm="1">
        <f t="array" ref="J14">SUM(_xlfn._xlws.FILTER($A:$A,$B:$B=$F14, 0))</f>
        <v>0</v>
      </c>
    </row>
    <row r="15" spans="1:10">
      <c r="A15">
        <v>3</v>
      </c>
      <c r="C15">
        <f>25000+D15*1000-CHOOSE(A15, 15, 5, -5, -15)*1000</f>
        <v>30000</v>
      </c>
      <c r="F15" t="s">
        <v>51</v>
      </c>
      <c r="G15" cm="1">
        <f t="array" ref="G15">SUM(_xlfn._xlws.FILTER($D:$D,$B:$B=$F15, 0))</f>
        <v>0</v>
      </c>
      <c r="H15">
        <f t="shared" si="0"/>
        <v>0</v>
      </c>
      <c r="I15">
        <f t="shared" si="1"/>
        <v>0</v>
      </c>
      <c r="J15" cm="1">
        <f t="array" ref="J15">SUM(_xlfn._xlws.FILTER($A:$A,$B:$B=$F15, 0))</f>
        <v>0</v>
      </c>
    </row>
    <row r="16" spans="1:10">
      <c r="A16">
        <v>4</v>
      </c>
      <c r="C16">
        <f>25000+D16*1000-CHOOSE(A16, 15, 5, -5, -15)*1000</f>
        <v>40000</v>
      </c>
      <c r="F16" t="s">
        <v>45</v>
      </c>
      <c r="G16" cm="1">
        <f t="array" ref="G16">SUM(_xlfn._xlws.FILTER($D:$D,$B:$B=$F16, 0))</f>
        <v>0</v>
      </c>
      <c r="H16">
        <f t="shared" si="0"/>
        <v>0</v>
      </c>
      <c r="I16">
        <f t="shared" si="1"/>
        <v>0</v>
      </c>
      <c r="J16" cm="1">
        <f t="array" ref="J16">SUM(_xlfn._xlws.FILTER($A:$A,$B:$B=$F16, 0))</f>
        <v>0</v>
      </c>
    </row>
    <row r="17" spans="1:10">
      <c r="C17">
        <f>SUM(C13:C16)</f>
        <v>100000</v>
      </c>
      <c r="F17" t="s">
        <v>52</v>
      </c>
      <c r="G17" cm="1">
        <f t="array" ref="G17">SUM(_xlfn._xlws.FILTER($D:$D,$B:$B=$F17, 0))</f>
        <v>0</v>
      </c>
      <c r="H17">
        <f t="shared" si="0"/>
        <v>0</v>
      </c>
      <c r="I17">
        <f t="shared" si="1"/>
        <v>0</v>
      </c>
      <c r="J17" cm="1">
        <f t="array" ref="J17">SUM(_xlfn._xlws.FILTER($A:$A,$B:$B=$F17, 0))</f>
        <v>0</v>
      </c>
    </row>
    <row r="19" spans="1:10">
      <c r="A19">
        <v>1</v>
      </c>
      <c r="C19">
        <f>25000+D19*1000-CHOOSE(A19, 15, 5, -5, -15)*1000</f>
        <v>10000</v>
      </c>
    </row>
    <row r="20" spans="1:10">
      <c r="A20">
        <v>2</v>
      </c>
      <c r="C20">
        <f>25000+D20*1000-CHOOSE(A20, 15, 5, -5, -15)*1000</f>
        <v>20000</v>
      </c>
    </row>
    <row r="21" spans="1:10">
      <c r="A21">
        <v>3</v>
      </c>
      <c r="C21">
        <f>25000+D21*1000-CHOOSE(A21, 15, 5, -5, -15)*1000</f>
        <v>30000</v>
      </c>
    </row>
    <row r="22" spans="1:10">
      <c r="A22">
        <v>4</v>
      </c>
      <c r="C22">
        <f>25000+D22*1000-CHOOSE(A22, 15, 5, -5, -15)*1000</f>
        <v>40000</v>
      </c>
    </row>
    <row r="23" spans="1:10">
      <c r="C23">
        <f>SUM(C19:C22)</f>
        <v>100000</v>
      </c>
      <c r="D23">
        <f>SUM(D19:D22)</f>
        <v>0</v>
      </c>
      <c r="F23" t="s">
        <v>14</v>
      </c>
      <c r="G23">
        <f>ROUND(SUM(G1:G16),2)</f>
        <v>0</v>
      </c>
      <c r="H23">
        <f>SUM(H1:H17)</f>
        <v>0</v>
      </c>
      <c r="I23">
        <f>SUM(I1:I17)</f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5C28-0C70-405A-A049-7DE2B53F6520}">
  <dimension ref="A1:J23"/>
  <sheetViews>
    <sheetView zoomScale="130" zoomScaleNormal="130" workbookViewId="0">
      <selection sqref="A1:XFD1048576"/>
    </sheetView>
  </sheetViews>
  <sheetFormatPr defaultRowHeight="15"/>
  <sheetData>
    <row r="1" spans="1:10">
      <c r="A1">
        <v>1</v>
      </c>
      <c r="C1">
        <f>25000+D1*1000-CHOOSE(A1, 15, 5, -5, -15)*1000</f>
        <v>10000</v>
      </c>
      <c r="F1" t="s">
        <v>0</v>
      </c>
      <c r="G1" cm="1">
        <f t="array" ref="G1">SUM(_xlfn._xlws.FILTER($D:$D,$B:$B=$F1, 0))</f>
        <v>0</v>
      </c>
      <c r="H1">
        <f>COUNTIF(B:B, F1)</f>
        <v>0</v>
      </c>
      <c r="I1">
        <f>IF(H1=0, 0, 1)</f>
        <v>0</v>
      </c>
      <c r="J1" cm="1">
        <f t="array" ref="J1">SUM(_xlfn._xlws.FILTER($A:$A,$B:$B=$F1, 0))</f>
        <v>0</v>
      </c>
    </row>
    <row r="2" spans="1:10">
      <c r="A2">
        <v>2</v>
      </c>
      <c r="C2">
        <f>25000+D2*1000-CHOOSE(A2, 15, 5, -5, -15)*1000</f>
        <v>20000</v>
      </c>
      <c r="F2" t="s">
        <v>1</v>
      </c>
      <c r="G2" cm="1">
        <f t="array" ref="G2">SUM(_xlfn._xlws.FILTER($D:$D,$B:$B=$F2, 0))</f>
        <v>0</v>
      </c>
      <c r="H2">
        <f t="shared" ref="H2:H17" si="0">COUNTIF(B:B, F2)</f>
        <v>0</v>
      </c>
      <c r="I2">
        <f t="shared" ref="I2:I17" si="1">IF(H2=0, 0, 1)</f>
        <v>0</v>
      </c>
      <c r="J2" cm="1">
        <f t="array" ref="J2">SUM(_xlfn._xlws.FILTER($A:$A,$B:$B=$F2, 0))</f>
        <v>0</v>
      </c>
    </row>
    <row r="3" spans="1:10">
      <c r="A3">
        <v>3</v>
      </c>
      <c r="C3">
        <f>25000+D3*1000-CHOOSE(A3, 15, 5, -5, -15)*1000</f>
        <v>30000</v>
      </c>
      <c r="F3" t="s">
        <v>2</v>
      </c>
      <c r="G3" cm="1">
        <f t="array" ref="G3">SUM(_xlfn._xlws.FILTER($D:$D,$B:$B=$F3, 0))</f>
        <v>0</v>
      </c>
      <c r="H3">
        <f t="shared" si="0"/>
        <v>0</v>
      </c>
      <c r="I3">
        <f t="shared" si="1"/>
        <v>0</v>
      </c>
      <c r="J3" cm="1">
        <f t="array" ref="J3">SUM(_xlfn._xlws.FILTER($A:$A,$B:$B=$F3, 0))</f>
        <v>0</v>
      </c>
    </row>
    <row r="4" spans="1:10">
      <c r="A4">
        <v>4</v>
      </c>
      <c r="C4">
        <f>25000+D4*1000-CHOOSE(A4, 15, 5, -5, -15)*1000</f>
        <v>40000</v>
      </c>
      <c r="F4" t="s">
        <v>3</v>
      </c>
      <c r="G4" cm="1">
        <f t="array" ref="G4">SUM(_xlfn._xlws.FILTER($D:$D,$B:$B=$F4, 0))</f>
        <v>0</v>
      </c>
      <c r="H4">
        <f t="shared" si="0"/>
        <v>0</v>
      </c>
      <c r="I4">
        <f t="shared" si="1"/>
        <v>0</v>
      </c>
      <c r="J4" cm="1">
        <f t="array" ref="J4">SUM(_xlfn._xlws.FILTER($A:$A,$B:$B=$F4, 0))</f>
        <v>0</v>
      </c>
    </row>
    <row r="5" spans="1:10">
      <c r="C5">
        <f>SUM(C1:C4)</f>
        <v>100000</v>
      </c>
      <c r="F5" t="s">
        <v>50</v>
      </c>
      <c r="G5" cm="1">
        <f t="array" ref="G5">SUM(_xlfn._xlws.FILTER($D:$D,$B:$B=$F5, 0))</f>
        <v>0</v>
      </c>
      <c r="H5">
        <f t="shared" si="0"/>
        <v>0</v>
      </c>
      <c r="I5">
        <f t="shared" si="1"/>
        <v>0</v>
      </c>
      <c r="J5" cm="1">
        <f t="array" ref="J5">SUM(_xlfn._xlws.FILTER($A:$A,$B:$B=$F5, 0))</f>
        <v>0</v>
      </c>
    </row>
    <row r="6" spans="1:10">
      <c r="F6" t="s">
        <v>4</v>
      </c>
      <c r="G6" cm="1">
        <f t="array" ref="G6">SUM(_xlfn._xlws.FILTER($D:$D,$B:$B=$F6, 0))</f>
        <v>0</v>
      </c>
      <c r="H6">
        <f t="shared" si="0"/>
        <v>0</v>
      </c>
      <c r="I6">
        <f t="shared" si="1"/>
        <v>0</v>
      </c>
      <c r="J6" cm="1">
        <f t="array" ref="J6">SUM(_xlfn._xlws.FILTER($A:$A,$B:$B=$F6, 0))</f>
        <v>0</v>
      </c>
    </row>
    <row r="7" spans="1:10">
      <c r="A7">
        <v>1</v>
      </c>
      <c r="C7">
        <f>25000+D7*1000-CHOOSE(A7, 15, 5, -5, -15)*1000</f>
        <v>10000</v>
      </c>
      <c r="F7" t="s">
        <v>5</v>
      </c>
      <c r="G7" cm="1">
        <f t="array" ref="G7">SUM(_xlfn._xlws.FILTER($D:$D,$B:$B=$F7, 0))</f>
        <v>0</v>
      </c>
      <c r="H7">
        <f t="shared" si="0"/>
        <v>0</v>
      </c>
      <c r="I7">
        <f t="shared" si="1"/>
        <v>0</v>
      </c>
      <c r="J7" cm="1">
        <f t="array" ref="J7">SUM(_xlfn._xlws.FILTER($A:$A,$B:$B=$F7, 0))</f>
        <v>0</v>
      </c>
    </row>
    <row r="8" spans="1:10">
      <c r="A8">
        <v>2</v>
      </c>
      <c r="C8">
        <f>25000+D8*1000-CHOOSE(A8, 15, 5, -5, -15)*1000</f>
        <v>20000</v>
      </c>
      <c r="F8" t="s">
        <v>9</v>
      </c>
      <c r="G8" cm="1">
        <f t="array" ref="G8">SUM(_xlfn._xlws.FILTER($D:$D,$B:$B=$F8, 0))</f>
        <v>0</v>
      </c>
      <c r="H8">
        <f t="shared" si="0"/>
        <v>0</v>
      </c>
      <c r="I8">
        <f t="shared" si="1"/>
        <v>0</v>
      </c>
      <c r="J8" cm="1">
        <f t="array" ref="J8">SUM(_xlfn._xlws.FILTER($A:$A,$B:$B=$F8, 0))</f>
        <v>0</v>
      </c>
    </row>
    <row r="9" spans="1:10">
      <c r="A9">
        <v>3</v>
      </c>
      <c r="C9">
        <f>25000+D9*1000-CHOOSE(A9, 15, 5, -5, -15)*1000</f>
        <v>30000</v>
      </c>
      <c r="F9" t="s">
        <v>10</v>
      </c>
      <c r="G9" cm="1">
        <f t="array" ref="G9">SUM(_xlfn._xlws.FILTER($D:$D,$B:$B=$F9, 0))</f>
        <v>0</v>
      </c>
      <c r="H9">
        <f t="shared" si="0"/>
        <v>0</v>
      </c>
      <c r="I9">
        <f t="shared" si="1"/>
        <v>0</v>
      </c>
      <c r="J9" cm="1">
        <f t="array" ref="J9">SUM(_xlfn._xlws.FILTER($A:$A,$B:$B=$F9, 0))</f>
        <v>0</v>
      </c>
    </row>
    <row r="10" spans="1:10">
      <c r="A10">
        <v>4</v>
      </c>
      <c r="C10">
        <f>25000+D10*1000-CHOOSE(A10, 15, 5, -5, -15)*1000</f>
        <v>40000</v>
      </c>
      <c r="F10" t="s">
        <v>11</v>
      </c>
      <c r="G10" cm="1">
        <f t="array" ref="G10">SUM(_xlfn._xlws.FILTER($D:$D,$B:$B=$F10, 0))</f>
        <v>0</v>
      </c>
      <c r="H10">
        <f t="shared" si="0"/>
        <v>0</v>
      </c>
      <c r="I10">
        <f t="shared" si="1"/>
        <v>0</v>
      </c>
      <c r="J10" cm="1">
        <f t="array" ref="J10">SUM(_xlfn._xlws.FILTER($A:$A,$B:$B=$F10, 0))</f>
        <v>0</v>
      </c>
    </row>
    <row r="11" spans="1:10">
      <c r="C11">
        <f>SUM(C7:C10)</f>
        <v>100000</v>
      </c>
      <c r="F11" t="s">
        <v>13</v>
      </c>
      <c r="G11" cm="1">
        <f t="array" ref="G11">SUM(_xlfn._xlws.FILTER($D:$D,$B:$B=$F11, 0))</f>
        <v>0</v>
      </c>
      <c r="H11">
        <f t="shared" si="0"/>
        <v>0</v>
      </c>
      <c r="I11">
        <f t="shared" si="1"/>
        <v>0</v>
      </c>
      <c r="J11" cm="1">
        <f t="array" ref="J11">SUM(_xlfn._xlws.FILTER($A:$A,$B:$B=$F11, 0))</f>
        <v>0</v>
      </c>
    </row>
    <row r="12" spans="1:10">
      <c r="F12" t="s">
        <v>43</v>
      </c>
      <c r="G12" cm="1">
        <f t="array" ref="G12">SUM(_xlfn._xlws.FILTER($D:$D,$B:$B=$F12, 0))</f>
        <v>0</v>
      </c>
      <c r="H12">
        <f t="shared" si="0"/>
        <v>0</v>
      </c>
      <c r="I12">
        <f t="shared" si="1"/>
        <v>0</v>
      </c>
      <c r="J12" cm="1">
        <f t="array" ref="J12">SUM(_xlfn._xlws.FILTER($A:$A,$B:$B=$F12, 0))</f>
        <v>0</v>
      </c>
    </row>
    <row r="13" spans="1:10">
      <c r="A13">
        <v>1</v>
      </c>
      <c r="C13">
        <f>25000+D13*1000-CHOOSE(A13, 15, 5, -5, -15)*1000</f>
        <v>10000</v>
      </c>
      <c r="F13" t="s">
        <v>44</v>
      </c>
      <c r="G13" cm="1">
        <f t="array" ref="G13">SUM(_xlfn._xlws.FILTER($D:$D,$B:$B=$F13, 0))</f>
        <v>0</v>
      </c>
      <c r="H13">
        <f t="shared" si="0"/>
        <v>0</v>
      </c>
      <c r="I13">
        <f t="shared" si="1"/>
        <v>0</v>
      </c>
      <c r="J13" cm="1">
        <f t="array" ref="J13">SUM(_xlfn._xlws.FILTER($A:$A,$B:$B=$F13, 0))</f>
        <v>0</v>
      </c>
    </row>
    <row r="14" spans="1:10">
      <c r="A14">
        <v>2</v>
      </c>
      <c r="C14">
        <f>25000+D14*1000-CHOOSE(A14, 15, 5, -5, -15)*1000</f>
        <v>20000</v>
      </c>
      <c r="F14" t="s">
        <v>47</v>
      </c>
      <c r="G14" cm="1">
        <f t="array" ref="G14">SUM(_xlfn._xlws.FILTER($D:$D,$B:$B=$F14, 0))</f>
        <v>0</v>
      </c>
      <c r="H14">
        <f t="shared" si="0"/>
        <v>0</v>
      </c>
      <c r="I14">
        <f t="shared" si="1"/>
        <v>0</v>
      </c>
      <c r="J14" cm="1">
        <f t="array" ref="J14">SUM(_xlfn._xlws.FILTER($A:$A,$B:$B=$F14, 0))</f>
        <v>0</v>
      </c>
    </row>
    <row r="15" spans="1:10">
      <c r="A15">
        <v>3</v>
      </c>
      <c r="C15">
        <f>25000+D15*1000-CHOOSE(A15, 15, 5, -5, -15)*1000</f>
        <v>30000</v>
      </c>
      <c r="F15" t="s">
        <v>51</v>
      </c>
      <c r="G15" cm="1">
        <f t="array" ref="G15">SUM(_xlfn._xlws.FILTER($D:$D,$B:$B=$F15, 0))</f>
        <v>0</v>
      </c>
      <c r="H15">
        <f t="shared" si="0"/>
        <v>0</v>
      </c>
      <c r="I15">
        <f t="shared" si="1"/>
        <v>0</v>
      </c>
      <c r="J15" cm="1">
        <f t="array" ref="J15">SUM(_xlfn._xlws.FILTER($A:$A,$B:$B=$F15, 0))</f>
        <v>0</v>
      </c>
    </row>
    <row r="16" spans="1:10">
      <c r="A16">
        <v>4</v>
      </c>
      <c r="C16">
        <f>25000+D16*1000-CHOOSE(A16, 15, 5, -5, -15)*1000</f>
        <v>40000</v>
      </c>
      <c r="F16" t="s">
        <v>45</v>
      </c>
      <c r="G16" cm="1">
        <f t="array" ref="G16">SUM(_xlfn._xlws.FILTER($D:$D,$B:$B=$F16, 0))</f>
        <v>0</v>
      </c>
      <c r="H16">
        <f t="shared" si="0"/>
        <v>0</v>
      </c>
      <c r="I16">
        <f t="shared" si="1"/>
        <v>0</v>
      </c>
      <c r="J16" cm="1">
        <f t="array" ref="J16">SUM(_xlfn._xlws.FILTER($A:$A,$B:$B=$F16, 0))</f>
        <v>0</v>
      </c>
    </row>
    <row r="17" spans="1:10">
      <c r="C17">
        <f>SUM(C13:C16)</f>
        <v>100000</v>
      </c>
      <c r="F17" t="s">
        <v>52</v>
      </c>
      <c r="G17" cm="1">
        <f t="array" ref="G17">SUM(_xlfn._xlws.FILTER($D:$D,$B:$B=$F17, 0))</f>
        <v>0</v>
      </c>
      <c r="H17">
        <f t="shared" si="0"/>
        <v>0</v>
      </c>
      <c r="I17">
        <f t="shared" si="1"/>
        <v>0</v>
      </c>
      <c r="J17" cm="1">
        <f t="array" ref="J17">SUM(_xlfn._xlws.FILTER($A:$A,$B:$B=$F17, 0))</f>
        <v>0</v>
      </c>
    </row>
    <row r="19" spans="1:10">
      <c r="A19">
        <v>1</v>
      </c>
      <c r="C19">
        <f>25000+D19*1000-CHOOSE(A19, 15, 5, -5, -15)*1000</f>
        <v>10000</v>
      </c>
    </row>
    <row r="20" spans="1:10">
      <c r="A20">
        <v>2</v>
      </c>
      <c r="C20">
        <f>25000+D20*1000-CHOOSE(A20, 15, 5, -5, -15)*1000</f>
        <v>20000</v>
      </c>
    </row>
    <row r="21" spans="1:10">
      <c r="A21">
        <v>3</v>
      </c>
      <c r="C21">
        <f>25000+D21*1000-CHOOSE(A21, 15, 5, -5, -15)*1000</f>
        <v>30000</v>
      </c>
    </row>
    <row r="22" spans="1:10">
      <c r="A22">
        <v>4</v>
      </c>
      <c r="C22">
        <f>25000+D22*1000-CHOOSE(A22, 15, 5, -5, -15)*1000</f>
        <v>40000</v>
      </c>
    </row>
    <row r="23" spans="1:10">
      <c r="C23">
        <f>SUM(C19:C22)</f>
        <v>100000</v>
      </c>
      <c r="D23">
        <f>SUM(D19:D22)</f>
        <v>0</v>
      </c>
      <c r="F23" t="s">
        <v>14</v>
      </c>
      <c r="G23">
        <f>ROUND(SUM(G1:G16),2)</f>
        <v>0</v>
      </c>
      <c r="H23">
        <f>SUM(H1:H17)</f>
        <v>0</v>
      </c>
      <c r="I23">
        <f>SUM(I1:I17)</f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7AE6-76D5-4180-8D84-B6D15F4115FA}">
  <dimension ref="B3:N22"/>
  <sheetViews>
    <sheetView zoomScaleNormal="100" workbookViewId="0">
      <selection activeCell="J12" sqref="J12"/>
    </sheetView>
  </sheetViews>
  <sheetFormatPr defaultRowHeight="15"/>
  <sheetData>
    <row r="3" spans="2:14">
      <c r="B3" t="s">
        <v>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2:14">
      <c r="B4" t="s">
        <v>0</v>
      </c>
      <c r="C4">
        <f>SUM('1월'!$G$1)</f>
        <v>-22.4</v>
      </c>
      <c r="D4">
        <f>SUM('1월:2월'!G1)</f>
        <v>-18.7</v>
      </c>
      <c r="E4">
        <f>SUM('1월:3월'!G1)</f>
        <v>-18.7</v>
      </c>
      <c r="F4">
        <f>SUM('1월:4월'!G1)</f>
        <v>-18.7</v>
      </c>
      <c r="G4">
        <f>SUM('1월:5월'!G1)</f>
        <v>-18.7</v>
      </c>
      <c r="H4">
        <f>SUM('1월:6월'!G1)</f>
        <v>-18.7</v>
      </c>
      <c r="I4">
        <f>SUM('1월:7월'!G1)</f>
        <v>-18.7</v>
      </c>
      <c r="J4">
        <f>SUM('1월:8월'!G1)</f>
        <v>-18.7</v>
      </c>
      <c r="K4">
        <f>SUM('1월'!G1)</f>
        <v>-22.4</v>
      </c>
      <c r="L4">
        <f>SUM('1월'!G1)</f>
        <v>-22.4</v>
      </c>
      <c r="M4">
        <f>SUM('1월'!G1)</f>
        <v>-22.4</v>
      </c>
      <c r="N4">
        <f>SUM('1월'!G1)</f>
        <v>-22.4</v>
      </c>
    </row>
    <row r="5" spans="2:14">
      <c r="B5" t="s">
        <v>1</v>
      </c>
      <c r="C5">
        <f>SUM('1월'!G2)</f>
        <v>-4</v>
      </c>
      <c r="D5">
        <f>SUM('1월:2월'!G2)</f>
        <v>-32.299999999999997</v>
      </c>
      <c r="E5">
        <f>SUM('1월:3월'!G2)</f>
        <v>-16.799999999999994</v>
      </c>
      <c r="F5">
        <f>SUM('1월:4월'!G2)</f>
        <v>-16.799999999999994</v>
      </c>
      <c r="G5">
        <f>SUM('1월:5월'!G2)</f>
        <v>-16.799999999999994</v>
      </c>
      <c r="H5">
        <f>SUM('1월:6월'!G2)</f>
        <v>-16.799999999999994</v>
      </c>
      <c r="I5">
        <f>SUM('1월:7월'!G2)</f>
        <v>-16.799999999999994</v>
      </c>
      <c r="J5">
        <f>SUM('1월:8월'!G2)</f>
        <v>-16.799999999999994</v>
      </c>
    </row>
    <row r="6" spans="2:14">
      <c r="B6" t="s">
        <v>2</v>
      </c>
      <c r="C6">
        <f>SUM('1월'!G3)</f>
        <v>58.199999999999996</v>
      </c>
      <c r="D6">
        <f>SUM('1월:2월'!G3)</f>
        <v>29.899999999999995</v>
      </c>
      <c r="E6">
        <f>SUM('1월:3월'!G3)</f>
        <v>68.899999999999991</v>
      </c>
      <c r="F6">
        <f>SUM('1월:4월'!G3)</f>
        <v>68.899999999999991</v>
      </c>
      <c r="G6">
        <f>SUM('1월:5월'!G3)</f>
        <v>68.899999999999991</v>
      </c>
      <c r="H6">
        <f>SUM('1월:6월'!G3)</f>
        <v>68.899999999999991</v>
      </c>
      <c r="I6">
        <f>SUM('1월:7월'!G3)</f>
        <v>68.899999999999991</v>
      </c>
      <c r="J6">
        <f>SUM('1월:8월'!G3)</f>
        <v>68.899999999999991</v>
      </c>
    </row>
    <row r="7" spans="2:14">
      <c r="B7" t="s">
        <v>3</v>
      </c>
      <c r="C7">
        <f>SUM('1월'!G4)</f>
        <v>0</v>
      </c>
      <c r="D7">
        <f>SUM('1월:2월'!G4)</f>
        <v>40.9</v>
      </c>
      <c r="E7">
        <f>SUM('1월:3월'!G4)</f>
        <v>60.099999999999994</v>
      </c>
      <c r="F7">
        <f>SUM('1월:4월'!G4)</f>
        <v>60.099999999999994</v>
      </c>
      <c r="G7">
        <f>SUM('1월:5월'!G4)</f>
        <v>60.099999999999994</v>
      </c>
      <c r="H7">
        <f>SUM('1월:6월'!G4)</f>
        <v>60.099999999999994</v>
      </c>
      <c r="I7">
        <f>SUM('1월:7월'!G4)</f>
        <v>60.099999999999994</v>
      </c>
      <c r="J7">
        <f>SUM('1월:8월'!G4)</f>
        <v>60.099999999999994</v>
      </c>
    </row>
    <row r="8" spans="2:14">
      <c r="B8" t="s">
        <v>12</v>
      </c>
      <c r="C8">
        <f>SUM('1월'!G5)</f>
        <v>27.3</v>
      </c>
      <c r="D8">
        <f>SUM('1월:2월'!G5)</f>
        <v>-6.0999999999999979</v>
      </c>
      <c r="E8">
        <f>SUM('1월:3월'!G5)</f>
        <v>32.700000000000003</v>
      </c>
      <c r="F8">
        <f>SUM('1월:4월'!G5)</f>
        <v>32.700000000000003</v>
      </c>
      <c r="G8">
        <f>SUM('1월:5월'!G5)</f>
        <v>32.700000000000003</v>
      </c>
      <c r="H8">
        <f>SUM('1월:6월'!G5)</f>
        <v>32.700000000000003</v>
      </c>
      <c r="I8">
        <f>SUM('1월:7월'!G5)</f>
        <v>32.700000000000003</v>
      </c>
      <c r="J8">
        <f>SUM('1월:8월'!G5)</f>
        <v>32.700000000000003</v>
      </c>
    </row>
    <row r="9" spans="2:14">
      <c r="B9" t="s">
        <v>4</v>
      </c>
      <c r="C9">
        <f>SUM('1월'!G6)</f>
        <v>-45</v>
      </c>
      <c r="D9">
        <f>SUM('1월:2월'!G6)</f>
        <v>-41.4</v>
      </c>
      <c r="E9">
        <f>SUM('1월:3월'!G6)</f>
        <v>-24.099999999999998</v>
      </c>
      <c r="F9">
        <f>SUM('1월:4월'!G6)</f>
        <v>-24.099999999999998</v>
      </c>
      <c r="G9">
        <f>SUM('1월:5월'!G6)</f>
        <v>-24.099999999999998</v>
      </c>
      <c r="H9">
        <f>SUM('1월:6월'!G6)</f>
        <v>-24.099999999999998</v>
      </c>
      <c r="I9">
        <f>SUM('1월:7월'!G6)</f>
        <v>-24.099999999999998</v>
      </c>
      <c r="J9">
        <f>SUM('1월:8월'!G6)</f>
        <v>-24.099999999999998</v>
      </c>
    </row>
    <row r="10" spans="2:14">
      <c r="B10" t="s">
        <v>5</v>
      </c>
      <c r="C10">
        <f>SUM('1월'!G7)</f>
        <v>9.4</v>
      </c>
      <c r="D10">
        <f>SUM('1월:2월'!G7)</f>
        <v>-8.4999999999999982</v>
      </c>
      <c r="E10">
        <f>SUM('1월:3월'!G7)</f>
        <v>-45.4</v>
      </c>
      <c r="F10">
        <f>SUM('1월:4월'!G7)</f>
        <v>-45.4</v>
      </c>
      <c r="G10">
        <f>SUM('1월:5월'!G7)</f>
        <v>-45.4</v>
      </c>
      <c r="H10">
        <f>SUM('1월:6월'!G7)</f>
        <v>-45.4</v>
      </c>
      <c r="I10">
        <f>SUM('1월:7월'!G7)</f>
        <v>-45.4</v>
      </c>
      <c r="J10">
        <f>SUM('1월:8월'!G7)</f>
        <v>-45.4</v>
      </c>
    </row>
    <row r="11" spans="2:14">
      <c r="B11" t="s">
        <v>9</v>
      </c>
      <c r="C11">
        <f>SUM('1월'!G8)</f>
        <v>1.3</v>
      </c>
      <c r="D11">
        <f>SUM('1월:2월'!G8)</f>
        <v>52.4</v>
      </c>
      <c r="E11">
        <f>SUM('1월:3월'!G8)</f>
        <v>65.900000000000006</v>
      </c>
      <c r="F11">
        <f>SUM('1월:4월'!G8)</f>
        <v>65.900000000000006</v>
      </c>
      <c r="G11">
        <f>SUM('1월:5월'!G8)</f>
        <v>65.900000000000006</v>
      </c>
      <c r="H11">
        <f>SUM('1월:6월'!G8)</f>
        <v>65.900000000000006</v>
      </c>
      <c r="I11">
        <f>SUM('1월:7월'!G8)</f>
        <v>65.900000000000006</v>
      </c>
      <c r="J11">
        <f>SUM('1월:8월'!G8)</f>
        <v>65.900000000000006</v>
      </c>
    </row>
    <row r="12" spans="2:14">
      <c r="B12" t="s">
        <v>10</v>
      </c>
      <c r="C12">
        <f>SUM('1월'!G9)</f>
        <v>26.9</v>
      </c>
      <c r="D12">
        <f>SUM('1월:2월'!G9)</f>
        <v>16.2</v>
      </c>
      <c r="E12">
        <f>SUM('1월:3월'!G9)</f>
        <v>16.2</v>
      </c>
      <c r="F12">
        <f>SUM('1월:4월'!G9)</f>
        <v>16.2</v>
      </c>
      <c r="G12">
        <f>SUM('1월:5월'!G9)</f>
        <v>16.2</v>
      </c>
      <c r="H12">
        <f>SUM('1월:6월'!G9)</f>
        <v>16.2</v>
      </c>
      <c r="I12">
        <f>SUM('1월:7월'!G9)</f>
        <v>16.2</v>
      </c>
      <c r="J12">
        <f>SUM('1월:8월'!G9)</f>
        <v>16.2</v>
      </c>
    </row>
    <row r="13" spans="2:14">
      <c r="B13" t="s">
        <v>11</v>
      </c>
      <c r="C13">
        <f>SUM('1월'!G10)</f>
        <v>0</v>
      </c>
      <c r="D13">
        <f>SUM('1월:2월'!G10)</f>
        <v>-12.7</v>
      </c>
      <c r="E13">
        <f>SUM('1월:3월'!G10)</f>
        <v>-29.8</v>
      </c>
      <c r="F13">
        <f>SUM('1월:4월'!G10)</f>
        <v>-29.8</v>
      </c>
      <c r="G13">
        <f>SUM('1월:5월'!G10)</f>
        <v>-29.8</v>
      </c>
      <c r="H13">
        <f>SUM('1월:6월'!G10)</f>
        <v>-29.8</v>
      </c>
      <c r="I13">
        <f>SUM('1월:7월'!G10)</f>
        <v>-29.8</v>
      </c>
      <c r="J13">
        <f>SUM('1월:8월'!G10)</f>
        <v>-29.8</v>
      </c>
    </row>
    <row r="14" spans="2:14">
      <c r="B14" t="s">
        <v>13</v>
      </c>
      <c r="C14">
        <f>SUM('1월'!G11)</f>
        <v>0</v>
      </c>
      <c r="D14">
        <f>SUM('1월:2월'!G11)</f>
        <v>-40.700000000000003</v>
      </c>
      <c r="E14">
        <f>SUM('1월:3월'!G11)</f>
        <v>-28.200000000000003</v>
      </c>
      <c r="F14">
        <f>SUM('1월:4월'!G11)</f>
        <v>-28.200000000000003</v>
      </c>
      <c r="G14">
        <f>SUM('1월:5월'!G11)</f>
        <v>-28.200000000000003</v>
      </c>
      <c r="H14">
        <f>SUM('1월:6월'!G11)</f>
        <v>-28.200000000000003</v>
      </c>
      <c r="I14">
        <f>SUM('1월:7월'!G11)</f>
        <v>-28.200000000000003</v>
      </c>
      <c r="J14">
        <f>SUM('1월:8월'!G11)</f>
        <v>-28.200000000000003</v>
      </c>
    </row>
    <row r="15" spans="2:14">
      <c r="B15" t="s">
        <v>43</v>
      </c>
      <c r="C15">
        <f>SUM('1월'!G12)</f>
        <v>-8.2999999999999989</v>
      </c>
      <c r="D15">
        <f>SUM('1월:2월'!G12)</f>
        <v>19</v>
      </c>
      <c r="E15">
        <f>SUM('1월:3월'!G12)</f>
        <v>19</v>
      </c>
      <c r="F15">
        <f>SUM('1월:4월'!G12)</f>
        <v>19</v>
      </c>
      <c r="G15">
        <f>SUM('1월:5월'!G12)</f>
        <v>19</v>
      </c>
      <c r="H15">
        <f>SUM('1월:6월'!G12)</f>
        <v>19</v>
      </c>
      <c r="I15">
        <f>SUM('1월:7월'!G12)</f>
        <v>19</v>
      </c>
      <c r="J15">
        <f>SUM('1월:8월'!G12)</f>
        <v>19</v>
      </c>
    </row>
    <row r="16" spans="2:14">
      <c r="B16" t="s">
        <v>44</v>
      </c>
      <c r="C16">
        <f>SUM('1월'!G13)</f>
        <v>30</v>
      </c>
      <c r="D16">
        <f>SUM('1월:2월'!G13)</f>
        <v>32.799999999999997</v>
      </c>
      <c r="E16">
        <f>SUM('1월:3월'!G13)</f>
        <v>57</v>
      </c>
      <c r="F16">
        <f>SUM('1월:4월'!G13)</f>
        <v>57</v>
      </c>
      <c r="G16">
        <f>SUM('1월:5월'!G13)</f>
        <v>57</v>
      </c>
      <c r="H16">
        <f>SUM('1월:6월'!G13)</f>
        <v>57</v>
      </c>
      <c r="I16">
        <f>SUM('1월:7월'!G13)</f>
        <v>57</v>
      </c>
      <c r="J16">
        <f>SUM('1월:8월'!G13)</f>
        <v>57</v>
      </c>
    </row>
    <row r="17" spans="2:14">
      <c r="B17" t="s">
        <v>47</v>
      </c>
      <c r="C17">
        <f>SUM('1월'!G14)</f>
        <v>-35.4</v>
      </c>
      <c r="D17">
        <f>SUM('1월:2월'!G14)</f>
        <v>-35.4</v>
      </c>
      <c r="E17">
        <f>SUM('1월:3월'!G14)</f>
        <v>-73</v>
      </c>
      <c r="F17">
        <f>SUM('1월:4월'!G14)</f>
        <v>-73</v>
      </c>
      <c r="G17">
        <f>SUM('1월:5월'!G14)</f>
        <v>-73</v>
      </c>
      <c r="H17">
        <f>SUM('1월:6월'!G14)</f>
        <v>-73</v>
      </c>
      <c r="I17">
        <f>SUM('1월:7월'!G14)</f>
        <v>-73</v>
      </c>
      <c r="J17">
        <f>SUM('1월:8월'!G14)</f>
        <v>-73</v>
      </c>
    </row>
    <row r="18" spans="2:14">
      <c r="B18" t="s">
        <v>45</v>
      </c>
      <c r="C18" t="e">
        <f>SUM('1월'!#REF!)</f>
        <v>#REF!</v>
      </c>
      <c r="D18">
        <f>SUM('1월:2월'!G15)</f>
        <v>42.6</v>
      </c>
      <c r="E18">
        <f>SUM('1월:3월'!G15)</f>
        <v>12.200000000000003</v>
      </c>
      <c r="F18">
        <f>SUM('1월:4월'!G15)</f>
        <v>12.200000000000003</v>
      </c>
      <c r="G18">
        <f>SUM('1월:5월'!G15)</f>
        <v>12.200000000000003</v>
      </c>
      <c r="H18">
        <f>SUM('1월:6월'!G15)</f>
        <v>12.200000000000003</v>
      </c>
      <c r="I18">
        <f>SUM('1월:7월'!G15)</f>
        <v>12.200000000000003</v>
      </c>
      <c r="J18">
        <f>SUM('1월:8월'!G15)</f>
        <v>12.200000000000003</v>
      </c>
    </row>
    <row r="19" spans="2:14">
      <c r="B19" t="s">
        <v>46</v>
      </c>
      <c r="C19">
        <f>SUM('1월'!G15)</f>
        <v>0</v>
      </c>
      <c r="D19">
        <f>SUM('1월:2월'!G16)</f>
        <v>-10.8</v>
      </c>
      <c r="E19">
        <f>SUM('1월:3월'!G16)</f>
        <v>-31.2</v>
      </c>
      <c r="F19">
        <f>SUM('1월:4월'!G16)</f>
        <v>-31.2</v>
      </c>
      <c r="G19">
        <f>SUM('1월:5월'!G16)</f>
        <v>-31.2</v>
      </c>
      <c r="H19">
        <f>SUM('1월:6월'!G16)</f>
        <v>-31.2</v>
      </c>
      <c r="I19">
        <f>SUM('1월:7월'!G16)</f>
        <v>-31.2</v>
      </c>
      <c r="J19">
        <f>SUM('1월:8월'!G16)</f>
        <v>-31.2</v>
      </c>
    </row>
    <row r="20" spans="2:14">
      <c r="B20" t="s">
        <v>48</v>
      </c>
      <c r="C20">
        <f>SUM('1월'!G16)</f>
        <v>-10.8</v>
      </c>
      <c r="D20">
        <f>SUM('1월:2월'!G17)</f>
        <v>-27.2</v>
      </c>
      <c r="E20">
        <f>SUM('1월:3월'!G17)</f>
        <v>-64.8</v>
      </c>
      <c r="F20">
        <f>SUM('1월:4월'!G17)</f>
        <v>-64.8</v>
      </c>
      <c r="G20">
        <f>SUM('1월:5월'!G17)</f>
        <v>-64.8</v>
      </c>
      <c r="H20">
        <f>SUM('1월:6월'!G17)</f>
        <v>-64.8</v>
      </c>
      <c r="I20">
        <f>SUM('1월:7월'!G17)</f>
        <v>-64.8</v>
      </c>
      <c r="J20">
        <f>SUM('1월:8월'!G17)</f>
        <v>-64.8</v>
      </c>
    </row>
    <row r="22" spans="2:14">
      <c r="B22" t="s">
        <v>14</v>
      </c>
      <c r="C22" t="e">
        <f>ROUND(SUM(C4:C20),0)</f>
        <v>#REF!</v>
      </c>
      <c r="D22">
        <f t="shared" ref="D22:N22" si="0">ROUND(SUM(D4:D20),0)</f>
        <v>0</v>
      </c>
      <c r="E22">
        <f t="shared" si="0"/>
        <v>0</v>
      </c>
      <c r="F22">
        <f t="shared" si="0"/>
        <v>0</v>
      </c>
      <c r="G22">
        <f t="shared" si="0"/>
        <v>0</v>
      </c>
      <c r="H22">
        <f t="shared" si="0"/>
        <v>0</v>
      </c>
      <c r="I22">
        <f t="shared" si="0"/>
        <v>0</v>
      </c>
      <c r="J22">
        <f t="shared" si="0"/>
        <v>0</v>
      </c>
      <c r="K22">
        <f t="shared" si="0"/>
        <v>-22</v>
      </c>
      <c r="L22">
        <f t="shared" si="0"/>
        <v>-22</v>
      </c>
      <c r="M22">
        <f t="shared" si="0"/>
        <v>-22</v>
      </c>
      <c r="N22">
        <f t="shared" si="0"/>
        <v>-22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요약</vt:lpstr>
      <vt:lpstr>1월결과</vt:lpstr>
      <vt:lpstr>2월결과</vt:lpstr>
      <vt:lpstr>3월결과</vt:lpstr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</dc:creator>
  <cp:lastModifiedBy>Aram</cp:lastModifiedBy>
  <dcterms:created xsi:type="dcterms:W3CDTF">2023-01-28T13:31:06Z</dcterms:created>
  <dcterms:modified xsi:type="dcterms:W3CDTF">2025-03-17T01:05:02Z</dcterms:modified>
</cp:coreProperties>
</file>