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김수빈\Downloads\"/>
    </mc:Choice>
  </mc:AlternateContent>
  <bookViews>
    <workbookView xWindow="0" yWindow="0" windowWidth="19200" windowHeight="7810" firstSheet="3" activeTab="3"/>
  </bookViews>
  <sheets>
    <sheet name="MW " sheetId="1" r:id="rId1"/>
    <sheet name="Leduc" sheetId="2" r:id="rId2"/>
    <sheet name="SR" sheetId="3" r:id="rId3"/>
    <sheet name="Answers" sheetId="4" r:id="rId4"/>
  </sheets>
  <definedNames>
    <definedName name="Desired">#REF!</definedName>
    <definedName name="MaximumMargin">#REF!</definedName>
    <definedName name="sencount" hidden="1">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ibd" localSheetId="1" hidden="1">2</definedName>
    <definedName name="solver_itr" localSheetId="1" hidden="1">1000</definedName>
    <definedName name="solver_lhs1" localSheetId="1" hidden="1">Leduc!$D$7:$D$9</definedName>
    <definedName name="solver_lin" localSheetId="1" hidden="1">1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1</definedName>
    <definedName name="solver_nod" localSheetId="1" hidden="1">1000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ofx" localSheetId="1" hidden="1">2</definedName>
    <definedName name="solver_opt" localSheetId="0" hidden="1">'MW '!$C$22</definedName>
    <definedName name="solver_piv" localSheetId="1" hidden="1">0.000001</definedName>
    <definedName name="solver_pre" localSheetId="1" hidden="1">0.00000001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o" localSheetId="1" hidden="1">2</definedName>
    <definedName name="solver_rep" localSheetId="1" hidden="1">2</definedName>
    <definedName name="solver_rhs1" localSheetId="1" hidden="1">Leduc!$G$7:$G$9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solver_ver">1.3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" i="4" l="1"/>
  <c r="Q71" i="4"/>
  <c r="Q70" i="4"/>
  <c r="Q69" i="4"/>
  <c r="Q68" i="4"/>
  <c r="Q67" i="4"/>
  <c r="Q65" i="4"/>
  <c r="Q66" i="4"/>
  <c r="Q64" i="4"/>
  <c r="Q63" i="4"/>
  <c r="Q62" i="4"/>
  <c r="Q61" i="4"/>
  <c r="Q60" i="4"/>
  <c r="Q59" i="4"/>
  <c r="Q58" i="4"/>
  <c r="Q57" i="4"/>
  <c r="Q56" i="4"/>
  <c r="Q55" i="4"/>
  <c r="Q54" i="4"/>
  <c r="Q52" i="4"/>
  <c r="Q53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1" i="4"/>
  <c r="O21" i="1" l="1"/>
  <c r="C16" i="1"/>
  <c r="C17" i="1" s="1"/>
  <c r="O15" i="1"/>
  <c r="O14" i="1"/>
  <c r="C9" i="1"/>
  <c r="N6" i="1"/>
  <c r="M6" i="1"/>
  <c r="L6" i="1"/>
  <c r="K6" i="1"/>
  <c r="J6" i="1"/>
  <c r="I6" i="1"/>
  <c r="H6" i="1"/>
  <c r="G6" i="1"/>
  <c r="F6" i="1"/>
  <c r="E6" i="1"/>
  <c r="D6" i="1"/>
  <c r="C6" i="1"/>
  <c r="O5" i="1"/>
  <c r="C20" i="1" l="1"/>
  <c r="D16" i="1"/>
  <c r="D17" i="1" s="1"/>
  <c r="C10" i="1"/>
  <c r="D9" i="1" s="1"/>
  <c r="D20" i="1" l="1"/>
  <c r="E16" i="1"/>
  <c r="E17" i="1" s="1"/>
  <c r="D11" i="1"/>
  <c r="D10" i="1"/>
  <c r="E9" i="1" s="1"/>
  <c r="C11" i="1"/>
  <c r="E20" i="1" l="1"/>
  <c r="F16" i="1"/>
  <c r="F17" i="1" s="1"/>
  <c r="E11" i="1"/>
  <c r="E10" i="1"/>
  <c r="F9" i="1" s="1"/>
  <c r="F20" i="1" l="1"/>
  <c r="G16" i="1"/>
  <c r="G17" i="1" s="1"/>
  <c r="F10" i="1"/>
  <c r="G9" i="1" s="1"/>
  <c r="G10" i="1" l="1"/>
  <c r="H9" i="1" s="1"/>
  <c r="G20" i="1"/>
  <c r="H16" i="1"/>
  <c r="H17" i="1" s="1"/>
  <c r="F11" i="1"/>
  <c r="H20" i="1" l="1"/>
  <c r="I16" i="1"/>
  <c r="I17" i="1" s="1"/>
  <c r="H11" i="1"/>
  <c r="H10" i="1"/>
  <c r="I9" i="1" s="1"/>
  <c r="G11" i="1"/>
  <c r="I20" i="1" l="1"/>
  <c r="J16" i="1"/>
  <c r="J17" i="1" s="1"/>
  <c r="I10" i="1"/>
  <c r="J9" i="1" s="1"/>
  <c r="J10" i="1" l="1"/>
  <c r="K9" i="1" s="1"/>
  <c r="I11" i="1"/>
  <c r="J20" i="1"/>
  <c r="K16" i="1"/>
  <c r="K17" i="1" s="1"/>
  <c r="K10" i="1" l="1"/>
  <c r="L9" i="1" s="1"/>
  <c r="K20" i="1"/>
  <c r="L16" i="1"/>
  <c r="L17" i="1" s="1"/>
  <c r="J11" i="1"/>
  <c r="L20" i="1" l="1"/>
  <c r="M16" i="1"/>
  <c r="M17" i="1" s="1"/>
  <c r="L10" i="1"/>
  <c r="M9" i="1" s="1"/>
  <c r="K11" i="1"/>
  <c r="M10" i="1" l="1"/>
  <c r="N9" i="1" s="1"/>
  <c r="L11" i="1"/>
  <c r="M20" i="1"/>
  <c r="N16" i="1"/>
  <c r="N17" i="1" s="1"/>
  <c r="N10" i="1" l="1"/>
  <c r="N11" i="1" s="1"/>
  <c r="O11" i="1" s="1"/>
  <c r="Q1" i="1" s="1"/>
  <c r="N20" i="1"/>
  <c r="O17" i="1"/>
  <c r="M11" i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<sst xmlns="http://schemas.openxmlformats.org/spreadsheetml/2006/main" count="241" uniqueCount="179">
  <si>
    <t>Production Planning for Mountain Wear</t>
  </si>
  <si>
    <t>Total cost</t>
  </si>
  <si>
    <t>Year</t>
  </si>
  <si>
    <t>Month</t>
  </si>
  <si>
    <t>Totals</t>
  </si>
  <si>
    <t>Demand forecast</t>
  </si>
  <si>
    <t>Units Produced</t>
  </si>
  <si>
    <t>Production cost:</t>
  </si>
  <si>
    <t>per unit</t>
  </si>
  <si>
    <t>Labor hours needed for production</t>
  </si>
  <si>
    <t>Labor hours:</t>
  </si>
  <si>
    <t>Inventory:</t>
  </si>
  <si>
    <t>Beginning of month</t>
  </si>
  <si>
    <t>End of month</t>
  </si>
  <si>
    <t>Safety stock:</t>
  </si>
  <si>
    <t>Average</t>
  </si>
  <si>
    <t>Inventory cost:</t>
  </si>
  <si>
    <t>per unit per month</t>
  </si>
  <si>
    <t>Employees:</t>
  </si>
  <si>
    <t>Number hired</t>
  </si>
  <si>
    <t>Hiring cost</t>
  </si>
  <si>
    <t>per employee</t>
  </si>
  <si>
    <t>Number laid off</t>
  </si>
  <si>
    <t>Layoff cost</t>
  </si>
  <si>
    <t>Regular labor cost</t>
  </si>
  <si>
    <t>per employee per month</t>
  </si>
  <si>
    <t>Labor hours available:</t>
  </si>
  <si>
    <t>Regular hours</t>
  </si>
  <si>
    <t>Overtime hours</t>
  </si>
  <si>
    <t>per overtime hour</t>
  </si>
  <si>
    <t>Limit on overtime hours</t>
  </si>
  <si>
    <t>?</t>
  </si>
  <si>
    <t>maximum overtime per employee per month</t>
  </si>
  <si>
    <t>Total hours available</t>
  </si>
  <si>
    <t>Leduc Control</t>
  </si>
  <si>
    <t>AS 1012</t>
  </si>
  <si>
    <t>HL 734</t>
  </si>
  <si>
    <t>CG 508</t>
  </si>
  <si>
    <t>Selling Price</t>
  </si>
  <si>
    <t>Resources</t>
  </si>
  <si>
    <t>Per-unit requirements</t>
  </si>
  <si>
    <t>Cost</t>
  </si>
  <si>
    <t>Available</t>
  </si>
  <si>
    <t>PSoC</t>
  </si>
  <si>
    <t>units</t>
  </si>
  <si>
    <t>Assembly</t>
  </si>
  <si>
    <t>per hour</t>
  </si>
  <si>
    <t>hours</t>
  </si>
  <si>
    <t>Programming</t>
  </si>
  <si>
    <t>Quality Control</t>
  </si>
  <si>
    <t>Microsoft Excel 16.0 Sensitivity Report</t>
  </si>
  <si>
    <t>Worksheet: [HW5_Solution_10 Oct 23.xlsx]4</t>
  </si>
  <si>
    <t>Report Created: 2023-10-10 2:49:19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</si>
  <si>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</si>
  <si>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</si>
  <si>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</si>
  <si>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</si>
  <si>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</si>
  <si>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</si>
  <si>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</si>
  <si>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</si>
  <si>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Coefficient</t>
  </si>
  <si>
    <t>Increase</t>
  </si>
  <si>
    <t>Decrease</t>
  </si>
  <si>
    <t>$B$4</t>
  </si>
  <si>
    <t>Number to make AS 1012</t>
  </si>
  <si>
    <t>$C$4</t>
  </si>
  <si>
    <t>Number to make HL 734</t>
  </si>
  <si>
    <t>$D$4</t>
  </si>
  <si>
    <t>Number to make CG 508</t>
  </si>
  <si>
    <t>Constraints</t>
  </si>
  <si>
    <t>Shadow</t>
  </si>
  <si>
    <t>Constraint</t>
  </si>
  <si>
    <t>Price</t>
  </si>
  <si>
    <t>R.H. Side</t>
  </si>
  <si>
    <t>$E$8</t>
  </si>
  <si>
    <t>PSoC Used</t>
  </si>
  <si>
    <t>$E$9</t>
  </si>
  <si>
    <t>Assembly Used</t>
  </si>
  <si>
    <t>$E$10</t>
  </si>
  <si>
    <t>Programming Used</t>
  </si>
  <si>
    <t>$E$11</t>
  </si>
  <si>
    <t>Quality Control Used</t>
  </si>
  <si>
    <t>OM 352 HW 5</t>
  </si>
  <si>
    <t>Student ID:</t>
  </si>
  <si>
    <t>Question 1</t>
  </si>
  <si>
    <t>Smallest Units Produced</t>
  </si>
  <si>
    <t>Question 2</t>
  </si>
  <si>
    <t>Number Hired</t>
  </si>
  <si>
    <t>Number Laid Off</t>
  </si>
  <si>
    <t>Overtime Hours</t>
  </si>
  <si>
    <t>Limit on overtime hours in Month 7</t>
  </si>
  <si>
    <t>Total hours available in Month 2</t>
  </si>
  <si>
    <t>Question 3</t>
  </si>
  <si>
    <t>Variable Cost</t>
  </si>
  <si>
    <t>Net margin</t>
  </si>
  <si>
    <t>Question 4</t>
  </si>
  <si>
    <t>Number to make</t>
  </si>
  <si>
    <t>Total net margin</t>
  </si>
  <si>
    <t>Used</t>
  </si>
  <si>
    <t>Question 5</t>
  </si>
  <si>
    <t>Question 6</t>
  </si>
  <si>
    <t xml:space="preserve">  Does the optimal solution change?  </t>
  </si>
  <si>
    <t>&lt; Enter TRUE or FALSE and nothing else</t>
  </si>
  <si>
    <t xml:space="preserve">How much does the optimal total net margin change?  </t>
  </si>
  <si>
    <t>&lt; Enter a numerical value, positive for increase, negative for decrease, and zero for no change</t>
  </si>
  <si>
    <t>Question 7</t>
  </si>
  <si>
    <t>Student ID #</t>
  </si>
  <si>
    <t>Q1</t>
  </si>
  <si>
    <t>Q2 - Units Produced - Month 1</t>
  </si>
  <si>
    <t>Q2 - Units Produced - Month 2</t>
  </si>
  <si>
    <t>Q2 - Units Produced - Month 3</t>
  </si>
  <si>
    <t>Q2 - Units Produced - Month 4</t>
  </si>
  <si>
    <t>Q2 - Units Produced - Month 5</t>
  </si>
  <si>
    <t>Q2 - Units Produced - Month 6</t>
  </si>
  <si>
    <t>Q2 - Units Produced - Month 7</t>
  </si>
  <si>
    <t>Q2 - Units Produced - Month 8</t>
  </si>
  <si>
    <t>Q2 - Units Produced - Month 9</t>
  </si>
  <si>
    <t>Q2 - Units Produced - Month 10</t>
  </si>
  <si>
    <t>Q2 - Units Produced - Month 11</t>
  </si>
  <si>
    <t>Q2 - Units Produced - Month 12</t>
  </si>
  <si>
    <t>Q2 - Number Hired - Month 1</t>
  </si>
  <si>
    <t>Q2 - Number Hired - Month 2</t>
  </si>
  <si>
    <t>Q2 - Number Hired - Month 3</t>
  </si>
  <si>
    <t>Q2 - Number Hired - Month 4</t>
  </si>
  <si>
    <t>Q2 - Number Hired - Month 5</t>
  </si>
  <si>
    <t>Q2 - Number Hired - Month 6</t>
  </si>
  <si>
    <t>Q2 - Number Hired - Month 7</t>
  </si>
  <si>
    <t>Q2 - Number Hired - Month 8</t>
  </si>
  <si>
    <t>Q2 - Number Hired - Month 9</t>
  </si>
  <si>
    <t>Q2 - Number Hired - Month 10</t>
  </si>
  <si>
    <t>Q2 - Number Hired - Month 11</t>
  </si>
  <si>
    <t>Q2 - Number Hired - Month 12</t>
  </si>
  <si>
    <t>Q2 - Number Laid Off - Month 1</t>
  </si>
  <si>
    <t>Q2 - Number Laid Off - Month 2</t>
  </si>
  <si>
    <t>Q2 - Number Laid Off - Month 3</t>
  </si>
  <si>
    <t>Q2 - Number Laid Off - Month 4</t>
  </si>
  <si>
    <t>Q2 - Number Laid Off - Month 5</t>
  </si>
  <si>
    <t>Q2 - Number Laid Off - Month 6</t>
  </si>
  <si>
    <t>Q2 - Number Laid Off - Month 7</t>
  </si>
  <si>
    <t>Q2 - Number Laid Off - Month 8</t>
  </si>
  <si>
    <t>Q2 - Number Laid Off - Month 9</t>
  </si>
  <si>
    <t>Q2 - Number Laid Off - Month 10</t>
  </si>
  <si>
    <t>Q2 - Number Laid Off - Month 11</t>
  </si>
  <si>
    <t>Q2 - Number Laid Off - Month 12</t>
  </si>
  <si>
    <t>Q2 - Overtime Hours - Month 1</t>
  </si>
  <si>
    <t>Q2 - Overtime Hours - Month 2</t>
  </si>
  <si>
    <t>Q2 - Overtime Hours - Month 3</t>
  </si>
  <si>
    <t>Q2 - Overtime Hours - Month 4</t>
  </si>
  <si>
    <t>Q2 - Overtime Hours - Month 5</t>
  </si>
  <si>
    <t>Q2 - Overtime Hours - Month 6</t>
  </si>
  <si>
    <t>Q2 - Overtime Hours - Month 7</t>
  </si>
  <si>
    <t>Q2 - Overtime Hours - Month 8</t>
  </si>
  <si>
    <t>Q2 - Overtime Hours - Month 9</t>
  </si>
  <si>
    <t>Q2 - Overtime Hours - Month 10</t>
  </si>
  <si>
    <t>Q2 - Overtime Hours - Month 11</t>
  </si>
  <si>
    <t>Q2 - Overtime Hours - Month 12</t>
  </si>
  <si>
    <t>Q2- Limit on OT in month 7</t>
  </si>
  <si>
    <t>Q2 - Total hours available in month 2</t>
  </si>
  <si>
    <t>Q2 - Total cost</t>
  </si>
  <si>
    <t>Q3 - Var cost - AS 1012</t>
  </si>
  <si>
    <t>Q3 - Var cost - HL 734</t>
  </si>
  <si>
    <t>Q3 - Var cost - CG 508</t>
  </si>
  <si>
    <t>Q3 - Net margin - AS 1012</t>
  </si>
  <si>
    <t>Q3 - Net margin - HL 734</t>
  </si>
  <si>
    <t>Q3 - Net margin - CG 508</t>
  </si>
  <si>
    <t>Q4 - Number to make - AS 1012</t>
  </si>
  <si>
    <t>Q4 - Number to make - HL 734</t>
  </si>
  <si>
    <t>Q4 - Number to make - CG 508</t>
  </si>
  <si>
    <t>Q4 - Total net margin</t>
  </si>
  <si>
    <t>Q4 - PSoC used</t>
  </si>
  <si>
    <t>Q4 - Assembly used</t>
  </si>
  <si>
    <t>Q4 - Programming used</t>
  </si>
  <si>
    <t>Q5</t>
  </si>
  <si>
    <t>Q6 - pt 1</t>
  </si>
  <si>
    <t>Q6 - pt 2</t>
  </si>
  <si>
    <t>Q7 - pt 1</t>
  </si>
  <si>
    <t>Q7 - pt 2</t>
  </si>
  <si>
    <t>Q4 - Quality control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</si>
</sst>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indexed="18"/>
      <name val="Calibri"/>
      <family val="2"/>
      <scheme val="minor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5" fontId="0" fillId="2" borderId="0" xfId="1" applyFont="1" applyFill="1"/>
    <xf numFmtId="0" fontId="3" fillId="0" borderId="0" xfId="0" applyFont="1"/>
    <xf numFmtId="166" fontId="0" fillId="3" borderId="0" xfId="0" applyNumberFormat="1" applyFill="1"/>
    <xf numFmtId="166" fontId="0" fillId="0" borderId="0" xfId="0" applyNumberFormat="1"/>
    <xf numFmtId="165" fontId="3" fillId="0" borderId="0" xfId="1" applyFont="1"/>
    <xf numFmtId="0" fontId="0" fillId="0" borderId="0" xfId="0" applyAlignment="1">
      <alignment horizontal="right" wrapText="1"/>
    </xf>
    <xf numFmtId="0" fontId="0" fillId="3" borderId="0" xfId="0" applyFill="1"/>
    <xf numFmtId="0" fontId="4" fillId="0" borderId="0" xfId="2"/>
    <xf numFmtId="0" fontId="6" fillId="0" borderId="0" xfId="2" applyFont="1" applyAlignment="1">
      <alignment horizontal="center"/>
    </xf>
    <xf numFmtId="0" fontId="6" fillId="0" borderId="0" xfId="2" applyFont="1" applyAlignment="1">
      <alignment horizontal="right"/>
    </xf>
    <xf numFmtId="165" fontId="7" fillId="0" borderId="0" xfId="3" applyFont="1"/>
    <xf numFmtId="0" fontId="7" fillId="0" borderId="0" xfId="2" applyFont="1"/>
    <xf numFmtId="0" fontId="4" fillId="0" borderId="0" xfId="2" applyFont="1"/>
    <xf numFmtId="0" fontId="6" fillId="0" borderId="0" xfId="2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5" borderId="3" xfId="0" applyFill="1" applyBorder="1" applyAlignment="1"/>
    <xf numFmtId="0" fontId="0" fillId="0" borderId="4" xfId="0" applyFill="1" applyBorder="1" applyAlignment="1"/>
    <xf numFmtId="0" fontId="0" fillId="5" borderId="4" xfId="0" applyFill="1" applyBorder="1" applyAlignment="1"/>
    <xf numFmtId="0" fontId="4" fillId="0" borderId="0" xfId="4"/>
    <xf numFmtId="0" fontId="2" fillId="0" borderId="0" xfId="0" applyFont="1" applyAlignment="1">
      <alignment horizontal="right"/>
    </xf>
    <xf numFmtId="49" fontId="6" fillId="6" borderId="5" xfId="4" applyNumberFormat="1" applyFont="1" applyFill="1" applyBorder="1" applyAlignment="1" applyProtection="1">
      <alignment horizontal="center"/>
      <protection locked="0"/>
    </xf>
    <xf numFmtId="0" fontId="4" fillId="0" borderId="0" xfId="2" applyProtection="1"/>
    <xf numFmtId="0" fontId="2" fillId="0" borderId="0" xfId="2" applyFont="1" applyProtection="1"/>
    <xf numFmtId="0" fontId="4" fillId="4" borderId="0" xfId="2" applyFill="1" applyAlignment="1" applyProtection="1">
      <alignment horizontal="right"/>
      <protection locked="0"/>
    </xf>
    <xf numFmtId="0" fontId="4" fillId="0" borderId="0" xfId="2" applyAlignment="1" applyProtection="1"/>
    <xf numFmtId="0" fontId="5" fillId="4" borderId="0" xfId="2" applyFont="1" applyFill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2" applyAlignment="1" applyProtection="1">
      <alignment horizontal="right" wrapText="1"/>
    </xf>
    <xf numFmtId="0" fontId="0" fillId="0" borderId="0" xfId="0" applyAlignment="1" applyProtection="1">
      <alignment horizontal="right"/>
    </xf>
    <xf numFmtId="0" fontId="0" fillId="0" borderId="0" xfId="0" applyProtection="1"/>
    <xf numFmtId="0" fontId="6" fillId="0" borderId="0" xfId="4" applyFont="1" applyAlignment="1" applyProtection="1">
      <alignment horizontal="center" vertical="center"/>
    </xf>
    <xf numFmtId="0" fontId="6" fillId="0" borderId="0" xfId="4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right"/>
    </xf>
    <xf numFmtId="0" fontId="4" fillId="0" borderId="0" xfId="2" applyFont="1" applyAlignment="1" applyProtection="1">
      <alignment horizontal="center"/>
    </xf>
    <xf numFmtId="0" fontId="4" fillId="0" borderId="0" xfId="4" applyProtection="1"/>
    <xf numFmtId="0" fontId="0" fillId="0" borderId="0" xfId="0" applyAlignment="1" applyProtection="1">
      <alignment horizontal="center"/>
    </xf>
    <xf numFmtId="0" fontId="6" fillId="0" borderId="0" xfId="2" applyFont="1" applyAlignment="1" applyProtection="1">
      <alignment horizontal="right"/>
    </xf>
    <xf numFmtId="0" fontId="4" fillId="0" borderId="0" xfId="2" applyFont="1" applyProtection="1"/>
    <xf numFmtId="0" fontId="0" fillId="4" borderId="0" xfId="0" applyFill="1" applyProtection="1">
      <protection locked="0"/>
    </xf>
    <xf numFmtId="164" fontId="4" fillId="4" borderId="0" xfId="2" applyNumberFormat="1" applyFill="1" applyProtection="1">
      <protection locked="0"/>
    </xf>
    <xf numFmtId="0" fontId="0" fillId="4" borderId="0" xfId="3" applyNumberFormat="1" applyFont="1" applyFill="1" applyProtection="1">
      <protection locked="0"/>
    </xf>
    <xf numFmtId="0" fontId="4" fillId="4" borderId="0" xfId="2" applyNumberFormat="1" applyFill="1" applyProtection="1">
      <protection locked="0"/>
    </xf>
  </cellXfs>
  <cellStyles count="5">
    <cellStyle name="Currency 2" xfId="1"/>
    <cellStyle name="Currency 3" xfId="3"/>
    <cellStyle name="Normal 2" xfId="4"/>
    <cellStyle name="Normal 3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/>
  </sheetViews>
  <sheetFormatPr defaultRowHeight="14.5" x14ac:dyDescent="0.35"/>
  <cols>
    <col min="1" max="1" width="23.7265625" customWidth="1"/>
    <col min="2" max="2" width="5" bestFit="1" customWidth="1"/>
    <col min="3" max="3" width="6.26953125" bestFit="1" customWidth="1"/>
    <col min="4" max="6" width="7.26953125" bestFit="1" customWidth="1"/>
    <col min="7" max="14" width="8.26953125" bestFit="1" customWidth="1"/>
    <col min="15" max="15" width="9.26953125" bestFit="1" customWidth="1"/>
    <col min="16" max="16" width="16.81640625" bestFit="1" customWidth="1"/>
    <col min="17" max="17" width="14.26953125" bestFit="1" customWidth="1"/>
  </cols>
  <sheetData>
    <row r="1" spans="1:18" x14ac:dyDescent="0.35">
      <c r="A1" s="1" t="s">
        <v>0</v>
      </c>
      <c r="P1" s="2" t="s">
        <v>1</v>
      </c>
      <c r="Q1" s="3">
        <f>O5*Q5+O11*Q11+O14*Q14+O15*Q15+O17*Q17+O21*Q21</f>
        <v>2082225</v>
      </c>
    </row>
    <row r="2" spans="1:18" x14ac:dyDescent="0.35">
      <c r="A2" s="2" t="s">
        <v>2</v>
      </c>
      <c r="B2">
        <v>2022</v>
      </c>
      <c r="C2">
        <v>2023</v>
      </c>
      <c r="P2" s="2"/>
    </row>
    <row r="3" spans="1:18" x14ac:dyDescent="0.35">
      <c r="A3" s="2" t="s">
        <v>3</v>
      </c>
      <c r="B3">
        <v>12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 t="s">
        <v>4</v>
      </c>
      <c r="P3" s="2"/>
    </row>
    <row r="4" spans="1:18" x14ac:dyDescent="0.35">
      <c r="A4" s="2" t="s">
        <v>5</v>
      </c>
      <c r="C4" s="4">
        <v>300</v>
      </c>
      <c r="D4" s="4">
        <v>450</v>
      </c>
      <c r="E4" s="4">
        <v>1100</v>
      </c>
      <c r="F4" s="4">
        <v>1700</v>
      </c>
      <c r="G4" s="4">
        <v>2200</v>
      </c>
      <c r="H4" s="4">
        <v>1850</v>
      </c>
      <c r="I4" s="4">
        <v>1000</v>
      </c>
      <c r="J4" s="4">
        <v>750</v>
      </c>
      <c r="K4" s="4">
        <v>750</v>
      </c>
      <c r="L4" s="4">
        <v>250</v>
      </c>
      <c r="M4" s="4">
        <v>300</v>
      </c>
      <c r="N4" s="4">
        <v>300</v>
      </c>
      <c r="P4" s="2"/>
    </row>
    <row r="5" spans="1:18" x14ac:dyDescent="0.35">
      <c r="A5" s="2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>
        <f>SUM(C5:N5)</f>
        <v>0</v>
      </c>
      <c r="P5" s="2" t="s">
        <v>7</v>
      </c>
      <c r="Q5" s="7">
        <v>25</v>
      </c>
      <c r="R5" t="s">
        <v>8</v>
      </c>
    </row>
    <row r="6" spans="1:18" ht="29" x14ac:dyDescent="0.35">
      <c r="A6" s="8" t="s">
        <v>9</v>
      </c>
      <c r="C6">
        <f>$Q$6*C5</f>
        <v>0</v>
      </c>
      <c r="D6">
        <f t="shared" ref="D6:N6" si="0">$Q$6*D5</f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P6" s="2" t="s">
        <v>10</v>
      </c>
      <c r="Q6" s="4">
        <v>2</v>
      </c>
      <c r="R6" t="s">
        <v>8</v>
      </c>
    </row>
    <row r="7" spans="1:18" x14ac:dyDescent="0.35">
      <c r="A7" s="2"/>
      <c r="P7" s="2"/>
    </row>
    <row r="8" spans="1:18" x14ac:dyDescent="0.35">
      <c r="A8" s="2" t="s">
        <v>11</v>
      </c>
      <c r="P8" s="2"/>
    </row>
    <row r="9" spans="1:18" x14ac:dyDescent="0.35">
      <c r="A9" s="2" t="s">
        <v>12</v>
      </c>
      <c r="C9" s="6">
        <f>B10</f>
        <v>700</v>
      </c>
      <c r="D9" s="6">
        <f t="shared" ref="D9:N9" si="1">C10</f>
        <v>400</v>
      </c>
      <c r="E9" s="6">
        <f t="shared" si="1"/>
        <v>-50</v>
      </c>
      <c r="F9" s="6">
        <f t="shared" si="1"/>
        <v>-1150</v>
      </c>
      <c r="G9" s="6">
        <f t="shared" si="1"/>
        <v>-2850</v>
      </c>
      <c r="H9" s="6">
        <f t="shared" si="1"/>
        <v>-5050</v>
      </c>
      <c r="I9" s="6">
        <f t="shared" si="1"/>
        <v>-6900</v>
      </c>
      <c r="J9" s="6">
        <f t="shared" si="1"/>
        <v>-7900</v>
      </c>
      <c r="K9" s="6">
        <f t="shared" si="1"/>
        <v>-8650</v>
      </c>
      <c r="L9" s="6">
        <f t="shared" si="1"/>
        <v>-9400</v>
      </c>
      <c r="M9" s="6">
        <f t="shared" si="1"/>
        <v>-9650</v>
      </c>
      <c r="N9" s="6">
        <f t="shared" si="1"/>
        <v>-9950</v>
      </c>
      <c r="P9" s="2"/>
    </row>
    <row r="10" spans="1:18" x14ac:dyDescent="0.35">
      <c r="A10" s="2" t="s">
        <v>13</v>
      </c>
      <c r="B10" s="4">
        <v>700</v>
      </c>
      <c r="C10" s="6">
        <f>C9+C5-C4</f>
        <v>400</v>
      </c>
      <c r="D10" s="6">
        <f t="shared" ref="D10:N10" si="2">D9+D5-D4</f>
        <v>-50</v>
      </c>
      <c r="E10" s="6">
        <f t="shared" si="2"/>
        <v>-1150</v>
      </c>
      <c r="F10" s="6">
        <f t="shared" si="2"/>
        <v>-2850</v>
      </c>
      <c r="G10" s="6">
        <f t="shared" si="2"/>
        <v>-5050</v>
      </c>
      <c r="H10" s="6">
        <f t="shared" si="2"/>
        <v>-6900</v>
      </c>
      <c r="I10" s="6">
        <f t="shared" si="2"/>
        <v>-7900</v>
      </c>
      <c r="J10" s="6">
        <f t="shared" si="2"/>
        <v>-8650</v>
      </c>
      <c r="K10" s="6">
        <f t="shared" si="2"/>
        <v>-9400</v>
      </c>
      <c r="L10" s="6">
        <f t="shared" si="2"/>
        <v>-9650</v>
      </c>
      <c r="M10" s="6">
        <f t="shared" si="2"/>
        <v>-9950</v>
      </c>
      <c r="N10" s="6">
        <f t="shared" si="2"/>
        <v>-10250</v>
      </c>
      <c r="P10" s="2" t="s">
        <v>14</v>
      </c>
      <c r="Q10" s="4">
        <v>1000</v>
      </c>
    </row>
    <row r="11" spans="1:18" x14ac:dyDescent="0.35">
      <c r="A11" s="2" t="s">
        <v>15</v>
      </c>
      <c r="C11" s="6">
        <f>AVERAGE(C9:C10)</f>
        <v>550</v>
      </c>
      <c r="D11" s="6">
        <f t="shared" ref="D11:N11" si="3">AVERAGE(D9:D10)</f>
        <v>175</v>
      </c>
      <c r="E11" s="6">
        <f t="shared" si="3"/>
        <v>-600</v>
      </c>
      <c r="F11" s="6">
        <f t="shared" si="3"/>
        <v>-2000</v>
      </c>
      <c r="G11" s="6">
        <f t="shared" si="3"/>
        <v>-3950</v>
      </c>
      <c r="H11" s="6">
        <f t="shared" si="3"/>
        <v>-5975</v>
      </c>
      <c r="I11" s="6">
        <f t="shared" si="3"/>
        <v>-7400</v>
      </c>
      <c r="J11" s="6">
        <f t="shared" si="3"/>
        <v>-8275</v>
      </c>
      <c r="K11" s="6">
        <f t="shared" si="3"/>
        <v>-9025</v>
      </c>
      <c r="L11" s="6">
        <f t="shared" si="3"/>
        <v>-9525</v>
      </c>
      <c r="M11" s="6">
        <f t="shared" si="3"/>
        <v>-9800</v>
      </c>
      <c r="N11" s="6">
        <f t="shared" si="3"/>
        <v>-10100</v>
      </c>
      <c r="O11" s="6">
        <f>SUM(C11:N11)</f>
        <v>-65925</v>
      </c>
      <c r="P11" s="2" t="s">
        <v>16</v>
      </c>
      <c r="Q11" s="7">
        <v>3</v>
      </c>
      <c r="R11" t="s">
        <v>17</v>
      </c>
    </row>
    <row r="12" spans="1:18" x14ac:dyDescent="0.35">
      <c r="A12" s="2"/>
      <c r="P12" s="2"/>
    </row>
    <row r="13" spans="1:18" x14ac:dyDescent="0.35">
      <c r="A13" s="2" t="s">
        <v>18</v>
      </c>
      <c r="P13" s="2"/>
    </row>
    <row r="14" spans="1:18" x14ac:dyDescent="0.35">
      <c r="A14" s="2" t="s">
        <v>19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>
        <f>SUM(C14:N14)</f>
        <v>0</v>
      </c>
      <c r="P14" s="2" t="s">
        <v>20</v>
      </c>
      <c r="Q14" s="7">
        <v>5000</v>
      </c>
      <c r="R14" t="s">
        <v>21</v>
      </c>
    </row>
    <row r="15" spans="1:18" x14ac:dyDescent="0.35">
      <c r="A15" s="2" t="s">
        <v>22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>
        <f>SUM(C15:N15)</f>
        <v>0</v>
      </c>
      <c r="P15" s="2" t="s">
        <v>23</v>
      </c>
      <c r="Q15" s="7">
        <v>2500</v>
      </c>
      <c r="R15" t="s">
        <v>21</v>
      </c>
    </row>
    <row r="16" spans="1:18" x14ac:dyDescent="0.35">
      <c r="A16" s="2" t="s">
        <v>12</v>
      </c>
      <c r="C16">
        <f>B17</f>
        <v>20</v>
      </c>
      <c r="D16">
        <f t="shared" ref="D16:N16" si="4">C17</f>
        <v>20</v>
      </c>
      <c r="E16">
        <f t="shared" si="4"/>
        <v>20</v>
      </c>
      <c r="F16">
        <f t="shared" si="4"/>
        <v>20</v>
      </c>
      <c r="G16">
        <f t="shared" si="4"/>
        <v>20</v>
      </c>
      <c r="H16">
        <f t="shared" si="4"/>
        <v>20</v>
      </c>
      <c r="I16">
        <f t="shared" si="4"/>
        <v>20</v>
      </c>
      <c r="J16">
        <f t="shared" si="4"/>
        <v>20</v>
      </c>
      <c r="K16">
        <f t="shared" si="4"/>
        <v>20</v>
      </c>
      <c r="L16">
        <f t="shared" si="4"/>
        <v>20</v>
      </c>
      <c r="M16">
        <f t="shared" si="4"/>
        <v>20</v>
      </c>
      <c r="N16">
        <f t="shared" si="4"/>
        <v>20</v>
      </c>
      <c r="P16" s="2"/>
    </row>
    <row r="17" spans="1:18" x14ac:dyDescent="0.35">
      <c r="A17" s="2" t="s">
        <v>13</v>
      </c>
      <c r="B17" s="4">
        <v>20</v>
      </c>
      <c r="C17">
        <f>C16+C14-C15</f>
        <v>20</v>
      </c>
      <c r="D17">
        <f t="shared" ref="D17:N17" si="5">D16+D14-D15</f>
        <v>20</v>
      </c>
      <c r="E17">
        <f t="shared" si="5"/>
        <v>20</v>
      </c>
      <c r="F17">
        <f t="shared" si="5"/>
        <v>20</v>
      </c>
      <c r="G17">
        <f t="shared" si="5"/>
        <v>20</v>
      </c>
      <c r="H17">
        <f t="shared" si="5"/>
        <v>20</v>
      </c>
      <c r="I17">
        <f t="shared" si="5"/>
        <v>20</v>
      </c>
      <c r="J17">
        <f t="shared" si="5"/>
        <v>20</v>
      </c>
      <c r="K17">
        <f t="shared" si="5"/>
        <v>20</v>
      </c>
      <c r="L17">
        <f t="shared" si="5"/>
        <v>20</v>
      </c>
      <c r="M17">
        <f t="shared" si="5"/>
        <v>20</v>
      </c>
      <c r="N17">
        <f t="shared" si="5"/>
        <v>20</v>
      </c>
      <c r="O17">
        <f>SUM(C17:N17)</f>
        <v>240</v>
      </c>
      <c r="P17" s="2" t="s">
        <v>24</v>
      </c>
      <c r="Q17" s="7">
        <v>9500</v>
      </c>
      <c r="R17" t="s">
        <v>25</v>
      </c>
    </row>
    <row r="18" spans="1:18" x14ac:dyDescent="0.35">
      <c r="A18" s="2"/>
      <c r="P18" s="2"/>
    </row>
    <row r="19" spans="1:18" x14ac:dyDescent="0.35">
      <c r="A19" s="2" t="s">
        <v>26</v>
      </c>
      <c r="P19" s="2"/>
    </row>
    <row r="20" spans="1:18" x14ac:dyDescent="0.35">
      <c r="A20" s="2" t="s">
        <v>27</v>
      </c>
      <c r="C20">
        <f>C17*$Q$20</f>
        <v>3200</v>
      </c>
      <c r="D20">
        <f t="shared" ref="D20:N20" si="6">D17*$Q$20</f>
        <v>3200</v>
      </c>
      <c r="E20">
        <f t="shared" si="6"/>
        <v>3200</v>
      </c>
      <c r="F20">
        <f t="shared" si="6"/>
        <v>3200</v>
      </c>
      <c r="G20">
        <f t="shared" si="6"/>
        <v>3200</v>
      </c>
      <c r="H20">
        <f t="shared" si="6"/>
        <v>3200</v>
      </c>
      <c r="I20">
        <f t="shared" si="6"/>
        <v>3200</v>
      </c>
      <c r="J20">
        <f t="shared" si="6"/>
        <v>3200</v>
      </c>
      <c r="K20">
        <f t="shared" si="6"/>
        <v>3200</v>
      </c>
      <c r="L20">
        <f t="shared" si="6"/>
        <v>3200</v>
      </c>
      <c r="M20">
        <f t="shared" si="6"/>
        <v>3200</v>
      </c>
      <c r="N20">
        <f t="shared" si="6"/>
        <v>3200</v>
      </c>
      <c r="P20" s="2"/>
      <c r="Q20" s="4">
        <v>160</v>
      </c>
      <c r="R20" t="s">
        <v>25</v>
      </c>
    </row>
    <row r="21" spans="1:18" x14ac:dyDescent="0.35">
      <c r="A21" s="2" t="s">
        <v>28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">
        <f>SUM(C21:N21)</f>
        <v>0</v>
      </c>
      <c r="P21" s="2"/>
      <c r="Q21" s="7">
        <v>30</v>
      </c>
      <c r="R21" t="s">
        <v>29</v>
      </c>
    </row>
    <row r="22" spans="1:18" x14ac:dyDescent="0.35">
      <c r="A22" s="2" t="s">
        <v>30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P22" s="2"/>
      <c r="Q22" s="4">
        <v>10</v>
      </c>
      <c r="R22" t="s">
        <v>32</v>
      </c>
    </row>
    <row r="23" spans="1:18" x14ac:dyDescent="0.35">
      <c r="A23" s="2" t="s">
        <v>33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P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sqref="A1:F1"/>
    </sheetView>
  </sheetViews>
  <sheetFormatPr defaultColWidth="9.1796875" defaultRowHeight="12.5" x14ac:dyDescent="0.25"/>
  <cols>
    <col min="1" max="1" width="16.7265625" style="10" bestFit="1" customWidth="1"/>
    <col min="2" max="4" width="13.54296875" style="10" customWidth="1"/>
    <col min="5" max="5" width="10.1796875" style="10" customWidth="1"/>
    <col min="6" max="6" width="9.54296875" style="10" bestFit="1" customWidth="1"/>
    <col min="7" max="16384" width="9.1796875" style="10"/>
  </cols>
  <sheetData>
    <row r="1" spans="1:8" ht="15.5" x14ac:dyDescent="0.35">
      <c r="A1" s="30" t="s">
        <v>34</v>
      </c>
      <c r="B1" s="30"/>
      <c r="C1" s="30"/>
      <c r="D1" s="30"/>
      <c r="E1" s="30"/>
      <c r="F1" s="30"/>
    </row>
    <row r="3" spans="1:8" ht="13" x14ac:dyDescent="0.3">
      <c r="B3" s="11" t="s">
        <v>35</v>
      </c>
      <c r="C3" s="11" t="s">
        <v>36</v>
      </c>
      <c r="D3" s="11" t="s">
        <v>37</v>
      </c>
    </row>
    <row r="4" spans="1:8" ht="13" x14ac:dyDescent="0.3">
      <c r="A4" s="12" t="s">
        <v>38</v>
      </c>
      <c r="B4" s="13">
        <v>3200</v>
      </c>
      <c r="C4" s="13">
        <v>2800</v>
      </c>
      <c r="D4" s="13">
        <v>2350</v>
      </c>
    </row>
    <row r="5" spans="1:8" ht="13" x14ac:dyDescent="0.3">
      <c r="A5" s="12"/>
    </row>
    <row r="6" spans="1:8" ht="13" x14ac:dyDescent="0.3">
      <c r="A6" s="12" t="s">
        <v>39</v>
      </c>
      <c r="B6" s="31" t="s">
        <v>40</v>
      </c>
      <c r="C6" s="31"/>
      <c r="D6" s="31"/>
      <c r="E6" s="11" t="s">
        <v>41</v>
      </c>
      <c r="G6" s="11" t="s">
        <v>42</v>
      </c>
    </row>
    <row r="7" spans="1:8" ht="13" x14ac:dyDescent="0.3">
      <c r="A7" s="12" t="s">
        <v>43</v>
      </c>
      <c r="B7" s="14">
        <v>1</v>
      </c>
      <c r="C7" s="14">
        <v>1</v>
      </c>
      <c r="D7" s="14">
        <v>1</v>
      </c>
      <c r="E7" s="14">
        <v>500</v>
      </c>
      <c r="F7" s="15" t="s">
        <v>8</v>
      </c>
      <c r="G7" s="14">
        <v>1000</v>
      </c>
      <c r="H7" s="10" t="s">
        <v>44</v>
      </c>
    </row>
    <row r="8" spans="1:8" ht="13" x14ac:dyDescent="0.3">
      <c r="A8" s="12" t="s">
        <v>45</v>
      </c>
      <c r="B8" s="14">
        <v>10</v>
      </c>
      <c r="C8" s="14">
        <v>14</v>
      </c>
      <c r="D8" s="14">
        <v>8</v>
      </c>
      <c r="E8" s="14">
        <v>25</v>
      </c>
      <c r="F8" s="15" t="s">
        <v>46</v>
      </c>
      <c r="G8" s="14">
        <v>3000</v>
      </c>
      <c r="H8" s="10" t="s">
        <v>47</v>
      </c>
    </row>
    <row r="9" spans="1:8" ht="13" x14ac:dyDescent="0.3">
      <c r="A9" s="12" t="s">
        <v>48</v>
      </c>
      <c r="B9" s="14">
        <v>14</v>
      </c>
      <c r="C9" s="14">
        <v>12</v>
      </c>
      <c r="D9" s="14">
        <v>7</v>
      </c>
      <c r="E9" s="14">
        <v>35</v>
      </c>
      <c r="F9" s="15" t="s">
        <v>46</v>
      </c>
      <c r="G9" s="14">
        <v>4000</v>
      </c>
      <c r="H9" s="10" t="s">
        <v>47</v>
      </c>
    </row>
    <row r="10" spans="1:8" ht="13" x14ac:dyDescent="0.3">
      <c r="A10" s="12" t="s">
        <v>49</v>
      </c>
      <c r="B10" s="14">
        <v>2</v>
      </c>
      <c r="C10" s="14">
        <v>4</v>
      </c>
      <c r="D10" s="14">
        <v>3</v>
      </c>
      <c r="E10" s="14">
        <v>30</v>
      </c>
      <c r="F10" s="15" t="s">
        <v>46</v>
      </c>
      <c r="G10" s="14">
        <v>1500</v>
      </c>
      <c r="H10" s="10" t="s">
        <v>47</v>
      </c>
    </row>
    <row r="11" spans="1:8" ht="13" x14ac:dyDescent="0.3">
      <c r="A11" s="12"/>
    </row>
    <row r="12" spans="1:8" ht="13" x14ac:dyDescent="0.3">
      <c r="A12" s="16"/>
    </row>
  </sheetData>
  <mergeCells count="2">
    <mergeCell ref="A1:F1"/>
    <mergeCell ref="B6:D6"/>
  </mergeCells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4.5" x14ac:dyDescent="0.35"/>
  <cols>
    <col min="1" max="1" width="2.26953125" customWidth="1"/>
    <col min="2" max="2" width="6" bestFit="1" customWidth="1"/>
    <col min="3" max="3" width="23.453125" bestFit="1" customWidth="1"/>
    <col min="4" max="5" width="12" bestFit="1" customWidth="1"/>
    <col min="6" max="6" width="10.81640625" bestFit="1" customWidth="1"/>
    <col min="7" max="7" width="11" bestFit="1" customWidth="1"/>
    <col min="8" max="8" width="12" bestFit="1" customWidth="1"/>
  </cols>
  <sheetData>
    <row r="1" spans="1:8" x14ac:dyDescent="0.35">
      <c r="A1" s="1" t="s">
        <v>50</v>
      </c>
    </row>
    <row r="2" spans="1:8" x14ac:dyDescent="0.35">
      <c r="A2" s="1" t="s">
        <v>51</v>
      </c>
    </row>
    <row r="3" spans="1:8" x14ac:dyDescent="0.35">
      <c r="A3" s="1" t="s">
        <v>52</v>
      </c>
    </row>
    <row r="6" spans="1:8" ht="15" thickBot="1" x14ac:dyDescent="0.4">
      <c r="A6" t="s">
        <v>53</v>
      </c>
    </row>
    <row r="7" spans="1:8" x14ac:dyDescent="0.35">
      <c r="B7" s="17"/>
      <c r="C7" s="17"/>
      <c r="D7" s="17" t="s">
        <v>54</v>
      </c>
      <c r="E7" s="17" t="s">
        <v>55</v>
      </c>
      <c r="F7" s="17" t="s">
        <v>56</v>
      </c>
      <c r="G7" s="17" t="s">
        <v>57</v>
      </c>
      <c r="H7" s="17" t="s">
        <v>57</v>
      </c>
    </row>
    <row r="8" spans="1:8" ht="15" thickBot="1" x14ac:dyDescent="0.4">
      <c r="B8" s="18" t="s">
        <v>58</v>
      </c>
      <c r="C8" s="18" t="s">
        <v>59</v>
      </c>
      <c r="D8" s="18" t="s">
        <v>60</v>
      </c>
      <c r="E8" s="18" t="s">
        <v>41</v>
      </c>
      <c r="F8" s="18" t="s">
        <v>61</v>
      </c>
      <c r="G8" s="18" t="s">
        <v>62</v>
      </c>
      <c r="H8" s="18" t="s">
        <v>63</v>
      </c>
    </row>
    <row r="9" spans="1:8" x14ac:dyDescent="0.35">
      <c r="B9" s="19" t="s">
        <v>64</v>
      </c>
      <c r="C9" s="19" t="s">
        <v>65</v>
      </c>
      <c r="D9" s="20"/>
      <c r="E9" s="19">
        <v>0</v>
      </c>
      <c r="F9" s="19">
        <v>1900</v>
      </c>
      <c r="G9" s="19">
        <v>730</v>
      </c>
      <c r="H9" s="19">
        <v>256.25</v>
      </c>
    </row>
    <row r="10" spans="1:8" x14ac:dyDescent="0.35">
      <c r="B10" s="19" t="s">
        <v>66</v>
      </c>
      <c r="C10" s="19" t="s">
        <v>67</v>
      </c>
      <c r="D10" s="20"/>
      <c r="E10" s="19">
        <v>-879.04761904761892</v>
      </c>
      <c r="F10" s="19">
        <v>1410</v>
      </c>
      <c r="G10" s="19">
        <v>879.04761904761892</v>
      </c>
      <c r="H10" s="19">
        <v>1E+30</v>
      </c>
    </row>
    <row r="11" spans="1:8" ht="15" thickBot="1" x14ac:dyDescent="0.4">
      <c r="B11" s="21" t="s">
        <v>68</v>
      </c>
      <c r="C11" s="21" t="s">
        <v>69</v>
      </c>
      <c r="D11" s="22"/>
      <c r="E11" s="21">
        <v>0</v>
      </c>
      <c r="F11" s="21">
        <v>1315</v>
      </c>
      <c r="G11" s="21">
        <v>205.00000000000003</v>
      </c>
      <c r="H11" s="21">
        <v>365</v>
      </c>
    </row>
    <row r="13" spans="1:8" ht="15" thickBot="1" x14ac:dyDescent="0.4">
      <c r="A13" t="s">
        <v>70</v>
      </c>
    </row>
    <row r="14" spans="1:8" x14ac:dyDescent="0.35">
      <c r="B14" s="17"/>
      <c r="C14" s="17"/>
      <c r="D14" s="17" t="s">
        <v>54</v>
      </c>
      <c r="E14" s="17" t="s">
        <v>71</v>
      </c>
      <c r="F14" s="17" t="s">
        <v>72</v>
      </c>
      <c r="G14" s="17" t="s">
        <v>57</v>
      </c>
      <c r="H14" s="17" t="s">
        <v>57</v>
      </c>
    </row>
    <row r="15" spans="1:8" ht="15" thickBot="1" x14ac:dyDescent="0.4">
      <c r="B15" s="18" t="s">
        <v>58</v>
      </c>
      <c r="C15" s="18" t="s">
        <v>59</v>
      </c>
      <c r="D15" s="18" t="s">
        <v>60</v>
      </c>
      <c r="E15" s="18" t="s">
        <v>73</v>
      </c>
      <c r="F15" s="18" t="s">
        <v>74</v>
      </c>
      <c r="G15" s="18" t="s">
        <v>62</v>
      </c>
      <c r="H15" s="18" t="s">
        <v>63</v>
      </c>
    </row>
    <row r="16" spans="1:8" x14ac:dyDescent="0.35">
      <c r="B16" s="19" t="s">
        <v>75</v>
      </c>
      <c r="C16" s="19" t="s">
        <v>76</v>
      </c>
      <c r="D16" s="20"/>
      <c r="E16" s="19">
        <v>0</v>
      </c>
      <c r="F16" s="19">
        <v>1000</v>
      </c>
      <c r="G16" s="19">
        <v>1E+30</v>
      </c>
      <c r="H16" s="19">
        <v>690.47619047619048</v>
      </c>
    </row>
    <row r="17" spans="2:8" x14ac:dyDescent="0.35">
      <c r="B17" s="19" t="s">
        <v>77</v>
      </c>
      <c r="C17" s="19" t="s">
        <v>78</v>
      </c>
      <c r="D17" s="20"/>
      <c r="E17" s="19">
        <v>121.66666666666666</v>
      </c>
      <c r="F17" s="19">
        <v>3000</v>
      </c>
      <c r="G17" s="19">
        <v>1250.0000000000002</v>
      </c>
      <c r="H17" s="19">
        <v>142.85714285714266</v>
      </c>
    </row>
    <row r="18" spans="2:8" x14ac:dyDescent="0.35">
      <c r="B18" s="19" t="s">
        <v>79</v>
      </c>
      <c r="C18" s="19" t="s">
        <v>80</v>
      </c>
      <c r="D18" s="20"/>
      <c r="E18" s="19">
        <v>48.80952380952381</v>
      </c>
      <c r="F18" s="19">
        <v>4000</v>
      </c>
      <c r="G18" s="19">
        <v>199.99999999999974</v>
      </c>
      <c r="H18" s="19">
        <v>1375.0000000000002</v>
      </c>
    </row>
    <row r="19" spans="2:8" ht="15" thickBot="1" x14ac:dyDescent="0.4">
      <c r="B19" s="21" t="s">
        <v>81</v>
      </c>
      <c r="C19" s="21" t="s">
        <v>82</v>
      </c>
      <c r="D19" s="22"/>
      <c r="E19" s="21">
        <v>0</v>
      </c>
      <c r="F19" s="21">
        <v>1500</v>
      </c>
      <c r="G19" s="21">
        <v>1E+30</v>
      </c>
      <c r="H19" s="21">
        <v>833.33333333333348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tabSelected="1" topLeftCell="B2" zoomScaleNormal="100" workbookViewId="0">
      <selection activeCell="B2" sqref="B2"/>
    </sheetView>
  </sheetViews>
  <sheetFormatPr defaultRowHeight="14.5" x14ac:dyDescent="0.35"/>
  <cols>
    <col min="1" max="1" width="14.26953125" style="24" customWidth="1"/>
    <col min="2" max="2" width="34.54296875" style="33" bestFit="1" customWidth="1"/>
    <col min="3" max="3" width="16.453125" style="34" customWidth="1"/>
    <col min="4" max="4" width="13.453125" style="34" customWidth="1"/>
    <col min="5" max="5" width="12.54296875" style="34" customWidth="1"/>
    <col min="6" max="6" width="15.81640625" style="34" customWidth="1"/>
    <col min="7" max="7" width="19.1796875" style="34" customWidth="1"/>
    <col min="8" max="14" width="13.453125" style="34" customWidth="1"/>
    <col min="15" max="15" width="8.7265625" style="34"/>
    <col min="16" max="17" width="0" hidden="1" customWidth="1"/>
  </cols>
  <sheetData>
    <row r="1" spans="1:17" x14ac:dyDescent="0.35">
      <c r="P1" t="s">
        <v>107</v>
      </c>
      <c r="Q1" t="str">
        <f>IF(ISERROR(C3),"",IF(ISBLANK(C3),"",C3))</f>
        <v/>
      </c>
    </row>
    <row r="2" spans="1:17" ht="15" thickBot="1" x14ac:dyDescent="0.4">
      <c r="A2" s="23"/>
      <c r="C2" s="35" t="s">
        <v>83</v>
      </c>
      <c r="P2" t="s">
        <v>108</v>
      </c>
      <c r="Q2" t="str">
        <f>IF(ISERROR(C6),"",IF(ISBLANK(C6),"",C6))</f>
        <v/>
      </c>
    </row>
    <row r="3" spans="1:17" ht="15" thickBot="1" x14ac:dyDescent="0.4">
      <c r="B3" s="36" t="s">
        <v>84</v>
      </c>
      <c r="C3" s="25"/>
      <c r="P3" t="s">
        <v>109</v>
      </c>
      <c r="Q3" t="str">
        <f>IF(ISERROR(C10),"",IF(ISBLANK(C10),"",C10))</f>
        <v/>
      </c>
    </row>
    <row r="4" spans="1:17" x14ac:dyDescent="0.35">
      <c r="B4" s="37"/>
      <c r="P4" t="s">
        <v>110</v>
      </c>
      <c r="Q4" t="str">
        <f>IF(ISERROR(D10),"",IF(ISBLANK(D10),"",D10))</f>
        <v/>
      </c>
    </row>
    <row r="5" spans="1:17" x14ac:dyDescent="0.35">
      <c r="B5" s="37" t="s">
        <v>85</v>
      </c>
      <c r="P5" t="s">
        <v>111</v>
      </c>
      <c r="Q5" t="str">
        <f>IF(ISERROR(E10),"",IF(ISBLANK(E10),"",E10))</f>
        <v/>
      </c>
    </row>
    <row r="6" spans="1:17" x14ac:dyDescent="0.35">
      <c r="B6" s="33" t="s">
        <v>86</v>
      </c>
      <c r="C6" s="43"/>
      <c r="P6" t="s">
        <v>112</v>
      </c>
      <c r="Q6" t="str">
        <f>IF(ISERROR(F10),"",IF(ISBLANK(F10),"",F10))</f>
        <v/>
      </c>
    </row>
    <row r="7" spans="1:17" x14ac:dyDescent="0.35">
      <c r="A7"/>
      <c r="B7" s="34"/>
      <c r="P7" t="s">
        <v>113</v>
      </c>
      <c r="Q7" t="str">
        <f>IF(ISERROR(G10),"",IF(ISBLANK(G10),"",G10))</f>
        <v/>
      </c>
    </row>
    <row r="8" spans="1:17" x14ac:dyDescent="0.35">
      <c r="C8" s="34">
        <v>2023</v>
      </c>
      <c r="P8" t="s">
        <v>114</v>
      </c>
      <c r="Q8" t="str">
        <f>IF(ISERROR(H10),"",IF(ISBLANK(H10),"",H10))</f>
        <v/>
      </c>
    </row>
    <row r="9" spans="1:17" x14ac:dyDescent="0.35">
      <c r="B9" s="37" t="s">
        <v>87</v>
      </c>
      <c r="C9" s="34">
        <v>1</v>
      </c>
      <c r="D9" s="34">
        <v>2</v>
      </c>
      <c r="E9" s="34">
        <v>3</v>
      </c>
      <c r="F9" s="34">
        <v>4</v>
      </c>
      <c r="G9" s="34">
        <v>5</v>
      </c>
      <c r="H9" s="34">
        <v>6</v>
      </c>
      <c r="I9" s="34">
        <v>7</v>
      </c>
      <c r="J9" s="34">
        <v>8</v>
      </c>
      <c r="K9" s="34">
        <v>9</v>
      </c>
      <c r="L9" s="34">
        <v>10</v>
      </c>
      <c r="M9" s="34">
        <v>11</v>
      </c>
      <c r="N9" s="34">
        <v>12</v>
      </c>
      <c r="P9" t="s">
        <v>115</v>
      </c>
      <c r="Q9" t="str">
        <f>IF(ISERROR(I10),"",IF(ISBLANK(I10),"",I10))</f>
        <v/>
      </c>
    </row>
    <row r="10" spans="1:17" x14ac:dyDescent="0.35">
      <c r="B10" s="33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P10" t="s">
        <v>116</v>
      </c>
      <c r="Q10" t="str">
        <f>IF(ISERROR(J10),"",IF(ISBLANK(J10),"",J10))</f>
        <v/>
      </c>
    </row>
    <row r="11" spans="1:17" x14ac:dyDescent="0.35">
      <c r="B11" s="33" t="s">
        <v>88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P11" t="s">
        <v>117</v>
      </c>
      <c r="Q11" t="str">
        <f>IF(ISERROR(K10),"",IF(ISBLANK(K10),"",K10))</f>
        <v/>
      </c>
    </row>
    <row r="12" spans="1:17" x14ac:dyDescent="0.35">
      <c r="B12" s="33" t="s">
        <v>89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P12" t="s">
        <v>118</v>
      </c>
      <c r="Q12" t="str">
        <f>IF(ISERROR(L10),"",IF(ISBLANK(L10),"",L10))</f>
        <v/>
      </c>
    </row>
    <row r="13" spans="1:17" x14ac:dyDescent="0.35">
      <c r="B13" s="33" t="s">
        <v>90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P13" t="s">
        <v>119</v>
      </c>
      <c r="Q13" t="str">
        <f>IF(ISERROR(M10),"",IF(ISBLANK(M10),"",M10))</f>
        <v/>
      </c>
    </row>
    <row r="14" spans="1:17" x14ac:dyDescent="0.35">
      <c r="P14" t="s">
        <v>120</v>
      </c>
      <c r="Q14" t="str">
        <f>IF(ISERROR(N10),"",IF(ISBLANK(N10),"",N10))</f>
        <v/>
      </c>
    </row>
    <row r="15" spans="1:17" x14ac:dyDescent="0.35">
      <c r="B15" s="33" t="s">
        <v>91</v>
      </c>
      <c r="C15" s="43"/>
      <c r="P15" t="s">
        <v>121</v>
      </c>
      <c r="Q15" t="str">
        <f>IF(ISERROR(C11),"",IF(ISBLANK(C11),"",C11))</f>
        <v/>
      </c>
    </row>
    <row r="16" spans="1:17" x14ac:dyDescent="0.35">
      <c r="B16" s="33" t="s">
        <v>92</v>
      </c>
      <c r="C16" s="43"/>
      <c r="P16" t="s">
        <v>122</v>
      </c>
      <c r="Q16" t="str">
        <f>IF(ISERROR(D11),"",IF(ISBLANK(D11),"",D11))</f>
        <v/>
      </c>
    </row>
    <row r="17" spans="2:17" x14ac:dyDescent="0.35">
      <c r="B17" s="33" t="s">
        <v>1</v>
      </c>
      <c r="C17" s="43"/>
      <c r="P17" t="s">
        <v>123</v>
      </c>
      <c r="Q17" t="str">
        <f>IF(ISERROR(E11),"",IF(ISBLANK(E11),"",E11))</f>
        <v/>
      </c>
    </row>
    <row r="18" spans="2:17" x14ac:dyDescent="0.35">
      <c r="P18" t="s">
        <v>124</v>
      </c>
      <c r="Q18" t="str">
        <f>IF(ISERROR(F11),"",IF(ISBLANK(F11),"",F11))</f>
        <v/>
      </c>
    </row>
    <row r="19" spans="2:17" x14ac:dyDescent="0.35">
      <c r="P19" t="s">
        <v>125</v>
      </c>
      <c r="Q19" t="str">
        <f>IF(ISERROR(G11),"",IF(ISBLANK(G11),"",G11))</f>
        <v/>
      </c>
    </row>
    <row r="20" spans="2:17" x14ac:dyDescent="0.35">
      <c r="B20" s="37" t="s">
        <v>93</v>
      </c>
      <c r="C20" s="38" t="s">
        <v>35</v>
      </c>
      <c r="D20" s="38" t="s">
        <v>36</v>
      </c>
      <c r="E20" s="38" t="s">
        <v>37</v>
      </c>
      <c r="P20" t="s">
        <v>126</v>
      </c>
      <c r="Q20" t="str">
        <f>IF(ISERROR(H11),"",IF(ISBLANK(H11),"",H11))</f>
        <v/>
      </c>
    </row>
    <row r="21" spans="2:17" x14ac:dyDescent="0.35">
      <c r="B21" s="33" t="s">
        <v>94</v>
      </c>
      <c r="C21" s="45"/>
      <c r="D21" s="45"/>
      <c r="E21" s="45"/>
      <c r="F21" s="39" t="s">
        <v>8</v>
      </c>
      <c r="P21" t="s">
        <v>127</v>
      </c>
      <c r="Q21" t="str">
        <f>IF(ISERROR(I11),"",IF(ISBLANK(I11),"",I11))</f>
        <v/>
      </c>
    </row>
    <row r="22" spans="2:17" x14ac:dyDescent="0.35">
      <c r="B22" s="33" t="s">
        <v>95</v>
      </c>
      <c r="C22" s="46"/>
      <c r="D22" s="46"/>
      <c r="E22" s="46"/>
      <c r="F22" s="39" t="s">
        <v>8</v>
      </c>
      <c r="P22" t="s">
        <v>128</v>
      </c>
      <c r="Q22" t="str">
        <f>IF(ISERROR(J11),"",IF(ISBLANK(J11),"",J11))</f>
        <v/>
      </c>
    </row>
    <row r="23" spans="2:17" x14ac:dyDescent="0.35">
      <c r="P23" t="s">
        <v>129</v>
      </c>
      <c r="Q23" t="str">
        <f>IF(ISERROR(K11),"",IF(ISBLANK(K11),"",K11))</f>
        <v/>
      </c>
    </row>
    <row r="24" spans="2:17" x14ac:dyDescent="0.35">
      <c r="P24" t="s">
        <v>130</v>
      </c>
      <c r="Q24" t="str">
        <f>IF(ISERROR(L11),"",IF(ISBLANK(L11),"",L11))</f>
        <v/>
      </c>
    </row>
    <row r="25" spans="2:17" x14ac:dyDescent="0.35">
      <c r="B25" s="37" t="s">
        <v>96</v>
      </c>
      <c r="C25" s="38" t="s">
        <v>35</v>
      </c>
      <c r="D25" s="38" t="s">
        <v>36</v>
      </c>
      <c r="E25" s="38" t="s">
        <v>37</v>
      </c>
      <c r="P25" t="s">
        <v>131</v>
      </c>
      <c r="Q25" t="str">
        <f>IF(ISERROR(M11),"",IF(ISBLANK(M11),"",M11))</f>
        <v/>
      </c>
    </row>
    <row r="26" spans="2:17" x14ac:dyDescent="0.35">
      <c r="B26" s="33" t="s">
        <v>97</v>
      </c>
      <c r="C26" s="46"/>
      <c r="D26" s="46"/>
      <c r="E26" s="46"/>
      <c r="P26" t="s">
        <v>132</v>
      </c>
      <c r="Q26" t="str">
        <f>IF(ISERROR(N11),"",IF(ISBLANK(N11),"",N11))</f>
        <v/>
      </c>
    </row>
    <row r="27" spans="2:17" x14ac:dyDescent="0.35">
      <c r="P27" t="s">
        <v>133</v>
      </c>
      <c r="Q27" t="str">
        <f>IF(ISERROR(C12),"",IF(ISBLANK(C12),"",C12))</f>
        <v/>
      </c>
    </row>
    <row r="28" spans="2:17" x14ac:dyDescent="0.35">
      <c r="B28" s="33" t="s">
        <v>98</v>
      </c>
      <c r="C28" s="46"/>
      <c r="P28" t="s">
        <v>134</v>
      </c>
      <c r="Q28" t="str">
        <f>IF(ISERROR(D12),"",IF(ISBLANK(D12),"",D12))</f>
        <v/>
      </c>
    </row>
    <row r="29" spans="2:17" x14ac:dyDescent="0.35">
      <c r="P29" t="s">
        <v>135</v>
      </c>
      <c r="Q29" t="str">
        <f>IF(ISERROR(E12),"",IF(ISBLANK(E12),"",E12))</f>
        <v/>
      </c>
    </row>
    <row r="30" spans="2:17" x14ac:dyDescent="0.35">
      <c r="B30" s="33" t="s">
        <v>39</v>
      </c>
      <c r="C30" s="40" t="s">
        <v>99</v>
      </c>
      <c r="P30" t="s">
        <v>136</v>
      </c>
      <c r="Q30" t="str">
        <f>IF(ISERROR(F12),"",IF(ISBLANK(F12),"",F12))</f>
        <v/>
      </c>
    </row>
    <row r="31" spans="2:17" x14ac:dyDescent="0.35">
      <c r="B31" s="33" t="s">
        <v>43</v>
      </c>
      <c r="C31" s="46"/>
      <c r="P31" t="s">
        <v>137</v>
      </c>
      <c r="Q31" t="str">
        <f>IF(ISERROR(G12),"",IF(ISBLANK(G12),"",G12))</f>
        <v/>
      </c>
    </row>
    <row r="32" spans="2:17" x14ac:dyDescent="0.35">
      <c r="B32" s="33" t="s">
        <v>45</v>
      </c>
      <c r="C32" s="46"/>
      <c r="P32" t="s">
        <v>138</v>
      </c>
      <c r="Q32" t="str">
        <f>IF(ISERROR(H12),"",IF(ISBLANK(H12),"",H12))</f>
        <v/>
      </c>
    </row>
    <row r="33" spans="2:17" x14ac:dyDescent="0.35">
      <c r="B33" s="33" t="s">
        <v>48</v>
      </c>
      <c r="C33" s="46"/>
      <c r="P33" t="s">
        <v>139</v>
      </c>
      <c r="Q33" t="str">
        <f>IF(ISERROR(I12),"",IF(ISBLANK(I12),"",I12))</f>
        <v/>
      </c>
    </row>
    <row r="34" spans="2:17" x14ac:dyDescent="0.35">
      <c r="B34" s="33" t="s">
        <v>49</v>
      </c>
      <c r="C34" s="46"/>
      <c r="P34" t="s">
        <v>140</v>
      </c>
      <c r="Q34" t="str">
        <f>IF(ISERROR(J12),"",IF(ISBLANK(J12),"",J12))</f>
        <v/>
      </c>
    </row>
    <row r="35" spans="2:17" x14ac:dyDescent="0.35">
      <c r="P35" t="s">
        <v>141</v>
      </c>
      <c r="Q35" t="str">
        <f>IF(ISERROR(K12),"",IF(ISBLANK(K12),"",K12))</f>
        <v/>
      </c>
    </row>
    <row r="36" spans="2:17" x14ac:dyDescent="0.35">
      <c r="P36" t="s">
        <v>142</v>
      </c>
      <c r="Q36" t="str">
        <f>IF(ISERROR(L12),"",IF(ISBLANK(L12),"",L12))</f>
        <v/>
      </c>
    </row>
    <row r="37" spans="2:17" x14ac:dyDescent="0.35">
      <c r="B37" s="37" t="s">
        <v>100</v>
      </c>
      <c r="C37" s="44"/>
      <c r="P37" t="s">
        <v>143</v>
      </c>
      <c r="Q37" t="str">
        <f>IF(ISERROR(M12),"",IF(ISBLANK(M12),"",M12))</f>
        <v/>
      </c>
    </row>
    <row r="38" spans="2:17" x14ac:dyDescent="0.35">
      <c r="P38" t="s">
        <v>144</v>
      </c>
      <c r="Q38" t="str">
        <f>IF(ISERROR(N12),"",IF(ISBLANK(N12),"",N12))</f>
        <v/>
      </c>
    </row>
    <row r="39" spans="2:17" x14ac:dyDescent="0.35">
      <c r="B39" s="41" t="s">
        <v>101</v>
      </c>
      <c r="C39" s="26"/>
      <c r="D39" s="27"/>
      <c r="E39" s="42"/>
      <c r="P39" t="s">
        <v>145</v>
      </c>
      <c r="Q39" t="str">
        <f>IF(ISERROR(C13),"",IF(ISBLANK(C13),"",C13))</f>
        <v/>
      </c>
    </row>
    <row r="40" spans="2:17" x14ac:dyDescent="0.35">
      <c r="B40" s="32" t="s">
        <v>102</v>
      </c>
      <c r="C40" s="32"/>
      <c r="D40" s="28"/>
      <c r="E40" s="29" t="s">
        <v>103</v>
      </c>
      <c r="P40" t="s">
        <v>146</v>
      </c>
      <c r="Q40" t="str">
        <f>IF(ISERROR(D13),"",IF(ISBLANK(D13),"",D13))</f>
        <v/>
      </c>
    </row>
    <row r="41" spans="2:17" x14ac:dyDescent="0.35">
      <c r="B41" s="32" t="s">
        <v>104</v>
      </c>
      <c r="C41" s="32"/>
      <c r="D41" s="28"/>
      <c r="E41" s="29" t="s">
        <v>105</v>
      </c>
      <c r="P41" t="s">
        <v>147</v>
      </c>
      <c r="Q41" t="str">
        <f>IF(ISERROR(E13),"",IF(ISBLANK(E13),"",E13))</f>
        <v/>
      </c>
    </row>
    <row r="42" spans="2:17" x14ac:dyDescent="0.35">
      <c r="P42" t="s">
        <v>148</v>
      </c>
      <c r="Q42" t="str">
        <f>IF(ISERROR(F13),"",IF(ISBLANK(F13),"",F13))</f>
        <v/>
      </c>
    </row>
    <row r="43" spans="2:17" x14ac:dyDescent="0.35">
      <c r="B43" s="41" t="s">
        <v>106</v>
      </c>
      <c r="C43" s="26"/>
      <c r="D43" s="27"/>
      <c r="E43" s="42"/>
      <c r="P43" t="s">
        <v>149</v>
      </c>
      <c r="Q43" t="str">
        <f>IF(ISERROR(G13),"",IF(ISBLANK(G13),"",G13))</f>
        <v/>
      </c>
    </row>
    <row r="44" spans="2:17" x14ac:dyDescent="0.35">
      <c r="B44" s="32" t="s">
        <v>102</v>
      </c>
      <c r="C44" s="32"/>
      <c r="D44" s="28"/>
      <c r="E44" s="29" t="s">
        <v>103</v>
      </c>
      <c r="P44" t="s">
        <v>150</v>
      </c>
      <c r="Q44" t="str">
        <f>IF(ISERROR(H13),"",IF(ISBLANK(H13),"",H13))</f>
        <v/>
      </c>
    </row>
    <row r="45" spans="2:17" x14ac:dyDescent="0.35">
      <c r="B45" s="32" t="s">
        <v>104</v>
      </c>
      <c r="C45" s="32"/>
      <c r="D45" s="28"/>
      <c r="E45" s="29" t="s">
        <v>105</v>
      </c>
      <c r="P45" t="s">
        <v>151</v>
      </c>
      <c r="Q45" t="str">
        <f>IF(ISERROR(I13),"",IF(ISBLANK(I13),"",I13))</f>
        <v/>
      </c>
    </row>
    <row r="46" spans="2:17" x14ac:dyDescent="0.35">
      <c r="P46" t="s">
        <v>152</v>
      </c>
      <c r="Q46" t="str">
        <f>IF(ISERROR(J13),"",IF(ISBLANK(J13),"",J13))</f>
        <v/>
      </c>
    </row>
    <row r="47" spans="2:17" x14ac:dyDescent="0.35">
      <c r="P47" t="s">
        <v>153</v>
      </c>
      <c r="Q47" t="str">
        <f>IF(ISERROR(K13),"",IF(ISBLANK(K13),"",K13))</f>
        <v/>
      </c>
    </row>
    <row r="48" spans="2:17" x14ac:dyDescent="0.35">
      <c r="P48" t="s">
        <v>154</v>
      </c>
      <c r="Q48" t="str">
        <f>IF(ISERROR(L13),"",IF(ISBLANK(L13),"",L13))</f>
        <v/>
      </c>
    </row>
    <row r="49" spans="16:17" x14ac:dyDescent="0.35">
      <c r="P49" t="s">
        <v>155</v>
      </c>
      <c r="Q49" t="str">
        <f>IF(ISERROR(M13),"",IF(ISBLANK(M13),"",M13))</f>
        <v/>
      </c>
    </row>
    <row r="50" spans="16:17" x14ac:dyDescent="0.35">
      <c r="P50" t="s">
        <v>156</v>
      </c>
      <c r="Q50" t="str">
        <f>IF(ISERROR(N13),"",IF(ISBLANK(N13),"",N13))</f>
        <v/>
      </c>
    </row>
    <row r="51" spans="16:17" x14ac:dyDescent="0.35">
      <c r="P51" t="s">
        <v>157</v>
      </c>
      <c r="Q51" t="str">
        <f>IF(ISERROR(C15),"",IF(ISBLANK(C15),"",C15))</f>
        <v/>
      </c>
    </row>
    <row r="52" spans="16:17" x14ac:dyDescent="0.35">
      <c r="P52" t="s">
        <v>158</v>
      </c>
      <c r="Q52" t="str">
        <f t="shared" ref="Q52:Q53" si="0">IF(ISERROR(C16),"",IF(ISBLANK(C16),"",C16))</f>
        <v/>
      </c>
    </row>
    <row r="53" spans="16:17" x14ac:dyDescent="0.35">
      <c r="P53" t="s">
        <v>159</v>
      </c>
      <c r="Q53" t="str">
        <f t="shared" si="0"/>
        <v/>
      </c>
    </row>
    <row r="54" spans="16:17" x14ac:dyDescent="0.35">
      <c r="P54" t="s">
        <v>160</v>
      </c>
      <c r="Q54" t="str">
        <f>IF(ISERROR(C21),"",IF(ISBLANK(C21),"",C21))</f>
        <v/>
      </c>
    </row>
    <row r="55" spans="16:17" x14ac:dyDescent="0.35">
      <c r="P55" t="s">
        <v>161</v>
      </c>
      <c r="Q55" t="str">
        <f>IF(ISERROR(D21),"",IF(ISBLANK(D21),"",D21))</f>
        <v/>
      </c>
    </row>
    <row r="56" spans="16:17" x14ac:dyDescent="0.35">
      <c r="P56" t="s">
        <v>162</v>
      </c>
      <c r="Q56" t="str">
        <f>IF(ISERROR(E21),"",IF(ISBLANK(E21),"",E21))</f>
        <v/>
      </c>
    </row>
    <row r="57" spans="16:17" x14ac:dyDescent="0.35">
      <c r="P57" t="s">
        <v>163</v>
      </c>
      <c r="Q57" t="str">
        <f>IF(ISERROR(C22),"",IF(ISBLANK(C22),"",C22))</f>
        <v/>
      </c>
    </row>
    <row r="58" spans="16:17" x14ac:dyDescent="0.35">
      <c r="P58" t="s">
        <v>164</v>
      </c>
      <c r="Q58" t="str">
        <f>IF(ISERROR(D22),"",IF(ISBLANK(D22),"",D22))</f>
        <v/>
      </c>
    </row>
    <row r="59" spans="16:17" x14ac:dyDescent="0.35">
      <c r="P59" t="s">
        <v>165</v>
      </c>
      <c r="Q59" t="str">
        <f>IF(ISERROR(E22),"",IF(ISBLANK(E22),"",E22))</f>
        <v/>
      </c>
    </row>
    <row r="60" spans="16:17" x14ac:dyDescent="0.35">
      <c r="P60" t="s">
        <v>166</v>
      </c>
      <c r="Q60" t="str">
        <f>IF(ISERROR(C26),"",IF(ISBLANK(C26),"",C26))</f>
        <v/>
      </c>
    </row>
    <row r="61" spans="16:17" x14ac:dyDescent="0.35">
      <c r="P61" t="s">
        <v>167</v>
      </c>
      <c r="Q61" t="str">
        <f>IF(ISERROR(D26),"",IF(ISBLANK(D26),"",D26))</f>
        <v/>
      </c>
    </row>
    <row r="62" spans="16:17" x14ac:dyDescent="0.35">
      <c r="P62" t="s">
        <v>168</v>
      </c>
      <c r="Q62" t="str">
        <f>IF(ISERROR(E26),"",IF(ISBLANK(E26),"",E26))</f>
        <v/>
      </c>
    </row>
    <row r="63" spans="16:17" x14ac:dyDescent="0.35">
      <c r="P63" t="s">
        <v>169</v>
      </c>
      <c r="Q63" t="str">
        <f>IF(ISERROR(C28),"",IF(ISBLANK(C28),"",C28))</f>
        <v/>
      </c>
    </row>
    <row r="64" spans="16:17" x14ac:dyDescent="0.35">
      <c r="P64" t="s">
        <v>170</v>
      </c>
      <c r="Q64" t="str">
        <f>IF(ISERROR(C31),"",IF(ISBLANK(C31),"",C31))</f>
        <v/>
      </c>
    </row>
    <row r="65" spans="16:17" x14ac:dyDescent="0.35">
      <c r="P65" t="s">
        <v>171</v>
      </c>
      <c r="Q65" t="str">
        <f t="shared" ref="Q65:Q67" si="1">IF(ISERROR(C32),"",IF(ISBLANK(C32),"",C32))</f>
        <v/>
      </c>
    </row>
    <row r="66" spans="16:17" x14ac:dyDescent="0.35">
      <c r="P66" t="s">
        <v>172</v>
      </c>
      <c r="Q66" t="str">
        <f t="shared" si="1"/>
        <v/>
      </c>
    </row>
    <row r="67" spans="16:17" x14ac:dyDescent="0.35">
      <c r="P67" t="s">
        <v>178</v>
      </c>
      <c r="Q67" t="str">
        <f>IF(ISERROR(C34),"",IF(ISBLANK(C34),"",C34))</f>
        <v/>
      </c>
    </row>
    <row r="68" spans="16:17" x14ac:dyDescent="0.35">
      <c r="P68" t="s">
        <v>173</v>
      </c>
      <c r="Q68" t="str">
        <f>IF(ISERROR(C37),"",IF(ISBLANK(C37),"",C37))</f>
        <v/>
      </c>
    </row>
    <row r="69" spans="16:17" x14ac:dyDescent="0.35">
      <c r="P69" t="s">
        <v>174</v>
      </c>
      <c r="Q69" t="str">
        <f>IF(ISERROR(D40),"",IF(ISBLANK(D40),"",D40))</f>
        <v/>
      </c>
    </row>
    <row r="70" spans="16:17" x14ac:dyDescent="0.35">
      <c r="P70" t="s">
        <v>175</v>
      </c>
      <c r="Q70" t="str">
        <f>IF(ISERROR(D41),"",IF(ISBLANK(D41),"",D41))</f>
        <v/>
      </c>
    </row>
    <row r="71" spans="16:17" x14ac:dyDescent="0.35">
      <c r="P71" t="s">
        <v>176</v>
      </c>
      <c r="Q71" t="str">
        <f>IF(ISERROR(D44),"",IF(ISBLANK(D44),"",D44))</f>
        <v/>
      </c>
    </row>
    <row r="72" spans="16:17" x14ac:dyDescent="0.35">
      <c r="P72" t="s">
        <v>177</v>
      </c>
      <c r="Q72" t="str">
        <f>IF(ISERROR(D45),"",IF(ISBLANK(D45),"",D45))</f>
        <v/>
      </c>
    </row>
  </sheetData>
  <sheetProtection algorithmName="SHA-512" hashValue="3mnhVTz9uOfQY/S5G3HpYUiQ6jewBDZxxap9fwFKHvf/EgGasJtSr49ONoULXJ9GWG88OJUPE0Z18rgBL6uTLA==" saltValue="u9J3u9VmZUmutKOfX0hCrQ==" spinCount="100000" sheet="1" objects="1" scenarios="1"/>
  <protectedRanges>
    <protectedRange sqref="C3" name="Range1"/>
    <protectedRange sqref="D40:D41 D44:D45" name="Range1_1"/>
  </protectedRanges>
  <mergeCells count="4">
    <mergeCell ref="B40:C40"/>
    <mergeCell ref="B41:C41"/>
    <mergeCell ref="B44:C44"/>
    <mergeCell ref="B45:C45"/>
  </mergeCells>
  <pageMargins left="0.7" right="0.7" top="0.75" bottom="0.75" header="0.3" footer="0.3"/>
  <pageSetup paperSize="9"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MW </vt:lpstr>
      <vt:lpstr>Leduc</vt:lpstr>
      <vt:lpstr>SR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samiedal</dc:creator>
  <cp:lastModifiedBy>김수빈</cp:lastModifiedBy>
  <dcterms:created xsi:type="dcterms:W3CDTF">2023-10-10T21:37:29Z</dcterms:created>
  <dcterms:modified xsi:type="dcterms:W3CDTF">2023-10-12T04:42:17Z</dcterms:modified>
</cp:coreProperties>
</file>