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PU Convolution Acceleration" sheetId="1" r:id="rId4"/>
    <sheet state="visible" name="Stride Calculation" sheetId="2" r:id="rId5"/>
    <sheet state="visible" name="Max Pooling calculation" sheetId="3" r:id="rId6"/>
    <sheet state="visible" name="Channel Calculation" sheetId="4" r:id="rId7"/>
  </sheets>
  <definedNames/>
  <calcPr/>
</workbook>
</file>

<file path=xl/sharedStrings.xml><?xml version="1.0" encoding="utf-8"?>
<sst xmlns="http://schemas.openxmlformats.org/spreadsheetml/2006/main" count="146" uniqueCount="68">
  <si>
    <t>Nin</t>
  </si>
  <si>
    <t>S</t>
  </si>
  <si>
    <t>P</t>
  </si>
  <si>
    <t>Rin</t>
  </si>
  <si>
    <t>Jin</t>
  </si>
  <si>
    <t>Rout</t>
  </si>
  <si>
    <t>Jout</t>
  </si>
  <si>
    <t>Nout</t>
  </si>
  <si>
    <t>Layers in each block</t>
  </si>
  <si>
    <t>Input</t>
  </si>
  <si>
    <t>Block of layer</t>
  </si>
  <si>
    <t>Input Size</t>
  </si>
  <si>
    <t>Output Size</t>
  </si>
  <si>
    <t>J_in</t>
  </si>
  <si>
    <t>J_out</t>
  </si>
  <si>
    <t>RF</t>
  </si>
  <si>
    <t>C1</t>
  </si>
  <si>
    <t>Block 1</t>
  </si>
  <si>
    <t>C2</t>
  </si>
  <si>
    <t>Block 2</t>
  </si>
  <si>
    <t>Max pooling</t>
  </si>
  <si>
    <t>Block 3</t>
  </si>
  <si>
    <t>C3</t>
  </si>
  <si>
    <t>Block 4</t>
  </si>
  <si>
    <t>C4</t>
  </si>
  <si>
    <t>C5</t>
  </si>
  <si>
    <t>C6</t>
  </si>
  <si>
    <t>C7</t>
  </si>
  <si>
    <t>C8</t>
  </si>
  <si>
    <t>RF Formula</t>
  </si>
  <si>
    <t>Rin + ((K-1)*Jin)</t>
  </si>
  <si>
    <t>Add batch normalisation after every layer except last</t>
  </si>
  <si>
    <t>Add dropout after every conv layer except last before flatten and 1x1 layer</t>
  </si>
  <si>
    <t>Channels</t>
  </si>
  <si>
    <t>Layer</t>
  </si>
  <si>
    <t>Receptive Field (RF)</t>
  </si>
  <si>
    <t>Kernels</t>
  </si>
  <si>
    <t>Additional Layers</t>
  </si>
  <si>
    <t>Conv 1</t>
  </si>
  <si>
    <t>32×32</t>
  </si>
  <si>
    <t>3×3×3×32</t>
  </si>
  <si>
    <t>BN, Dropout</t>
  </si>
  <si>
    <t>Conv 2</t>
  </si>
  <si>
    <t>3×3×32×64</t>
  </si>
  <si>
    <t>MP</t>
  </si>
  <si>
    <t>Max Pooling 1</t>
  </si>
  <si>
    <t>16×16</t>
  </si>
  <si>
    <t>-</t>
  </si>
  <si>
    <t>BN</t>
  </si>
  <si>
    <t>1x1 Conv 1</t>
  </si>
  <si>
    <t>1×1×64×16</t>
  </si>
  <si>
    <t>Conv 3</t>
  </si>
  <si>
    <t>3×3×16×32</t>
  </si>
  <si>
    <t>Conv 4</t>
  </si>
  <si>
    <t>Max Pooling 2</t>
  </si>
  <si>
    <t>8×8</t>
  </si>
  <si>
    <t>1x1 Conv 2</t>
  </si>
  <si>
    <t>Conv 5</t>
  </si>
  <si>
    <t>Conv 6</t>
  </si>
  <si>
    <t>Max Pooling 3</t>
  </si>
  <si>
    <t>4×4</t>
  </si>
  <si>
    <t>1x1 Conv 3</t>
  </si>
  <si>
    <t>Conv 7</t>
  </si>
  <si>
    <t>Conv 8</t>
  </si>
  <si>
    <t>View</t>
  </si>
  <si>
    <t>Output</t>
  </si>
  <si>
    <t>Flattened</t>
  </si>
  <si>
    <t>None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</si>
</sst>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 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3" fontId="1" numFmtId="0" xfId="0" applyAlignment="1" applyBorder="1" applyFill="1" applyFont="1">
      <alignment vertical="center"/>
    </xf>
    <xf borderId="1" fillId="4" fontId="1" numFmtId="0" xfId="0" applyAlignment="1" applyBorder="1" applyFill="1" applyFont="1">
      <alignment vertical="center"/>
    </xf>
    <xf borderId="1" fillId="5" fontId="1" numFmtId="0" xfId="0" applyAlignment="1" applyBorder="1" applyFill="1" applyFont="1">
      <alignment vertical="center"/>
    </xf>
    <xf borderId="1" fillId="6" fontId="1" numFmtId="0" xfId="0" applyAlignment="1" applyBorder="1" applyFill="1" applyFont="1">
      <alignment vertical="center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7" fontId="2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4.57"/>
    <col customWidth="1" min="12" max="14" width="9.14"/>
    <col customWidth="1" min="15" max="20" width="4.57"/>
    <col customWidth="1" min="21" max="21" width="2.57"/>
    <col customWidth="1" min="22" max="31" width="4.57"/>
  </cols>
  <sheetData>
    <row r="10">
      <c r="O10" s="1">
        <v>0.2</v>
      </c>
      <c r="P10" s="1">
        <v>0.2</v>
      </c>
      <c r="Q10" s="1">
        <v>0.9</v>
      </c>
      <c r="R10" s="1">
        <v>0.2</v>
      </c>
      <c r="S10" s="1">
        <v>0.5</v>
      </c>
      <c r="W10" s="1">
        <v>0.2</v>
      </c>
      <c r="X10" s="1">
        <v>0.2</v>
      </c>
      <c r="Y10" s="1">
        <v>0.9</v>
      </c>
      <c r="Z10" s="2">
        <v>0.1</v>
      </c>
      <c r="AA10" s="2">
        <v>0.1</v>
      </c>
      <c r="AB10" s="2">
        <v>0.9</v>
      </c>
      <c r="AC10" s="3">
        <v>0.0</v>
      </c>
      <c r="AD10" s="3">
        <v>0.2</v>
      </c>
      <c r="AE10" s="3">
        <v>0.8</v>
      </c>
    </row>
    <row r="11">
      <c r="O11" s="2">
        <v>0.1</v>
      </c>
      <c r="P11" s="2">
        <v>0.1</v>
      </c>
      <c r="Q11" s="2">
        <v>0.9</v>
      </c>
      <c r="R11" s="2">
        <v>0.3</v>
      </c>
      <c r="S11" s="2">
        <v>0.2</v>
      </c>
      <c r="W11" s="1">
        <v>0.2</v>
      </c>
      <c r="X11" s="1">
        <v>0.9</v>
      </c>
      <c r="Y11" s="1">
        <v>0.2</v>
      </c>
      <c r="Z11" s="2">
        <v>0.1</v>
      </c>
      <c r="AA11" s="2">
        <v>0.9</v>
      </c>
      <c r="AB11" s="2">
        <v>0.3</v>
      </c>
      <c r="AC11" s="3">
        <v>0.2</v>
      </c>
      <c r="AD11" s="3">
        <v>0.8</v>
      </c>
      <c r="AE11" s="3">
        <v>0.1</v>
      </c>
    </row>
    <row r="12">
      <c r="O12" s="3">
        <v>0.0</v>
      </c>
      <c r="P12" s="3">
        <v>0.2</v>
      </c>
      <c r="Q12" s="3">
        <v>0.8</v>
      </c>
      <c r="R12" s="3">
        <v>0.1</v>
      </c>
      <c r="S12" s="3">
        <v>0.1</v>
      </c>
      <c r="W12" s="1">
        <v>0.9</v>
      </c>
      <c r="X12" s="1">
        <v>0.2</v>
      </c>
      <c r="Y12" s="1">
        <v>0.5</v>
      </c>
      <c r="Z12" s="2">
        <v>0.9</v>
      </c>
      <c r="AA12" s="2">
        <v>0.3</v>
      </c>
      <c r="AB12" s="2">
        <v>0.2</v>
      </c>
      <c r="AC12" s="3">
        <v>0.8</v>
      </c>
      <c r="AD12" s="3">
        <v>0.1</v>
      </c>
      <c r="AE12" s="3">
        <v>0.1</v>
      </c>
    </row>
    <row r="13">
      <c r="O13" s="4">
        <v>0.2</v>
      </c>
      <c r="P13" s="4">
        <v>0.3</v>
      </c>
      <c r="Q13" s="4">
        <v>0.9</v>
      </c>
      <c r="R13" s="4">
        <v>0.1</v>
      </c>
      <c r="S13" s="4">
        <v>0.2</v>
      </c>
      <c r="W13" s="2">
        <v>0.1</v>
      </c>
      <c r="X13" s="2">
        <v>0.1</v>
      </c>
      <c r="Y13" s="2">
        <v>0.9</v>
      </c>
      <c r="Z13" s="3">
        <v>0.0</v>
      </c>
      <c r="AA13" s="3">
        <v>0.2</v>
      </c>
      <c r="AB13" s="3">
        <v>0.8</v>
      </c>
      <c r="AC13" s="4">
        <v>0.2</v>
      </c>
      <c r="AD13" s="4">
        <v>0.3</v>
      </c>
      <c r="AE13" s="4">
        <v>0.9</v>
      </c>
    </row>
    <row r="14">
      <c r="O14" s="5">
        <v>0.1</v>
      </c>
      <c r="P14" s="5">
        <v>0.1</v>
      </c>
      <c r="Q14" s="5">
        <v>0.9</v>
      </c>
      <c r="R14" s="5">
        <v>0.3</v>
      </c>
      <c r="S14" s="5">
        <v>0.2</v>
      </c>
      <c r="W14" s="2">
        <v>0.1</v>
      </c>
      <c r="X14" s="2">
        <v>0.9</v>
      </c>
      <c r="Y14" s="2">
        <v>0.3</v>
      </c>
      <c r="Z14" s="3">
        <v>0.2</v>
      </c>
      <c r="AA14" s="3">
        <v>0.8</v>
      </c>
      <c r="AB14" s="3">
        <v>0.1</v>
      </c>
      <c r="AC14" s="4">
        <v>0.3</v>
      </c>
      <c r="AD14" s="4">
        <v>0.9</v>
      </c>
      <c r="AE14" s="4">
        <v>0.1</v>
      </c>
    </row>
    <row r="15">
      <c r="W15" s="2">
        <v>0.9</v>
      </c>
      <c r="X15" s="2">
        <v>0.3</v>
      </c>
      <c r="Y15" s="2">
        <v>0.2</v>
      </c>
      <c r="Z15" s="3">
        <v>0.8</v>
      </c>
      <c r="AA15" s="3">
        <v>0.1</v>
      </c>
      <c r="AB15" s="3">
        <v>0.1</v>
      </c>
      <c r="AC15" s="4">
        <v>0.9</v>
      </c>
      <c r="AD15" s="4">
        <v>0.1</v>
      </c>
      <c r="AE15" s="4">
        <v>0.2</v>
      </c>
    </row>
    <row r="16">
      <c r="W16" s="3">
        <v>0.0</v>
      </c>
      <c r="X16" s="3">
        <v>0.2</v>
      </c>
      <c r="Y16" s="3">
        <v>0.8</v>
      </c>
      <c r="Z16" s="4">
        <v>0.2</v>
      </c>
      <c r="AA16" s="4">
        <v>0.3</v>
      </c>
      <c r="AB16" s="4">
        <v>0.9</v>
      </c>
      <c r="AC16" s="5">
        <v>0.1</v>
      </c>
      <c r="AD16" s="5">
        <v>0.1</v>
      </c>
      <c r="AE16" s="5">
        <v>0.9</v>
      </c>
    </row>
    <row r="17">
      <c r="W17" s="3">
        <v>0.2</v>
      </c>
      <c r="X17" s="3">
        <v>0.8</v>
      </c>
      <c r="Y17" s="3">
        <v>0.1</v>
      </c>
      <c r="Z17" s="4">
        <v>0.3</v>
      </c>
      <c r="AA17" s="4">
        <v>0.9</v>
      </c>
      <c r="AB17" s="4">
        <v>0.1</v>
      </c>
      <c r="AC17" s="5">
        <v>0.1</v>
      </c>
      <c r="AD17" s="5">
        <v>0.9</v>
      </c>
      <c r="AE17" s="5">
        <v>0.3</v>
      </c>
    </row>
    <row r="18">
      <c r="W18" s="3">
        <v>0.8</v>
      </c>
      <c r="X18" s="3">
        <v>0.1</v>
      </c>
      <c r="Y18" s="3">
        <v>0.1</v>
      </c>
      <c r="Z18" s="4">
        <v>0.9</v>
      </c>
      <c r="AA18" s="4">
        <v>0.1</v>
      </c>
      <c r="AB18" s="4">
        <v>0.2</v>
      </c>
      <c r="AC18" s="5">
        <v>0.9</v>
      </c>
      <c r="AD18" s="5">
        <v>0.3</v>
      </c>
      <c r="AE18" s="5">
        <v>0.2</v>
      </c>
    </row>
    <row r="21" ht="15.75" customHeight="1"/>
    <row r="22" ht="15.75" customHeight="1"/>
    <row r="23" ht="15.75" customHeight="1">
      <c r="O23" s="1">
        <v>0.2</v>
      </c>
      <c r="P23" s="1">
        <v>0.2</v>
      </c>
      <c r="Q23" s="1">
        <v>0.9</v>
      </c>
      <c r="R23" s="2">
        <v>0.1</v>
      </c>
      <c r="S23" s="2">
        <v>0.1</v>
      </c>
      <c r="T23" s="2">
        <v>0.9</v>
      </c>
      <c r="U23" s="3">
        <v>0.0</v>
      </c>
      <c r="V23" s="3">
        <v>0.2</v>
      </c>
      <c r="W23" s="3">
        <v>0.8</v>
      </c>
    </row>
    <row r="24" ht="15.75" customHeight="1">
      <c r="O24" s="1">
        <v>0.2</v>
      </c>
      <c r="P24" s="1">
        <v>0.9</v>
      </c>
      <c r="Q24" s="1">
        <v>0.2</v>
      </c>
      <c r="R24" s="2">
        <v>0.1</v>
      </c>
      <c r="S24" s="2">
        <v>0.9</v>
      </c>
      <c r="T24" s="2">
        <v>0.3</v>
      </c>
      <c r="U24" s="3">
        <v>0.2</v>
      </c>
      <c r="V24" s="3">
        <v>0.8</v>
      </c>
      <c r="W24" s="3">
        <v>0.1</v>
      </c>
    </row>
    <row r="25" ht="15.75" customHeight="1">
      <c r="O25" s="1">
        <v>0.9</v>
      </c>
      <c r="P25" s="1">
        <v>0.2</v>
      </c>
      <c r="Q25" s="1">
        <v>0.5</v>
      </c>
      <c r="R25" s="2">
        <v>0.9</v>
      </c>
      <c r="S25" s="2">
        <v>0.3</v>
      </c>
      <c r="T25" s="2">
        <v>0.2</v>
      </c>
      <c r="U25" s="3">
        <v>0.8</v>
      </c>
      <c r="V25" s="3">
        <v>0.1</v>
      </c>
      <c r="W25" s="3">
        <v>0.1</v>
      </c>
    </row>
    <row r="26" ht="15.75" customHeight="1">
      <c r="O26" s="2">
        <v>0.1</v>
      </c>
      <c r="P26" s="2">
        <v>0.1</v>
      </c>
      <c r="Q26" s="2">
        <v>0.9</v>
      </c>
      <c r="R26" s="3">
        <v>0.0</v>
      </c>
      <c r="S26" s="3">
        <v>0.2</v>
      </c>
      <c r="T26" s="3">
        <v>0.8</v>
      </c>
      <c r="U26" s="4">
        <v>0.2</v>
      </c>
      <c r="V26" s="4">
        <v>0.3</v>
      </c>
      <c r="W26" s="4">
        <v>0.9</v>
      </c>
    </row>
    <row r="27" ht="15.75" customHeight="1">
      <c r="O27" s="2">
        <v>0.1</v>
      </c>
      <c r="P27" s="2">
        <v>0.9</v>
      </c>
      <c r="Q27" s="2">
        <v>0.3</v>
      </c>
      <c r="R27" s="3">
        <v>0.2</v>
      </c>
      <c r="S27" s="3">
        <v>0.8</v>
      </c>
      <c r="T27" s="3">
        <v>0.1</v>
      </c>
      <c r="U27" s="4">
        <v>0.3</v>
      </c>
      <c r="V27" s="4">
        <v>0.9</v>
      </c>
      <c r="W27" s="4">
        <v>0.1</v>
      </c>
    </row>
    <row r="28" ht="15.75" customHeight="1">
      <c r="O28" s="2">
        <v>0.9</v>
      </c>
      <c r="P28" s="2">
        <v>0.3</v>
      </c>
      <c r="Q28" s="2">
        <v>0.2</v>
      </c>
      <c r="R28" s="3">
        <v>0.8</v>
      </c>
      <c r="S28" s="3">
        <v>0.1</v>
      </c>
      <c r="T28" s="3">
        <v>0.1</v>
      </c>
      <c r="U28" s="4">
        <v>0.9</v>
      </c>
      <c r="V28" s="4">
        <v>0.1</v>
      </c>
      <c r="W28" s="4">
        <v>0.2</v>
      </c>
    </row>
    <row r="29" ht="15.75" customHeight="1">
      <c r="O29" s="3">
        <v>0.0</v>
      </c>
      <c r="P29" s="3">
        <v>0.2</v>
      </c>
      <c r="Q29" s="3">
        <v>0.8</v>
      </c>
      <c r="R29" s="4">
        <v>0.2</v>
      </c>
      <c r="S29" s="4">
        <v>0.3</v>
      </c>
      <c r="T29" s="4">
        <v>0.9</v>
      </c>
      <c r="U29" s="5">
        <v>0.1</v>
      </c>
      <c r="V29" s="5">
        <v>0.1</v>
      </c>
      <c r="W29" s="5">
        <v>0.9</v>
      </c>
    </row>
    <row r="30" ht="15.75" customHeight="1">
      <c r="O30" s="3">
        <v>0.2</v>
      </c>
      <c r="P30" s="3">
        <v>0.8</v>
      </c>
      <c r="Q30" s="3">
        <v>0.1</v>
      </c>
      <c r="R30" s="4">
        <v>0.3</v>
      </c>
      <c r="S30" s="4">
        <v>0.9</v>
      </c>
      <c r="T30" s="4">
        <v>0.1</v>
      </c>
      <c r="U30" s="5">
        <v>0.1</v>
      </c>
      <c r="V30" s="5">
        <v>0.9</v>
      </c>
      <c r="W30" s="5">
        <v>0.3</v>
      </c>
    </row>
    <row r="31" ht="15.75" customHeight="1">
      <c r="O31" s="3">
        <v>0.8</v>
      </c>
      <c r="P31" s="3">
        <v>0.1</v>
      </c>
      <c r="Q31" s="3">
        <v>0.1</v>
      </c>
      <c r="R31" s="4">
        <v>0.9</v>
      </c>
      <c r="S31" s="4">
        <v>0.1</v>
      </c>
      <c r="T31" s="4">
        <v>0.2</v>
      </c>
      <c r="U31" s="5">
        <v>0.9</v>
      </c>
      <c r="V31" s="5">
        <v>0.3</v>
      </c>
      <c r="W31" s="5">
        <v>0.2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I1" s="6" t="s">
        <v>7</v>
      </c>
    </row>
    <row r="2">
      <c r="A2" s="6">
        <v>32.0</v>
      </c>
      <c r="B2" s="6">
        <v>1.0</v>
      </c>
      <c r="C2" s="6">
        <v>1.0</v>
      </c>
      <c r="D2" s="6">
        <v>1.0</v>
      </c>
      <c r="E2" s="6">
        <v>1.0</v>
      </c>
      <c r="F2" s="6">
        <f t="shared" ref="F2:F6" si="2">D2+(3-1)*E2</f>
        <v>3</v>
      </c>
      <c r="G2" s="6">
        <f t="shared" ref="G2:G6" si="3">E2*B2</f>
        <v>1</v>
      </c>
      <c r="H2" s="6">
        <f t="shared" ref="H2:H6" si="4">((A2+(2*C2)-3)/B2)+1</f>
        <v>32</v>
      </c>
      <c r="I2" s="6">
        <f t="shared" ref="I2:I6" si="5">FLOOR(H2,1)</f>
        <v>32</v>
      </c>
    </row>
    <row r="3">
      <c r="A3" s="6">
        <f t="shared" ref="A3:A6" si="6">I2</f>
        <v>32</v>
      </c>
      <c r="B3" s="6">
        <v>2.0</v>
      </c>
      <c r="C3" s="6">
        <v>1.0</v>
      </c>
      <c r="D3" s="6">
        <f t="shared" ref="D3:E3" si="1">F2</f>
        <v>3</v>
      </c>
      <c r="E3" s="6">
        <f t="shared" si="1"/>
        <v>1</v>
      </c>
      <c r="F3" s="6">
        <f t="shared" si="2"/>
        <v>5</v>
      </c>
      <c r="G3" s="6">
        <f t="shared" si="3"/>
        <v>2</v>
      </c>
      <c r="H3" s="7">
        <f t="shared" si="4"/>
        <v>16.5</v>
      </c>
      <c r="I3" s="6">
        <f t="shared" si="5"/>
        <v>16</v>
      </c>
    </row>
    <row r="4">
      <c r="A4" s="6">
        <f t="shared" si="6"/>
        <v>16</v>
      </c>
      <c r="B4" s="6">
        <v>2.0</v>
      </c>
      <c r="C4" s="6">
        <v>1.0</v>
      </c>
      <c r="D4" s="6">
        <f t="shared" ref="D4:E4" si="7">F3</f>
        <v>5</v>
      </c>
      <c r="E4" s="6">
        <f t="shared" si="7"/>
        <v>2</v>
      </c>
      <c r="F4" s="6">
        <f t="shared" si="2"/>
        <v>9</v>
      </c>
      <c r="G4" s="6">
        <f t="shared" si="3"/>
        <v>4</v>
      </c>
      <c r="H4" s="6">
        <f t="shared" si="4"/>
        <v>8.5</v>
      </c>
      <c r="I4" s="6">
        <f t="shared" si="5"/>
        <v>8</v>
      </c>
    </row>
    <row r="5">
      <c r="A5" s="6">
        <f t="shared" si="6"/>
        <v>8</v>
      </c>
      <c r="B5" s="6">
        <v>2.0</v>
      </c>
      <c r="C5" s="6">
        <v>1.0</v>
      </c>
      <c r="D5" s="6">
        <f t="shared" ref="D5:E5" si="8">F4</f>
        <v>9</v>
      </c>
      <c r="E5" s="6">
        <f t="shared" si="8"/>
        <v>4</v>
      </c>
      <c r="F5" s="6">
        <f t="shared" si="2"/>
        <v>17</v>
      </c>
      <c r="G5" s="6">
        <f t="shared" si="3"/>
        <v>8</v>
      </c>
      <c r="H5" s="6">
        <f t="shared" si="4"/>
        <v>4.5</v>
      </c>
      <c r="I5" s="6">
        <f t="shared" si="5"/>
        <v>4</v>
      </c>
    </row>
    <row r="6">
      <c r="A6" s="6">
        <f t="shared" si="6"/>
        <v>4</v>
      </c>
      <c r="B6" s="6">
        <v>2.0</v>
      </c>
      <c r="C6" s="6">
        <v>1.0</v>
      </c>
      <c r="D6" s="6">
        <f t="shared" ref="D6:E6" si="9">F5</f>
        <v>17</v>
      </c>
      <c r="E6" s="6">
        <f t="shared" si="9"/>
        <v>8</v>
      </c>
      <c r="F6" s="6">
        <f t="shared" si="2"/>
        <v>33</v>
      </c>
      <c r="G6" s="6">
        <f t="shared" si="3"/>
        <v>16</v>
      </c>
      <c r="H6" s="6">
        <f t="shared" si="4"/>
        <v>2.5</v>
      </c>
      <c r="I6" s="6">
        <f t="shared" si="5"/>
        <v>2</v>
      </c>
    </row>
    <row r="13">
      <c r="A13" s="6" t="s">
        <v>0</v>
      </c>
      <c r="B13" s="6" t="s">
        <v>1</v>
      </c>
      <c r="C13" s="6" t="s">
        <v>2</v>
      </c>
      <c r="D13" s="6" t="s">
        <v>3</v>
      </c>
      <c r="E13" s="6" t="s">
        <v>4</v>
      </c>
      <c r="F13" s="6" t="s">
        <v>5</v>
      </c>
      <c r="G13" s="6" t="s">
        <v>6</v>
      </c>
      <c r="I13" s="6" t="s">
        <v>7</v>
      </c>
    </row>
    <row r="14">
      <c r="A14" s="6">
        <v>32.0</v>
      </c>
      <c r="B14" s="6">
        <v>1.0</v>
      </c>
      <c r="C14" s="6">
        <v>1.0</v>
      </c>
      <c r="D14" s="6">
        <v>1.0</v>
      </c>
      <c r="E14" s="6">
        <v>1.0</v>
      </c>
      <c r="F14" s="6">
        <f t="shared" ref="F14:F20" si="11">D14+(3-1)*E14</f>
        <v>3</v>
      </c>
      <c r="G14" s="6">
        <f t="shared" ref="G14:G20" si="12">E14*B14</f>
        <v>1</v>
      </c>
      <c r="H14" s="6">
        <f t="shared" ref="H14:H20" si="13">((A14+(2*C14)-3)/B14)+1</f>
        <v>32</v>
      </c>
      <c r="I14" s="6">
        <f t="shared" ref="I14:I20" si="14">FLOOR(H14,1)</f>
        <v>32</v>
      </c>
    </row>
    <row r="15">
      <c r="A15" s="6">
        <f t="shared" ref="A15:A20" si="15">I14</f>
        <v>32</v>
      </c>
      <c r="B15" s="6">
        <v>2.0</v>
      </c>
      <c r="C15" s="6">
        <v>0.0</v>
      </c>
      <c r="D15" s="6">
        <f t="shared" ref="D15:E15" si="10">F14</f>
        <v>3</v>
      </c>
      <c r="E15" s="6">
        <f t="shared" si="10"/>
        <v>1</v>
      </c>
      <c r="F15" s="6">
        <f t="shared" si="11"/>
        <v>5</v>
      </c>
      <c r="G15" s="6">
        <f t="shared" si="12"/>
        <v>2</v>
      </c>
      <c r="H15" s="7">
        <f t="shared" si="13"/>
        <v>15.5</v>
      </c>
      <c r="I15" s="6">
        <f t="shared" si="14"/>
        <v>15</v>
      </c>
    </row>
    <row r="16">
      <c r="A16" s="6">
        <f t="shared" si="15"/>
        <v>15</v>
      </c>
      <c r="B16" s="6">
        <v>1.0</v>
      </c>
      <c r="C16" s="6">
        <v>0.0</v>
      </c>
      <c r="D16" s="6">
        <f t="shared" ref="D16:E16" si="16">F15</f>
        <v>5</v>
      </c>
      <c r="E16" s="6">
        <f t="shared" si="16"/>
        <v>2</v>
      </c>
      <c r="F16" s="6">
        <f t="shared" si="11"/>
        <v>9</v>
      </c>
      <c r="G16" s="6">
        <f t="shared" si="12"/>
        <v>2</v>
      </c>
      <c r="H16" s="6">
        <f t="shared" si="13"/>
        <v>13</v>
      </c>
      <c r="I16" s="6">
        <f t="shared" si="14"/>
        <v>13</v>
      </c>
    </row>
    <row r="17">
      <c r="A17" s="6">
        <f t="shared" si="15"/>
        <v>13</v>
      </c>
      <c r="B17" s="6">
        <v>2.0</v>
      </c>
      <c r="C17" s="6">
        <v>1.0</v>
      </c>
      <c r="D17" s="6">
        <f t="shared" ref="D17:E17" si="17">F16</f>
        <v>9</v>
      </c>
      <c r="E17" s="6">
        <f t="shared" si="17"/>
        <v>2</v>
      </c>
      <c r="F17" s="6">
        <f t="shared" si="11"/>
        <v>13</v>
      </c>
      <c r="G17" s="6">
        <f t="shared" si="12"/>
        <v>4</v>
      </c>
      <c r="H17" s="6">
        <f t="shared" si="13"/>
        <v>7</v>
      </c>
      <c r="I17" s="6">
        <f t="shared" si="14"/>
        <v>7</v>
      </c>
    </row>
    <row r="18">
      <c r="A18" s="6">
        <f t="shared" si="15"/>
        <v>7</v>
      </c>
      <c r="B18" s="6">
        <v>1.0</v>
      </c>
      <c r="C18" s="6">
        <v>1.0</v>
      </c>
      <c r="D18" s="6">
        <f t="shared" ref="D18:E18" si="18">F17</f>
        <v>13</v>
      </c>
      <c r="E18" s="6">
        <f t="shared" si="18"/>
        <v>4</v>
      </c>
      <c r="F18" s="6">
        <f t="shared" si="11"/>
        <v>21</v>
      </c>
      <c r="G18" s="6">
        <f t="shared" si="12"/>
        <v>4</v>
      </c>
      <c r="H18" s="6">
        <f t="shared" si="13"/>
        <v>7</v>
      </c>
      <c r="I18" s="6">
        <f t="shared" si="14"/>
        <v>7</v>
      </c>
    </row>
    <row r="19">
      <c r="A19" s="6">
        <f t="shared" si="15"/>
        <v>7</v>
      </c>
      <c r="B19" s="6">
        <v>2.0</v>
      </c>
      <c r="C19" s="6">
        <v>0.0</v>
      </c>
      <c r="D19" s="6">
        <f t="shared" ref="D19:E19" si="19">F18</f>
        <v>21</v>
      </c>
      <c r="E19" s="6">
        <f t="shared" si="19"/>
        <v>4</v>
      </c>
      <c r="F19" s="6">
        <f t="shared" si="11"/>
        <v>29</v>
      </c>
      <c r="G19" s="6">
        <f t="shared" si="12"/>
        <v>8</v>
      </c>
      <c r="H19" s="6">
        <f t="shared" si="13"/>
        <v>3</v>
      </c>
      <c r="I19" s="6">
        <f t="shared" si="14"/>
        <v>3</v>
      </c>
    </row>
    <row r="20">
      <c r="A20" s="6">
        <f t="shared" si="15"/>
        <v>3</v>
      </c>
      <c r="B20" s="6">
        <v>1.0</v>
      </c>
      <c r="C20" s="6">
        <v>0.0</v>
      </c>
      <c r="D20" s="6">
        <f t="shared" ref="D20:E20" si="20">F19</f>
        <v>29</v>
      </c>
      <c r="E20" s="6">
        <f t="shared" si="20"/>
        <v>8</v>
      </c>
      <c r="F20" s="6">
        <f t="shared" si="11"/>
        <v>45</v>
      </c>
      <c r="G20" s="6">
        <f t="shared" si="12"/>
        <v>8</v>
      </c>
      <c r="H20" s="6">
        <f t="shared" si="13"/>
        <v>1</v>
      </c>
      <c r="I20" s="6">
        <f t="shared" si="14"/>
        <v>1</v>
      </c>
    </row>
    <row r="21" ht="15.75" customHeight="1"/>
    <row r="22" ht="15.75" customHeight="1"/>
    <row r="23" ht="15.75" customHeight="1"/>
    <row r="24" ht="15.75" customHeight="1"/>
    <row r="25" ht="15.75" customHeight="1">
      <c r="H25" s="7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0"/>
  </cols>
  <sheetData>
    <row r="1">
      <c r="A1" s="8" t="s">
        <v>8</v>
      </c>
      <c r="B1" s="8">
        <v>2.0</v>
      </c>
      <c r="C1" s="9"/>
      <c r="D1" s="9"/>
      <c r="E1" s="9"/>
      <c r="F1" s="9"/>
      <c r="G1" s="9"/>
      <c r="H1" s="8" t="s">
        <v>9</v>
      </c>
      <c r="I1" s="8">
        <v>64.0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8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9"/>
      <c r="H2" s="8" t="s">
        <v>16</v>
      </c>
      <c r="I2" s="8">
        <v>64.0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8" t="s">
        <v>17</v>
      </c>
      <c r="B3" s="8">
        <v>64.0</v>
      </c>
      <c r="C3" s="8">
        <v>32.0</v>
      </c>
      <c r="D3" s="8">
        <v>1.0</v>
      </c>
      <c r="E3" s="8">
        <v>2.0</v>
      </c>
      <c r="F3" s="9">
        <f>1+$B$1*D3*2</f>
        <v>5</v>
      </c>
      <c r="G3" s="9"/>
      <c r="H3" s="8" t="s">
        <v>18</v>
      </c>
      <c r="I3" s="8">
        <v>64.0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8" t="s">
        <v>19</v>
      </c>
      <c r="B4" s="8">
        <v>32.0</v>
      </c>
      <c r="C4" s="8">
        <v>16.0</v>
      </c>
      <c r="D4" s="8">
        <v>2.0</v>
      </c>
      <c r="E4" s="8">
        <v>4.0</v>
      </c>
      <c r="F4" s="9">
        <f>10+$B$1*D4*2</f>
        <v>18</v>
      </c>
      <c r="G4" s="9"/>
      <c r="H4" s="8" t="s">
        <v>20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8" t="s">
        <v>21</v>
      </c>
      <c r="B5" s="8">
        <v>16.0</v>
      </c>
      <c r="C5" s="8">
        <v>8.0</v>
      </c>
      <c r="D5" s="8">
        <v>4.0</v>
      </c>
      <c r="E5" s="8">
        <v>4.0</v>
      </c>
      <c r="F5" s="9">
        <f>4+F4+$B$1*D5*2</f>
        <v>38</v>
      </c>
      <c r="G5" s="9"/>
      <c r="H5" s="8" t="s">
        <v>22</v>
      </c>
      <c r="I5" s="8">
        <v>32.0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8" t="s">
        <v>23</v>
      </c>
      <c r="B6" s="8">
        <v>8.0</v>
      </c>
      <c r="C6" s="8">
        <v>8.0</v>
      </c>
      <c r="D6" s="8">
        <v>4.0</v>
      </c>
      <c r="E6" s="8">
        <v>4.0</v>
      </c>
      <c r="F6" s="9">
        <f>8+F5+$B$1*D6*2</f>
        <v>62</v>
      </c>
      <c r="G6" s="9"/>
      <c r="H6" s="8" t="s">
        <v>24</v>
      </c>
      <c r="I6" s="8">
        <v>32.0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9"/>
      <c r="B7" s="9"/>
      <c r="C7" s="9"/>
      <c r="D7" s="9"/>
      <c r="E7" s="9"/>
      <c r="F7" s="9"/>
      <c r="G7" s="9"/>
      <c r="H7" s="8" t="s">
        <v>20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9"/>
      <c r="C8" s="9"/>
      <c r="D8" s="9"/>
      <c r="E8" s="9"/>
      <c r="F8" s="9"/>
      <c r="G8" s="9"/>
      <c r="H8" s="8" t="s">
        <v>25</v>
      </c>
      <c r="I8" s="8">
        <v>16.0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/>
      <c r="D9" s="9"/>
      <c r="E9" s="9"/>
      <c r="F9" s="9"/>
      <c r="G9" s="9"/>
      <c r="H9" s="8" t="s">
        <v>26</v>
      </c>
      <c r="I9" s="8">
        <v>16.0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8" t="s">
        <v>20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8" t="s">
        <v>27</v>
      </c>
      <c r="I11" s="8">
        <v>8.0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8" t="s">
        <v>28</v>
      </c>
      <c r="I12" s="8">
        <v>8.0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4">
    <mergeCell ref="H4:I4"/>
    <mergeCell ref="H7:I7"/>
    <mergeCell ref="H10:I10"/>
    <mergeCell ref="H13:I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9.43"/>
    <col customWidth="1" min="3" max="3" width="11.0"/>
    <col customWidth="1" min="4" max="4" width="14.43"/>
    <col customWidth="1" min="5" max="5" width="8.86"/>
    <col customWidth="1" min="6" max="6" width="8.29"/>
    <col customWidth="1" min="7" max="7" width="13.14"/>
    <col customWidth="1" min="8" max="8" width="9.57"/>
    <col customWidth="1" min="9" max="9" width="11.14"/>
    <col customWidth="1" min="10" max="10" width="18.14"/>
    <col customWidth="1" min="11" max="11" width="9.0"/>
    <col customWidth="1" min="12" max="12" width="10.57"/>
    <col customWidth="1" min="13" max="13" width="16.14"/>
  </cols>
  <sheetData>
    <row r="1">
      <c r="A1" s="8"/>
      <c r="B1" s="9"/>
      <c r="C1" s="8" t="s">
        <v>29</v>
      </c>
      <c r="D1" s="10" t="s">
        <v>30</v>
      </c>
      <c r="E1" s="9"/>
      <c r="G1" s="11" t="s">
        <v>31</v>
      </c>
      <c r="H1" s="8"/>
      <c r="I1" s="8"/>
      <c r="J1" s="8"/>
      <c r="K1" s="8"/>
      <c r="L1" s="8"/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9"/>
      <c r="B2" s="9"/>
      <c r="C2" s="9"/>
      <c r="D2" s="9"/>
      <c r="E2" s="9"/>
      <c r="G2" s="11" t="s">
        <v>32</v>
      </c>
      <c r="H2" s="8"/>
      <c r="I2" s="8"/>
      <c r="J2" s="8"/>
      <c r="K2" s="8"/>
      <c r="L2" s="8"/>
      <c r="M2" s="8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9"/>
      <c r="B3" s="8" t="s">
        <v>11</v>
      </c>
      <c r="C3" s="8" t="s">
        <v>12</v>
      </c>
      <c r="D3" s="8" t="s">
        <v>15</v>
      </c>
      <c r="E3" s="8" t="s">
        <v>33</v>
      </c>
      <c r="F3" s="9"/>
      <c r="G3" s="12" t="s">
        <v>34</v>
      </c>
      <c r="H3" s="12" t="s">
        <v>11</v>
      </c>
      <c r="I3" s="12" t="s">
        <v>12</v>
      </c>
      <c r="J3" s="12" t="s">
        <v>35</v>
      </c>
      <c r="K3" s="12" t="s">
        <v>33</v>
      </c>
      <c r="L3" s="12" t="s">
        <v>36</v>
      </c>
      <c r="M3" s="12" t="s">
        <v>37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8" t="s">
        <v>38</v>
      </c>
      <c r="B4" s="8">
        <v>32.0</v>
      </c>
      <c r="C4" s="8">
        <v>32.0</v>
      </c>
      <c r="D4" s="8">
        <v>3.0</v>
      </c>
      <c r="E4" s="8">
        <v>32.0</v>
      </c>
      <c r="F4" s="9"/>
      <c r="G4" s="8" t="s">
        <v>38</v>
      </c>
      <c r="H4" s="8" t="s">
        <v>39</v>
      </c>
      <c r="I4" s="8" t="s">
        <v>39</v>
      </c>
      <c r="J4" s="8">
        <v>3.0</v>
      </c>
      <c r="K4" s="8">
        <v>32.0</v>
      </c>
      <c r="L4" s="8" t="s">
        <v>40</v>
      </c>
      <c r="M4" s="8" t="s">
        <v>41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8" t="s">
        <v>42</v>
      </c>
      <c r="B5" s="8">
        <v>32.0</v>
      </c>
      <c r="C5" s="8">
        <v>32.0</v>
      </c>
      <c r="D5" s="9">
        <f>D4+(3-1)*1</f>
        <v>5</v>
      </c>
      <c r="E5" s="8">
        <v>64.0</v>
      </c>
      <c r="F5" s="9"/>
      <c r="G5" s="8" t="s">
        <v>42</v>
      </c>
      <c r="H5" s="8" t="s">
        <v>39</v>
      </c>
      <c r="I5" s="8" t="s">
        <v>39</v>
      </c>
      <c r="J5" s="8">
        <v>5.0</v>
      </c>
      <c r="K5" s="8">
        <v>64.0</v>
      </c>
      <c r="L5" s="8" t="s">
        <v>43</v>
      </c>
      <c r="M5" s="8" t="s">
        <v>41</v>
      </c>
      <c r="N5" s="9"/>
      <c r="O5" s="13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8" t="s">
        <v>44</v>
      </c>
      <c r="B6" s="8">
        <v>32.0</v>
      </c>
      <c r="C6" s="8">
        <v>16.0</v>
      </c>
      <c r="D6" s="9">
        <f>D5+(2-1)*2</f>
        <v>7</v>
      </c>
      <c r="E6" s="8">
        <v>64.0</v>
      </c>
      <c r="F6" s="9"/>
      <c r="G6" s="8" t="s">
        <v>45</v>
      </c>
      <c r="H6" s="8" t="s">
        <v>39</v>
      </c>
      <c r="I6" s="8" t="s">
        <v>46</v>
      </c>
      <c r="J6" s="8">
        <v>7.0</v>
      </c>
      <c r="K6" s="8">
        <v>64.0</v>
      </c>
      <c r="L6" s="8" t="s">
        <v>47</v>
      </c>
      <c r="M6" s="8" t="s">
        <v>48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8" t="s">
        <v>49</v>
      </c>
      <c r="B7" s="8">
        <v>16.0</v>
      </c>
      <c r="C7" s="8">
        <v>16.0</v>
      </c>
      <c r="D7" s="8">
        <v>7.0</v>
      </c>
      <c r="E7" s="8">
        <v>16.0</v>
      </c>
      <c r="F7" s="9"/>
      <c r="G7" s="8" t="s">
        <v>49</v>
      </c>
      <c r="H7" s="8" t="s">
        <v>46</v>
      </c>
      <c r="I7" s="8" t="s">
        <v>46</v>
      </c>
      <c r="J7" s="8">
        <v>7.0</v>
      </c>
      <c r="K7" s="8">
        <v>16.0</v>
      </c>
      <c r="L7" s="8" t="s">
        <v>50</v>
      </c>
      <c r="M7" s="8" t="s">
        <v>48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8" t="s">
        <v>51</v>
      </c>
      <c r="B8" s="8">
        <v>16.0</v>
      </c>
      <c r="C8" s="8">
        <v>16.0</v>
      </c>
      <c r="D8" s="9">
        <f>D6+(3-1)*1</f>
        <v>9</v>
      </c>
      <c r="E8" s="8">
        <v>32.0</v>
      </c>
      <c r="F8" s="9"/>
      <c r="G8" s="8" t="s">
        <v>51</v>
      </c>
      <c r="H8" s="8" t="s">
        <v>46</v>
      </c>
      <c r="I8" s="8" t="s">
        <v>46</v>
      </c>
      <c r="J8" s="8">
        <v>9.0</v>
      </c>
      <c r="K8" s="8">
        <v>32.0</v>
      </c>
      <c r="L8" s="8" t="s">
        <v>52</v>
      </c>
      <c r="M8" s="8" t="s">
        <v>41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8" t="s">
        <v>53</v>
      </c>
      <c r="B9" s="8">
        <v>16.0</v>
      </c>
      <c r="C9" s="8">
        <v>16.0</v>
      </c>
      <c r="D9" s="9">
        <f>D8+(3-1)*1</f>
        <v>11</v>
      </c>
      <c r="E9" s="8">
        <v>64.0</v>
      </c>
      <c r="F9" s="9"/>
      <c r="G9" s="8" t="s">
        <v>53</v>
      </c>
      <c r="H9" s="8" t="s">
        <v>46</v>
      </c>
      <c r="I9" s="8" t="s">
        <v>46</v>
      </c>
      <c r="J9" s="8">
        <v>11.0</v>
      </c>
      <c r="K9" s="8">
        <v>64.0</v>
      </c>
      <c r="L9" s="8" t="s">
        <v>43</v>
      </c>
      <c r="M9" s="8" t="s">
        <v>41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8" t="s">
        <v>44</v>
      </c>
      <c r="B10" s="8">
        <v>16.0</v>
      </c>
      <c r="C10" s="8">
        <v>8.0</v>
      </c>
      <c r="D10" s="9">
        <f>D9+(2-1)*4</f>
        <v>15</v>
      </c>
      <c r="E10" s="8">
        <v>64.0</v>
      </c>
      <c r="F10" s="9"/>
      <c r="G10" s="8" t="s">
        <v>54</v>
      </c>
      <c r="H10" s="8" t="s">
        <v>46</v>
      </c>
      <c r="I10" s="8" t="s">
        <v>55</v>
      </c>
      <c r="J10" s="8">
        <v>15.0</v>
      </c>
      <c r="K10" s="8">
        <v>64.0</v>
      </c>
      <c r="L10" s="8" t="s">
        <v>47</v>
      </c>
      <c r="M10" s="8" t="s">
        <v>48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8" t="s">
        <v>56</v>
      </c>
      <c r="B11" s="8">
        <v>16.0</v>
      </c>
      <c r="C11" s="8">
        <v>16.0</v>
      </c>
      <c r="D11" s="8">
        <v>6.0</v>
      </c>
      <c r="E11" s="8">
        <v>16.0</v>
      </c>
      <c r="F11" s="9"/>
      <c r="G11" s="8" t="s">
        <v>56</v>
      </c>
      <c r="H11" s="8" t="s">
        <v>55</v>
      </c>
      <c r="I11" s="8" t="s">
        <v>55</v>
      </c>
      <c r="J11" s="8">
        <v>15.0</v>
      </c>
      <c r="K11" s="8">
        <v>16.0</v>
      </c>
      <c r="L11" s="8" t="s">
        <v>50</v>
      </c>
      <c r="M11" s="8" t="s">
        <v>48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8" t="s">
        <v>57</v>
      </c>
      <c r="B12" s="8">
        <v>8.0</v>
      </c>
      <c r="C12" s="8">
        <v>8.0</v>
      </c>
      <c r="D12" s="9">
        <f>D10+(3-1)*1</f>
        <v>17</v>
      </c>
      <c r="E12" s="8">
        <v>32.0</v>
      </c>
      <c r="F12" s="9"/>
      <c r="G12" s="8" t="s">
        <v>57</v>
      </c>
      <c r="H12" s="8" t="s">
        <v>55</v>
      </c>
      <c r="I12" s="8" t="s">
        <v>55</v>
      </c>
      <c r="J12" s="8">
        <v>17.0</v>
      </c>
      <c r="K12" s="8">
        <v>32.0</v>
      </c>
      <c r="L12" s="8" t="s">
        <v>52</v>
      </c>
      <c r="M12" s="8" t="s">
        <v>41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8" t="s">
        <v>58</v>
      </c>
      <c r="B13" s="8">
        <v>8.0</v>
      </c>
      <c r="C13" s="8">
        <v>8.0</v>
      </c>
      <c r="D13" s="9">
        <f>D12+(3-1)*1</f>
        <v>19</v>
      </c>
      <c r="E13" s="8">
        <v>64.0</v>
      </c>
      <c r="F13" s="9"/>
      <c r="G13" s="8" t="s">
        <v>58</v>
      </c>
      <c r="H13" s="8" t="s">
        <v>55</v>
      </c>
      <c r="I13" s="8" t="s">
        <v>55</v>
      </c>
      <c r="J13" s="8">
        <v>19.0</v>
      </c>
      <c r="K13" s="8">
        <v>64.0</v>
      </c>
      <c r="L13" s="8" t="s">
        <v>43</v>
      </c>
      <c r="M13" s="8" t="s">
        <v>41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8" t="s">
        <v>44</v>
      </c>
      <c r="B14" s="8">
        <v>8.0</v>
      </c>
      <c r="C14" s="8">
        <v>4.0</v>
      </c>
      <c r="D14" s="9">
        <f>D13+(2-1)*8</f>
        <v>27</v>
      </c>
      <c r="E14" s="8">
        <v>16.0</v>
      </c>
      <c r="F14" s="9"/>
      <c r="G14" s="8" t="s">
        <v>59</v>
      </c>
      <c r="H14" s="8" t="s">
        <v>55</v>
      </c>
      <c r="I14" s="8" t="s">
        <v>60</v>
      </c>
      <c r="J14" s="8">
        <v>27.0</v>
      </c>
      <c r="K14" s="8">
        <v>64.0</v>
      </c>
      <c r="L14" s="8" t="s">
        <v>47</v>
      </c>
      <c r="M14" s="8" t="s">
        <v>48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8" t="s">
        <v>61</v>
      </c>
      <c r="B15" s="8">
        <v>16.0</v>
      </c>
      <c r="C15" s="8">
        <v>16.0</v>
      </c>
      <c r="D15" s="8">
        <v>6.0</v>
      </c>
      <c r="E15" s="8">
        <v>16.0</v>
      </c>
      <c r="F15" s="9"/>
      <c r="G15" s="8" t="s">
        <v>61</v>
      </c>
      <c r="H15" s="8" t="s">
        <v>60</v>
      </c>
      <c r="I15" s="8" t="s">
        <v>60</v>
      </c>
      <c r="J15" s="8">
        <v>27.0</v>
      </c>
      <c r="K15" s="8">
        <v>16.0</v>
      </c>
      <c r="L15" s="8" t="s">
        <v>50</v>
      </c>
      <c r="M15" s="8" t="s">
        <v>48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8" t="s">
        <v>62</v>
      </c>
      <c r="B16" s="8">
        <v>4.0</v>
      </c>
      <c r="C16" s="8">
        <v>4.0</v>
      </c>
      <c r="D16" s="9">
        <f>D14+(3-1)*1</f>
        <v>29</v>
      </c>
      <c r="E16" s="8">
        <v>32.0</v>
      </c>
      <c r="F16" s="9"/>
      <c r="G16" s="8" t="s">
        <v>62</v>
      </c>
      <c r="H16" s="8" t="s">
        <v>60</v>
      </c>
      <c r="I16" s="8" t="s">
        <v>60</v>
      </c>
      <c r="J16" s="8">
        <v>29.0</v>
      </c>
      <c r="K16" s="8">
        <v>32.0</v>
      </c>
      <c r="L16" s="8" t="s">
        <v>52</v>
      </c>
      <c r="M16" s="8" t="s">
        <v>41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8" t="s">
        <v>63</v>
      </c>
      <c r="B17" s="8">
        <v>4.0</v>
      </c>
      <c r="C17" s="8">
        <v>4.0</v>
      </c>
      <c r="D17" s="9">
        <f>D16+(3-1)*1</f>
        <v>31</v>
      </c>
      <c r="E17" s="8">
        <v>64.0</v>
      </c>
      <c r="F17" s="9"/>
      <c r="G17" s="8" t="s">
        <v>63</v>
      </c>
      <c r="H17" s="8" t="s">
        <v>60</v>
      </c>
      <c r="I17" s="8" t="s">
        <v>60</v>
      </c>
      <c r="J17" s="8">
        <v>31.0</v>
      </c>
      <c r="K17" s="8">
        <v>64.0</v>
      </c>
      <c r="L17" s="8" t="s">
        <v>43</v>
      </c>
      <c r="M17" s="8" t="s">
        <v>48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8" t="s">
        <v>64</v>
      </c>
      <c r="B18" s="9"/>
      <c r="C18" s="9"/>
      <c r="D18" s="9"/>
      <c r="E18" s="9"/>
      <c r="F18" s="9"/>
      <c r="G18" s="8" t="s">
        <v>65</v>
      </c>
      <c r="H18" s="8" t="s">
        <v>60</v>
      </c>
      <c r="I18" s="8" t="s">
        <v>66</v>
      </c>
      <c r="J18" s="8" t="s">
        <v>47</v>
      </c>
      <c r="K18" s="8">
        <v>10.0</v>
      </c>
      <c r="L18" s="8" t="s">
        <v>47</v>
      </c>
      <c r="M18" s="8" t="s">
        <v>67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8" t="s">
        <v>65</v>
      </c>
      <c r="B19" s="8">
        <v>10.0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>
        <f>9891/10000</f>
        <v>0.9891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</sheetData>
  <drawing r:id="rId1"/>
</worksheet>
</file>